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anjay.Khadka\GB_APP\GB-APP\"/>
    </mc:Choice>
  </mc:AlternateContent>
  <xr:revisionPtr revIDLastSave="0" documentId="13_ncr:1_{6085EF0A-95F6-4350-8917-41764F5AEE75}" xr6:coauthVersionLast="47" xr6:coauthVersionMax="47" xr10:uidLastSave="{00000000-0000-0000-0000-000000000000}"/>
  <bookViews>
    <workbookView xWindow="31185" yWindow="795" windowWidth="15900" windowHeight="13965" firstSheet="2" activeTab="4" xr2:uid="{00000000-000D-0000-FFFF-FFFF00000000}"/>
  </bookViews>
  <sheets>
    <sheet name="Packing Size" sheetId="7" r:id="rId1"/>
    <sheet name="Recipe" sheetId="2" r:id="rId2"/>
    <sheet name="SOH" sheetId="6" r:id="rId3"/>
    <sheet name="Joining" sheetId="1" r:id="rId4"/>
    <sheet name="soh_table" sheetId="25" r:id="rId5"/>
    <sheet name="Packing" sheetId="3" r:id="rId6"/>
    <sheet name="Filling" sheetId="4" r:id="rId7"/>
    <sheet name="Production" sheetId="5" r:id="rId8"/>
    <sheet name="Usage" sheetId="9" r:id="rId9"/>
    <sheet name="Raw_Material_28_04" sheetId="24" r:id="rId10"/>
    <sheet name="Machine" sheetId="23" r:id="rId11"/>
    <sheet name="Lengede" sheetId="8" r:id="rId12"/>
    <sheet name="FG" sheetId="10" r:id="rId13"/>
    <sheet name="active_FG" sheetId="11" r:id="rId14"/>
    <sheet name="Filling_code_app" sheetId="12" r:id="rId15"/>
  </sheets>
  <externalReferences>
    <externalReference r:id="rId16"/>
  </externalReferences>
  <definedNames>
    <definedName name="_xlnm._FilterDatabase" localSheetId="13" hidden="1">active_FG!$A$1:$AV$375</definedName>
    <definedName name="_xlnm._FilterDatabase" localSheetId="12" hidden="1">FG!$A$1:$BB$963</definedName>
    <definedName name="_xlnm._FilterDatabase" localSheetId="0" hidden="1">'Packing Size'!$A$1:$F$436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1" i="25" l="1"/>
  <c r="I9" i="25"/>
  <c r="I8" i="25"/>
  <c r="I7" i="25"/>
  <c r="H7" i="25"/>
  <c r="H2" i="25"/>
  <c r="I11" i="25"/>
  <c r="I10" i="25"/>
  <c r="H10" i="25"/>
  <c r="I6" i="25"/>
  <c r="H9" i="25"/>
  <c r="H8" i="25"/>
  <c r="H6" i="25"/>
  <c r="I5" i="25"/>
  <c r="H5" i="25"/>
  <c r="I4" i="25"/>
  <c r="H4" i="25"/>
  <c r="I3" i="25"/>
  <c r="H3" i="25"/>
  <c r="I2" i="25"/>
  <c r="E45" i="9"/>
  <c r="E44" i="9"/>
  <c r="E43" i="9"/>
  <c r="E42" i="9"/>
  <c r="E41" i="9"/>
  <c r="E40" i="9"/>
  <c r="E39" i="9"/>
  <c r="E38" i="9"/>
  <c r="E37" i="9"/>
  <c r="E36" i="9"/>
  <c r="E35" i="9"/>
  <c r="E34" i="9"/>
  <c r="E33" i="9"/>
  <c r="E32" i="9"/>
  <c r="E31" i="9"/>
  <c r="E30" i="9"/>
  <c r="E29" i="9"/>
  <c r="E28" i="9"/>
  <c r="E27" i="9"/>
  <c r="E26" i="9"/>
  <c r="E25" i="9"/>
  <c r="E24" i="9"/>
  <c r="E23" i="9"/>
  <c r="E22" i="9"/>
  <c r="E21" i="9"/>
  <c r="E20" i="9"/>
  <c r="E19" i="9"/>
  <c r="E18" i="9"/>
  <c r="E17" i="9"/>
  <c r="E16" i="9"/>
  <c r="E15" i="9"/>
  <c r="E14" i="9"/>
  <c r="E13" i="9"/>
  <c r="E12" i="9"/>
  <c r="E11" i="9"/>
  <c r="E10" i="9"/>
  <c r="E9" i="9"/>
  <c r="E8" i="9"/>
  <c r="E7" i="9"/>
  <c r="E6" i="9"/>
  <c r="E5" i="9"/>
  <c r="E4" i="9"/>
  <c r="E3" i="9"/>
  <c r="E2" i="9"/>
  <c r="Q1" i="23"/>
  <c r="N1" i="23"/>
  <c r="K1" i="23"/>
  <c r="H1" i="23"/>
  <c r="E1" i="23"/>
  <c r="B1" i="23"/>
  <c r="H23" i="6"/>
  <c r="H22" i="6"/>
  <c r="E2" i="2" l="1"/>
  <c r="E2" i="7" l="1"/>
  <c r="E3" i="7" l="1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99" i="7"/>
  <c r="E200" i="7"/>
  <c r="E201" i="7"/>
  <c r="E202" i="7"/>
  <c r="E203" i="7"/>
  <c r="E204" i="7"/>
  <c r="E205" i="7"/>
  <c r="E206" i="7"/>
  <c r="E207" i="7"/>
  <c r="E208" i="7"/>
  <c r="E209" i="7"/>
  <c r="E210" i="7"/>
  <c r="E211" i="7"/>
  <c r="E212" i="7"/>
  <c r="E213" i="7"/>
  <c r="E214" i="7"/>
  <c r="E215" i="7"/>
  <c r="E216" i="7"/>
  <c r="E217" i="7"/>
  <c r="E218" i="7"/>
  <c r="E219" i="7"/>
  <c r="E220" i="7"/>
  <c r="E221" i="7"/>
  <c r="E222" i="7"/>
  <c r="E223" i="7"/>
  <c r="E224" i="7"/>
  <c r="E225" i="7"/>
  <c r="E226" i="7"/>
  <c r="E227" i="7"/>
  <c r="E228" i="7"/>
  <c r="E229" i="7"/>
  <c r="E230" i="7"/>
  <c r="E231" i="7"/>
  <c r="E232" i="7"/>
  <c r="E233" i="7"/>
  <c r="E234" i="7"/>
  <c r="E235" i="7"/>
  <c r="E236" i="7"/>
  <c r="E237" i="7"/>
  <c r="E238" i="7"/>
  <c r="E239" i="7"/>
  <c r="E240" i="7"/>
  <c r="E241" i="7"/>
  <c r="E242" i="7"/>
  <c r="E243" i="7"/>
  <c r="E244" i="7"/>
  <c r="E245" i="7"/>
  <c r="E246" i="7"/>
  <c r="E247" i="7"/>
  <c r="E248" i="7"/>
  <c r="E249" i="7"/>
  <c r="E250" i="7"/>
  <c r="E251" i="7"/>
  <c r="E252" i="7"/>
  <c r="E253" i="7"/>
  <c r="E254" i="7"/>
  <c r="E255" i="7"/>
  <c r="E256" i="7"/>
  <c r="E257" i="7"/>
  <c r="E258" i="7"/>
  <c r="E259" i="7"/>
  <c r="E260" i="7"/>
  <c r="E261" i="7"/>
  <c r="E262" i="7"/>
  <c r="E263" i="7"/>
  <c r="E264" i="7"/>
  <c r="E265" i="7"/>
  <c r="E266" i="7"/>
  <c r="E267" i="7"/>
  <c r="E268" i="7"/>
  <c r="E269" i="7"/>
  <c r="E270" i="7"/>
  <c r="E271" i="7"/>
  <c r="E272" i="7"/>
  <c r="E273" i="7"/>
  <c r="E274" i="7"/>
  <c r="E275" i="7"/>
  <c r="E276" i="7"/>
  <c r="E277" i="7"/>
  <c r="E278" i="7"/>
  <c r="E279" i="7"/>
  <c r="E280" i="7"/>
  <c r="E281" i="7"/>
  <c r="E282" i="7"/>
  <c r="E283" i="7"/>
  <c r="E284" i="7"/>
  <c r="E285" i="7"/>
  <c r="E286" i="7"/>
  <c r="E287" i="7"/>
  <c r="E288" i="7"/>
  <c r="E289" i="7"/>
  <c r="E290" i="7"/>
  <c r="E291" i="7"/>
  <c r="E292" i="7"/>
  <c r="E293" i="7"/>
  <c r="E294" i="7"/>
  <c r="E295" i="7"/>
  <c r="E296" i="7"/>
  <c r="E297" i="7"/>
  <c r="E298" i="7"/>
  <c r="E299" i="7"/>
  <c r="E300" i="7"/>
  <c r="E301" i="7"/>
  <c r="E302" i="7"/>
  <c r="E303" i="7"/>
  <c r="E304" i="7"/>
  <c r="E305" i="7"/>
  <c r="E306" i="7"/>
  <c r="E307" i="7"/>
  <c r="E308" i="7"/>
  <c r="E309" i="7"/>
  <c r="E310" i="7"/>
  <c r="E311" i="7"/>
  <c r="E312" i="7"/>
  <c r="E313" i="7"/>
  <c r="E314" i="7"/>
  <c r="E315" i="7"/>
  <c r="E316" i="7"/>
  <c r="E317" i="7"/>
  <c r="E318" i="7"/>
  <c r="E319" i="7"/>
  <c r="E320" i="7"/>
  <c r="E321" i="7"/>
  <c r="E322" i="7"/>
  <c r="E323" i="7"/>
  <c r="E324" i="7"/>
  <c r="E325" i="7"/>
  <c r="E326" i="7"/>
  <c r="E327" i="7"/>
  <c r="E328" i="7"/>
  <c r="E329" i="7"/>
  <c r="E330" i="7"/>
  <c r="E331" i="7"/>
  <c r="E332" i="7"/>
  <c r="E333" i="7"/>
  <c r="E334" i="7"/>
  <c r="E335" i="7"/>
  <c r="E336" i="7"/>
  <c r="E337" i="7"/>
  <c r="E338" i="7"/>
  <c r="E339" i="7"/>
  <c r="E340" i="7"/>
  <c r="E341" i="7"/>
  <c r="E342" i="7"/>
  <c r="E343" i="7"/>
  <c r="E344" i="7"/>
  <c r="E345" i="7"/>
  <c r="E346" i="7"/>
  <c r="E347" i="7"/>
  <c r="E348" i="7"/>
  <c r="E349" i="7"/>
  <c r="E350" i="7"/>
  <c r="E351" i="7"/>
  <c r="E352" i="7"/>
  <c r="E353" i="7"/>
  <c r="E354" i="7"/>
  <c r="E355" i="7"/>
  <c r="E356" i="7"/>
  <c r="E357" i="7"/>
  <c r="E358" i="7"/>
  <c r="E359" i="7"/>
  <c r="E360" i="7"/>
  <c r="E361" i="7"/>
  <c r="E362" i="7"/>
  <c r="E363" i="7"/>
  <c r="E364" i="7"/>
  <c r="E365" i="7"/>
  <c r="E366" i="7"/>
  <c r="E367" i="7"/>
  <c r="E368" i="7"/>
  <c r="E369" i="7"/>
  <c r="E370" i="7"/>
  <c r="E371" i="7"/>
  <c r="E372" i="7"/>
  <c r="E373" i="7"/>
  <c r="E374" i="7"/>
  <c r="E375" i="7"/>
  <c r="E376" i="7"/>
  <c r="E377" i="7"/>
  <c r="E378" i="7"/>
  <c r="E379" i="7"/>
  <c r="E380" i="7"/>
  <c r="E381" i="7"/>
  <c r="E382" i="7"/>
  <c r="E383" i="7"/>
  <c r="E384" i="7"/>
  <c r="E385" i="7"/>
  <c r="E386" i="7"/>
  <c r="E387" i="7"/>
  <c r="E388" i="7"/>
  <c r="E389" i="7"/>
  <c r="E390" i="7"/>
  <c r="E391" i="7"/>
  <c r="E392" i="7"/>
  <c r="E393" i="7"/>
  <c r="E394" i="7"/>
  <c r="E395" i="7"/>
  <c r="E396" i="7"/>
  <c r="E397" i="7"/>
  <c r="E398" i="7"/>
  <c r="E399" i="7"/>
  <c r="E400" i="7"/>
  <c r="E401" i="7"/>
  <c r="E402" i="7"/>
  <c r="E403" i="7"/>
  <c r="E404" i="7"/>
  <c r="E405" i="7"/>
  <c r="E406" i="7"/>
  <c r="E407" i="7"/>
  <c r="E408" i="7"/>
  <c r="E409" i="7"/>
  <c r="E410" i="7"/>
  <c r="E411" i="7"/>
  <c r="E412" i="7"/>
  <c r="E413" i="7"/>
  <c r="E414" i="7"/>
  <c r="E415" i="7"/>
  <c r="E416" i="7"/>
  <c r="E417" i="7"/>
  <c r="E418" i="7"/>
  <c r="E419" i="7"/>
  <c r="E420" i="7"/>
  <c r="E421" i="7"/>
  <c r="E422" i="7"/>
  <c r="E423" i="7"/>
  <c r="E424" i="7"/>
  <c r="E425" i="7"/>
  <c r="E426" i="7"/>
  <c r="E427" i="7"/>
  <c r="E428" i="7"/>
  <c r="E429" i="7"/>
  <c r="E430" i="7"/>
  <c r="E431" i="7"/>
  <c r="E432" i="7"/>
  <c r="E433" i="7"/>
  <c r="E434" i="7"/>
  <c r="E435" i="7"/>
  <c r="E436" i="7"/>
  <c r="F6" i="7"/>
  <c r="F7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211" i="7"/>
  <c r="D212" i="7"/>
  <c r="D213" i="7"/>
  <c r="D214" i="7"/>
  <c r="D215" i="7"/>
  <c r="D216" i="7"/>
  <c r="D217" i="7"/>
  <c r="D218" i="7"/>
  <c r="D219" i="7"/>
  <c r="D220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233" i="7"/>
  <c r="D234" i="7"/>
  <c r="D235" i="7"/>
  <c r="D236" i="7"/>
  <c r="D237" i="7"/>
  <c r="D238" i="7"/>
  <c r="D239" i="7"/>
  <c r="D240" i="7"/>
  <c r="D241" i="7"/>
  <c r="D242" i="7"/>
  <c r="D243" i="7"/>
  <c r="D244" i="7"/>
  <c r="D245" i="7"/>
  <c r="D246" i="7"/>
  <c r="D247" i="7"/>
  <c r="D248" i="7"/>
  <c r="D249" i="7"/>
  <c r="D250" i="7"/>
  <c r="D251" i="7"/>
  <c r="D252" i="7"/>
  <c r="D253" i="7"/>
  <c r="D254" i="7"/>
  <c r="D255" i="7"/>
  <c r="D256" i="7"/>
  <c r="D257" i="7"/>
  <c r="D258" i="7"/>
  <c r="D259" i="7"/>
  <c r="D260" i="7"/>
  <c r="D261" i="7"/>
  <c r="D262" i="7"/>
  <c r="D263" i="7"/>
  <c r="D264" i="7"/>
  <c r="D265" i="7"/>
  <c r="D266" i="7"/>
  <c r="D267" i="7"/>
  <c r="D268" i="7"/>
  <c r="D269" i="7"/>
  <c r="D270" i="7"/>
  <c r="D271" i="7"/>
  <c r="D272" i="7"/>
  <c r="D273" i="7"/>
  <c r="D274" i="7"/>
  <c r="D275" i="7"/>
  <c r="D276" i="7"/>
  <c r="D277" i="7"/>
  <c r="D278" i="7"/>
  <c r="D279" i="7"/>
  <c r="D280" i="7"/>
  <c r="D281" i="7"/>
  <c r="D282" i="7"/>
  <c r="D283" i="7"/>
  <c r="D284" i="7"/>
  <c r="D285" i="7"/>
  <c r="D286" i="7"/>
  <c r="D287" i="7"/>
  <c r="D288" i="7"/>
  <c r="D289" i="7"/>
  <c r="D290" i="7"/>
  <c r="D291" i="7"/>
  <c r="D292" i="7"/>
  <c r="D293" i="7"/>
  <c r="D294" i="7"/>
  <c r="D295" i="7"/>
  <c r="D296" i="7"/>
  <c r="D297" i="7"/>
  <c r="D298" i="7"/>
  <c r="D299" i="7"/>
  <c r="D300" i="7"/>
  <c r="D301" i="7"/>
  <c r="D302" i="7"/>
  <c r="D303" i="7"/>
  <c r="D304" i="7"/>
  <c r="D305" i="7"/>
  <c r="D306" i="7"/>
  <c r="D307" i="7"/>
  <c r="D308" i="7"/>
  <c r="D309" i="7"/>
  <c r="D310" i="7"/>
  <c r="D311" i="7"/>
  <c r="D312" i="7"/>
  <c r="D313" i="7"/>
  <c r="D314" i="7"/>
  <c r="D315" i="7"/>
  <c r="D316" i="7"/>
  <c r="D317" i="7"/>
  <c r="D318" i="7"/>
  <c r="D319" i="7"/>
  <c r="D320" i="7"/>
  <c r="D321" i="7"/>
  <c r="D322" i="7"/>
  <c r="D323" i="7"/>
  <c r="D324" i="7"/>
  <c r="D325" i="7"/>
  <c r="D326" i="7"/>
  <c r="D327" i="7"/>
  <c r="D328" i="7"/>
  <c r="D329" i="7"/>
  <c r="D330" i="7"/>
  <c r="D331" i="7"/>
  <c r="D332" i="7"/>
  <c r="D333" i="7"/>
  <c r="D334" i="7"/>
  <c r="D335" i="7"/>
  <c r="D336" i="7"/>
  <c r="D337" i="7"/>
  <c r="D338" i="7"/>
  <c r="D339" i="7"/>
  <c r="D340" i="7"/>
  <c r="D341" i="7"/>
  <c r="D342" i="7"/>
  <c r="D343" i="7"/>
  <c r="D344" i="7"/>
  <c r="D345" i="7"/>
  <c r="D346" i="7"/>
  <c r="D347" i="7"/>
  <c r="D348" i="7"/>
  <c r="D349" i="7"/>
  <c r="D350" i="7"/>
  <c r="D351" i="7"/>
  <c r="D352" i="7"/>
  <c r="D353" i="7"/>
  <c r="D354" i="7"/>
  <c r="D355" i="7"/>
  <c r="D356" i="7"/>
  <c r="D357" i="7"/>
  <c r="D358" i="7"/>
  <c r="D359" i="7"/>
  <c r="D360" i="7"/>
  <c r="D361" i="7"/>
  <c r="D362" i="7"/>
  <c r="D363" i="7"/>
  <c r="D364" i="7"/>
  <c r="D365" i="7"/>
  <c r="D366" i="7"/>
  <c r="D367" i="7"/>
  <c r="D368" i="7"/>
  <c r="D369" i="7"/>
  <c r="D370" i="7"/>
  <c r="D371" i="7"/>
  <c r="D372" i="7"/>
  <c r="D373" i="7"/>
  <c r="D374" i="7"/>
  <c r="D375" i="7"/>
  <c r="D376" i="7"/>
  <c r="D377" i="7"/>
  <c r="D378" i="7"/>
  <c r="D379" i="7"/>
  <c r="D380" i="7"/>
  <c r="D381" i="7"/>
  <c r="D382" i="7"/>
  <c r="D383" i="7"/>
  <c r="D384" i="7"/>
  <c r="D385" i="7"/>
  <c r="D386" i="7"/>
  <c r="D387" i="7"/>
  <c r="D388" i="7"/>
  <c r="D389" i="7"/>
  <c r="D390" i="7"/>
  <c r="D391" i="7"/>
  <c r="D392" i="7"/>
  <c r="D393" i="7"/>
  <c r="D394" i="7"/>
  <c r="D395" i="7"/>
  <c r="D396" i="7"/>
  <c r="D397" i="7"/>
  <c r="D398" i="7"/>
  <c r="D399" i="7"/>
  <c r="D400" i="7"/>
  <c r="D401" i="7"/>
  <c r="D402" i="7"/>
  <c r="D403" i="7"/>
  <c r="D404" i="7"/>
  <c r="D405" i="7"/>
  <c r="D406" i="7"/>
  <c r="D407" i="7"/>
  <c r="D408" i="7"/>
  <c r="D409" i="7"/>
  <c r="D410" i="7"/>
  <c r="D411" i="7"/>
  <c r="D412" i="7"/>
  <c r="D413" i="7"/>
  <c r="D414" i="7"/>
  <c r="D415" i="7"/>
  <c r="D416" i="7"/>
  <c r="D417" i="7"/>
  <c r="D418" i="7"/>
  <c r="D419" i="7"/>
  <c r="D420" i="7"/>
  <c r="D421" i="7"/>
  <c r="D422" i="7"/>
  <c r="D423" i="7"/>
  <c r="D424" i="7"/>
  <c r="D425" i="7"/>
  <c r="D426" i="7"/>
  <c r="D427" i="7"/>
  <c r="D428" i="7"/>
  <c r="D429" i="7"/>
  <c r="D430" i="7"/>
  <c r="D431" i="7"/>
  <c r="D432" i="7"/>
  <c r="D433" i="7"/>
  <c r="D434" i="7"/>
  <c r="D435" i="7"/>
  <c r="D436" i="7"/>
  <c r="D2" i="7"/>
  <c r="C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0" i="7"/>
  <c r="C211" i="7"/>
  <c r="C212" i="7"/>
  <c r="C213" i="7"/>
  <c r="C214" i="7"/>
  <c r="C215" i="7"/>
  <c r="C216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C229" i="7"/>
  <c r="C230" i="7"/>
  <c r="C231" i="7"/>
  <c r="C232" i="7"/>
  <c r="C233" i="7"/>
  <c r="C234" i="7"/>
  <c r="C235" i="7"/>
  <c r="C236" i="7"/>
  <c r="C237" i="7"/>
  <c r="C238" i="7"/>
  <c r="C239" i="7"/>
  <c r="C240" i="7"/>
  <c r="C241" i="7"/>
  <c r="C242" i="7"/>
  <c r="C243" i="7"/>
  <c r="C244" i="7"/>
  <c r="C245" i="7"/>
  <c r="C246" i="7"/>
  <c r="C247" i="7"/>
  <c r="C248" i="7"/>
  <c r="C249" i="7"/>
  <c r="C250" i="7"/>
  <c r="C251" i="7"/>
  <c r="C252" i="7"/>
  <c r="C253" i="7"/>
  <c r="C254" i="7"/>
  <c r="C255" i="7"/>
  <c r="C256" i="7"/>
  <c r="C257" i="7"/>
  <c r="C258" i="7"/>
  <c r="C259" i="7"/>
  <c r="C260" i="7"/>
  <c r="C261" i="7"/>
  <c r="C262" i="7"/>
  <c r="C263" i="7"/>
  <c r="C264" i="7"/>
  <c r="C265" i="7"/>
  <c r="C266" i="7"/>
  <c r="C267" i="7"/>
  <c r="C268" i="7"/>
  <c r="C269" i="7"/>
  <c r="C270" i="7"/>
  <c r="C271" i="7"/>
  <c r="C272" i="7"/>
  <c r="C273" i="7"/>
  <c r="C274" i="7"/>
  <c r="C275" i="7"/>
  <c r="C276" i="7"/>
  <c r="C277" i="7"/>
  <c r="C278" i="7"/>
  <c r="C279" i="7"/>
  <c r="C280" i="7"/>
  <c r="C281" i="7"/>
  <c r="C282" i="7"/>
  <c r="C283" i="7"/>
  <c r="C284" i="7"/>
  <c r="C285" i="7"/>
  <c r="C286" i="7"/>
  <c r="C287" i="7"/>
  <c r="C288" i="7"/>
  <c r="C289" i="7"/>
  <c r="C290" i="7"/>
  <c r="C291" i="7"/>
  <c r="C292" i="7"/>
  <c r="C293" i="7"/>
  <c r="C294" i="7"/>
  <c r="C295" i="7"/>
  <c r="C296" i="7"/>
  <c r="C297" i="7"/>
  <c r="C298" i="7"/>
  <c r="C299" i="7"/>
  <c r="C300" i="7"/>
  <c r="C301" i="7"/>
  <c r="C302" i="7"/>
  <c r="C303" i="7"/>
  <c r="C304" i="7"/>
  <c r="C305" i="7"/>
  <c r="C306" i="7"/>
  <c r="C307" i="7"/>
  <c r="C308" i="7"/>
  <c r="C309" i="7"/>
  <c r="C310" i="7"/>
  <c r="C311" i="7"/>
  <c r="C312" i="7"/>
  <c r="C313" i="7"/>
  <c r="C314" i="7"/>
  <c r="C315" i="7"/>
  <c r="C316" i="7"/>
  <c r="C317" i="7"/>
  <c r="C318" i="7"/>
  <c r="C319" i="7"/>
  <c r="C320" i="7"/>
  <c r="C321" i="7"/>
  <c r="C322" i="7"/>
  <c r="C323" i="7"/>
  <c r="C324" i="7"/>
  <c r="C325" i="7"/>
  <c r="C326" i="7"/>
  <c r="C327" i="7"/>
  <c r="C328" i="7"/>
  <c r="C329" i="7"/>
  <c r="C330" i="7"/>
  <c r="C331" i="7"/>
  <c r="C332" i="7"/>
  <c r="C333" i="7"/>
  <c r="C334" i="7"/>
  <c r="C335" i="7"/>
  <c r="C336" i="7"/>
  <c r="C337" i="7"/>
  <c r="C338" i="7"/>
  <c r="C339" i="7"/>
  <c r="C340" i="7"/>
  <c r="C341" i="7"/>
  <c r="C342" i="7"/>
  <c r="C343" i="7"/>
  <c r="C344" i="7"/>
  <c r="C345" i="7"/>
  <c r="C346" i="7"/>
  <c r="C347" i="7"/>
  <c r="C348" i="7"/>
  <c r="C349" i="7"/>
  <c r="C350" i="7"/>
  <c r="C351" i="7"/>
  <c r="C352" i="7"/>
  <c r="C353" i="7"/>
  <c r="C354" i="7"/>
  <c r="C355" i="7"/>
  <c r="C356" i="7"/>
  <c r="C357" i="7"/>
  <c r="C358" i="7"/>
  <c r="C359" i="7"/>
  <c r="C360" i="7"/>
  <c r="C361" i="7"/>
  <c r="C362" i="7"/>
  <c r="C363" i="7"/>
  <c r="C364" i="7"/>
  <c r="C365" i="7"/>
  <c r="C366" i="7"/>
  <c r="C367" i="7"/>
  <c r="C368" i="7"/>
  <c r="C369" i="7"/>
  <c r="C370" i="7"/>
  <c r="C371" i="7"/>
  <c r="C372" i="7"/>
  <c r="C373" i="7"/>
  <c r="C374" i="7"/>
  <c r="C375" i="7"/>
  <c r="C376" i="7"/>
  <c r="C377" i="7"/>
  <c r="C378" i="7"/>
  <c r="C379" i="7"/>
  <c r="C380" i="7"/>
  <c r="C381" i="7"/>
  <c r="C382" i="7"/>
  <c r="C383" i="7"/>
  <c r="C384" i="7"/>
  <c r="C385" i="7"/>
  <c r="C386" i="7"/>
  <c r="C387" i="7"/>
  <c r="C388" i="7"/>
  <c r="C389" i="7"/>
  <c r="C390" i="7"/>
  <c r="C391" i="7"/>
  <c r="C392" i="7"/>
  <c r="C393" i="7"/>
  <c r="C394" i="7"/>
  <c r="C395" i="7"/>
  <c r="C396" i="7"/>
  <c r="C397" i="7"/>
  <c r="C398" i="7"/>
  <c r="C399" i="7"/>
  <c r="C400" i="7"/>
  <c r="C401" i="7"/>
  <c r="C402" i="7"/>
  <c r="C403" i="7"/>
  <c r="C404" i="7"/>
  <c r="C405" i="7"/>
  <c r="C406" i="7"/>
  <c r="C407" i="7"/>
  <c r="C408" i="7"/>
  <c r="C409" i="7"/>
  <c r="C410" i="7"/>
  <c r="C411" i="7"/>
  <c r="C412" i="7"/>
  <c r="C413" i="7"/>
  <c r="C414" i="7"/>
  <c r="C415" i="7"/>
  <c r="C416" i="7"/>
  <c r="C417" i="7"/>
  <c r="C418" i="7"/>
  <c r="C419" i="7"/>
  <c r="C420" i="7"/>
  <c r="C421" i="7"/>
  <c r="C422" i="7"/>
  <c r="C423" i="7"/>
  <c r="C424" i="7"/>
  <c r="C425" i="7"/>
  <c r="C426" i="7"/>
  <c r="C427" i="7"/>
  <c r="C428" i="7"/>
  <c r="C429" i="7"/>
  <c r="C430" i="7"/>
  <c r="C431" i="7"/>
  <c r="C432" i="7"/>
  <c r="C433" i="7"/>
  <c r="C434" i="7"/>
  <c r="C435" i="7"/>
  <c r="C436" i="7"/>
  <c r="F3" i="7"/>
  <c r="F4" i="7"/>
  <c r="F5" i="7"/>
  <c r="F8" i="7"/>
  <c r="F9" i="7"/>
  <c r="F10" i="7"/>
  <c r="F11" i="7"/>
  <c r="F12" i="7"/>
  <c r="F13" i="7"/>
  <c r="F14" i="7"/>
  <c r="F15" i="7"/>
  <c r="F16" i="7"/>
  <c r="F17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186" i="7"/>
  <c r="F187" i="7"/>
  <c r="F188" i="7"/>
  <c r="F189" i="7"/>
  <c r="F190" i="7"/>
  <c r="F191" i="7"/>
  <c r="F192" i="7"/>
  <c r="F193" i="7"/>
  <c r="F194" i="7"/>
  <c r="F195" i="7"/>
  <c r="F196" i="7"/>
  <c r="F197" i="7"/>
  <c r="F198" i="7"/>
  <c r="F199" i="7"/>
  <c r="F200" i="7"/>
  <c r="F201" i="7"/>
  <c r="F202" i="7"/>
  <c r="F203" i="7"/>
  <c r="F204" i="7"/>
  <c r="F205" i="7"/>
  <c r="F206" i="7"/>
  <c r="F207" i="7"/>
  <c r="F208" i="7"/>
  <c r="F209" i="7"/>
  <c r="F210" i="7"/>
  <c r="F211" i="7"/>
  <c r="F212" i="7"/>
  <c r="F213" i="7"/>
  <c r="F214" i="7"/>
  <c r="F215" i="7"/>
  <c r="F216" i="7"/>
  <c r="F217" i="7"/>
  <c r="F218" i="7"/>
  <c r="F219" i="7"/>
  <c r="F220" i="7"/>
  <c r="F221" i="7"/>
  <c r="F222" i="7"/>
  <c r="F223" i="7"/>
  <c r="F224" i="7"/>
  <c r="F225" i="7"/>
  <c r="F226" i="7"/>
  <c r="F227" i="7"/>
  <c r="F228" i="7"/>
  <c r="F229" i="7"/>
  <c r="F230" i="7"/>
  <c r="F231" i="7"/>
  <c r="F232" i="7"/>
  <c r="F233" i="7"/>
  <c r="F234" i="7"/>
  <c r="F235" i="7"/>
  <c r="F236" i="7"/>
  <c r="F237" i="7"/>
  <c r="F238" i="7"/>
  <c r="F239" i="7"/>
  <c r="F240" i="7"/>
  <c r="F241" i="7"/>
  <c r="F242" i="7"/>
  <c r="F243" i="7"/>
  <c r="F244" i="7"/>
  <c r="F245" i="7"/>
  <c r="F246" i="7"/>
  <c r="F247" i="7"/>
  <c r="F248" i="7"/>
  <c r="F249" i="7"/>
  <c r="F250" i="7"/>
  <c r="F251" i="7"/>
  <c r="F252" i="7"/>
  <c r="F253" i="7"/>
  <c r="F254" i="7"/>
  <c r="F255" i="7"/>
  <c r="F256" i="7"/>
  <c r="F257" i="7"/>
  <c r="F258" i="7"/>
  <c r="F259" i="7"/>
  <c r="F260" i="7"/>
  <c r="F261" i="7"/>
  <c r="F262" i="7"/>
  <c r="F263" i="7"/>
  <c r="F264" i="7"/>
  <c r="F265" i="7"/>
  <c r="F266" i="7"/>
  <c r="F267" i="7"/>
  <c r="F268" i="7"/>
  <c r="F269" i="7"/>
  <c r="F270" i="7"/>
  <c r="F271" i="7"/>
  <c r="F272" i="7"/>
  <c r="F273" i="7"/>
  <c r="F274" i="7"/>
  <c r="F275" i="7"/>
  <c r="F276" i="7"/>
  <c r="F277" i="7"/>
  <c r="F278" i="7"/>
  <c r="F279" i="7"/>
  <c r="F280" i="7"/>
  <c r="F281" i="7"/>
  <c r="F282" i="7"/>
  <c r="F283" i="7"/>
  <c r="F284" i="7"/>
  <c r="F285" i="7"/>
  <c r="F286" i="7"/>
  <c r="F287" i="7"/>
  <c r="F288" i="7"/>
  <c r="F289" i="7"/>
  <c r="F290" i="7"/>
  <c r="F291" i="7"/>
  <c r="F292" i="7"/>
  <c r="F293" i="7"/>
  <c r="F294" i="7"/>
  <c r="F295" i="7"/>
  <c r="F296" i="7"/>
  <c r="F297" i="7"/>
  <c r="F298" i="7"/>
  <c r="F299" i="7"/>
  <c r="F300" i="7"/>
  <c r="F301" i="7"/>
  <c r="F302" i="7"/>
  <c r="F303" i="7"/>
  <c r="F304" i="7"/>
  <c r="F305" i="7"/>
  <c r="F306" i="7"/>
  <c r="F307" i="7"/>
  <c r="F308" i="7"/>
  <c r="F309" i="7"/>
  <c r="F310" i="7"/>
  <c r="F311" i="7"/>
  <c r="F312" i="7"/>
  <c r="F313" i="7"/>
  <c r="F314" i="7"/>
  <c r="F315" i="7"/>
  <c r="F316" i="7"/>
  <c r="F317" i="7"/>
  <c r="F318" i="7"/>
  <c r="F319" i="7"/>
  <c r="F320" i="7"/>
  <c r="F321" i="7"/>
  <c r="F322" i="7"/>
  <c r="F323" i="7"/>
  <c r="F324" i="7"/>
  <c r="F325" i="7"/>
  <c r="F326" i="7"/>
  <c r="F327" i="7"/>
  <c r="F328" i="7"/>
  <c r="F329" i="7"/>
  <c r="F330" i="7"/>
  <c r="F331" i="7"/>
  <c r="F332" i="7"/>
  <c r="F333" i="7"/>
  <c r="F334" i="7"/>
  <c r="F335" i="7"/>
  <c r="F336" i="7"/>
  <c r="F337" i="7"/>
  <c r="F338" i="7"/>
  <c r="F339" i="7"/>
  <c r="F340" i="7"/>
  <c r="F341" i="7"/>
  <c r="F342" i="7"/>
  <c r="F343" i="7"/>
  <c r="F344" i="7"/>
  <c r="F345" i="7"/>
  <c r="F346" i="7"/>
  <c r="F347" i="7"/>
  <c r="F348" i="7"/>
  <c r="F349" i="7"/>
  <c r="F350" i="7"/>
  <c r="F351" i="7"/>
  <c r="F352" i="7"/>
  <c r="F353" i="7"/>
  <c r="F354" i="7"/>
  <c r="F355" i="7"/>
  <c r="F356" i="7"/>
  <c r="F357" i="7"/>
  <c r="F358" i="7"/>
  <c r="F359" i="7"/>
  <c r="F360" i="7"/>
  <c r="F361" i="7"/>
  <c r="F362" i="7"/>
  <c r="F363" i="7"/>
  <c r="F364" i="7"/>
  <c r="F365" i="7"/>
  <c r="F366" i="7"/>
  <c r="F367" i="7"/>
  <c r="F368" i="7"/>
  <c r="F369" i="7"/>
  <c r="F370" i="7"/>
  <c r="F371" i="7"/>
  <c r="F372" i="7"/>
  <c r="F373" i="7"/>
  <c r="F374" i="7"/>
  <c r="F375" i="7"/>
  <c r="F376" i="7"/>
  <c r="F377" i="7"/>
  <c r="F378" i="7"/>
  <c r="F379" i="7"/>
  <c r="F380" i="7"/>
  <c r="F381" i="7"/>
  <c r="F382" i="7"/>
  <c r="F383" i="7"/>
  <c r="F384" i="7"/>
  <c r="F385" i="7"/>
  <c r="F386" i="7"/>
  <c r="F387" i="7"/>
  <c r="F388" i="7"/>
  <c r="F389" i="7"/>
  <c r="F390" i="7"/>
  <c r="F391" i="7"/>
  <c r="F392" i="7"/>
  <c r="F393" i="7"/>
  <c r="F394" i="7"/>
  <c r="F395" i="7"/>
  <c r="F396" i="7"/>
  <c r="F397" i="7"/>
  <c r="F398" i="7"/>
  <c r="F399" i="7"/>
  <c r="F400" i="7"/>
  <c r="F401" i="7"/>
  <c r="F402" i="7"/>
  <c r="F403" i="7"/>
  <c r="F404" i="7"/>
  <c r="F405" i="7"/>
  <c r="F406" i="7"/>
  <c r="F407" i="7"/>
  <c r="F408" i="7"/>
  <c r="F409" i="7"/>
  <c r="F410" i="7"/>
  <c r="F411" i="7"/>
  <c r="F412" i="7"/>
  <c r="F413" i="7"/>
  <c r="F414" i="7"/>
  <c r="F415" i="7"/>
  <c r="F416" i="7"/>
  <c r="F417" i="7"/>
  <c r="F418" i="7"/>
  <c r="F419" i="7"/>
  <c r="F420" i="7"/>
  <c r="F421" i="7"/>
  <c r="F422" i="7"/>
  <c r="F423" i="7"/>
  <c r="F424" i="7"/>
  <c r="F425" i="7"/>
  <c r="F426" i="7"/>
  <c r="F427" i="7"/>
  <c r="F428" i="7"/>
  <c r="F429" i="7"/>
  <c r="F430" i="7"/>
  <c r="F431" i="7"/>
  <c r="F432" i="7"/>
  <c r="F433" i="7"/>
  <c r="F434" i="7"/>
  <c r="F435" i="7"/>
  <c r="F436" i="7"/>
  <c r="F2" i="7"/>
  <c r="H5" i="6"/>
  <c r="G5" i="6"/>
  <c r="H4" i="6"/>
  <c r="G4" i="6"/>
  <c r="H3" i="6"/>
  <c r="G3" i="6"/>
  <c r="G2" i="6"/>
  <c r="G6" i="6"/>
  <c r="G7" i="6"/>
  <c r="G8" i="6"/>
  <c r="G9" i="6"/>
  <c r="G10" i="6"/>
  <c r="G11" i="6"/>
  <c r="G12" i="6"/>
  <c r="G13" i="6"/>
  <c r="G14" i="6"/>
  <c r="G15" i="6"/>
  <c r="G16" i="6"/>
  <c r="G17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H2" i="6"/>
  <c r="H6" i="6"/>
  <c r="H7" i="6"/>
  <c r="H8" i="6"/>
  <c r="H9" i="6"/>
  <c r="H10" i="6"/>
  <c r="H11" i="6"/>
  <c r="H12" i="6"/>
  <c r="H13" i="6"/>
  <c r="H14" i="6"/>
  <c r="H15" i="6"/>
  <c r="H16" i="6"/>
  <c r="H17" i="6"/>
  <c r="H19" i="6"/>
  <c r="H20" i="6"/>
  <c r="H21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C3" i="11" l="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77" i="11"/>
  <c r="C78" i="11"/>
  <c r="C79" i="11"/>
  <c r="C80" i="11"/>
  <c r="C81" i="11"/>
  <c r="C82" i="11"/>
  <c r="C83" i="11"/>
  <c r="C84" i="11"/>
  <c r="C85" i="11"/>
  <c r="C86" i="11"/>
  <c r="C87" i="11"/>
  <c r="C88" i="11"/>
  <c r="C89" i="11"/>
  <c r="C90" i="11"/>
  <c r="C91" i="11"/>
  <c r="C92" i="11"/>
  <c r="C93" i="11"/>
  <c r="C94" i="11"/>
  <c r="C95" i="11"/>
  <c r="C96" i="11"/>
  <c r="C97" i="11"/>
  <c r="C98" i="11"/>
  <c r="C99" i="11"/>
  <c r="C100" i="11"/>
  <c r="C101" i="11"/>
  <c r="C102" i="11"/>
  <c r="C103" i="11"/>
  <c r="C104" i="11"/>
  <c r="C105" i="11"/>
  <c r="C106" i="11"/>
  <c r="C107" i="11"/>
  <c r="C108" i="11"/>
  <c r="C109" i="11"/>
  <c r="C110" i="11"/>
  <c r="C111" i="11"/>
  <c r="C112" i="11"/>
  <c r="C113" i="11"/>
  <c r="C114" i="11"/>
  <c r="C115" i="11"/>
  <c r="C116" i="11"/>
  <c r="C117" i="11"/>
  <c r="C118" i="11"/>
  <c r="C119" i="11"/>
  <c r="C120" i="11"/>
  <c r="C121" i="11"/>
  <c r="C122" i="11"/>
  <c r="C123" i="11"/>
  <c r="C124" i="11"/>
  <c r="C125" i="11"/>
  <c r="C126" i="11"/>
  <c r="C127" i="11"/>
  <c r="C128" i="11"/>
  <c r="C129" i="11"/>
  <c r="C130" i="11"/>
  <c r="C131" i="11"/>
  <c r="C132" i="11"/>
  <c r="C133" i="11"/>
  <c r="C134" i="11"/>
  <c r="C135" i="11"/>
  <c r="C136" i="11"/>
  <c r="C137" i="11"/>
  <c r="C138" i="11"/>
  <c r="C139" i="11"/>
  <c r="C140" i="11"/>
  <c r="C141" i="11"/>
  <c r="C142" i="11"/>
  <c r="C143" i="11"/>
  <c r="C144" i="11"/>
  <c r="C145" i="11"/>
  <c r="C146" i="11"/>
  <c r="C147" i="11"/>
  <c r="C148" i="11"/>
  <c r="C149" i="11"/>
  <c r="C150" i="11"/>
  <c r="C151" i="11"/>
  <c r="C152" i="11"/>
  <c r="C153" i="11"/>
  <c r="C154" i="11"/>
  <c r="C155" i="11"/>
  <c r="C156" i="11"/>
  <c r="C157" i="11"/>
  <c r="C158" i="11"/>
  <c r="C159" i="11"/>
  <c r="C160" i="11"/>
  <c r="C161" i="11"/>
  <c r="C162" i="11"/>
  <c r="C163" i="11"/>
  <c r="C164" i="11"/>
  <c r="C165" i="11"/>
  <c r="C166" i="11"/>
  <c r="C167" i="11"/>
  <c r="C168" i="11"/>
  <c r="C169" i="11"/>
  <c r="C170" i="11"/>
  <c r="C171" i="11"/>
  <c r="C172" i="11"/>
  <c r="C173" i="11"/>
  <c r="C174" i="11"/>
  <c r="C175" i="11"/>
  <c r="C176" i="11"/>
  <c r="C177" i="11"/>
  <c r="C178" i="11"/>
  <c r="C179" i="11"/>
  <c r="C180" i="11"/>
  <c r="C181" i="11"/>
  <c r="C182" i="11"/>
  <c r="C183" i="11"/>
  <c r="C184" i="11"/>
  <c r="C185" i="11"/>
  <c r="C186" i="11"/>
  <c r="C187" i="11"/>
  <c r="C188" i="11"/>
  <c r="C189" i="11"/>
  <c r="C190" i="11"/>
  <c r="C191" i="11"/>
  <c r="C192" i="11"/>
  <c r="C193" i="11"/>
  <c r="C194" i="11"/>
  <c r="C195" i="11"/>
  <c r="C196" i="11"/>
  <c r="C197" i="11"/>
  <c r="C198" i="11"/>
  <c r="C199" i="11"/>
  <c r="C200" i="11"/>
  <c r="C201" i="11"/>
  <c r="C202" i="11"/>
  <c r="C203" i="11"/>
  <c r="C204" i="11"/>
  <c r="C205" i="11"/>
  <c r="C206" i="11"/>
  <c r="C207" i="11"/>
  <c r="C208" i="11"/>
  <c r="C209" i="11"/>
  <c r="C210" i="11"/>
  <c r="C211" i="11"/>
  <c r="C212" i="11"/>
  <c r="C213" i="11"/>
  <c r="C214" i="11"/>
  <c r="C215" i="11"/>
  <c r="C216" i="11"/>
  <c r="C217" i="11"/>
  <c r="C218" i="11"/>
  <c r="C219" i="11"/>
  <c r="C220" i="11"/>
  <c r="C221" i="11"/>
  <c r="C222" i="11"/>
  <c r="C223" i="11"/>
  <c r="C224" i="11"/>
  <c r="C225" i="11"/>
  <c r="C226" i="11"/>
  <c r="C227" i="11"/>
  <c r="C228" i="11"/>
  <c r="C229" i="11"/>
  <c r="C230" i="11"/>
  <c r="C231" i="11"/>
  <c r="C232" i="11"/>
  <c r="C233" i="11"/>
  <c r="C234" i="11"/>
  <c r="C235" i="11"/>
  <c r="C236" i="11"/>
  <c r="C237" i="11"/>
  <c r="C238" i="11"/>
  <c r="C239" i="11"/>
  <c r="C240" i="11"/>
  <c r="C241" i="11"/>
  <c r="C242" i="11"/>
  <c r="C243" i="11"/>
  <c r="C244" i="11"/>
  <c r="C245" i="11"/>
  <c r="C246" i="11"/>
  <c r="C247" i="11"/>
  <c r="C248" i="11"/>
  <c r="C249" i="11"/>
  <c r="C250" i="11"/>
  <c r="C251" i="11"/>
  <c r="C252" i="11"/>
  <c r="C253" i="11"/>
  <c r="C254" i="11"/>
  <c r="C255" i="11"/>
  <c r="C256" i="11"/>
  <c r="C257" i="11"/>
  <c r="C258" i="11"/>
  <c r="C259" i="11"/>
  <c r="C260" i="11"/>
  <c r="C261" i="11"/>
  <c r="C262" i="11"/>
  <c r="C263" i="11"/>
  <c r="C264" i="11"/>
  <c r="C265" i="11"/>
  <c r="C266" i="11"/>
  <c r="C267" i="11"/>
  <c r="C268" i="11"/>
  <c r="C269" i="11"/>
  <c r="C270" i="11"/>
  <c r="C271" i="11"/>
  <c r="C272" i="11"/>
  <c r="C273" i="11"/>
  <c r="C274" i="11"/>
  <c r="C275" i="11"/>
  <c r="C276" i="11"/>
  <c r="C277" i="11"/>
  <c r="C278" i="11"/>
  <c r="C279" i="11"/>
  <c r="C280" i="11"/>
  <c r="C281" i="11"/>
  <c r="C282" i="11"/>
  <c r="C283" i="11"/>
  <c r="C284" i="11"/>
  <c r="C285" i="11"/>
  <c r="C286" i="11"/>
  <c r="C287" i="11"/>
  <c r="C288" i="11"/>
  <c r="C289" i="11"/>
  <c r="C290" i="11"/>
  <c r="C291" i="11"/>
  <c r="C292" i="11"/>
  <c r="C293" i="11"/>
  <c r="C294" i="11"/>
  <c r="C295" i="11"/>
  <c r="C296" i="11"/>
  <c r="C297" i="11"/>
  <c r="C298" i="11"/>
  <c r="C299" i="11"/>
  <c r="C300" i="11"/>
  <c r="C301" i="11"/>
  <c r="C302" i="11"/>
  <c r="C303" i="11"/>
  <c r="C304" i="11"/>
  <c r="C305" i="11"/>
  <c r="C306" i="11"/>
  <c r="C307" i="11"/>
  <c r="C308" i="11"/>
  <c r="C309" i="11"/>
  <c r="C310" i="11"/>
  <c r="C311" i="11"/>
  <c r="C312" i="11"/>
  <c r="C313" i="11"/>
  <c r="C314" i="11"/>
  <c r="C315" i="11"/>
  <c r="C316" i="11"/>
  <c r="C317" i="11"/>
  <c r="C318" i="11"/>
  <c r="C319" i="11"/>
  <c r="C320" i="11"/>
  <c r="C321" i="11"/>
  <c r="C322" i="11"/>
  <c r="C323" i="11"/>
  <c r="C324" i="11"/>
  <c r="C325" i="11"/>
  <c r="C326" i="11"/>
  <c r="C327" i="11"/>
  <c r="C328" i="11"/>
  <c r="C329" i="11"/>
  <c r="C330" i="11"/>
  <c r="C331" i="11"/>
  <c r="C332" i="11"/>
  <c r="C333" i="11"/>
  <c r="C334" i="11"/>
  <c r="C335" i="11"/>
  <c r="C336" i="11"/>
  <c r="C337" i="11"/>
  <c r="C338" i="11"/>
  <c r="C339" i="11"/>
  <c r="C340" i="11"/>
  <c r="C341" i="11"/>
  <c r="C342" i="11"/>
  <c r="C343" i="11"/>
  <c r="C344" i="11"/>
  <c r="C345" i="11"/>
  <c r="C346" i="11"/>
  <c r="C347" i="11"/>
  <c r="C348" i="11"/>
  <c r="C349" i="11"/>
  <c r="C350" i="11"/>
  <c r="C351" i="11"/>
  <c r="C352" i="11"/>
  <c r="C353" i="11"/>
  <c r="C354" i="11"/>
  <c r="C355" i="11"/>
  <c r="C356" i="11"/>
  <c r="C357" i="11"/>
  <c r="C358" i="11"/>
  <c r="C359" i="11"/>
  <c r="C360" i="11"/>
  <c r="C361" i="11"/>
  <c r="C362" i="11"/>
  <c r="C363" i="11"/>
  <c r="C364" i="11"/>
  <c r="C365" i="11"/>
  <c r="C366" i="11"/>
  <c r="C367" i="11"/>
  <c r="C368" i="11"/>
  <c r="C369" i="11"/>
  <c r="C370" i="11"/>
  <c r="C371" i="11"/>
  <c r="C372" i="11"/>
  <c r="C373" i="11"/>
  <c r="C374" i="11"/>
  <c r="C375" i="11"/>
  <c r="C2" i="1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Q13" i="23"/>
  <c r="Q12" i="23"/>
  <c r="H13" i="23"/>
  <c r="H12" i="23"/>
  <c r="M12" i="23"/>
  <c r="M9" i="23"/>
  <c r="M4" i="23"/>
  <c r="M10" i="23"/>
  <c r="M5" i="23"/>
  <c r="M8" i="23"/>
  <c r="M7" i="23"/>
  <c r="M3" i="23"/>
  <c r="M6" i="23"/>
  <c r="I9" i="23"/>
  <c r="I5" i="23"/>
  <c r="I12" i="23"/>
  <c r="I10" i="23"/>
  <c r="I6" i="23"/>
  <c r="I4" i="23"/>
  <c r="I7" i="23"/>
  <c r="I3" i="23"/>
  <c r="I8" i="23"/>
  <c r="E13" i="23"/>
  <c r="E12" i="23"/>
  <c r="N13" i="23"/>
  <c r="N12" i="23"/>
  <c r="B13" i="23"/>
  <c r="B12" i="23"/>
  <c r="K13" i="23"/>
  <c r="K12" i="23"/>
  <c r="N6" i="23"/>
  <c r="N4" i="23"/>
  <c r="N8" i="23"/>
  <c r="N5" i="23"/>
  <c r="N9" i="23"/>
  <c r="N7" i="23"/>
  <c r="N3" i="23"/>
  <c r="N10" i="23"/>
  <c r="S12" i="23"/>
  <c r="S9" i="23"/>
  <c r="S8" i="23"/>
  <c r="S7" i="23"/>
  <c r="S6" i="23"/>
  <c r="S4" i="23"/>
  <c r="S10" i="23"/>
  <c r="S3" i="23"/>
  <c r="S5" i="23"/>
  <c r="B6" i="23"/>
  <c r="B8" i="23"/>
  <c r="B7" i="23"/>
  <c r="B5" i="23"/>
  <c r="B10" i="23"/>
  <c r="B4" i="23"/>
  <c r="B3" i="23"/>
  <c r="B9" i="23"/>
  <c r="C7" i="23"/>
  <c r="C5" i="23"/>
  <c r="C4" i="23"/>
  <c r="C12" i="23"/>
  <c r="C8" i="23"/>
  <c r="C9" i="23"/>
  <c r="C10" i="23"/>
  <c r="C3" i="23"/>
  <c r="C6" i="23"/>
  <c r="E8" i="23"/>
  <c r="E10" i="23"/>
  <c r="E9" i="23"/>
  <c r="E6" i="23"/>
  <c r="E5" i="23"/>
  <c r="E7" i="23"/>
  <c r="E3" i="23"/>
  <c r="E4" i="23"/>
  <c r="D7" i="23"/>
  <c r="D4" i="23"/>
  <c r="D10" i="23"/>
  <c r="D6" i="23"/>
  <c r="D5" i="23"/>
  <c r="D9" i="23"/>
  <c r="D8" i="23"/>
  <c r="D3" i="23"/>
  <c r="D12" i="23"/>
  <c r="R7" i="23"/>
  <c r="R12" i="23"/>
  <c r="R10" i="23"/>
  <c r="R5" i="23"/>
  <c r="R8" i="23"/>
  <c r="R9" i="23"/>
  <c r="R6" i="23"/>
  <c r="R3" i="23"/>
  <c r="R4" i="23"/>
  <c r="K10" i="23"/>
  <c r="K9" i="23"/>
  <c r="K7" i="23"/>
  <c r="K8" i="23"/>
  <c r="K4" i="23"/>
  <c r="K6" i="23"/>
  <c r="K3" i="23"/>
  <c r="K5" i="23"/>
  <c r="G4" i="23"/>
  <c r="G9" i="23"/>
  <c r="G7" i="23"/>
  <c r="G10" i="23"/>
  <c r="G5" i="23"/>
  <c r="G12" i="23"/>
  <c r="G6" i="23"/>
  <c r="G3" i="23"/>
  <c r="G8" i="23"/>
  <c r="Q8" i="23"/>
  <c r="Q5" i="23"/>
  <c r="Q10" i="23"/>
  <c r="Q7" i="23"/>
  <c r="Q6" i="23"/>
  <c r="Q9" i="23"/>
  <c r="Q3" i="23"/>
  <c r="Q4" i="23"/>
  <c r="F4" i="23"/>
  <c r="F9" i="23"/>
  <c r="F6" i="23"/>
  <c r="F12" i="23"/>
  <c r="F10" i="23"/>
  <c r="F7" i="23"/>
  <c r="F8" i="23"/>
  <c r="F3" i="23"/>
  <c r="F5" i="23"/>
  <c r="O9" i="23"/>
  <c r="O5" i="23"/>
  <c r="O8" i="23"/>
  <c r="O6" i="23"/>
  <c r="O12" i="23"/>
  <c r="O7" i="23"/>
  <c r="O10" i="23"/>
  <c r="O3" i="23"/>
  <c r="O4" i="23"/>
  <c r="J4" i="23"/>
  <c r="J5" i="23"/>
  <c r="J12" i="23"/>
  <c r="J6" i="23"/>
  <c r="J7" i="23"/>
  <c r="J8" i="23"/>
  <c r="J10" i="23"/>
  <c r="J3" i="23"/>
  <c r="J9" i="23"/>
  <c r="P4" i="23"/>
  <c r="P8" i="23"/>
  <c r="P12" i="23"/>
  <c r="P5" i="23"/>
  <c r="P10" i="23"/>
  <c r="P6" i="23"/>
  <c r="P7" i="23"/>
  <c r="P3" i="23"/>
  <c r="P9" i="23"/>
  <c r="H9" i="23"/>
  <c r="H5" i="23"/>
  <c r="H10" i="23"/>
  <c r="H8" i="23"/>
  <c r="H7" i="23"/>
  <c r="H4" i="23"/>
  <c r="H3" i="23"/>
  <c r="H6" i="23"/>
  <c r="L12" i="23"/>
  <c r="L10" i="23"/>
  <c r="L4" i="23"/>
  <c r="L5" i="23"/>
  <c r="L6" i="23"/>
  <c r="L8" i="23"/>
  <c r="L7" i="23"/>
  <c r="L3" i="23"/>
  <c r="L9" i="23"/>
</calcChain>
</file>

<file path=xl/sharedStrings.xml><?xml version="1.0" encoding="utf-8"?>
<sst xmlns="http://schemas.openxmlformats.org/spreadsheetml/2006/main" count="7328" uniqueCount="2572">
  <si>
    <t>Raw Material</t>
  </si>
  <si>
    <t>KG per Batch</t>
  </si>
  <si>
    <t>Percentage</t>
  </si>
  <si>
    <t>Pork 80CL</t>
  </si>
  <si>
    <t>Pork Jowls</t>
  </si>
  <si>
    <t>Ice</t>
  </si>
  <si>
    <t>Chicken MDM</t>
  </si>
  <si>
    <t>Salt</t>
  </si>
  <si>
    <t>Ultra Cure/hi cure</t>
  </si>
  <si>
    <t>Vienna Gold</t>
  </si>
  <si>
    <t>STPP</t>
  </si>
  <si>
    <t>Fresh Red</t>
  </si>
  <si>
    <t>ISP</t>
  </si>
  <si>
    <t>Potato Starch</t>
  </si>
  <si>
    <t>Colorado CM</t>
  </si>
  <si>
    <t>Garlic Powder</t>
  </si>
  <si>
    <t>Frischex</t>
  </si>
  <si>
    <t>Sodium Lactate</t>
  </si>
  <si>
    <t>6002 - Veal Frankfurter Mix WIP</t>
  </si>
  <si>
    <t>Veal Trim</t>
  </si>
  <si>
    <t>Chicken Skin</t>
  </si>
  <si>
    <t>Chicken Trimming</t>
  </si>
  <si>
    <t>2005 - Weisswurst - WIP</t>
  </si>
  <si>
    <t>Pork 75 CL</t>
  </si>
  <si>
    <t>Pork Back Fat</t>
  </si>
  <si>
    <t>Zitromat (Raps)</t>
  </si>
  <si>
    <t>dried parsely</t>
  </si>
  <si>
    <t>Pepper White Ground</t>
  </si>
  <si>
    <t>Weisswurst Spice</t>
  </si>
  <si>
    <t>Onion Powder</t>
  </si>
  <si>
    <t>Preservative</t>
  </si>
  <si>
    <t>Sugar Raw</t>
  </si>
  <si>
    <t>Nutmeg Ground</t>
  </si>
  <si>
    <t>Caraway Ground</t>
  </si>
  <si>
    <t>Gluta Clean (Raps)</t>
  </si>
  <si>
    <t>Majoram</t>
  </si>
  <si>
    <t>Pork Top Site SSF</t>
  </si>
  <si>
    <t>Water</t>
  </si>
  <si>
    <t>Red Kidney Beans</t>
  </si>
  <si>
    <t>Minced Chilli</t>
  </si>
  <si>
    <t>Pepper black Ground</t>
  </si>
  <si>
    <t>Onion Fresh diced</t>
  </si>
  <si>
    <t>Tomato Paste</t>
  </si>
  <si>
    <t>Novation 2600</t>
  </si>
  <si>
    <t>Emulsan KW1000</t>
  </si>
  <si>
    <t>Fermex (GM)</t>
  </si>
  <si>
    <t>Paprika Liquid 100.000</t>
  </si>
  <si>
    <t>Debreziner Spice (RAPS)</t>
  </si>
  <si>
    <t>Chilli Ground</t>
  </si>
  <si>
    <t>Sodium Erythorbate</t>
  </si>
  <si>
    <t>Chorizo Spice (RAPS)</t>
  </si>
  <si>
    <t>Pork Fat (Shoulder &amp; Leg)</t>
  </si>
  <si>
    <t>Meat Loaf Laudatio</t>
  </si>
  <si>
    <t>2022 - Chicken Blanched Chipolata - WIP</t>
  </si>
  <si>
    <t>Onions fresh</t>
  </si>
  <si>
    <t>GF Premix Chicken F25A</t>
  </si>
  <si>
    <t>Krainer Sausage Spice</t>
  </si>
  <si>
    <t>2020 - Beef Hot Dog - WIP</t>
  </si>
  <si>
    <t>Beef 75CL</t>
  </si>
  <si>
    <t>2033 - Costco Tasty Juicy Hot Dogs NEW ZEALAND - WIP</t>
  </si>
  <si>
    <t>Spiess Fat</t>
  </si>
  <si>
    <t>Emulsion Trim</t>
  </si>
  <si>
    <t>Fermented Rice</t>
  </si>
  <si>
    <t>2034 - Majestic Hotdogs Regular - WIP</t>
  </si>
  <si>
    <t>Water Iced (below 1⁰C)</t>
  </si>
  <si>
    <t>JMT Frankfurter EZY Mix</t>
  </si>
  <si>
    <t>2032 - Costco Tasty Juicy Hot Dogs DOMESTIC - WIP</t>
  </si>
  <si>
    <t>FUMARO</t>
  </si>
  <si>
    <t>2025 - Chicken &amp; Thyme Chipolata - WIP</t>
  </si>
  <si>
    <t>Rice Flour</t>
  </si>
  <si>
    <t>Mace Ground</t>
  </si>
  <si>
    <t>Thyme</t>
  </si>
  <si>
    <t>Preservative Dry Sodium Sulphite 25kg</t>
  </si>
  <si>
    <t>2205 - CFC Longganisa Sausage - WIP</t>
  </si>
  <si>
    <t>Filipino Longanisa Premix</t>
  </si>
  <si>
    <t>Citrat</t>
  </si>
  <si>
    <t xml:space="preserve">Paprika </t>
  </si>
  <si>
    <t>Paprika Aqua Spice stable 15kg</t>
  </si>
  <si>
    <t>2038 - MM - Beef Sausage - WIP</t>
  </si>
  <si>
    <t>Beef 80CL</t>
  </si>
  <si>
    <t>MSG</t>
  </si>
  <si>
    <t>2039 - MM - Pork Sausage - WIP</t>
  </si>
  <si>
    <t>Pepper Black Ground</t>
  </si>
  <si>
    <t>2204 - CFC Carne Asada Beef Sausage - WIP</t>
  </si>
  <si>
    <t>GF Barbecue ASADA RUB</t>
  </si>
  <si>
    <t>Sodium Bicarbonate</t>
  </si>
  <si>
    <t>2045 - Tailgate Pork Franks - WIP</t>
  </si>
  <si>
    <t>Dextrose Monohydrate</t>
  </si>
  <si>
    <t>Mustard Powder</t>
  </si>
  <si>
    <t>Paprika 3000 (Raps)</t>
  </si>
  <si>
    <t>Scansmoke PB-1200 25kg</t>
  </si>
  <si>
    <t>1010 - Charsu Pork Neck - WIP</t>
  </si>
  <si>
    <t>Pork Neck BL/RL</t>
  </si>
  <si>
    <t>Charsu Rap</t>
  </si>
  <si>
    <t>Schiadit</t>
  </si>
  <si>
    <t>Schinko</t>
  </si>
  <si>
    <t>Diaphgram</t>
  </si>
  <si>
    <t>1024.4000.1 - 4x4 HAM</t>
  </si>
  <si>
    <t>Pork Topside</t>
  </si>
  <si>
    <t>Pork Shoulder</t>
  </si>
  <si>
    <t>Colflo</t>
  </si>
  <si>
    <t>1024 - Costco Ham WIP</t>
  </si>
  <si>
    <t>Beef 90CL</t>
  </si>
  <si>
    <t>Chilli Flakes Dry</t>
  </si>
  <si>
    <t>1007GB - Pulled Pork GB WIP</t>
  </si>
  <si>
    <t>Pork Hock</t>
  </si>
  <si>
    <t>Pork 2 Piece Leg</t>
  </si>
  <si>
    <t>1005 - Pan Size WIP</t>
  </si>
  <si>
    <t>Pork Loin RL pan size square cut 200mm width total</t>
  </si>
  <si>
    <t>Pepper Extract</t>
  </si>
  <si>
    <t>FG</t>
  </si>
  <si>
    <t>Description</t>
  </si>
  <si>
    <t>FW</t>
  </si>
  <si>
    <t>MakeToOrder</t>
  </si>
  <si>
    <t>Min Level</t>
  </si>
  <si>
    <t>Max Level</t>
  </si>
  <si>
    <t>kg/unit</t>
  </si>
  <si>
    <t>Loss</t>
  </si>
  <si>
    <t>Filling</t>
  </si>
  <si>
    <t>Filling Description</t>
  </si>
  <si>
    <t>Production</t>
  </si>
  <si>
    <t>Frankfurter</t>
  </si>
  <si>
    <t>Frankfurter 56g - WIPF</t>
  </si>
  <si>
    <t>Continental Frankfurter  (R)</t>
  </si>
  <si>
    <t>2006.5</t>
  </si>
  <si>
    <t>Bockwurst/Knackwurst</t>
  </si>
  <si>
    <t>2006.5.135</t>
  </si>
  <si>
    <t xml:space="preserve">
2006.5.135 - Bockwurst 135g - WIPF</t>
  </si>
  <si>
    <t>Hotdogs</t>
  </si>
  <si>
    <t>2006.100</t>
  </si>
  <si>
    <t>Hotdog 100g 21 cm - WIPF</t>
  </si>
  <si>
    <t>2006.7</t>
  </si>
  <si>
    <t>Frankfurter Cocktail</t>
  </si>
  <si>
    <t>2006.030</t>
  </si>
  <si>
    <t>Frankfurter Cocktail 30g - WIPF</t>
  </si>
  <si>
    <t>2006</t>
  </si>
  <si>
    <t>2006.21</t>
  </si>
  <si>
    <t>Frankfurter Frozen</t>
  </si>
  <si>
    <t>2006.56</t>
  </si>
  <si>
    <t>2006.5.120.10</t>
  </si>
  <si>
    <t xml:space="preserve"> Bockwurst 120 - WIPF</t>
  </si>
  <si>
    <t>2006.5.120</t>
  </si>
  <si>
    <t xml:space="preserve">
2006.5.120 - Bockwurst 120 - WIPF</t>
  </si>
  <si>
    <t>10003.31</t>
  </si>
  <si>
    <t>Pulled Beef</t>
  </si>
  <si>
    <t>10003</t>
  </si>
  <si>
    <t>2034.050.10.0.25</t>
  </si>
  <si>
    <t>Super Juicy Hotdog Regular</t>
  </si>
  <si>
    <t>2034.050</t>
  </si>
  <si>
    <t>Majestic Hotdogs Regular - WIPF</t>
  </si>
  <si>
    <t>2034</t>
  </si>
  <si>
    <t>2034.090.5.0.40</t>
  </si>
  <si>
    <t>Super Juicy Hotdog Jumbo</t>
  </si>
  <si>
    <t>2034.090</t>
  </si>
  <si>
    <t>Majestic Hotdog Jumbo - WIPF</t>
  </si>
  <si>
    <t>6004</t>
  </si>
  <si>
    <t xml:space="preserve">Veal Sardelki </t>
  </si>
  <si>
    <t>6004.125</t>
  </si>
  <si>
    <t>Sardelki - WIPF</t>
  </si>
  <si>
    <t>6002</t>
  </si>
  <si>
    <t>6004.6</t>
  </si>
  <si>
    <t>Spekacky</t>
  </si>
  <si>
    <t>6004.6.125</t>
  </si>
  <si>
    <t>1002.1</t>
  </si>
  <si>
    <t>Pražská šunka (Prager Ham baked) - Whole</t>
  </si>
  <si>
    <t>Ham - WIP</t>
  </si>
  <si>
    <t>1003</t>
  </si>
  <si>
    <t>1002.2</t>
  </si>
  <si>
    <t>Pražská šunka (Prager Ham baked) - Half</t>
  </si>
  <si>
    <t>1003.1</t>
  </si>
  <si>
    <t>Prager Ham (cooked and smoked) - Whole</t>
  </si>
  <si>
    <t>1003.2</t>
  </si>
  <si>
    <t>Prager Ham (cooked and smoked) - Half</t>
  </si>
  <si>
    <t>1012.1</t>
  </si>
  <si>
    <t>Natural Ham (W)</t>
  </si>
  <si>
    <t>1012.2</t>
  </si>
  <si>
    <t>Natural Ham (H)</t>
  </si>
  <si>
    <t>1003.8</t>
  </si>
  <si>
    <t>Ham Slicing Log - Whole</t>
  </si>
  <si>
    <t>1005.2</t>
  </si>
  <si>
    <t>Pan size Bacon</t>
  </si>
  <si>
    <t>1004.090.1</t>
  </si>
  <si>
    <t>Diced Bacon - 90g</t>
  </si>
  <si>
    <t>1004.6500</t>
  </si>
  <si>
    <t>Bacon Logs WIPF</t>
  </si>
  <si>
    <t>1004</t>
  </si>
  <si>
    <t>1004.200.1</t>
  </si>
  <si>
    <t>Diced Bacon - 180g</t>
  </si>
  <si>
    <t>1004.135.1</t>
  </si>
  <si>
    <t>Diced Bacon - 135g</t>
  </si>
  <si>
    <t>20001.1</t>
  </si>
  <si>
    <t>Chilli Con Carne</t>
  </si>
  <si>
    <t>20001.3000</t>
  </si>
  <si>
    <t>Chilli Con Carne WIPF</t>
  </si>
  <si>
    <t>20001</t>
  </si>
  <si>
    <t>2002.100.03</t>
  </si>
  <si>
    <t>German Bratwurst (3)</t>
  </si>
  <si>
    <t>2002.100</t>
  </si>
  <si>
    <t>Thueringer Bratwurst 100g - WIPF</t>
  </si>
  <si>
    <t>2002</t>
  </si>
  <si>
    <t>2002.135</t>
  </si>
  <si>
    <t>Thueringer Bratwurst 135g</t>
  </si>
  <si>
    <t>Thueringer Bratwurst 135g - WIPF</t>
  </si>
  <si>
    <t>2005.120.10</t>
  </si>
  <si>
    <t>Weisswurst 120g</t>
  </si>
  <si>
    <t>2005.120</t>
  </si>
  <si>
    <t>Weisswurst 120g - WIPF</t>
  </si>
  <si>
    <t>2005</t>
  </si>
  <si>
    <t>2006.4</t>
  </si>
  <si>
    <t>Continental Frankfurter (R)</t>
  </si>
  <si>
    <t>2006.56F</t>
  </si>
  <si>
    <t>2006.1</t>
  </si>
  <si>
    <t>2006.11</t>
  </si>
  <si>
    <t>2008.1</t>
  </si>
  <si>
    <t>Debrecziner</t>
  </si>
  <si>
    <t>2008.077</t>
  </si>
  <si>
    <t>Debrezciner - WIPF</t>
  </si>
  <si>
    <t>2008</t>
  </si>
  <si>
    <t>2015.125.02</t>
  </si>
  <si>
    <t>Chorizo (2)</t>
  </si>
  <si>
    <t>2015.125</t>
  </si>
  <si>
    <t>Chorizo 125g - WIPF</t>
  </si>
  <si>
    <t>2015</t>
  </si>
  <si>
    <t>2015.100.2</t>
  </si>
  <si>
    <t>2015.100</t>
  </si>
  <si>
    <t>Chorizo 100g - WIPF</t>
  </si>
  <si>
    <t>6002.1</t>
  </si>
  <si>
    <t>Veal Frankfurter</t>
  </si>
  <si>
    <t>6002.56F</t>
  </si>
  <si>
    <t xml:space="preserve"> Veal Frankfurter 56g - WIPF</t>
  </si>
  <si>
    <t>6002.3</t>
  </si>
  <si>
    <t>Veal Frankfurter (5)</t>
  </si>
  <si>
    <t>6002.056.20.0.10</t>
  </si>
  <si>
    <t>Veal Frankfurter MAP</t>
  </si>
  <si>
    <t>6004.5.125</t>
  </si>
  <si>
    <t>Spigatschki</t>
  </si>
  <si>
    <t>Sardelki</t>
  </si>
  <si>
    <t xml:space="preserve">2022.030.1000 </t>
  </si>
  <si>
    <t>Chicken Blanched Chipolata</t>
  </si>
  <si>
    <t>2022.030</t>
  </si>
  <si>
    <t>Chicken Blanched Chipolata - WIPF</t>
  </si>
  <si>
    <t>2022</t>
  </si>
  <si>
    <t>2020.100.15</t>
  </si>
  <si>
    <t>Beef Hotdog</t>
  </si>
  <si>
    <t>2020.65</t>
  </si>
  <si>
    <t>Beef Hot Dog 65g - WIPF</t>
  </si>
  <si>
    <t>2020</t>
  </si>
  <si>
    <t>2100.050.20.2</t>
  </si>
  <si>
    <t>Costco Tasty Juicy Hotdogs NEW ZEALAND</t>
  </si>
  <si>
    <t>2033.050</t>
  </si>
  <si>
    <t>Costco Tasty Juicy Hot Dogs NEW ZEALAND - WIPF</t>
  </si>
  <si>
    <t>2033</t>
  </si>
  <si>
    <t>2100.050.20.01</t>
  </si>
  <si>
    <t>Costco Tasty Juicy Hotdogs DOMESTIC</t>
  </si>
  <si>
    <t>2032.050</t>
  </si>
  <si>
    <t>Costco Tasty Juicy Hot Dogs DOMESTIC - WIPF</t>
  </si>
  <si>
    <t>2032</t>
  </si>
  <si>
    <t>2025.030.1000</t>
  </si>
  <si>
    <t>Downs Chicken &amp; Thyme Chipolata</t>
  </si>
  <si>
    <t>2025.030</t>
  </si>
  <si>
    <t>Chicken &amp; Thyme Chipolata - WIPF</t>
  </si>
  <si>
    <t>2025</t>
  </si>
  <si>
    <t>2025.30.1500.0.8</t>
  </si>
  <si>
    <t>Chicken &amp; Thyme Chipolata</t>
  </si>
  <si>
    <t>9004.11</t>
  </si>
  <si>
    <t>Bavarian Style Pork Knuckle</t>
  </si>
  <si>
    <t>Hocks</t>
  </si>
  <si>
    <t>9004</t>
  </si>
  <si>
    <t>9004.11.1</t>
  </si>
  <si>
    <t>Bavarian Style Pork Knuckle NZ</t>
  </si>
  <si>
    <t>2205.100.04</t>
  </si>
  <si>
    <t>CFC Longganisa Sausage</t>
  </si>
  <si>
    <t>2205.100</t>
  </si>
  <si>
    <t>Longganisa Sausage - WIPF</t>
  </si>
  <si>
    <t>2205</t>
  </si>
  <si>
    <t>1024.900.10</t>
  </si>
  <si>
    <t>Johnsons Sliced double smoked ham</t>
  </si>
  <si>
    <t>1024.6000</t>
  </si>
  <si>
    <t>Costco Ham slicing log - WIPF</t>
  </si>
  <si>
    <t>1024</t>
  </si>
  <si>
    <t>1024.4000.1</t>
  </si>
  <si>
    <t>4x4 HAM</t>
  </si>
  <si>
    <t>2023.60.1500.0.8</t>
  </si>
  <si>
    <t>Italian Sausage Thin</t>
  </si>
  <si>
    <t>2023.70</t>
  </si>
  <si>
    <t>Italian Sausage 20cm - WIPF</t>
  </si>
  <si>
    <t>2023</t>
  </si>
  <si>
    <t>2038.60.1500.0.8</t>
  </si>
  <si>
    <t>Beef Sausage Thin</t>
  </si>
  <si>
    <t>Beef Sausage Thick 80g - WIPF</t>
  </si>
  <si>
    <t>2038</t>
  </si>
  <si>
    <t>2038.80.1500.0.8</t>
  </si>
  <si>
    <t>Beef Sausage Thick</t>
  </si>
  <si>
    <t>2039.60.1500.0.8</t>
  </si>
  <si>
    <t>Pork Sausage Thin</t>
  </si>
  <si>
    <t>Pork Sausage Thin 60g - WIPF</t>
  </si>
  <si>
    <t>2039</t>
  </si>
  <si>
    <t>2039.80.1500.0.8</t>
  </si>
  <si>
    <t>Pork Sausage Thick</t>
  </si>
  <si>
    <t>Pork Sausage Thick 80g - WIPF</t>
  </si>
  <si>
    <t>2039.60.1000.10</t>
  </si>
  <si>
    <t>Pork Sausage Thin Fresh 10X1kg</t>
  </si>
  <si>
    <t>2039.80.1000.10</t>
  </si>
  <si>
    <t>Pork Sausage Thick Fresh 10X1kg</t>
  </si>
  <si>
    <t>2204.100.04</t>
  </si>
  <si>
    <t>CFC Carne Asada</t>
  </si>
  <si>
    <t>CFC Carne Asada Beef Sausage - WIPF</t>
  </si>
  <si>
    <t>2204</t>
  </si>
  <si>
    <t>2045.123.14</t>
  </si>
  <si>
    <t>Tailgate Dinner Franks</t>
  </si>
  <si>
    <t>Tailgate Pork Franks - WIPF</t>
  </si>
  <si>
    <t>2045</t>
  </si>
  <si>
    <t>1010.3.1000.0.8</t>
  </si>
  <si>
    <t>Sliced Charsu Pork</t>
  </si>
  <si>
    <t>1010</t>
  </si>
  <si>
    <t>Packing Date</t>
  </si>
  <si>
    <t>Units</t>
  </si>
  <si>
    <t>Kg</t>
  </si>
  <si>
    <t>Adjustment KG</t>
  </si>
  <si>
    <t>Final Units</t>
  </si>
  <si>
    <t>Final KG</t>
  </si>
  <si>
    <t>Units per bag</t>
  </si>
  <si>
    <t>Packs per inner</t>
  </si>
  <si>
    <t>Inner per outer</t>
  </si>
  <si>
    <t>Outer per pallet</t>
  </si>
  <si>
    <t>Filling Date</t>
  </si>
  <si>
    <t>Filling Code</t>
  </si>
  <si>
    <t>kilo per size</t>
  </si>
  <si>
    <t>Production Date</t>
  </si>
  <si>
    <t>Production Code</t>
  </si>
  <si>
    <t>Batches</t>
  </si>
  <si>
    <t>Total KG</t>
  </si>
  <si>
    <t xml:space="preserve"> Bockwurst 120</t>
  </si>
  <si>
    <t>2038.60.1000.10</t>
  </si>
  <si>
    <t>Beef Sausage Thin Fresh 10x1kg</t>
  </si>
  <si>
    <t>2038.80.1000.10</t>
  </si>
  <si>
    <t>Beef Sausage Thick Fresh 10x1kg</t>
  </si>
  <si>
    <t>ACTIVE</t>
  </si>
  <si>
    <t>b9ac14e2</t>
  </si>
  <si>
    <t>0c8b345d</t>
  </si>
  <si>
    <t>Onion Fresh</t>
  </si>
  <si>
    <t>6938cda4</t>
  </si>
  <si>
    <t>Beef Fat</t>
  </si>
  <si>
    <t>P203697OR12</t>
  </si>
  <si>
    <t>Beef 65CL</t>
  </si>
  <si>
    <t>P203697OR13</t>
  </si>
  <si>
    <t>P203697OR14</t>
  </si>
  <si>
    <t>P203697OR15</t>
  </si>
  <si>
    <t>Beef 85CL</t>
  </si>
  <si>
    <t>P203697OR16</t>
  </si>
  <si>
    <t>Beef Lean</t>
  </si>
  <si>
    <t>P203697OR17</t>
  </si>
  <si>
    <t>Chicken Fillet Skin Off</t>
  </si>
  <si>
    <t>P203697OR18</t>
  </si>
  <si>
    <t>Chicken Hen Meat</t>
  </si>
  <si>
    <t>P203697OR19</t>
  </si>
  <si>
    <t>Chicken Liver</t>
  </si>
  <si>
    <t>P203697OR20</t>
  </si>
  <si>
    <t>P203697OR21</t>
  </si>
  <si>
    <t>Chicken M'land Fillet</t>
  </si>
  <si>
    <t>P203697OR22</t>
  </si>
  <si>
    <t>Chicken M'land Fillet Skin On</t>
  </si>
  <si>
    <t>P203697OR23</t>
  </si>
  <si>
    <t>Chicken Scapula Meat</t>
  </si>
  <si>
    <t>P203697OR24</t>
  </si>
  <si>
    <t>P203697OR25</t>
  </si>
  <si>
    <t>P203697OR26</t>
  </si>
  <si>
    <t>Chicken Skin Emulsion</t>
  </si>
  <si>
    <t>P203697OR27</t>
  </si>
  <si>
    <t>Chicken Wings</t>
  </si>
  <si>
    <t>P203697OR28</t>
  </si>
  <si>
    <t>P203697OR29</t>
  </si>
  <si>
    <t>P203697OR30</t>
  </si>
  <si>
    <t>P203697OR31</t>
  </si>
  <si>
    <t>Pork MDM</t>
  </si>
  <si>
    <t>P203697OR32</t>
  </si>
  <si>
    <t>Pork B/L Leg Ham</t>
  </si>
  <si>
    <t>P203697OR33</t>
  </si>
  <si>
    <t>P203697OR34</t>
  </si>
  <si>
    <t>Pork Belly RL SSF</t>
  </si>
  <si>
    <t>P203697OR35</t>
  </si>
  <si>
    <t>Pork Blood</t>
  </si>
  <si>
    <t>P203697OR36</t>
  </si>
  <si>
    <t>Pork E/Cut Leg</t>
  </si>
  <si>
    <t>P203697OR37</t>
  </si>
  <si>
    <t>Pork E/Cut Shoulder</t>
  </si>
  <si>
    <t>P203697OR38</t>
  </si>
  <si>
    <t>Pork Fillet</t>
  </si>
  <si>
    <t>P203697OR39</t>
  </si>
  <si>
    <t>Ham trimmed legs 7-9kg</t>
  </si>
  <si>
    <t>P203697OR40</t>
  </si>
  <si>
    <t>Ham trimmed legs 9-11kg</t>
  </si>
  <si>
    <t>P203697OR41</t>
  </si>
  <si>
    <t>P203697OR42</t>
  </si>
  <si>
    <t>Pork Knuckle</t>
  </si>
  <si>
    <t>P203697OR43</t>
  </si>
  <si>
    <t>Pork Liver</t>
  </si>
  <si>
    <t>P203697OR44</t>
  </si>
  <si>
    <t>Pork Loin Denuded</t>
  </si>
  <si>
    <t>P203697OR45</t>
  </si>
  <si>
    <t>Pork Rind</t>
  </si>
  <si>
    <t>P203697OR46</t>
  </si>
  <si>
    <t>Pork Rump</t>
  </si>
  <si>
    <t>P203697OR47</t>
  </si>
  <si>
    <t>Pork Shank Meat</t>
  </si>
  <si>
    <t>P203697OR48</t>
  </si>
  <si>
    <t>Pork Short Cut Loin</t>
  </si>
  <si>
    <t>P203697OR49</t>
  </si>
  <si>
    <t>P203697OR50</t>
  </si>
  <si>
    <t>Pork Spare Ribs</t>
  </si>
  <si>
    <t>P203697OR51</t>
  </si>
  <si>
    <t>Pork Tounge (cooked)</t>
  </si>
  <si>
    <t>P203697OR52</t>
  </si>
  <si>
    <t>P203697OR53</t>
  </si>
  <si>
    <t>Pork Middle RL/BL SSF</t>
  </si>
  <si>
    <t>P203697OR54</t>
  </si>
  <si>
    <t>P203697OR55</t>
  </si>
  <si>
    <t>P203697OR56</t>
  </si>
  <si>
    <t>P203697OR57</t>
  </si>
  <si>
    <t>Wagyu Trim</t>
  </si>
  <si>
    <t>P203697OR58</t>
  </si>
  <si>
    <t>Wagyu Silverside</t>
  </si>
  <si>
    <t>P203697OR59</t>
  </si>
  <si>
    <t>Lamb Forequarter</t>
  </si>
  <si>
    <t>P203697OR60</t>
  </si>
  <si>
    <t>Lamb Trimming</t>
  </si>
  <si>
    <t>P203697OR61</t>
  </si>
  <si>
    <t>Turkey Breast</t>
  </si>
  <si>
    <t>P203697OR62</t>
  </si>
  <si>
    <t>Pear Cider</t>
  </si>
  <si>
    <t>P203697OR63</t>
  </si>
  <si>
    <t>P203697OR64</t>
  </si>
  <si>
    <t>Water Hot</t>
  </si>
  <si>
    <t>P203697OR65</t>
  </si>
  <si>
    <t>P203697OR66</t>
  </si>
  <si>
    <t>Vegetable Oil</t>
  </si>
  <si>
    <t>P203697OR67</t>
  </si>
  <si>
    <t>Pork Back Fat diced 3x3x3</t>
  </si>
  <si>
    <t>P203697OR68</t>
  </si>
  <si>
    <t>Pork Lean Diced in Cubes</t>
  </si>
  <si>
    <t>P203697OR69</t>
  </si>
  <si>
    <t>Ham Meat Tumbled</t>
  </si>
  <si>
    <t>P203697OR70</t>
  </si>
  <si>
    <t>Pork meat cooked</t>
  </si>
  <si>
    <t>P203697OR71</t>
  </si>
  <si>
    <t>Rind emulsion</t>
  </si>
  <si>
    <t>P203697OR72</t>
  </si>
  <si>
    <t>Frankfurter Emulsion</t>
  </si>
  <si>
    <t>P203697OR73</t>
  </si>
  <si>
    <t>Bacon Offcuts</t>
  </si>
  <si>
    <t>P203697OR74</t>
  </si>
  <si>
    <t>Cheese</t>
  </si>
  <si>
    <t>P203697OR75</t>
  </si>
  <si>
    <t>Ham Pickle 25</t>
  </si>
  <si>
    <t>P203697OR76</t>
  </si>
  <si>
    <t>Leberkaes Emulsion</t>
  </si>
  <si>
    <t>P203697OR77</t>
  </si>
  <si>
    <t>Cold Cut Emulsion</t>
  </si>
  <si>
    <t>P203697OR78</t>
  </si>
  <si>
    <t>Liverwurst Fine</t>
  </si>
  <si>
    <t>P203697OR79</t>
  </si>
  <si>
    <t>Fat Emulsion</t>
  </si>
  <si>
    <t>P203697OR80</t>
  </si>
  <si>
    <t>Milk Emulsion</t>
  </si>
  <si>
    <t>P203697OR81</t>
  </si>
  <si>
    <t>Pork ham meat</t>
  </si>
  <si>
    <t>P203697OR82</t>
  </si>
  <si>
    <t>Jowl diced/cooked</t>
  </si>
  <si>
    <t>P203697OR83</t>
  </si>
  <si>
    <t>Skin Emulsion</t>
  </si>
  <si>
    <t>P203697OR84</t>
  </si>
  <si>
    <t>Maple Bacon Pickle</t>
  </si>
  <si>
    <t>P203697OR85</t>
  </si>
  <si>
    <t>Ham Pickle 50</t>
  </si>
  <si>
    <t>P203697OR86</t>
  </si>
  <si>
    <t>Kalbsbratwurst Emulsion</t>
  </si>
  <si>
    <t>P203697OR87</t>
  </si>
  <si>
    <t>Sous Vide Pickle NO NITRITE</t>
  </si>
  <si>
    <t>P203697OR88</t>
  </si>
  <si>
    <t>Split Ribs</t>
  </si>
  <si>
    <t>P203697OR89</t>
  </si>
  <si>
    <t>Full Plate Ribs</t>
  </si>
  <si>
    <t>P203697OR90</t>
  </si>
  <si>
    <t>Beef Short Ribs</t>
  </si>
  <si>
    <t>P203697OR91</t>
  </si>
  <si>
    <t>Beef Brisket</t>
  </si>
  <si>
    <t>P203697OR92</t>
  </si>
  <si>
    <t>Split Chicken S10</t>
  </si>
  <si>
    <t>P203697OR93</t>
  </si>
  <si>
    <t>Coarse for Liverwurst</t>
  </si>
  <si>
    <t>P203697OR94</t>
  </si>
  <si>
    <t>Cold Cut Off Cuts</t>
  </si>
  <si>
    <t>P203697OR95</t>
  </si>
  <si>
    <t>Cervelat</t>
  </si>
  <si>
    <t>P203697OR96</t>
  </si>
  <si>
    <t>P203697OR97</t>
  </si>
  <si>
    <t>P203697OR98</t>
  </si>
  <si>
    <t>Maryland Thigh Fillet skinless/boneless</t>
  </si>
  <si>
    <t>P203697OR99</t>
  </si>
  <si>
    <t>Pork Loin BL/RL SSF</t>
  </si>
  <si>
    <t>P203697OR100</t>
  </si>
  <si>
    <t>Thigh Fillet boneless skinless</t>
  </si>
  <si>
    <t>P203697OR101</t>
  </si>
  <si>
    <t>Lamb Leg Boneless BRN</t>
  </si>
  <si>
    <t>P203697OR102</t>
  </si>
  <si>
    <t>P203697OR103</t>
  </si>
  <si>
    <t>P203697OR104</t>
  </si>
  <si>
    <t>Beef Knuckles</t>
  </si>
  <si>
    <t>P203697OR105</t>
  </si>
  <si>
    <t>Beef Eye Round</t>
  </si>
  <si>
    <t>P203697OR106</t>
  </si>
  <si>
    <t>Hindquarter Hocks German Cut</t>
  </si>
  <si>
    <t>P203697OR107</t>
  </si>
  <si>
    <t>Beef Topsides inside cap off</t>
  </si>
  <si>
    <t>P203697OR108</t>
  </si>
  <si>
    <t>Sow Trim</t>
  </si>
  <si>
    <t>P203697OR109</t>
  </si>
  <si>
    <t>Chicken 1/2 Breast skinless, Boneless</t>
  </si>
  <si>
    <t>P203697OR110</t>
  </si>
  <si>
    <t>Wagyu Outside Flat MB9</t>
  </si>
  <si>
    <t>P203697OR111</t>
  </si>
  <si>
    <t>Wagyu Outside Flat MB3+</t>
  </si>
  <si>
    <t>P203697OR112</t>
  </si>
  <si>
    <t>Wagyu Outside Flat MB5</t>
  </si>
  <si>
    <t>P203697OR113</t>
  </si>
  <si>
    <t>diced Lean Beef</t>
  </si>
  <si>
    <t>P203697OR114</t>
  </si>
  <si>
    <t>P203697OR115</t>
  </si>
  <si>
    <t>Chicken Tenderloin</t>
  </si>
  <si>
    <t>P203697OR116</t>
  </si>
  <si>
    <t>Sow Belly</t>
  </si>
  <si>
    <t>P203697OR117</t>
  </si>
  <si>
    <t>Pork Belly Rind on</t>
  </si>
  <si>
    <t>P203697OR118</t>
  </si>
  <si>
    <t>Chicken MDM 20kg/Carton</t>
  </si>
  <si>
    <t>P203697OR119</t>
  </si>
  <si>
    <t>Strip Loin LARGE</t>
  </si>
  <si>
    <t>P203697OR120</t>
  </si>
  <si>
    <t>Pork Belly LARGE Rind On</t>
  </si>
  <si>
    <t>P203697OR121</t>
  </si>
  <si>
    <t>Pork Loin VAC</t>
  </si>
  <si>
    <t>P203697OR122</t>
  </si>
  <si>
    <t>Pork Loin VAC MI</t>
  </si>
  <si>
    <t>P203697OR123</t>
  </si>
  <si>
    <t>Pork Top Side VAC MI</t>
  </si>
  <si>
    <t>P203697OR124</t>
  </si>
  <si>
    <t>Pork Jowl VAC MI</t>
  </si>
  <si>
    <t>P203697OR125</t>
  </si>
  <si>
    <t>Pork Neck VAC MI</t>
  </si>
  <si>
    <t>P203697OR126</t>
  </si>
  <si>
    <t>Pork Belly RL VAC MI</t>
  </si>
  <si>
    <t>P203697OR127</t>
  </si>
  <si>
    <t>Pork back Fat thick</t>
  </si>
  <si>
    <t>P203697OR128</t>
  </si>
  <si>
    <t>Middle Wings</t>
  </si>
  <si>
    <t>P203697OR129</t>
  </si>
  <si>
    <t>Mini Drum</t>
  </si>
  <si>
    <t>P203697OR130</t>
  </si>
  <si>
    <t>Middle Rind On Boneless</t>
  </si>
  <si>
    <t>P203697OR131</t>
  </si>
  <si>
    <t>Chicken 1/2 Breast (F) S/OFF no Tender</t>
  </si>
  <si>
    <t>P203697OR132</t>
  </si>
  <si>
    <t>Arcadian Pickle</t>
  </si>
  <si>
    <t>P203697OR133</t>
  </si>
  <si>
    <t>Arcadian Silverside</t>
  </si>
  <si>
    <t>P203697OR134</t>
  </si>
  <si>
    <t>Arcadian Middle RL</t>
  </si>
  <si>
    <t>P203697OR135</t>
  </si>
  <si>
    <t>Natural Pickle 25</t>
  </si>
  <si>
    <t>P203697OR136</t>
  </si>
  <si>
    <t>Pickle 50 No Nitrite,
No Colorado</t>
  </si>
  <si>
    <t>P203697OR137</t>
  </si>
  <si>
    <t>Pickle 50 No Colorado</t>
  </si>
  <si>
    <t>P203697OR138</t>
  </si>
  <si>
    <t>Arcadian Beef Brisket</t>
  </si>
  <si>
    <t>P203697OR139</t>
  </si>
  <si>
    <t>Outside Flat</t>
  </si>
  <si>
    <t>P203697OR140</t>
  </si>
  <si>
    <t>Sunpork Leg Meat</t>
  </si>
  <si>
    <t>P203697OR141</t>
  </si>
  <si>
    <t>Plant Based Binder Emulsion</t>
  </si>
  <si>
    <t>P203697OR142</t>
  </si>
  <si>
    <t>HF Bacon Pickle</t>
  </si>
  <si>
    <t>P203697OR143</t>
  </si>
  <si>
    <t>Imported Pork Leg denuded</t>
  </si>
  <si>
    <t>P203697OR144</t>
  </si>
  <si>
    <t>Imported Shoulder</t>
  </si>
  <si>
    <t>P203697OR145</t>
  </si>
  <si>
    <t>Imported Pork Leg</t>
  </si>
  <si>
    <t>P203697OR146</t>
  </si>
  <si>
    <t>Imported Neck</t>
  </si>
  <si>
    <t>P203697OR147</t>
  </si>
  <si>
    <t>Imported Bellies USA</t>
  </si>
  <si>
    <t>P203697OR148</t>
  </si>
  <si>
    <t>Imported Bellies Ireland</t>
  </si>
  <si>
    <t>P203697OR149</t>
  </si>
  <si>
    <t>P203697OR150</t>
  </si>
  <si>
    <t>P203697OR151</t>
  </si>
  <si>
    <t>netted MI Pork Shoulder</t>
  </si>
  <si>
    <t>P203697OR152</t>
  </si>
  <si>
    <t>rolled MI Pork Leg</t>
  </si>
  <si>
    <t>P203697OR153</t>
  </si>
  <si>
    <t>Riblets</t>
  </si>
  <si>
    <t>P203697OR154</t>
  </si>
  <si>
    <t>Free Range Ham trimmed legs</t>
  </si>
  <si>
    <t>P203697OR155</t>
  </si>
  <si>
    <t>Free Range Topsides</t>
  </si>
  <si>
    <t>P203697OR156</t>
  </si>
  <si>
    <t>Free Range Trim 75CL</t>
  </si>
  <si>
    <t>P203697OR157</t>
  </si>
  <si>
    <t>Free Range Trim 90CL</t>
  </si>
  <si>
    <t>P203697OR158</t>
  </si>
  <si>
    <t>P203697OR159</t>
  </si>
  <si>
    <t>Pork Coarse PINK</t>
  </si>
  <si>
    <t>P203697OR160</t>
  </si>
  <si>
    <t>Pork Coarse NO NITRITE</t>
  </si>
  <si>
    <t>P203697OR161</t>
  </si>
  <si>
    <t>Fine Emulsion for Coase Sausages PINK</t>
  </si>
  <si>
    <t>P203697OR162</t>
  </si>
  <si>
    <t>Fine Emulsion for coarse Sausages NO NITRITE</t>
  </si>
  <si>
    <t>P203697OR163</t>
  </si>
  <si>
    <t>Arcadian Organic Chicken Breast</t>
  </si>
  <si>
    <t>P203697OR164</t>
  </si>
  <si>
    <t>Arcadian Organic Pickle</t>
  </si>
  <si>
    <t>P203697OR165</t>
  </si>
  <si>
    <t>Cheese Offcuts</t>
  </si>
  <si>
    <t>P203697OR166</t>
  </si>
  <si>
    <t>Arcadian Bellies</t>
  </si>
  <si>
    <t>P203697OR167</t>
  </si>
  <si>
    <t>Arcadian Loins</t>
  </si>
  <si>
    <t>P203697OR168</t>
  </si>
  <si>
    <t>Knuckels (round)</t>
  </si>
  <si>
    <t>P203697OR169</t>
  </si>
  <si>
    <t>Fat Emulsion Pre Salted</t>
  </si>
  <si>
    <t>P203697OR170</t>
  </si>
  <si>
    <t>P203697OR171</t>
  </si>
  <si>
    <t>Pork Jowl RO derinded</t>
  </si>
  <si>
    <t>P203697OR172</t>
  </si>
  <si>
    <t>Stick Trim</t>
  </si>
  <si>
    <t>P203697OR173</t>
  </si>
  <si>
    <t>P203697OR174</t>
  </si>
  <si>
    <t>Caramalised Onions</t>
  </si>
  <si>
    <t>P203697OR175</t>
  </si>
  <si>
    <t>P203697OR176</t>
  </si>
  <si>
    <t>Emu Meat</t>
  </si>
  <si>
    <t>P203697OR177</t>
  </si>
  <si>
    <t>E-FREE Pickle 25</t>
  </si>
  <si>
    <t>P203697OR178</t>
  </si>
  <si>
    <t>Hock Pickle</t>
  </si>
  <si>
    <t>P203697OR179</t>
  </si>
  <si>
    <t>Liquide smoke</t>
  </si>
  <si>
    <t>P203697OR180</t>
  </si>
  <si>
    <t>AFIS Green Liq Colouring 1 L</t>
  </si>
  <si>
    <t>P203697OR181</t>
  </si>
  <si>
    <t>Alpini</t>
  </si>
  <si>
    <t>P203697OR182</t>
  </si>
  <si>
    <t>balistol</t>
  </si>
  <si>
    <t>P203697OR183</t>
  </si>
  <si>
    <t>Basil Fresh</t>
  </si>
  <si>
    <t>P203697OR184</t>
  </si>
  <si>
    <t>Beef Rocket Tomato (20912-260814)</t>
  </si>
  <si>
    <t>P203697OR185</t>
  </si>
  <si>
    <t>blacky Drye</t>
  </si>
  <si>
    <t>P203697OR186</t>
  </si>
  <si>
    <t>Bombal</t>
  </si>
  <si>
    <t>P203697OR187</t>
  </si>
  <si>
    <t>Bratenaroma Fluessig (GM)</t>
  </si>
  <si>
    <t>P203697OR188</t>
  </si>
  <si>
    <t>Brown Vinegar</t>
  </si>
  <si>
    <t>P203697OR189</t>
  </si>
  <si>
    <t>Bullibon</t>
  </si>
  <si>
    <t>P203697OR190</t>
  </si>
  <si>
    <t>capsicum green</t>
  </si>
  <si>
    <t>P203697OR191</t>
  </si>
  <si>
    <t>capsicum red</t>
  </si>
  <si>
    <t>P203697OR192</t>
  </si>
  <si>
    <t>Caramel liquid heimam</t>
  </si>
  <si>
    <t>P203697OR193</t>
  </si>
  <si>
    <t>P203697OR194</t>
  </si>
  <si>
    <t>Cardamom</t>
  </si>
  <si>
    <t>P203697OR195</t>
  </si>
  <si>
    <t>Carrageenan XP3407</t>
  </si>
  <si>
    <t>P203697OR196</t>
  </si>
  <si>
    <t>carrots</t>
  </si>
  <si>
    <t>P203697OR197</t>
  </si>
  <si>
    <t>Champignon sliced A10</t>
  </si>
  <si>
    <t>P203697OR198</t>
  </si>
  <si>
    <t>cheese</t>
  </si>
  <si>
    <t>P203697OR199</t>
  </si>
  <si>
    <t>Chicken Gravy - Gravox - gluten free</t>
  </si>
  <si>
    <t>P203697OR200</t>
  </si>
  <si>
    <t>Chickenstock (wuerzado zu huhn)</t>
  </si>
  <si>
    <t>P203697OR201</t>
  </si>
  <si>
    <t>P203697OR202</t>
  </si>
  <si>
    <t>P203697OR203</t>
  </si>
  <si>
    <t>P203697OR204</t>
  </si>
  <si>
    <t>Chorizo Spice Meat Cracks</t>
  </si>
  <si>
    <t>P203697OR205</t>
  </si>
  <si>
    <t>P203697OR206</t>
  </si>
  <si>
    <t>Clivia Gold</t>
  </si>
  <si>
    <t>P203697OR207</t>
  </si>
  <si>
    <t>Cloves Ground</t>
  </si>
  <si>
    <t>P203697OR208</t>
  </si>
  <si>
    <t>Cold Cut Olymp</t>
  </si>
  <si>
    <t>P203697OR209</t>
  </si>
  <si>
    <t>P203697OR210</t>
  </si>
  <si>
    <t>contact cleaner</t>
  </si>
  <si>
    <t>P203697OR211</t>
  </si>
  <si>
    <t>Coriander Fresh</t>
  </si>
  <si>
    <t>P203697OR212</t>
  </si>
  <si>
    <t>Coriander Ground</t>
  </si>
  <si>
    <t>P203697OR213</t>
  </si>
  <si>
    <t>Crumbs Gluten Free white 10kg</t>
  </si>
  <si>
    <t>P203697OR214</t>
  </si>
  <si>
    <t>curry</t>
  </si>
  <si>
    <t>P203697OR215</t>
  </si>
  <si>
    <t>Danish Salami</t>
  </si>
  <si>
    <t>P203697OR216</t>
  </si>
  <si>
    <t>P203697OR217</t>
  </si>
  <si>
    <t>P203697OR218</t>
  </si>
  <si>
    <t>Dry Marinade Sizzler</t>
  </si>
  <si>
    <t>P203697OR219</t>
  </si>
  <si>
    <t>P203697OR220</t>
  </si>
  <si>
    <t>Fennel Fresh</t>
  </si>
  <si>
    <t>P203697OR221</t>
  </si>
  <si>
    <t>Fennel Ground</t>
  </si>
  <si>
    <t>P203697OR222</t>
  </si>
  <si>
    <t>Fennel Seeds Whole</t>
  </si>
  <si>
    <t>P203697OR223</t>
  </si>
  <si>
    <t>P203697OR224</t>
  </si>
  <si>
    <t>Feta</t>
  </si>
  <si>
    <t>P203697OR225</t>
  </si>
  <si>
    <t>Frankfurter Premix (72bag /Pallet)</t>
  </si>
  <si>
    <t>P203697OR226</t>
  </si>
  <si>
    <t>P203697OR227</t>
  </si>
  <si>
    <t>P203697OR228</t>
  </si>
  <si>
    <t>Frische Bratwurst (Raps)</t>
  </si>
  <si>
    <t>P203697OR229</t>
  </si>
  <si>
    <t>P203697OR230</t>
  </si>
  <si>
    <t>Garlic paste</t>
  </si>
  <si>
    <t>P203697OR231</t>
  </si>
  <si>
    <t>Garlic Pepper Sea SP 2.5kg</t>
  </si>
  <si>
    <t>P203697OR232</t>
  </si>
  <si>
    <t>P203697OR233</t>
  </si>
  <si>
    <t>Ginger Fresh</t>
  </si>
  <si>
    <t>P203697OR234</t>
  </si>
  <si>
    <t>Ginger Ground</t>
  </si>
  <si>
    <t>P203697OR235</t>
  </si>
  <si>
    <t>P203697OR236</t>
  </si>
  <si>
    <t>Green Peppercorn</t>
  </si>
  <si>
    <t>P203697OR237</t>
  </si>
  <si>
    <t>Grobe Rostbratwurst (GM)</t>
  </si>
  <si>
    <t>P203697OR238</t>
  </si>
  <si>
    <t>Haehnchengold (GM)</t>
  </si>
  <si>
    <t>P203697OR239</t>
  </si>
  <si>
    <t>ham compacta completed premix</t>
  </si>
  <si>
    <t>P203697OR240</t>
  </si>
  <si>
    <t>Heinz BBQ Sauce 4LT</t>
  </si>
  <si>
    <t>P203697OR241</t>
  </si>
  <si>
    <t>Heinz Tomato Ketchup 4LT</t>
  </si>
  <si>
    <t>P203697OR242</t>
  </si>
  <si>
    <t>Honey</t>
  </si>
  <si>
    <t>P203697OR243</t>
  </si>
  <si>
    <t>Injector cleaner</t>
  </si>
  <si>
    <t>P203697OR244</t>
  </si>
  <si>
    <t>P203697OR245</t>
  </si>
  <si>
    <t>Jalapenos</t>
  </si>
  <si>
    <t>P203697OR246</t>
  </si>
  <si>
    <t>Kabana Premix Extra Pepper &amp; Garlic</t>
  </si>
  <si>
    <t>P203697OR247</t>
  </si>
  <si>
    <t>kaese krainer</t>
  </si>
  <si>
    <t>P203697OR248</t>
  </si>
  <si>
    <t>Kids Sausage COLU</t>
  </si>
  <si>
    <t>P203697OR249</t>
  </si>
  <si>
    <t>P203697OR250</t>
  </si>
  <si>
    <t>Kuehne Mustard</t>
  </si>
  <si>
    <t>P203697OR251</t>
  </si>
  <si>
    <t>Leek (fried/sauted)</t>
  </si>
  <si>
    <t>P203697OR252</t>
  </si>
  <si>
    <t>Lemon Zest</t>
  </si>
  <si>
    <t>P203697OR253</t>
  </si>
  <si>
    <t>LoryTex Granules LCF130 TWP Beige 
(ALLERGEN: Gluten)</t>
  </si>
  <si>
    <t>P203697OR254</t>
  </si>
  <si>
    <t>M/Food American Mustard 2.5k</t>
  </si>
  <si>
    <t>P203697OR255</t>
  </si>
  <si>
    <t>M/Foods Crushed Chilli</t>
  </si>
  <si>
    <t>P203697OR256</t>
  </si>
  <si>
    <t>P203697OR257</t>
  </si>
  <si>
    <t>Maggi Mashed Potato G/F 4kg</t>
  </si>
  <si>
    <t>P203697OR258</t>
  </si>
  <si>
    <t>Maggi Rich Gravy 2kg</t>
  </si>
  <si>
    <t>P203697OR259</t>
  </si>
  <si>
    <t>MAJA-Citro</t>
  </si>
  <si>
    <t>P203697OR260</t>
  </si>
  <si>
    <t>Marjoram</t>
  </si>
  <si>
    <t>P203697OR261</t>
  </si>
  <si>
    <t>Maple Crystal</t>
  </si>
  <si>
    <t>P203697OR262</t>
  </si>
  <si>
    <t>Maple Flavour liquid</t>
  </si>
  <si>
    <t>P203697OR263</t>
  </si>
  <si>
    <t>Maple Flavour Powder Natural</t>
  </si>
  <si>
    <t>P203697OR264</t>
  </si>
  <si>
    <t>Maple Sirup</t>
  </si>
  <si>
    <t>P203697OR265</t>
  </si>
  <si>
    <t>Marinal ProCure</t>
  </si>
  <si>
    <t>P203697OR266</t>
  </si>
  <si>
    <t>MCK Blue Boiled Dried Peas (25kg Bag)</t>
  </si>
  <si>
    <t>P203697OR267</t>
  </si>
  <si>
    <t>McKenzie Bi Carbonate Soda (2kg Bag)</t>
  </si>
  <si>
    <t>P203697OR268</t>
  </si>
  <si>
    <t>P203697OR269</t>
  </si>
  <si>
    <t>memphis spice</t>
  </si>
  <si>
    <t>P203697OR270</t>
  </si>
  <si>
    <t>Mincer Knife E130 Robot-S4</t>
  </si>
  <si>
    <t>P203697OR271</t>
  </si>
  <si>
    <t>Mincer Plate E130 3mm Inox</t>
  </si>
  <si>
    <t>P203697OR272</t>
  </si>
  <si>
    <t>Mincer Plate E130/13 SS</t>
  </si>
  <si>
    <t>P203697OR273</t>
  </si>
  <si>
    <t>Mincer Plate E130/7.8 SS</t>
  </si>
  <si>
    <t>P203697OR274</t>
  </si>
  <si>
    <t>P203697OR275</t>
  </si>
  <si>
    <t>MSG Replacer</t>
  </si>
  <si>
    <t>P203697OR276</t>
  </si>
  <si>
    <t>P203697OR277</t>
  </si>
  <si>
    <t>Nurnberger Bratwurst (Raps)</t>
  </si>
  <si>
    <t>P203697OR278</t>
  </si>
  <si>
    <t>P203697OR279</t>
  </si>
  <si>
    <t>Oats</t>
  </si>
  <si>
    <t>P203697OR280</t>
  </si>
  <si>
    <t>P203697OR281</t>
  </si>
  <si>
    <t>P203697OR282</t>
  </si>
  <si>
    <t>Paprika</t>
  </si>
  <si>
    <t>P203697OR283</t>
  </si>
  <si>
    <t>P203697OR284</t>
  </si>
  <si>
    <t>Paprika Chips Red</t>
  </si>
  <si>
    <t>P203697OR285</t>
  </si>
  <si>
    <t>Paprika green FRESH</t>
  </si>
  <si>
    <t>P203697OR286</t>
  </si>
  <si>
    <t>P203697OR287</t>
  </si>
  <si>
    <t>paprika red FRESH</t>
  </si>
  <si>
    <t>P203697OR288</t>
  </si>
  <si>
    <t>Parsley Fresh</t>
  </si>
  <si>
    <t>P203697OR289</t>
  </si>
  <si>
    <t>Pastrami Spice</t>
  </si>
  <si>
    <t>P203697OR290</t>
  </si>
  <si>
    <t>Pate Mix Cold</t>
  </si>
  <si>
    <t>P203697OR291</t>
  </si>
  <si>
    <t>Pepper black Cracked</t>
  </si>
  <si>
    <t>P203697OR292</t>
  </si>
  <si>
    <t>P203697OR293</t>
  </si>
  <si>
    <t>P203697OR294</t>
  </si>
  <si>
    <t>P203697OR295</t>
  </si>
  <si>
    <t>Pickeled Gurkins - Kuehne</t>
  </si>
  <si>
    <t>P203697OR296</t>
  </si>
  <si>
    <t>Pikantklar</t>
  </si>
  <si>
    <t>P203697OR297</t>
  </si>
  <si>
    <t>Pimento</t>
  </si>
  <si>
    <t>P203697OR298</t>
  </si>
  <si>
    <t>pineapple flavour</t>
  </si>
  <si>
    <t>P203697OR299</t>
  </si>
  <si>
    <t>Pistachios</t>
  </si>
  <si>
    <t>P203697OR300</t>
  </si>
  <si>
    <t>Plant Based Butter Spice</t>
  </si>
  <si>
    <t>P203697OR301</t>
  </si>
  <si>
    <t>Plant Based Chicken Spice</t>
  </si>
  <si>
    <t>P203697OR302</t>
  </si>
  <si>
    <t>Plant Based Minc Binder B41</t>
  </si>
  <si>
    <t>P203697OR303</t>
  </si>
  <si>
    <t>Plant Based Rendang Spice</t>
  </si>
  <si>
    <t>P203697OR304</t>
  </si>
  <si>
    <t>Polish Seasoning</t>
  </si>
  <si>
    <t>P203697OR305</t>
  </si>
  <si>
    <t>Poly Bag HDP</t>
  </si>
  <si>
    <t>P203697OR306</t>
  </si>
  <si>
    <t>Potato</t>
  </si>
  <si>
    <t>P203697OR307</t>
  </si>
  <si>
    <t>P203697OR308</t>
  </si>
  <si>
    <t>preservative</t>
  </si>
  <si>
    <t>P203697OR309</t>
  </si>
  <si>
    <t>raeucher gold</t>
  </si>
  <si>
    <t>P203697OR310</t>
  </si>
  <si>
    <t>Red Pepper Strips A12</t>
  </si>
  <si>
    <t>P203697OR311</t>
  </si>
  <si>
    <t>Red Wine</t>
  </si>
  <si>
    <t>P203697OR312</t>
  </si>
  <si>
    <t>REP17136 - Humidity Sock 160mm</t>
  </si>
  <si>
    <t>P203697OR313</t>
  </si>
  <si>
    <t>P203697OR314</t>
  </si>
  <si>
    <t>Roasted Onion Flakes (GF)</t>
  </si>
  <si>
    <t>P203697OR315</t>
  </si>
  <si>
    <t>Royles White Vinegar 5L</t>
  </si>
  <si>
    <t>P203697OR316</t>
  </si>
  <si>
    <t>P203697OR317</t>
  </si>
  <si>
    <t>P203697OR318</t>
  </si>
  <si>
    <t>P203697OR319</t>
  </si>
  <si>
    <t>SEAS SP F/M Peri Peri 2.5kg GF</t>
  </si>
  <si>
    <t>P203697OR320</t>
  </si>
  <si>
    <t>SEAS SP F/M South Carolina BBQ Rub 2.5</t>
  </si>
  <si>
    <t>P203697OR321</t>
  </si>
  <si>
    <t>sellerie</t>
  </si>
  <si>
    <t>P203697OR322</t>
  </si>
  <si>
    <t>Semi Dried Tomato</t>
  </si>
  <si>
    <t>P203697OR323</t>
  </si>
  <si>
    <t>Smoke House Cleaner</t>
  </si>
  <si>
    <t>P203697OR324</t>
  </si>
  <si>
    <t>Smoked Paprika</t>
  </si>
  <si>
    <t>P203697OR325</t>
  </si>
  <si>
    <t>Sodium Ascorbate</t>
  </si>
  <si>
    <t>P203697OR326</t>
  </si>
  <si>
    <t>P203697OR327</t>
  </si>
  <si>
    <t>P203697OR328</t>
  </si>
  <si>
    <t>P203697OR329</t>
  </si>
  <si>
    <t>Souvlaki Sea SP 2.5kg</t>
  </si>
  <si>
    <t>P203697OR330</t>
  </si>
  <si>
    <t>SPC Kidney Beans</t>
  </si>
  <si>
    <t>P203697OR331</t>
  </si>
  <si>
    <t>Starfermet</t>
  </si>
  <si>
    <t>P203697OR332</t>
  </si>
  <si>
    <t>Starterculture</t>
  </si>
  <si>
    <t>P203697OR333</t>
  </si>
  <si>
    <t>P203697OR334</t>
  </si>
  <si>
    <t>P203697OR335</t>
  </si>
  <si>
    <t>Sultanas</t>
  </si>
  <si>
    <t>P203697OR336</t>
  </si>
  <si>
    <t>Sun Dried Tomatoes</t>
  </si>
  <si>
    <t>P203697OR337</t>
  </si>
  <si>
    <t>Sundried Tomato Basil Premix (F24R)</t>
  </si>
  <si>
    <t>P203697OR338</t>
  </si>
  <si>
    <t>Super Mighty Premix</t>
  </si>
  <si>
    <t>P203697OR339</t>
  </si>
  <si>
    <t>Sweet Chilli Souce</t>
  </si>
  <si>
    <t>P203697OR340</t>
  </si>
  <si>
    <t>TARI L 96 S D98-010</t>
  </si>
  <si>
    <t>P203697OR341</t>
  </si>
  <si>
    <t>Tarigel 150</t>
  </si>
  <si>
    <t>P203697OR342</t>
  </si>
  <si>
    <t>P203697OR343</t>
  </si>
  <si>
    <t>Tomato paste</t>
  </si>
  <si>
    <t>P203697OR344</t>
  </si>
  <si>
    <t>P203697OR345</t>
  </si>
  <si>
    <t>Vegan Mince &amp; Meatball Flavour Spice</t>
  </si>
  <si>
    <t>P203697OR346</t>
  </si>
  <si>
    <t>VegStable 504</t>
  </si>
  <si>
    <t>P203697OR347</t>
  </si>
  <si>
    <t>P203697OR348</t>
  </si>
  <si>
    <t>Vienna Spice Wieberg</t>
  </si>
  <si>
    <t>P203697OR349</t>
  </si>
  <si>
    <t>P203697OR350</t>
  </si>
  <si>
    <t>White Vine Vinegar</t>
  </si>
  <si>
    <t>P203697OR351</t>
  </si>
  <si>
    <t>Worchestshire sauce</t>
  </si>
  <si>
    <t>P203697OR352</t>
  </si>
  <si>
    <t>Wurzwunder</t>
  </si>
  <si>
    <t>P203697OR353</t>
  </si>
  <si>
    <t>zartin</t>
  </si>
  <si>
    <t>P203697OR354</t>
  </si>
  <si>
    <t>Zigeunerbratwurst (GM)</t>
  </si>
  <si>
    <t>P203697OR355</t>
  </si>
  <si>
    <t>P203697OR356</t>
  </si>
  <si>
    <t>Pulled pork MS</t>
  </si>
  <si>
    <t>P203697OR357</t>
  </si>
  <si>
    <t>FEE Emulsifier</t>
  </si>
  <si>
    <t>P203697OR358</t>
  </si>
  <si>
    <t>Organic Sugar</t>
  </si>
  <si>
    <t>P203697OR359</t>
  </si>
  <si>
    <t>RLM BBQ Marniade</t>
  </si>
  <si>
    <t>P203697OR360</t>
  </si>
  <si>
    <t>MS Pork &amp; Fennel Sausage 6.8kg/bag</t>
  </si>
  <si>
    <t>P203697OR361</t>
  </si>
  <si>
    <t>Andouille Sausage Binder</t>
  </si>
  <si>
    <t>P203697OR362</t>
  </si>
  <si>
    <t>Beef Sausage Aussie</t>
  </si>
  <si>
    <t>P203697OR363</t>
  </si>
  <si>
    <t>Canola spray</t>
  </si>
  <si>
    <t>P203697OR364</t>
  </si>
  <si>
    <t>GF Chorizo red ruby without chilli</t>
  </si>
  <si>
    <t>P203697OR365</t>
  </si>
  <si>
    <t>Mix 044Citrus Flavour RTU</t>
  </si>
  <si>
    <t>P203697OR366</t>
  </si>
  <si>
    <t>Smoke Flavour RTU</t>
  </si>
  <si>
    <t>P203697OR367</t>
  </si>
  <si>
    <t>Burbon BBQ Dry Rub</t>
  </si>
  <si>
    <t>P203697OR368</t>
  </si>
  <si>
    <t>P203697OR369</t>
  </si>
  <si>
    <t>P203697OR370</t>
  </si>
  <si>
    <t>P203697OR371</t>
  </si>
  <si>
    <t>P203697OR372</t>
  </si>
  <si>
    <t>Truffel</t>
  </si>
  <si>
    <t>P203697OR373</t>
  </si>
  <si>
    <t>Pesto</t>
  </si>
  <si>
    <t>P203697OR374</t>
  </si>
  <si>
    <t>Truffel oil</t>
  </si>
  <si>
    <t>P203697OR375</t>
  </si>
  <si>
    <t>Meal Neild Roast Garlic Cheddar 1 kg GF</t>
  </si>
  <si>
    <t>P203697OR376</t>
  </si>
  <si>
    <t>Meal Neild French Onion 1 kg</t>
  </si>
  <si>
    <t>P203697OR377</t>
  </si>
  <si>
    <t>Meal Neild Chicken 20kg</t>
  </si>
  <si>
    <t>P203697OR378</t>
  </si>
  <si>
    <t>Meal Heimann Pork P 22.5Kg</t>
  </si>
  <si>
    <t>P203697OR379</t>
  </si>
  <si>
    <t>P203697OR380</t>
  </si>
  <si>
    <t>P203697OR381</t>
  </si>
  <si>
    <t>P203697OR382</t>
  </si>
  <si>
    <t>Nashi Pear</t>
  </si>
  <si>
    <t>P203697OR383</t>
  </si>
  <si>
    <t>Bulgogi Marinade</t>
  </si>
  <si>
    <t>P203697OR384</t>
  </si>
  <si>
    <t>Kimchi</t>
  </si>
  <si>
    <t>P203697OR385</t>
  </si>
  <si>
    <t>Bourbon BBQ RUB</t>
  </si>
  <si>
    <t>P203697OR386</t>
  </si>
  <si>
    <t>Memphis RUB</t>
  </si>
  <si>
    <t>P203697OR387</t>
  </si>
  <si>
    <t>P203697OR388</t>
  </si>
  <si>
    <t>Pinapple Juice</t>
  </si>
  <si>
    <t>P203697OR389</t>
  </si>
  <si>
    <t>South Carolina BBQ RUB</t>
  </si>
  <si>
    <t>P203697OR390</t>
  </si>
  <si>
    <t>Louisiana BBQ RUB</t>
  </si>
  <si>
    <t>P203697OR391</t>
  </si>
  <si>
    <t>Memphis BBQ RUB (Flavour Makers)</t>
  </si>
  <si>
    <t>P203697OR392</t>
  </si>
  <si>
    <t>Teriyaki Glace</t>
  </si>
  <si>
    <t>P203697OR393</t>
  </si>
  <si>
    <t>Mississippi BBQ RUB (Corona)</t>
  </si>
  <si>
    <t>P203697OR394</t>
  </si>
  <si>
    <t>Teriyaki Sauce</t>
  </si>
  <si>
    <t>P203697OR395</t>
  </si>
  <si>
    <t>Spring Onions</t>
  </si>
  <si>
    <t>P203697OR396</t>
  </si>
  <si>
    <t>Sesame Seeds</t>
  </si>
  <si>
    <t>P203697OR397</t>
  </si>
  <si>
    <t>Kimchi Seasoning</t>
  </si>
  <si>
    <t>P203697OR398</t>
  </si>
  <si>
    <t>Bourbon</t>
  </si>
  <si>
    <t>P203697OR399</t>
  </si>
  <si>
    <t>Pineapple diced</t>
  </si>
  <si>
    <t>P203697OR400</t>
  </si>
  <si>
    <t>Roasted Chilli</t>
  </si>
  <si>
    <t>P203697OR401</t>
  </si>
  <si>
    <t>Habanero</t>
  </si>
  <si>
    <t>P203697OR402</t>
  </si>
  <si>
    <t>Tiquila</t>
  </si>
  <si>
    <t>P203697OR403</t>
  </si>
  <si>
    <t>P203697OR404</t>
  </si>
  <si>
    <t>Roasted Pepper Red</t>
  </si>
  <si>
    <t>P203697OR405</t>
  </si>
  <si>
    <t>Hickory Smoke Flavour</t>
  </si>
  <si>
    <t>P203697OR406</t>
  </si>
  <si>
    <t>Apple Flavour</t>
  </si>
  <si>
    <t>P203697OR407</t>
  </si>
  <si>
    <t>Taiwanese Sausage Premix</t>
  </si>
  <si>
    <t>P203697OR408</t>
  </si>
  <si>
    <t>BIOPHOS PR 20kg (Phosphate Replacer)</t>
  </si>
  <si>
    <t>P203697OR409</t>
  </si>
  <si>
    <t>cinnamon</t>
  </si>
  <si>
    <t>P203697OR410</t>
  </si>
  <si>
    <t>Rusk</t>
  </si>
  <si>
    <t>P203697OR411</t>
  </si>
  <si>
    <t>Sheep Casing 22/24</t>
  </si>
  <si>
    <t>P203697OR412</t>
  </si>
  <si>
    <t>32/34 HOG 
Casing W/F Tubed 2 bds/Net</t>
  </si>
  <si>
    <t>P203697OR413</t>
  </si>
  <si>
    <t>Ochs Bung</t>
  </si>
  <si>
    <t>P203697OR414</t>
  </si>
  <si>
    <t>6030 Mbar Casing 30m orange shirred 33/1</t>
  </si>
  <si>
    <t>P203697OR415</t>
  </si>
  <si>
    <t>Ox Runner 40/43</t>
  </si>
  <si>
    <t>P203697OR416</t>
  </si>
  <si>
    <t>34/36 Tubed
HOG Casing2 bds/Net</t>
  </si>
  <si>
    <t>P203697OR417</t>
  </si>
  <si>
    <t>30/32 TUBED 
high quality Hog 2/N whisker free</t>
  </si>
  <si>
    <t>P203697OR418</t>
  </si>
  <si>
    <t>NF 47 KRANZ
SHD x 20mt (600mt x 1Ctn)</t>
  </si>
  <si>
    <t>P203697OR419</t>
  </si>
  <si>
    <t>NF 47 Kranz Salmon R
Shirred x 15mtr</t>
  </si>
  <si>
    <t>P203697OR420</t>
  </si>
  <si>
    <t>K FLEX S 38 CL SHD 1200mt</t>
  </si>
  <si>
    <t>P203697OR421</t>
  </si>
  <si>
    <t>6030 Mbar Casing 30m Gold Shirred 33/1</t>
  </si>
  <si>
    <t>P203697OR422</t>
  </si>
  <si>
    <t>food grease 400 tube</t>
  </si>
  <si>
    <t>P203697OR423</t>
  </si>
  <si>
    <t>6030 Mbar Casing 30m Silver Shirred 33/1</t>
  </si>
  <si>
    <t>P203697OR424</t>
  </si>
  <si>
    <t>Steril Casing Transparent 500/20</t>
  </si>
  <si>
    <t>P203697OR425</t>
  </si>
  <si>
    <t>Clip XE-210 T</t>
  </si>
  <si>
    <t>P203697OR426</t>
  </si>
  <si>
    <t>Clip-XLRG-Streach Clipper</t>
  </si>
  <si>
    <t>P203697OR427</t>
  </si>
  <si>
    <t>Ham Twine Waxed 
(3 Draht 1.25 Wl Bastfaser)</t>
  </si>
  <si>
    <t>P203697OR428</t>
  </si>
  <si>
    <t>German Chicken Liverwurst 
111 C 38mm/60mm Cream</t>
  </si>
  <si>
    <t>P203697OR429</t>
  </si>
  <si>
    <t>German Fine Liverwurst 
T13 C 38mm/60mm Gold Casing</t>
  </si>
  <si>
    <t>P203697OR430</t>
  </si>
  <si>
    <t>German Coarse Liverwurst 
T14 C 38mm/60mm Yellow</t>
  </si>
  <si>
    <t>P203697OR431</t>
  </si>
  <si>
    <t>Standard 38/60, Red
353,Shirred x 30m (1,200m/carton)</t>
  </si>
  <si>
    <t>P203697OR432</t>
  </si>
  <si>
    <t>Standard 38/60, Dark Brown
74 Shirred x 30m,(1,440m/carton)</t>
  </si>
  <si>
    <t>P203697OR433</t>
  </si>
  <si>
    <t>Standard 38/60, Black 
84, Shirred x 30m,(1,440m/carton)</t>
  </si>
  <si>
    <t>P203697OR434</t>
  </si>
  <si>
    <t>Reel smoke Reg
EZS-T1 DBL FL DPT PRE-Sticking size 6m</t>
  </si>
  <si>
    <t>P203697OR435</t>
  </si>
  <si>
    <t>R-ID M 11-175 CA 25200
- 1 Carton = 25200 Clips</t>
  </si>
  <si>
    <t>P203697OR436</t>
  </si>
  <si>
    <t>R-ID M 07- 175 CA 34800
- 1 Carton = 34800 Clips</t>
  </si>
  <si>
    <t>P203697OR437</t>
  </si>
  <si>
    <t>R-ID L12-200 CA 17400
- 1 Ctn = 17400 Clips</t>
  </si>
  <si>
    <t>P203697OR438</t>
  </si>
  <si>
    <t>R-ID L 08-175 CA 46000
- 1 Ctn = 46000 Clips</t>
  </si>
  <si>
    <t>P203697OR439</t>
  </si>
  <si>
    <t>C90/140 RED 353 C&amp;L 500mm</t>
  </si>
  <si>
    <t>P203697OR440</t>
  </si>
  <si>
    <t>C 102/160 Blue Translucent (Dark) 199 
(Filling horn 24X600mm) (900m/carton)</t>
  </si>
  <si>
    <t>P203697OR441</t>
  </si>
  <si>
    <t>Fibrous Easy Peel 
Clear Shirred 50m - 600mtr/ctn</t>
  </si>
  <si>
    <t>P203697OR442</t>
  </si>
  <si>
    <t>SCLIP 740 CA 11880 - 1 Carton</t>
  </si>
  <si>
    <t>P203697OR443</t>
  </si>
  <si>
    <t>C90/140 Brown 353 C&amp;L 500mm</t>
  </si>
  <si>
    <t>P203697OR444</t>
  </si>
  <si>
    <t>C90/140 Black 353 C&amp;L 500mm</t>
  </si>
  <si>
    <t>P203697OR445</t>
  </si>
  <si>
    <t>Ribben</t>
  </si>
  <si>
    <t>P203697OR446</t>
  </si>
  <si>
    <t>Loops 20 S3 Natural CA 20000 - 1</t>
  </si>
  <si>
    <t>P203697OR447</t>
  </si>
  <si>
    <t>LABELS UNPRINTED 5,000/ROLL; 50,000/CARTON (10 Rolls/carton)</t>
  </si>
  <si>
    <t>P203697OR448</t>
  </si>
  <si>
    <t>Edicol 580 Flat Film</t>
  </si>
  <si>
    <t>P203697OR449</t>
  </si>
  <si>
    <t>RONDO-Q SF 22 CLR 8.00M KN</t>
  </si>
  <si>
    <t>P203697OR450</t>
  </si>
  <si>
    <t>Fine-A 22 CLR 15.24m KN</t>
  </si>
  <si>
    <t>P203697OR451</t>
  </si>
  <si>
    <t>FINE-A 21 CLR 15.24M KN</t>
  </si>
  <si>
    <t>P203697OR452</t>
  </si>
  <si>
    <t>Nojax 28/95 Dark Cherry</t>
  </si>
  <si>
    <t>P203697OR453</t>
  </si>
  <si>
    <t>Merc-Net 125 HL1 50m ennioPeel FC-101
(6 rolls/Ctn 300m)</t>
  </si>
  <si>
    <t>P203697OR454</t>
  </si>
  <si>
    <t>Nojax 24/95 Sentinel Blue</t>
  </si>
  <si>
    <t>P203697OR455</t>
  </si>
  <si>
    <t>Nalokontur Yellow Maize 63 mm*20m</t>
  </si>
  <si>
    <t>P203697OR456</t>
  </si>
  <si>
    <t>23 EUR - 25 USA RED</t>
  </si>
  <si>
    <t>P203697OR457</t>
  </si>
  <si>
    <t>23 EUR - 25 USA Orange</t>
  </si>
  <si>
    <t>P203697OR458</t>
  </si>
  <si>
    <t>Netting White X3 48/80 for 140 tube</t>
  </si>
  <si>
    <t>P203697OR459</t>
  </si>
  <si>
    <t>Netting White X3 48/90 for 160 tube</t>
  </si>
  <si>
    <t>P203697OR460</t>
  </si>
  <si>
    <t>Netting White X3 48/100 for 180 tube</t>
  </si>
  <si>
    <t>P203697OR461</t>
  </si>
  <si>
    <t>Casings 30 ACA003 PROCESSED</t>
  </si>
  <si>
    <t>P203697OR462</t>
  </si>
  <si>
    <t>Twine RED&amp;WHITE Poly 650m 770TEX</t>
  </si>
  <si>
    <t>P203697OR463</t>
  </si>
  <si>
    <t>Confoil smooth wall tray 520</t>
  </si>
  <si>
    <t>P203697OR464</t>
  </si>
  <si>
    <t>NETTING WHITE X3 48/110 FOR 200 TUBE</t>
  </si>
  <si>
    <t>P203697OR465</t>
  </si>
  <si>
    <t>BWHB225-423x225</t>
  </si>
  <si>
    <t>P203697OR466</t>
  </si>
  <si>
    <t>TW TOP T HB 80-420x600</t>
  </si>
  <si>
    <t>P203697OR467</t>
  </si>
  <si>
    <t>440um Black Peelable Bottom Web</t>
  </si>
  <si>
    <t>P203697OR468</t>
  </si>
  <si>
    <t>BW HB 300um</t>
  </si>
  <si>
    <t>P203697OR469</t>
  </si>
  <si>
    <t>Clear Bone guard 180m</t>
  </si>
  <si>
    <t>P203697OR470</t>
  </si>
  <si>
    <t>Teflon Tape, Roll 10 m 14mm</t>
  </si>
  <si>
    <t>P203697OR471</t>
  </si>
  <si>
    <t>250x650 vacuum</t>
  </si>
  <si>
    <t>P203697OR472</t>
  </si>
  <si>
    <t>300X750 CN530 COOK IN BAG P500</t>
  </si>
  <si>
    <t>P203697OR473</t>
  </si>
  <si>
    <t>NEWTEQ BB 350x460 Roll 650</t>
  </si>
  <si>
    <t>P203697OR474</t>
  </si>
  <si>
    <t>NEWTEQ BB 250x350 Roll 850</t>
  </si>
  <si>
    <t>P203697OR475</t>
  </si>
  <si>
    <t>Vacuum Bag 70um 400x600 mm</t>
  </si>
  <si>
    <t>P203697OR476</t>
  </si>
  <si>
    <t>400x800 70um MB Vac POUCH</t>
  </si>
  <si>
    <t>P203697OR477</t>
  </si>
  <si>
    <t>Z1 400x550 Bone gard bag</t>
  </si>
  <si>
    <t>P203697OR478</t>
  </si>
  <si>
    <t>Z1 400x750 Bone gard bag</t>
  </si>
  <si>
    <t>P203697OR479</t>
  </si>
  <si>
    <t>180x300 CN530 COOK in bag P1500</t>
  </si>
  <si>
    <t>P203697OR480</t>
  </si>
  <si>
    <t>Gold Shank cap</t>
  </si>
  <si>
    <t>P203697OR481</t>
  </si>
  <si>
    <t>110x550 20/CTN shrink</t>
  </si>
  <si>
    <t>P203697OR482</t>
  </si>
  <si>
    <t>90x500</t>
  </si>
  <si>
    <t>P203697OR483</t>
  </si>
  <si>
    <t>POLY 1/4 Sheets - White 300 x 200MM</t>
  </si>
  <si>
    <t>P203697OR484</t>
  </si>
  <si>
    <t>300x750 vaccum bag</t>
  </si>
  <si>
    <t>P203697OR485</t>
  </si>
  <si>
    <t>250x650 roll</t>
  </si>
  <si>
    <t>P203697OR486</t>
  </si>
  <si>
    <t>250x350 bonegard</t>
  </si>
  <si>
    <t>P203697OR487</t>
  </si>
  <si>
    <t>300x400</t>
  </si>
  <si>
    <t>P203697OR488</t>
  </si>
  <si>
    <t>German Butchery Generic Label - Back</t>
  </si>
  <si>
    <t>P203697OR489</t>
  </si>
  <si>
    <t>German Butchery Generic White Label - Back</t>
  </si>
  <si>
    <t>P203697OR490</t>
  </si>
  <si>
    <t>German Butchery Generic Label - Scroll</t>
  </si>
  <si>
    <t>P203697OR491</t>
  </si>
  <si>
    <t>P203697OR492</t>
  </si>
  <si>
    <t>PS CA30 100x149 4CL RL650 Super Mighty Cheese</t>
  </si>
  <si>
    <t>P203697OR493</t>
  </si>
  <si>
    <t>PS CA30 100x149 4CL RL650 Super Mighty Regular</t>
  </si>
  <si>
    <t>P203697OR494</t>
  </si>
  <si>
    <t>Country of Origin</t>
  </si>
  <si>
    <t>P203697OR495</t>
  </si>
  <si>
    <t>small Carton 1 Col print</t>
  </si>
  <si>
    <t>P203697OR496</t>
  </si>
  <si>
    <t>small Carton Plain</t>
  </si>
  <si>
    <t>P203697OR497</t>
  </si>
  <si>
    <t>large Carton 1 Col print</t>
  </si>
  <si>
    <t>P203697OR498</t>
  </si>
  <si>
    <t>mini carton</t>
  </si>
  <si>
    <t>P203697OR499</t>
  </si>
  <si>
    <t>GB SRC1 Lithographic</t>
  </si>
  <si>
    <t>P203697OR500</t>
  </si>
  <si>
    <t>GB SRC1 Flexographic</t>
  </si>
  <si>
    <t>P203697OR501</t>
  </si>
  <si>
    <t>GB STD Carton Printed</t>
  </si>
  <si>
    <t>P203697OR502</t>
  </si>
  <si>
    <t>Toilet Rolls</t>
  </si>
  <si>
    <t>P203697OR503</t>
  </si>
  <si>
    <t>Center pull Towel 300 mtrs</t>
  </si>
  <si>
    <t>P203697OR504</t>
  </si>
  <si>
    <t>Aprons Disp. 960x1220 26 um</t>
  </si>
  <si>
    <t>P203697OR505</t>
  </si>
  <si>
    <t>Disposable Sleeves blue</t>
  </si>
  <si>
    <t>P203697OR506</t>
  </si>
  <si>
    <t>Beard cover</t>
  </si>
  <si>
    <t>P203697OR507</t>
  </si>
  <si>
    <t>Cloves Nitril L</t>
  </si>
  <si>
    <t>P203697OR508</t>
  </si>
  <si>
    <t>Cloves Nitril XL</t>
  </si>
  <si>
    <t>P203697OR509</t>
  </si>
  <si>
    <t>inko blue HVY Duty Wipes 600x600</t>
  </si>
  <si>
    <t>P203697OR510</t>
  </si>
  <si>
    <t>Shoe Covers Disp. Blue</t>
  </si>
  <si>
    <t>P203697OR511</t>
  </si>
  <si>
    <t>BandsawBlades 2495 mm 1 box</t>
  </si>
  <si>
    <t>P203697OR512</t>
  </si>
  <si>
    <t>carton liner blue Roll</t>
  </si>
  <si>
    <t>P203697OR513</t>
  </si>
  <si>
    <t>Larg Dark Blue Carry Bags</t>
  </si>
  <si>
    <t>P203697OR514</t>
  </si>
  <si>
    <t>Pallet Wrap 50 cm 20 MC 400 MTRS</t>
  </si>
  <si>
    <t>P203697OR515</t>
  </si>
  <si>
    <t>Hairnet</t>
  </si>
  <si>
    <t>P203697OR516</t>
  </si>
  <si>
    <t>Signet Tape 48 mm x 75 m cl</t>
  </si>
  <si>
    <t>P203697OR517</t>
  </si>
  <si>
    <t>Easy Tie Yags RL400</t>
  </si>
  <si>
    <t>P203697OR518</t>
  </si>
  <si>
    <t>Garbage Bag 75 litre</t>
  </si>
  <si>
    <t>P203697OR519</t>
  </si>
  <si>
    <t>Poly Cutter V30</t>
  </si>
  <si>
    <t>P203697OR520</t>
  </si>
  <si>
    <t>Boots White Knee Length size 7</t>
  </si>
  <si>
    <t>P203697OR521</t>
  </si>
  <si>
    <t>P203697OR522</t>
  </si>
  <si>
    <t>Boots White Knee Length size 8</t>
  </si>
  <si>
    <t>P203697OR523</t>
  </si>
  <si>
    <t>Boots White Knee Length size 9</t>
  </si>
  <si>
    <t>P203697OR524</t>
  </si>
  <si>
    <t>Boots White Knee Length size 10</t>
  </si>
  <si>
    <t>P203697OR525</t>
  </si>
  <si>
    <t>Boots White Knee Length size 11</t>
  </si>
  <si>
    <t>P203697OR526</t>
  </si>
  <si>
    <t>Boots White Knee Length size 12</t>
  </si>
  <si>
    <t>P203697OR527</t>
  </si>
  <si>
    <t>Boots White Knee Length size 13</t>
  </si>
  <si>
    <t>P203697OR528</t>
  </si>
  <si>
    <t>brush with handel vikana 41905</t>
  </si>
  <si>
    <t>P203697OR529</t>
  </si>
  <si>
    <t>Hand scrub brush vikana 38925</t>
  </si>
  <si>
    <t>P203697OR530</t>
  </si>
  <si>
    <t>Mincer Brush 28/70335 with Handel</t>
  </si>
  <si>
    <t>P203697OR531</t>
  </si>
  <si>
    <t>Floor scrub vikana 70605 Hard Brush</t>
  </si>
  <si>
    <t>P203697OR532</t>
  </si>
  <si>
    <t>Aluminium Handel 029375</t>
  </si>
  <si>
    <t>P203697OR533</t>
  </si>
  <si>
    <t>Squeegee 28/77645 600 mm</t>
  </si>
  <si>
    <t>P203697OR534</t>
  </si>
  <si>
    <t>1.1 SOFT VAC</t>
  </si>
  <si>
    <t>P203697OR535</t>
  </si>
  <si>
    <t>1.1 SOFT MAP</t>
  </si>
  <si>
    <t>P203697OR536</t>
  </si>
  <si>
    <t>1.1 RIGID MAP</t>
  </si>
  <si>
    <t>P203697OR537</t>
  </si>
  <si>
    <t>2.1 SOFT VAC</t>
  </si>
  <si>
    <t>P203697OR538</t>
  </si>
  <si>
    <t>2.1 SOFT MAP</t>
  </si>
  <si>
    <t>P203697OR539</t>
  </si>
  <si>
    <t>2.1 RIGID MAP</t>
  </si>
  <si>
    <t>P203697OR540</t>
  </si>
  <si>
    <t>2.2 SOFT VAC</t>
  </si>
  <si>
    <t>P203697OR541</t>
  </si>
  <si>
    <t>2.2 SOFT MAP</t>
  </si>
  <si>
    <t>P203697OR542</t>
  </si>
  <si>
    <t>2.2 RIGID MAP</t>
  </si>
  <si>
    <t>P203697OR543</t>
  </si>
  <si>
    <t>300x750 70um VAC pouch</t>
  </si>
  <si>
    <t>P203697OR544</t>
  </si>
  <si>
    <t>TW Printed</t>
  </si>
  <si>
    <t>P203697OR545</t>
  </si>
  <si>
    <t>Printed Top Web</t>
  </si>
  <si>
    <t>P203697OR546</t>
  </si>
  <si>
    <t>Mini Bratwurst</t>
  </si>
  <si>
    <t>P203697OR547</t>
  </si>
  <si>
    <t>German Bratwurst</t>
  </si>
  <si>
    <t>P203697OR548</t>
  </si>
  <si>
    <t>Weisswurst</t>
  </si>
  <si>
    <t>P203697OR549</t>
  </si>
  <si>
    <t>Continental Frankfurter</t>
  </si>
  <si>
    <t>P203697OR550</t>
  </si>
  <si>
    <t>P203697OR551</t>
  </si>
  <si>
    <t>Chicken Frankfurter</t>
  </si>
  <si>
    <t>P203697OR552</t>
  </si>
  <si>
    <t>Kransky</t>
  </si>
  <si>
    <t>P203697OR553</t>
  </si>
  <si>
    <t>Cheese Kransky</t>
  </si>
  <si>
    <t>P203697OR554</t>
  </si>
  <si>
    <t>Jalapeno Cheese Kransky</t>
  </si>
  <si>
    <t>P203697OR555</t>
  </si>
  <si>
    <t>Chorizo</t>
  </si>
  <si>
    <t>P203697OR556</t>
  </si>
  <si>
    <t>Propper Foods (vegan Bacon Sliced)</t>
  </si>
  <si>
    <t>P203697OR557</t>
  </si>
  <si>
    <t>Next Bacon (vegan Bacon diced)</t>
  </si>
  <si>
    <t>P203697OR558</t>
  </si>
  <si>
    <t>Jucie Tender Regular</t>
  </si>
  <si>
    <t>P203697OR559</t>
  </si>
  <si>
    <t>Jucie Tender Cheese</t>
  </si>
  <si>
    <t>P203697OR560</t>
  </si>
  <si>
    <t>Jucie Tender Mini Bites</t>
  </si>
  <si>
    <t>P203697OR561</t>
  </si>
  <si>
    <t>Jucie Tender Jumbo</t>
  </si>
  <si>
    <t>P203697OR562</t>
  </si>
  <si>
    <t>STTP</t>
  </si>
  <si>
    <t>bffd1cca</t>
  </si>
  <si>
    <t>2017.030.1000</t>
  </si>
  <si>
    <t>2017.030.1000 - Downs Breakfast Chipolata</t>
  </si>
  <si>
    <t>9a3bf3d0</t>
  </si>
  <si>
    <t>single cut</t>
  </si>
  <si>
    <t>vauum</t>
  </si>
  <si>
    <t>5d0340d5</t>
  </si>
  <si>
    <t>7f36f7cd</t>
  </si>
  <si>
    <t>f103c15e</t>
  </si>
  <si>
    <t>8x7</t>
  </si>
  <si>
    <t>ae0c945d</t>
  </si>
  <si>
    <t>RW</t>
  </si>
  <si>
    <t>54008/54014C</t>
  </si>
  <si>
    <t>Nojax 23x95 BLK STR DCH CE Dark Cherry (6ctn)</t>
  </si>
  <si>
    <t>b21ae8b4</t>
  </si>
  <si>
    <t>1020.200.080 - Diced Pancetta - 200g</t>
  </si>
  <si>
    <t>2a3f187a</t>
  </si>
  <si>
    <t>diced</t>
  </si>
  <si>
    <t>vacuum</t>
  </si>
  <si>
    <t>no label</t>
  </si>
  <si>
    <t>4ea00254</t>
  </si>
  <si>
    <t>3fee1988</t>
  </si>
  <si>
    <t>dicer 6x6</t>
  </si>
  <si>
    <t>1004.200.80- Diced Bacon 200g</t>
  </si>
  <si>
    <t>2x2</t>
  </si>
  <si>
    <t>chep creates</t>
  </si>
  <si>
    <t>6x6</t>
  </si>
  <si>
    <t>6x6 diced bacon</t>
  </si>
  <si>
    <t>9004.8.1</t>
  </si>
  <si>
    <t>9004.8.1 - German Hocks (F)</t>
  </si>
  <si>
    <t>37bd46e3</t>
  </si>
  <si>
    <t>FRZ</t>
  </si>
  <si>
    <t>Finished Product_Images/37bd46e3.Label Picture.021811.jpg</t>
  </si>
  <si>
    <t>Finished Product_Images/37bd46e3.Product Picture.021811.jpg</t>
  </si>
  <si>
    <t>8x5</t>
  </si>
  <si>
    <t>GBM0035</t>
  </si>
  <si>
    <t>RF - Cumberland</t>
  </si>
  <si>
    <t>ef4e8aef</t>
  </si>
  <si>
    <t>PO.244180</t>
  </si>
  <si>
    <t>Pecta c Brown 117/185 shirred x90m</t>
  </si>
  <si>
    <t>b4a1386f</t>
  </si>
  <si>
    <t>9210.4500.1</t>
  </si>
  <si>
    <t>Green Curry Sauce</t>
  </si>
  <si>
    <t>81394bdb</t>
  </si>
  <si>
    <t>Chilli liquid</t>
  </si>
  <si>
    <t>1d4513ad</t>
  </si>
  <si>
    <t>Pork middle skin</t>
  </si>
  <si>
    <t>7ee7a0a6</t>
  </si>
  <si>
    <t>Frankfurter 56g</t>
  </si>
  <si>
    <t>64a1acbf</t>
  </si>
  <si>
    <t>Chicken Liverwurst Fine WIP</t>
  </si>
  <si>
    <t>951c9e66</t>
  </si>
  <si>
    <t>Veal Frankfurter 56g WIP</t>
  </si>
  <si>
    <t>63b98ea8</t>
  </si>
  <si>
    <t>9fd127e1</t>
  </si>
  <si>
    <t>Spice mix</t>
  </si>
  <si>
    <t>3fbff3bf</t>
  </si>
  <si>
    <t>10003 - Philly Steak WIP</t>
  </si>
  <si>
    <t>27f19d72</t>
  </si>
  <si>
    <t>2100.050 - Super Mighty/Kapamilya Hotdogs Regular - WIPF</t>
  </si>
  <si>
    <t>4eebc14a</t>
  </si>
  <si>
    <t>2100.025 - Super Mighty/Kapamilia MINI - WIPF</t>
  </si>
  <si>
    <t>ee33a08a</t>
  </si>
  <si>
    <t>2100.100 - Super Mighty/Kapamilya Jumbo -WIPF</t>
  </si>
  <si>
    <t>20e9a6db</t>
  </si>
  <si>
    <t>2110.050 - Super Mighty/Kapamilya Cheese - WIPF</t>
  </si>
  <si>
    <t>4fd6f1d7</t>
  </si>
  <si>
    <t>Washing Simple</t>
  </si>
  <si>
    <t>7e005e51</t>
  </si>
  <si>
    <t>Washing Intense/ALLERGENE Wash</t>
  </si>
  <si>
    <t>5a43d52b</t>
  </si>
  <si>
    <t>Washing EOD</t>
  </si>
  <si>
    <t>c1ff46ae</t>
  </si>
  <si>
    <t>2015.200.80</t>
  </si>
  <si>
    <t>2015.200.80 - Diced Chorizo 200g</t>
  </si>
  <si>
    <t>c1aa2ed4</t>
  </si>
  <si>
    <t>Diced</t>
  </si>
  <si>
    <t>Vacuum</t>
  </si>
  <si>
    <t>No label no ink on product, only labelled on tup</t>
  </si>
  <si>
    <t>Chep tup</t>
  </si>
  <si>
    <t>Ulma, R126</t>
  </si>
  <si>
    <t>2015.100 - Chorizo 100g - WIPF</t>
  </si>
  <si>
    <t>5bb3d877</t>
  </si>
  <si>
    <t>2015.125 - Chorizo 125g - WIPF</t>
  </si>
  <si>
    <t>4704eb9f</t>
  </si>
  <si>
    <t>2015.200 - Diced Chorizo - WIPF</t>
  </si>
  <si>
    <t>303aa38e</t>
  </si>
  <si>
    <t>8011.80 MS Pork &amp; Fennel 80g -WIPF</t>
  </si>
  <si>
    <t>67693b51</t>
  </si>
  <si>
    <t>1004.6500 - Bacon Logs WIPF</t>
  </si>
  <si>
    <t>219e460b</t>
  </si>
  <si>
    <t>2031 - Spigatschki WIP</t>
  </si>
  <si>
    <t>f3004f9f</t>
  </si>
  <si>
    <t>2002.135F</t>
  </si>
  <si>
    <t>2002.135F - Thueringer Bratwurst 135g - WIPF</t>
  </si>
  <si>
    <t>52f15cb2</t>
  </si>
  <si>
    <t>2012.100F</t>
  </si>
  <si>
    <t>2012.100F - Kransky 100g - WIPF</t>
  </si>
  <si>
    <t>04c649e4</t>
  </si>
  <si>
    <t>2012.135F</t>
  </si>
  <si>
    <t>2012.135F - Kransky 135g - WIPF</t>
  </si>
  <si>
    <t>abf01161</t>
  </si>
  <si>
    <t>2012.165F</t>
  </si>
  <si>
    <t>2012.165F - Kransky 165g - WIPF</t>
  </si>
  <si>
    <t>90eac5b6</t>
  </si>
  <si>
    <t>2010.75F</t>
  </si>
  <si>
    <t>2010.75F - Cheese Kransky 75g - WIPF</t>
  </si>
  <si>
    <t>7ea3c583</t>
  </si>
  <si>
    <t>2009.135F</t>
  </si>
  <si>
    <t>2009.135F - Jalapeno Cheese Kransky 135g - WIPF</t>
  </si>
  <si>
    <t>944cdf41</t>
  </si>
  <si>
    <t>2009.165F</t>
  </si>
  <si>
    <t>2009.165F - Jalapeno Cheese Kransky - 165g WIPF</t>
  </si>
  <si>
    <t>8a91003b</t>
  </si>
  <si>
    <t>2007.100F</t>
  </si>
  <si>
    <t>2007.100F - Frankfurter Skinless - WIPF</t>
  </si>
  <si>
    <t>2bc52bc9</t>
  </si>
  <si>
    <t>3024.2700F</t>
  </si>
  <si>
    <t>3024.2700F - Fleischwurst Coil - WIPF</t>
  </si>
  <si>
    <t>56072eb1</t>
  </si>
  <si>
    <t>3012.500F</t>
  </si>
  <si>
    <t>3012.500F - Leberkaes Mini 500g - WIPF</t>
  </si>
  <si>
    <t>a81460c7</t>
  </si>
  <si>
    <t>2031.125F</t>
  </si>
  <si>
    <t>2031.125F - Spigatschki 125g - WIPF</t>
  </si>
  <si>
    <t>95e601d5</t>
  </si>
  <si>
    <t>392e8e9f</t>
  </si>
  <si>
    <t>7001 - HOT Presskopf - WIP</t>
  </si>
  <si>
    <t>d4ccd1bd</t>
  </si>
  <si>
    <t>5011 - Chicken Breast SV WIP</t>
  </si>
  <si>
    <t>b23e4f19</t>
  </si>
  <si>
    <t>2026 - Chicken &amp; Veal Sausage - WIP</t>
  </si>
  <si>
    <t>7af19a89</t>
  </si>
  <si>
    <t>2004.40F</t>
  </si>
  <si>
    <t>2004.40F - Nuernberger Bratwurst 40g - WIPF</t>
  </si>
  <si>
    <t>aa40c36e</t>
  </si>
  <si>
    <t>6002.56F - Veal Frankfurter 56g - WIPF</t>
  </si>
  <si>
    <t>d9f4b8b0</t>
  </si>
  <si>
    <t>2006.56F - Frankfurter 56g - WIPF</t>
  </si>
  <si>
    <t>2320f4cc</t>
  </si>
  <si>
    <t>2026.030F</t>
  </si>
  <si>
    <t>2026.030F - Chicken &amp; Veal Chipolata 30g - WIPF</t>
  </si>
  <si>
    <t>2329cadc</t>
  </si>
  <si>
    <t>5008 - Chicken Liverwurst Fine WIP</t>
  </si>
  <si>
    <t>f358ffee</t>
  </si>
  <si>
    <t>3005 - Lyoner Mix WIP</t>
  </si>
  <si>
    <t>3aba7165</t>
  </si>
  <si>
    <t>3015.150F</t>
  </si>
  <si>
    <t>3015.150F - Liverwurst Fine 150g - WIPF</t>
  </si>
  <si>
    <t>f027de51</t>
  </si>
  <si>
    <t>3016.150F</t>
  </si>
  <si>
    <t>3016.150F - Liverwurst Coarse 150g - WIPF</t>
  </si>
  <si>
    <t>edd5d47b</t>
  </si>
  <si>
    <t>5008.150F</t>
  </si>
  <si>
    <t>5008.150F - Chicken Liverwurst Fine 150g - WIPF</t>
  </si>
  <si>
    <t>0ad2470d</t>
  </si>
  <si>
    <t>3005.150F</t>
  </si>
  <si>
    <t>3005.150F - Lyoner 150g - WIPF</t>
  </si>
  <si>
    <t>a2e2bb5e</t>
  </si>
  <si>
    <t>3005.2800F</t>
  </si>
  <si>
    <t>3005.2800F - Lyoner 2800g - WIPF</t>
  </si>
  <si>
    <t>312390b1</t>
  </si>
  <si>
    <t>2009.165.10</t>
  </si>
  <si>
    <t>2009.165.10 - Jalapeno Cheese Kransky 165g</t>
  </si>
  <si>
    <t>d20d2b60</t>
  </si>
  <si>
    <t>8007 - Dunne Bratwurst - WIP</t>
  </si>
  <si>
    <t>89fc579c</t>
  </si>
  <si>
    <t>8008 - Farmers Thick Bratwurst - WIP</t>
  </si>
  <si>
    <t>a825f024</t>
  </si>
  <si>
    <t>8006 - Beef Zigeuner Sausage - WIP</t>
  </si>
  <si>
    <t>5b7730e1</t>
  </si>
  <si>
    <t>2004.030 - Nuernberger fresh 30g - WIPF</t>
  </si>
  <si>
    <t>eaec9a4d</t>
  </si>
  <si>
    <t>7100 - Turkey Breast smoked - WIP</t>
  </si>
  <si>
    <t>52efdfbe</t>
  </si>
  <si>
    <t>9201.3000 - Mushy Peas - WIPF</t>
  </si>
  <si>
    <t>2d9f8d44</t>
  </si>
  <si>
    <t>e8eafa02</t>
  </si>
  <si>
    <t>2022.030 - Chicken Blanched Chipolata - WIPF</t>
  </si>
  <si>
    <t>0345b74c</t>
  </si>
  <si>
    <t>2029 - RF - Beef &amp; Chicken Chipolata - WIP</t>
  </si>
  <si>
    <t>18b57ba1</t>
  </si>
  <si>
    <t>2029.030 - RF - Beef &amp; Chicken Chipolata - WIPF</t>
  </si>
  <si>
    <t>b0202ac5</t>
  </si>
  <si>
    <t>2029.030.1000</t>
  </si>
  <si>
    <t>2029.030.1000 - Downs Beef &amp; Chicken Chipolata</t>
  </si>
  <si>
    <t>56001ca6</t>
  </si>
  <si>
    <t>d6f3543f</t>
  </si>
  <si>
    <t>2025.030 - Chicken &amp; Thyme Chipolata - WIPF</t>
  </si>
  <si>
    <t>b7124da1</t>
  </si>
  <si>
    <t>7100.1 - smoked Turkey Breast WIPF</t>
  </si>
  <si>
    <t>d336f665</t>
  </si>
  <si>
    <t>8002.100 - Beef Red Wine &amp; Garlic - WIPF</t>
  </si>
  <si>
    <t>dedea259</t>
  </si>
  <si>
    <t>8002 - Beef Red Wine &amp; Garlic - WIP</t>
  </si>
  <si>
    <t>6fb83734</t>
  </si>
  <si>
    <t>8004.135 - Pork Fennel - WIPF</t>
  </si>
  <si>
    <t>e4b707bb</t>
  </si>
  <si>
    <t>8008.135 - Farmers Thick - WIPF</t>
  </si>
  <si>
    <t>58da98d8</t>
  </si>
  <si>
    <t>3012.4000 - Leberkase - WIPF</t>
  </si>
  <si>
    <t>3fcf322b</t>
  </si>
  <si>
    <t>7001.3000 - HOT Presskopf - WIPF</t>
  </si>
  <si>
    <t>7dfc5eb3</t>
  </si>
  <si>
    <t>3012.1000 - Leberkase raw - WIPF</t>
  </si>
  <si>
    <t>b1003a31</t>
  </si>
  <si>
    <t>3001 - Doctorskaja - WIP</t>
  </si>
  <si>
    <t>3b617e9d</t>
  </si>
  <si>
    <t>3002 - Russkaja - WIP</t>
  </si>
  <si>
    <t>76357f02</t>
  </si>
  <si>
    <t>3021 - Black Pudding - WIP</t>
  </si>
  <si>
    <t>9206c80d</t>
  </si>
  <si>
    <t>5001 - Chicken Frankfurter - WIP</t>
  </si>
  <si>
    <t>1667cc58</t>
  </si>
  <si>
    <t>5001.100 - Chicken Frankfurter Skinless - WIPF</t>
  </si>
  <si>
    <t>7bae5cb0</t>
  </si>
  <si>
    <t>2006.090 - Frankfurter long 26 cm - WIPF</t>
  </si>
  <si>
    <t>31995c51</t>
  </si>
  <si>
    <t>2006.1 - Hotdog 100g 21 cm - WIPF</t>
  </si>
  <si>
    <t>dcbe2c93</t>
  </si>
  <si>
    <t>3021.400 - Black Pudding 400g - WIPF</t>
  </si>
  <si>
    <t>079409f6</t>
  </si>
  <si>
    <t>2202 - CFC Texas Style Beef Sausage - WIP</t>
  </si>
  <si>
    <t>e07ff9c3</t>
  </si>
  <si>
    <t>2202.100 - CFC Texas Style Beef Sausage - WIPF</t>
  </si>
  <si>
    <t>7380173c</t>
  </si>
  <si>
    <t>6782eb48</t>
  </si>
  <si>
    <t>2201 - CFC Seattle Pork Sausages - WIP</t>
  </si>
  <si>
    <t>cc26427a</t>
  </si>
  <si>
    <t>2201.100 - CFC Seattle Pork Sausages - WIPF</t>
  </si>
  <si>
    <t>8c07c224</t>
  </si>
  <si>
    <t>6f5b8beb</t>
  </si>
  <si>
    <t>fe2dbb83</t>
  </si>
  <si>
    <t>2032.050 - Costco Tasty Juicy Hot Dogs DOMESTIC - WIPF</t>
  </si>
  <si>
    <t>2ac2f11d</t>
  </si>
  <si>
    <t>a6b6c1fc</t>
  </si>
  <si>
    <t>2033.050 - Costco Tasty Juicy Hot Dogs NEW ZEALAND - WIPF</t>
  </si>
  <si>
    <t>ead9ca5f</t>
  </si>
  <si>
    <t>10003.5.1</t>
  </si>
  <si>
    <t>10003.5.1 - BEEF SLICED BRISKET 6MM FRZ (KG)</t>
  </si>
  <si>
    <t>Vaccume</t>
  </si>
  <si>
    <t>Finished Product_Images/52420155.Label Picture.074558.jpg</t>
  </si>
  <si>
    <t>Finished Product_Images/52420155.Product Picture.211751.jpg</t>
  </si>
  <si>
    <t>7100.5 - Turkey Breast Chilli slicing log</t>
  </si>
  <si>
    <t>25dd2c4c</t>
  </si>
  <si>
    <t>7100.5 - Turkey Breast Chilli slicing log (WIP)</t>
  </si>
  <si>
    <t>a71d0200</t>
  </si>
  <si>
    <t>7100.5 - Turkey Breast Chilli slicing log - WIPF</t>
  </si>
  <si>
    <t>bbdb11a1</t>
  </si>
  <si>
    <t>7100 - Turkey Breast WIP</t>
  </si>
  <si>
    <t>d0ded9fe</t>
  </si>
  <si>
    <t>10003.28.0800.12</t>
  </si>
  <si>
    <t>10003.28.0800.12 - INN1572 Pepper crusted sliced beef brisket</t>
  </si>
  <si>
    <t>31cb70a7</t>
  </si>
  <si>
    <t>slice thickness 2-3mm, slice weight 12-18g (target weight 15g), 44-66 slices per pack</t>
  </si>
  <si>
    <t>GAS</t>
  </si>
  <si>
    <t>69d52949</t>
  </si>
  <si>
    <t>Finished Product_Images/31cb70a7.Label Picture.234905.jpg</t>
  </si>
  <si>
    <t>Finished Product_Images/31cb70a7.Product Picture.234905.jpg</t>
  </si>
  <si>
    <t>Pepper brisket</t>
  </si>
  <si>
    <t>2003.135 - Swissbratwurst - WIPF</t>
  </si>
  <si>
    <t>e74237dd</t>
  </si>
  <si>
    <t>12a9c70c</t>
  </si>
  <si>
    <t>2005.100 - Weisswurst 100g - WIPF</t>
  </si>
  <si>
    <t>4fd0594f</t>
  </si>
  <si>
    <t>2005.120 - Weisswurst 120g - WIPF</t>
  </si>
  <si>
    <t>dccc7fc2</t>
  </si>
  <si>
    <t>8009 - Pear Cider Pork Sausage - WIP</t>
  </si>
  <si>
    <t>a1012297</t>
  </si>
  <si>
    <t>8009.075 - Pear Cider Sausages 75g - WIPF</t>
  </si>
  <si>
    <t>f067121f</t>
  </si>
  <si>
    <t>9003.400 - Boerewors - WIPF</t>
  </si>
  <si>
    <t>0670d21a</t>
  </si>
  <si>
    <t>5001.056 - Chicken Frankfurter - WIPF</t>
  </si>
  <si>
    <t>60bbdd2b</t>
  </si>
  <si>
    <t>2006.5.135 - Bockwurst 135g - WIPF</t>
  </si>
  <si>
    <t>0d884cac</t>
  </si>
  <si>
    <t>2010.120 - Cheese Kransky 120g - WIPF</t>
  </si>
  <si>
    <t>ef4a7cb7</t>
  </si>
  <si>
    <t>2004.150 - Nuernbeger Pinwheel150g - WIPF</t>
  </si>
  <si>
    <t>a263d1e4</t>
  </si>
  <si>
    <t>1024.900.10 - Johnsons Sliced double smoked ham</t>
  </si>
  <si>
    <t>d8ee8bb8</t>
  </si>
  <si>
    <t>584d8591</t>
  </si>
  <si>
    <t>1645555d</t>
  </si>
  <si>
    <t>4x3</t>
  </si>
  <si>
    <t>2018.080 - Landjager - WIPF</t>
  </si>
  <si>
    <t>47e475e6</t>
  </si>
  <si>
    <t>2018 -Landjager - WIP</t>
  </si>
  <si>
    <t>e74378ed</t>
  </si>
  <si>
    <t>3006.150 - Jagdwurst/Strassburger 150g - WIPF</t>
  </si>
  <si>
    <t>2f5e7bda</t>
  </si>
  <si>
    <t>3006.2800 - Jagdwurst/Strassburger 2800g - WIPF</t>
  </si>
  <si>
    <t>4d27ac4e</t>
  </si>
  <si>
    <t>3006 - Jagdwurst/Strassburger -WIP</t>
  </si>
  <si>
    <t>61e56cec</t>
  </si>
  <si>
    <t>2002.165 - Thueringer Bratwurst 165g - WIPF</t>
  </si>
  <si>
    <t>43f9e6f3</t>
  </si>
  <si>
    <t>2010.100 - Cheese Kransky 100g - WIPF</t>
  </si>
  <si>
    <t>b7496b68</t>
  </si>
  <si>
    <t>8007.075 - Duenne Bratwurst 75g - WIPF</t>
  </si>
  <si>
    <t>bff93cb2</t>
  </si>
  <si>
    <t>8006.135 - Beef Zigeuner 135g - WIPF</t>
  </si>
  <si>
    <t>a2026e7e</t>
  </si>
  <si>
    <t>2006.030- Frankfurter Cocktail 30g - WIPF</t>
  </si>
  <si>
    <t>902e6dea</t>
  </si>
  <si>
    <t>3008.2800 - Bierschinken 2800g -WIPF</t>
  </si>
  <si>
    <t>0d3bf701</t>
  </si>
  <si>
    <t>2017 - Breakfast Sausages NZ - WIP</t>
  </si>
  <si>
    <t>a1eacdd7</t>
  </si>
  <si>
    <t>9a5e2874</t>
  </si>
  <si>
    <t>20001.3000 - Chilli Con Carne WIPF</t>
  </si>
  <si>
    <t>b6a8a7ef</t>
  </si>
  <si>
    <t>2020.65 - Beef Hot Dog 65g - WIPF</t>
  </si>
  <si>
    <t>e3aaf7b4</t>
  </si>
  <si>
    <t>2017.025 - Breakfast sausages NZ - WIPF</t>
  </si>
  <si>
    <t>440e7b02</t>
  </si>
  <si>
    <t>2029 - Beef &amp; Chicken Chipolata - WIP</t>
  </si>
  <si>
    <t>57c9bcf6</t>
  </si>
  <si>
    <t>2029.030 - RF Beef &amp; Chicken Chipolata - WIPF</t>
  </si>
  <si>
    <t>f47660b4</t>
  </si>
  <si>
    <t>5008.900F - Chicken Liverwurst LRG - WIPF</t>
  </si>
  <si>
    <t>6a6aff09</t>
  </si>
  <si>
    <t>Bio preserve CLW natural cure</t>
  </si>
  <si>
    <t>b6f7c35c</t>
  </si>
  <si>
    <t>1012 - Natural ham -WIP</t>
  </si>
  <si>
    <t>28f240f1</t>
  </si>
  <si>
    <t>2027 - English Cumberland - WIP</t>
  </si>
  <si>
    <t>c6d2a3e7</t>
  </si>
  <si>
    <t>2027 - RF Cumberland - WIP</t>
  </si>
  <si>
    <t>c65ba49c</t>
  </si>
  <si>
    <t>2027.030 - RF - Cumberland 30g - WIPF</t>
  </si>
  <si>
    <t>80c3b613</t>
  </si>
  <si>
    <t>2027.080 - English Cumberland 80g - WIPF</t>
  </si>
  <si>
    <t>48dd0f90</t>
  </si>
  <si>
    <t>9006.1.2</t>
  </si>
  <si>
    <t>9006.1.2 - INN1575 Roasted Pork Belly</t>
  </si>
  <si>
    <t>c821ee25</t>
  </si>
  <si>
    <t>f5a9c1e5</t>
  </si>
  <si>
    <t>2027.030.100</t>
  </si>
  <si>
    <t>2027.030.1000 - Downs Cumberland Chipolata</t>
  </si>
  <si>
    <t>719706fb</t>
  </si>
  <si>
    <t>7x8</t>
  </si>
  <si>
    <t>8001 - Classic Beef - WIP</t>
  </si>
  <si>
    <t>aecb80cc</t>
  </si>
  <si>
    <t>7004 - Presswurst - WIP</t>
  </si>
  <si>
    <t>6794e4f5</t>
  </si>
  <si>
    <t>8001.100 - Classic Beef - WIPF</t>
  </si>
  <si>
    <t>9a4b0888</t>
  </si>
  <si>
    <t>2008.077 - Debrezciner - WIPF</t>
  </si>
  <si>
    <t>be8c10b0</t>
  </si>
  <si>
    <t>4003 - Pfefferbeiser - WIP</t>
  </si>
  <si>
    <t>a0d6792d</t>
  </si>
  <si>
    <t>4003 - Rohpolnische Bauernbratwurst</t>
  </si>
  <si>
    <t>3d0ae276</t>
  </si>
  <si>
    <t>4003.085 - Pfefferbeiser - WIPF</t>
  </si>
  <si>
    <t>63234aa4</t>
  </si>
  <si>
    <t>4003.135 - Rohpolnische Bauernbratwurst</t>
  </si>
  <si>
    <t>4c5121b9</t>
  </si>
  <si>
    <t>3015.900 - Liverwurst large - WIPF</t>
  </si>
  <si>
    <t>b4b31689</t>
  </si>
  <si>
    <t>5010 - Chicken Breast SV - WIP</t>
  </si>
  <si>
    <t>b74e32fb</t>
  </si>
  <si>
    <t>3007 - Paprikalyoner - WIP</t>
  </si>
  <si>
    <t>0cdfc37b</t>
  </si>
  <si>
    <t>3007.2800 - Paprikalyoner 2800g - WIPF</t>
  </si>
  <si>
    <t>33ac5c34</t>
  </si>
  <si>
    <t>2002.100 - Thueringer Bratwurst 100g - WIPF</t>
  </si>
  <si>
    <t>702c64ce</t>
  </si>
  <si>
    <t>2009.100 - Jalapeno Cheese Kransky 100g - WIPF</t>
  </si>
  <si>
    <t>3e0aa6da</t>
  </si>
  <si>
    <t>6002.090 - Veal Frankfurter 26cm - WIPF</t>
  </si>
  <si>
    <t>a525f48a</t>
  </si>
  <si>
    <t>3024.400 - Fleischwurst mini 400gr - WIPF</t>
  </si>
  <si>
    <t>894d329a</t>
  </si>
  <si>
    <t>0e58c66d</t>
  </si>
  <si>
    <t>2205.100 - Longganisa Sausage - WIPF</t>
  </si>
  <si>
    <t>83cfac40</t>
  </si>
  <si>
    <t>2206 - CFC Cheese Kabana - WIP</t>
  </si>
  <si>
    <t>f3f88604</t>
  </si>
  <si>
    <t>5001.56F</t>
  </si>
  <si>
    <t>5001.56F - Chicken Frankfurter 56 - WIPF</t>
  </si>
  <si>
    <t>a163e34a</t>
  </si>
  <si>
    <t>2206.090 - CFC Cheese Kabana - WIPF</t>
  </si>
  <si>
    <t>0cd7f45e</t>
  </si>
  <si>
    <t>2206.090.4</t>
  </si>
  <si>
    <t>2206.090.4 Cheese Kabana</t>
  </si>
  <si>
    <t>d86461b7</t>
  </si>
  <si>
    <t>Finished Product_Images/d86461b7.Label Picture.214931.jpg</t>
  </si>
  <si>
    <t>Johnson Deli outer</t>
  </si>
  <si>
    <t>R145</t>
  </si>
  <si>
    <t>2003.120 - Swissbratwurst 120g - WIPF</t>
  </si>
  <si>
    <t>8a3db6a4</t>
  </si>
  <si>
    <t>5010 - smoked Chicken Breast - WIP</t>
  </si>
  <si>
    <t>0854a895</t>
  </si>
  <si>
    <t>3016.3 - Liverwurst Coarse Mini</t>
  </si>
  <si>
    <t>dc2ff3c1</t>
  </si>
  <si>
    <t>0cee919c</t>
  </si>
  <si>
    <t>7x4x10</t>
  </si>
  <si>
    <t>3001.6500 - Doctorskaya - WIPF</t>
  </si>
  <si>
    <t>70ab185d</t>
  </si>
  <si>
    <t>2015.6000 - Chorizo LOG - WIPF</t>
  </si>
  <si>
    <t>85d1d7a0</t>
  </si>
  <si>
    <t>0ac35017</t>
  </si>
  <si>
    <t>9202.3000 - Garlic Onion - WIPF</t>
  </si>
  <si>
    <t>23f2df22</t>
  </si>
  <si>
    <t>2028.030.10</t>
  </si>
  <si>
    <t>Harbin Kids Sausages</t>
  </si>
  <si>
    <t>53408cb3</t>
  </si>
  <si>
    <t>2028.030.10 - Harbin Kids Sausages - WIPF</t>
  </si>
  <si>
    <t>b7bed412</t>
  </si>
  <si>
    <t>Wagyu sausage sample cooked</t>
  </si>
  <si>
    <t>b6a2ef88</t>
  </si>
  <si>
    <t>Wagyu sausage sample smoked</t>
  </si>
  <si>
    <t>a42a44aa</t>
  </si>
  <si>
    <t>8007 - Duenne Bratwurst - WIP</t>
  </si>
  <si>
    <t>231849fd</t>
  </si>
  <si>
    <t>2028.025.08</t>
  </si>
  <si>
    <t>2028.025.08 - Kids Ha-er-bin 200g</t>
  </si>
  <si>
    <t>9f0177dd</t>
  </si>
  <si>
    <t>2028.025.40</t>
  </si>
  <si>
    <t>2028.025.40 - Kids Ha-er-bin 1kg</t>
  </si>
  <si>
    <t>3f8043ae</t>
  </si>
  <si>
    <t>INACTIVE</t>
  </si>
  <si>
    <t>1bb676d9</t>
  </si>
  <si>
    <t>2204.100.4</t>
  </si>
  <si>
    <t>6bf57441</t>
  </si>
  <si>
    <t>9301.1 - Papparich Beef Curry</t>
  </si>
  <si>
    <t>3f204489</t>
  </si>
  <si>
    <t>4edef617</t>
  </si>
  <si>
    <t>d3965a76</t>
  </si>
  <si>
    <t>13x5</t>
  </si>
  <si>
    <t>Curry</t>
  </si>
  <si>
    <t>9302.1 - Papparich Chicken Curry</t>
  </si>
  <si>
    <t>f8d4d1dd</t>
  </si>
  <si>
    <t>2ed0f929</t>
  </si>
  <si>
    <t>7004.3000 - Presswurst mild - WIPF</t>
  </si>
  <si>
    <t>65e0af45</t>
  </si>
  <si>
    <t>2204.100 - CFC Carne Asada Beef Sausage - WIPF</t>
  </si>
  <si>
    <t>2015.13.1200</t>
  </si>
  <si>
    <t>2015.13.1200 - Chorizo Sliced 25mm</t>
  </si>
  <si>
    <t>478fe4e5</t>
  </si>
  <si>
    <t>9301. Papparich Beef Curry - WIP</t>
  </si>
  <si>
    <t>e543e6ce</t>
  </si>
  <si>
    <t>2002.75 Thueringer Bratwurst 75g - WIPF</t>
  </si>
  <si>
    <t>21769dd7</t>
  </si>
  <si>
    <t>2015.1000 Chorizo sliced - WIPF</t>
  </si>
  <si>
    <t>a2f2cffd</t>
  </si>
  <si>
    <t>3014 - Leberkaes Coarse - WIPF</t>
  </si>
  <si>
    <t>e0ecc7ca</t>
  </si>
  <si>
    <t>1003SL</t>
  </si>
  <si>
    <t>1003SL - Ham Slicing Log WIP</t>
  </si>
  <si>
    <t>498c8e9c</t>
  </si>
  <si>
    <t>2017.030 - RF Breakfast Chipolatas - WIPF</t>
  </si>
  <si>
    <t>f1950446</t>
  </si>
  <si>
    <t>3011.800 - Polish Ring - WIPF</t>
  </si>
  <si>
    <t>246968f0</t>
  </si>
  <si>
    <t>3016.900 - Liverwurst coarse LRG - WIPF</t>
  </si>
  <si>
    <t>24357fb1</t>
  </si>
  <si>
    <t>2207.036.10</t>
  </si>
  <si>
    <t>2207.036.10 - CFC Pigs in Blankets</t>
  </si>
  <si>
    <t>628f2484</t>
  </si>
  <si>
    <t>cut sausages single, bacon to be sliced on1.3mm, sausages rolled in bacon</t>
  </si>
  <si>
    <t>vaccum</t>
  </si>
  <si>
    <t>Finished Product_Images/628f2484.Label Picture.004826.jpg</t>
  </si>
  <si>
    <t>Finished Product_Images/628f2484.Product Picture.004826.jpg</t>
  </si>
  <si>
    <t>54fee401</t>
  </si>
  <si>
    <t>77921fb9</t>
  </si>
  <si>
    <t>Chorizo Sliced 850g/43mm</t>
  </si>
  <si>
    <t>7ea63de0</t>
  </si>
  <si>
    <t>2017PIB</t>
  </si>
  <si>
    <t>2017PIB - Pigs in Blankets - WIPF</t>
  </si>
  <si>
    <t>7d889cdf</t>
  </si>
  <si>
    <t>2203 - Cheese &amp; Bacon Pork Sausage WIP</t>
  </si>
  <si>
    <t>d4b7429e</t>
  </si>
  <si>
    <t>2203.100 - CFC Cheese &amp; Bacon Pork Sausage - WIPF</t>
  </si>
  <si>
    <t>4432fa59</t>
  </si>
  <si>
    <t>2004F</t>
  </si>
  <si>
    <t>2004F - Nuernberger Sausages Fresh WIP</t>
  </si>
  <si>
    <t>9808003b</t>
  </si>
  <si>
    <t>999996 - Daybatch</t>
  </si>
  <si>
    <t>8ea35d15</t>
  </si>
  <si>
    <t>20001.400.2.1</t>
  </si>
  <si>
    <t>20001.400.2.1 - Harrys Famous Chilli Con Carne NZ</t>
  </si>
  <si>
    <t>d8033719</t>
  </si>
  <si>
    <t>vacuum twin pack</t>
  </si>
  <si>
    <t>465b2e7b</t>
  </si>
  <si>
    <t>fd2e88db</t>
  </si>
  <si>
    <t>GBM0033</t>
  </si>
  <si>
    <t>1008 - Pastrami - WIP</t>
  </si>
  <si>
    <t>3ced9a8f</t>
  </si>
  <si>
    <t>10003 - Burned Ends - WIP</t>
  </si>
  <si>
    <t>19fe91f5</t>
  </si>
  <si>
    <t>2027.060 - English Cumberland Disney 14.5cm - WIPF</t>
  </si>
  <si>
    <t>a1bc72d3</t>
  </si>
  <si>
    <t>2027.066.1500</t>
  </si>
  <si>
    <t>2027.066.1500 - English Cumberland Disney</t>
  </si>
  <si>
    <t>dde550ca</t>
  </si>
  <si>
    <t>6x8</t>
  </si>
  <si>
    <t>HGP Free Eye round</t>
  </si>
  <si>
    <t>ae1c09c7</t>
  </si>
  <si>
    <t>smoke cheese kabana</t>
  </si>
  <si>
    <t>45ab9068</t>
  </si>
  <si>
    <t>Finished Product_Images/45ab9068.Label Picture.015100.jpg</t>
  </si>
  <si>
    <t>9f0169b8</t>
  </si>
  <si>
    <t>9004.11.1 - Bavarian Style Pork Knuckle NZ</t>
  </si>
  <si>
    <t>780e5bb5</t>
  </si>
  <si>
    <t>8ec50e18</t>
  </si>
  <si>
    <t>3a31d53f</t>
  </si>
  <si>
    <t>4ff59763</t>
  </si>
  <si>
    <t>6x5</t>
  </si>
  <si>
    <t>rw</t>
  </si>
  <si>
    <t>1008.4.1</t>
  </si>
  <si>
    <t>Pastrami-sliced</t>
  </si>
  <si>
    <t>50ab5e83</t>
  </si>
  <si>
    <t>prosciutto</t>
  </si>
  <si>
    <t>HF Sliced Prosciutto</t>
  </si>
  <si>
    <t>73e2068b</t>
  </si>
  <si>
    <t>Bakery Water Retest</t>
  </si>
  <si>
    <t>e115afc4</t>
  </si>
  <si>
    <t>1025.900.10</t>
  </si>
  <si>
    <t>1025.900.10 - Johnsons sliced Hungarian Salami</t>
  </si>
  <si>
    <t>0993728f</t>
  </si>
  <si>
    <t>sliced</t>
  </si>
  <si>
    <t>3x1</t>
  </si>
  <si>
    <t>a9caf455</t>
  </si>
  <si>
    <t>inked with date</t>
  </si>
  <si>
    <t>Finished Product_Images/0993728f.Label Picture.211733.jpg</t>
  </si>
  <si>
    <t>Finished Product_Images/0993728f.Product Picture.211733.jpg</t>
  </si>
  <si>
    <t>12x3</t>
  </si>
  <si>
    <t>2020.75 - Beef Hotdog 75g - WIPF</t>
  </si>
  <si>
    <t>28031b58</t>
  </si>
  <si>
    <t>2020.75.20.0.10</t>
  </si>
  <si>
    <t>Beef Hotdog 75</t>
  </si>
  <si>
    <t>687bffd2</t>
  </si>
  <si>
    <t>8 boxes per layer, 6 layers high</t>
  </si>
  <si>
    <t>2020.75.20.0.10 - Beef Hotdogs 75</t>
  </si>
  <si>
    <t>c96099f1</t>
  </si>
  <si>
    <t>Peel</t>
  </si>
  <si>
    <t>Finished Product_Images/c96099f1.Label Picture.024538.jpg</t>
  </si>
  <si>
    <t>Finished Product_Images/c96099f1.Product Picture.024401.jpg</t>
  </si>
  <si>
    <t>8X5</t>
  </si>
  <si>
    <t>Rw</t>
  </si>
  <si>
    <t>1017.11 - HOB Full (PC*)</t>
  </si>
  <si>
    <t>e65de47b</t>
  </si>
  <si>
    <t>as per customer request</t>
  </si>
  <si>
    <t>vacuum shrink</t>
  </si>
  <si>
    <t>GBM0031</t>
  </si>
  <si>
    <t>1017.21 - HOB Half (PC*)</t>
  </si>
  <si>
    <t>5a79944c</t>
  </si>
  <si>
    <t>cut in half as per customer request</t>
  </si>
  <si>
    <t>2019 - Andouille Sausage - WIP</t>
  </si>
  <si>
    <t>429dd7e0</t>
  </si>
  <si>
    <t>2019.100 - Andouille Sausage - WIPF</t>
  </si>
  <si>
    <t>fc3d6dee</t>
  </si>
  <si>
    <t>1012.3 - Natural HOB (F)</t>
  </si>
  <si>
    <t>78dda3fe</t>
  </si>
  <si>
    <t>1012.4 - Natural HOB (H)</t>
  </si>
  <si>
    <t>cba871ee</t>
  </si>
  <si>
    <t>2003.030 - Swiss Bratwurst Cocktail - WIPF</t>
  </si>
  <si>
    <t>a3c9f692</t>
  </si>
  <si>
    <t>7100.4.1</t>
  </si>
  <si>
    <t>7100.4.1 - Turkey Breast Roll</t>
  </si>
  <si>
    <t>3583f778</t>
  </si>
  <si>
    <t>cut in half</t>
  </si>
  <si>
    <t>GEBU01</t>
  </si>
  <si>
    <t>GB Standad</t>
  </si>
  <si>
    <t>6004.6.125 - Spigatschki</t>
  </si>
  <si>
    <t>d485284c</t>
  </si>
  <si>
    <t>3002.6500 - Russkaja</t>
  </si>
  <si>
    <t>f9f86c09</t>
  </si>
  <si>
    <t>95 cl</t>
  </si>
  <si>
    <t>350076d3</t>
  </si>
  <si>
    <t>2007.45 - Vienna Sausage - WIPF</t>
  </si>
  <si>
    <t>ecd947f6</t>
  </si>
  <si>
    <t>Apple pieces frozen</t>
  </si>
  <si>
    <t>90b6fd41</t>
  </si>
  <si>
    <t>Kapalua Spice mix</t>
  </si>
  <si>
    <t>1d31f0b9</t>
  </si>
  <si>
    <t>3019 - Tyroler (WIP)</t>
  </si>
  <si>
    <t>4927254f</t>
  </si>
  <si>
    <t>f03b7a34</t>
  </si>
  <si>
    <t>2034.050 - Majestic Hotdogs Regular - WIPF</t>
  </si>
  <si>
    <t>cc893262</t>
  </si>
  <si>
    <t>2034.050.10.0.25 - Majestic Super Juicy Hotdog</t>
  </si>
  <si>
    <t>200ab857</t>
  </si>
  <si>
    <t>ddebf903</t>
  </si>
  <si>
    <t>Finished Product_Images/200ab857.Label Picture.053443.jpg</t>
  </si>
  <si>
    <t>GBM0027</t>
  </si>
  <si>
    <t>2030.080 - Bush Tucker Emu Sausage</t>
  </si>
  <si>
    <t>f11ad523</t>
  </si>
  <si>
    <t>2035 - Majestic Cheese Hotdogs WIP</t>
  </si>
  <si>
    <t>d5a71bfd</t>
  </si>
  <si>
    <t>2036 - Majestic Chicken Hotdog WIP</t>
  </si>
  <si>
    <t>ce5e0be2</t>
  </si>
  <si>
    <t>2034.090.5.0.40 - Majestic Jumbo Hotdog</t>
  </si>
  <si>
    <t>4eb9c075</t>
  </si>
  <si>
    <t>6683be9e</t>
  </si>
  <si>
    <t>2035.050.9.0.24</t>
  </si>
  <si>
    <t>2035.050.9.0.24 - Majestic Cheese Hotdog</t>
  </si>
  <si>
    <t>43b54aab</t>
  </si>
  <si>
    <t>cd645a81</t>
  </si>
  <si>
    <t>Finished Product_Images/43b54aab.Product Picture.044904.jpg</t>
  </si>
  <si>
    <t>2036.050.9.0.24</t>
  </si>
  <si>
    <t>2036.050.9.0.24 - Majestic Chicken Hotdog</t>
  </si>
  <si>
    <t>8a640bd3</t>
  </si>
  <si>
    <t>c04f5358</t>
  </si>
  <si>
    <t>Finished Product_Images/8a640bd3.Label Picture.213648.jpg</t>
  </si>
  <si>
    <t>1007GB</t>
  </si>
  <si>
    <t>28d640b0</t>
  </si>
  <si>
    <t>1007.3.1.0.4</t>
  </si>
  <si>
    <t>1007.3.1.0.4 - Pulled Pork (RB)</t>
  </si>
  <si>
    <t>b88b3e50</t>
  </si>
  <si>
    <t>Product to be inked</t>
  </si>
  <si>
    <t>Finished Product_Images/b88b3e50.Label Picture.212802.jpg</t>
  </si>
  <si>
    <t>Finished Product_Images/b88b3e50.Product Picture.212802.jpg</t>
  </si>
  <si>
    <t>f167171c</t>
  </si>
  <si>
    <t>4x4x7</t>
  </si>
  <si>
    <t>2007.5 - Cheese Frankfurter</t>
  </si>
  <si>
    <t>b53bd3d2</t>
  </si>
  <si>
    <t>Vacuum NOT PPP</t>
  </si>
  <si>
    <t>1007.0.500.2.7</t>
  </si>
  <si>
    <t>1007.0.500.2.7 - Harrys Pulled Pork</t>
  </si>
  <si>
    <t>6c752d8e</t>
  </si>
  <si>
    <t>Finished Product_Images/6c752d8e.Label Picture.234816.jpg</t>
  </si>
  <si>
    <t>Finished Product_Images/6c752d8e.Product Picture.234816.jpg</t>
  </si>
  <si>
    <t>81334ff3</t>
  </si>
  <si>
    <t>9b4d993e</t>
  </si>
  <si>
    <t>2208 - Wagyu Beef Sausage - WIP</t>
  </si>
  <si>
    <t>51d9c755</t>
  </si>
  <si>
    <t>2208.100 - Wagyu Sausage - WIPF</t>
  </si>
  <si>
    <t>ae5c6001</t>
  </si>
  <si>
    <t>2208.100.04</t>
  </si>
  <si>
    <t>2208.100.04 - CFC The Farmers Wagyu Beef Sausage</t>
  </si>
  <si>
    <t>8131a6e1</t>
  </si>
  <si>
    <t>511dde2e</t>
  </si>
  <si>
    <t>Finished Product_Images/8131a6e1.Label Picture.205907.jpg</t>
  </si>
  <si>
    <t>Finished Product_Images/8131a6e1.Product Picture.205907.jpg</t>
  </si>
  <si>
    <t>e72ecaf6</t>
  </si>
  <si>
    <t>9706c729</t>
  </si>
  <si>
    <t>143 Beef Yearling Diced Large 5Kg – Chilled</t>
  </si>
  <si>
    <t>efafd1a0</t>
  </si>
  <si>
    <t>AABIVEDI0040KGM – 143 Beef Yearling Machine Diced Large 3X5 R/W Chilled Plain Brown</t>
  </si>
  <si>
    <t>c70c682c</t>
  </si>
  <si>
    <t>c48a4f36</t>
  </si>
  <si>
    <t>unpack from form</t>
  </si>
  <si>
    <t>lose in a bin liner</t>
  </si>
  <si>
    <t>Finished Product_Images/c48a4f36.Label Picture.203022.jpg</t>
  </si>
  <si>
    <t>52cc32d7</t>
  </si>
  <si>
    <t>a749f821</t>
  </si>
  <si>
    <t>2209.100.04</t>
  </si>
  <si>
    <t>2209.100.04 - CFC Louisiana Andouille Pork Sausages</t>
  </si>
  <si>
    <t>e4ceb964</t>
  </si>
  <si>
    <t>cut single</t>
  </si>
  <si>
    <t>813cda62</t>
  </si>
  <si>
    <t>6e1a67ea</t>
  </si>
  <si>
    <t>2009.075 - Jalapeno Cheese Kransky (WIPF)</t>
  </si>
  <si>
    <t>4d0291f4</t>
  </si>
  <si>
    <t>2009.075.04</t>
  </si>
  <si>
    <t>2009.075.04 - Jalapeno Cheese Kransky 4x75g</t>
  </si>
  <si>
    <t>d0aef1d1</t>
  </si>
  <si>
    <t>94006 - SSF Bacon diced</t>
  </si>
  <si>
    <t>83d9a730</t>
  </si>
  <si>
    <t>10002.7 - Agave Bacon (Streaky)</t>
  </si>
  <si>
    <t>7c7a236c</t>
  </si>
  <si>
    <t>2031 - Kielbasa - WIP</t>
  </si>
  <si>
    <t>0ad641cd</t>
  </si>
  <si>
    <t>2031.075 - Kielbasa 75g - WIPF</t>
  </si>
  <si>
    <t>42cb04b3</t>
  </si>
  <si>
    <t>2031.75.15.0.10</t>
  </si>
  <si>
    <t>2031.75.15.0.10 - Pepper Kilbasa</t>
  </si>
  <si>
    <t>ff3c0af3</t>
  </si>
  <si>
    <t>single cut, Product label on box</t>
  </si>
  <si>
    <t>vaccuum</t>
  </si>
  <si>
    <t>99999.7 - Break down</t>
  </si>
  <si>
    <t>8cbcae70</t>
  </si>
  <si>
    <t>2035.090 - Majestic Cheese Hotdog - WIPF</t>
  </si>
  <si>
    <t>3e11f076</t>
  </si>
  <si>
    <t>2034.090 - Majestic Hotdog Jumbo - WIPF</t>
  </si>
  <si>
    <t>3f160cf4</t>
  </si>
  <si>
    <t>6004.125 - Sardelki - WIPF</t>
  </si>
  <si>
    <t>09bfa465</t>
  </si>
  <si>
    <t>2009.130 - Mega Banger Jalapeno Cheese Kransky</t>
  </si>
  <si>
    <t>e7d2812b</t>
  </si>
  <si>
    <t>10003.28 - Pepper Brisket - WIP</t>
  </si>
  <si>
    <t>4d40186c</t>
  </si>
  <si>
    <t>6002.056.20.0.10 - Veal Frankfurter MAP</t>
  </si>
  <si>
    <t>13c0fa50</t>
  </si>
  <si>
    <t>2037 - Snaganaki - WIP</t>
  </si>
  <si>
    <t>083bf992</t>
  </si>
  <si>
    <t>2037.100 - Snaganaki - WIPF</t>
  </si>
  <si>
    <t>acac09e3</t>
  </si>
  <si>
    <t>2037.100.04</t>
  </si>
  <si>
    <t>2037.100.04 - Snaganaki</t>
  </si>
  <si>
    <t>61b1e229</t>
  </si>
  <si>
    <t>cut single,</t>
  </si>
  <si>
    <t>7b1775c6</t>
  </si>
  <si>
    <t>1010.3.1000.08</t>
  </si>
  <si>
    <t>1010.3.1000.08 - Sliced Charsu Pork Neck</t>
  </si>
  <si>
    <t>d2c9cddf</t>
  </si>
  <si>
    <t>product sliced 15g per slice, tolerance will be in between 14-16g per slice</t>
  </si>
  <si>
    <t>8x6</t>
  </si>
  <si>
    <t>4. gas bulk</t>
  </si>
  <si>
    <t>8296c628</t>
  </si>
  <si>
    <t>product to be injected with Nitrite free Hock pickle, tumble 60min, add spice mix tumble 30min, put product in press cook under PB press program to 73dgree core</t>
  </si>
  <si>
    <t>1010.4.1000.08</t>
  </si>
  <si>
    <t>1010.4.1000.08 -Sliced Charsu Pork Neck FROZEN</t>
  </si>
  <si>
    <t>52c20178</t>
  </si>
  <si>
    <t>product sliced 25g per slice</t>
  </si>
  <si>
    <t>4 - Gas bulk</t>
  </si>
  <si>
    <t>1007.0 - Pulled Pork Costco - diced</t>
  </si>
  <si>
    <t>ea656a82</t>
  </si>
  <si>
    <t>Starch Gel Prp</t>
  </si>
  <si>
    <t>4366e5eb</t>
  </si>
  <si>
    <t>Pepper Brisket Pickle</t>
  </si>
  <si>
    <t>d6880e12</t>
  </si>
  <si>
    <t>1024.6000 - Costco Ham slicing log - WIPF</t>
  </si>
  <si>
    <t>ccd64978</t>
  </si>
  <si>
    <t>Saganaki</t>
  </si>
  <si>
    <t>25403d35</t>
  </si>
  <si>
    <t>a6368ce3</t>
  </si>
  <si>
    <t>Coldlo</t>
  </si>
  <si>
    <t>a4741073</t>
  </si>
  <si>
    <t>Repack</t>
  </si>
  <si>
    <t>3c06302a</t>
  </si>
  <si>
    <t>Pepper Brisket Rub</t>
  </si>
  <si>
    <t>b91797ca</t>
  </si>
  <si>
    <t>3015.150FBLK</t>
  </si>
  <si>
    <t>3015.150FBLK - Liverwurst mini Costco</t>
  </si>
  <si>
    <t>d2736e1a</t>
  </si>
  <si>
    <t>2015.100.15.0.08</t>
  </si>
  <si>
    <t>2015.100.15.0.08 - Chorizo Frozen</t>
  </si>
  <si>
    <t>289f730f</t>
  </si>
  <si>
    <t>Mushy peas</t>
  </si>
  <si>
    <t>00ad2b12</t>
  </si>
  <si>
    <t>2006.8 - Swiss Cervalat WIPF</t>
  </si>
  <si>
    <t>2a5a8bc1</t>
  </si>
  <si>
    <t>4003.3.135</t>
  </si>
  <si>
    <t>4003.3.135 - Proteinstick - WIPF</t>
  </si>
  <si>
    <t>11829b09</t>
  </si>
  <si>
    <t>2301 - MM - Lamb &amp; Rosemary Sausages - WIP</t>
  </si>
  <si>
    <t>23a389a0</t>
  </si>
  <si>
    <t>2301.080 - Lamb &amp; Rosemary Sausages 80g - WIPF</t>
  </si>
  <si>
    <t>ae1c8d06</t>
  </si>
  <si>
    <t>2039.060 - Pork Sausage Thin 60g - WIPF</t>
  </si>
  <si>
    <t>b292242a</t>
  </si>
  <si>
    <t>measure 1.5kg per string and make a knot and twist the endings in so they can`t untwist again, place in tubs nicely</t>
  </si>
  <si>
    <t>0fa30a70</t>
  </si>
  <si>
    <t>2039.080 - Pork Sausage Thick 80g - WIPF</t>
  </si>
  <si>
    <t>87f45945</t>
  </si>
  <si>
    <t>45b4b08b</t>
  </si>
  <si>
    <t>2038.080 - Beef Sausage Thick 80g - WIPF</t>
  </si>
  <si>
    <t>e81cf88a</t>
  </si>
  <si>
    <t>2038.060 - Beef Sausage Thin 60g - WIPF</t>
  </si>
  <si>
    <t>d78d2b8c</t>
  </si>
  <si>
    <t>2038.030 - Beef Sausage 30g - WIPF</t>
  </si>
  <si>
    <t>0523bdd8</t>
  </si>
  <si>
    <t>Rosemary</t>
  </si>
  <si>
    <t>6c9e1aa0</t>
  </si>
  <si>
    <t>2010.70.20.0.8</t>
  </si>
  <si>
    <t>2010.070.20.0.8 - Cheese Kransky Thin 20cm</t>
  </si>
  <si>
    <t>6f486e55</t>
  </si>
  <si>
    <t>Finished Product_Images/6f486e55.Label Picture.060722.jpg</t>
  </si>
  <si>
    <t>2015.30.1500.0.8</t>
  </si>
  <si>
    <t>2015.30.1500.0.8 - Chorizo Chipolata</t>
  </si>
  <si>
    <t>ac400c77</t>
  </si>
  <si>
    <t>2015.030 - Chorizo Chipolata - WIPF</t>
  </si>
  <si>
    <t>57e841a7</t>
  </si>
  <si>
    <t>2010.070 - Cheese Kransky thin 20cm - WIPF</t>
  </si>
  <si>
    <t>fc25c4f7</t>
  </si>
  <si>
    <t>2006.5.120 - Bockwurst 120 - WIPF</t>
  </si>
  <si>
    <t>729b94de</t>
  </si>
  <si>
    <t>1004.0.1500.0.08</t>
  </si>
  <si>
    <t>1004.0.1500.0.08 - Luncheon Meat Diced</t>
  </si>
  <si>
    <t>df2a4b19</t>
  </si>
  <si>
    <t>diced on 6x6x6</t>
  </si>
  <si>
    <t>1004.0 - Luncheon Meat -WIP</t>
  </si>
  <si>
    <t>22c57661</t>
  </si>
  <si>
    <t>1004.0.6500</t>
  </si>
  <si>
    <t>1004.0.6500 - Luncheon Meat - WIPF</t>
  </si>
  <si>
    <t>c8a5ca37</t>
  </si>
  <si>
    <t>2038.80.1500.0.8 - Beef Sausage Thick</t>
  </si>
  <si>
    <t>9465d568</t>
  </si>
  <si>
    <t>sealed only</t>
  </si>
  <si>
    <t>Finished Product_Images/9465d568.Label Picture.062624.jpg</t>
  </si>
  <si>
    <t>Finished Product_Images/9465d568.Product Picture.062624.jpg</t>
  </si>
  <si>
    <t>2038.60.1500.0.8 - Beef Sausage Thin</t>
  </si>
  <si>
    <t>6dc59c0c</t>
  </si>
  <si>
    <t>2038.30.1500.0.8</t>
  </si>
  <si>
    <t>2038.30.1500.0.8 - Beef Chipolata</t>
  </si>
  <si>
    <t>75ec9346</t>
  </si>
  <si>
    <t>Finished Product_Images/75ec9346.Label Picture.060620.jpg</t>
  </si>
  <si>
    <t>Finished Product_Images/75ec9346.Product Picture.060620.jpg</t>
  </si>
  <si>
    <t>2039.60.1500.0.8 - Pork Sausage Thin</t>
  </si>
  <si>
    <t>c514e28d</t>
  </si>
  <si>
    <t>Finished Product_Images/c514e28d.Label Picture.025737.jpg</t>
  </si>
  <si>
    <t>Finished Product_Images/c514e28d.Product Picture.024503.jpg</t>
  </si>
  <si>
    <t>2039.80.1500.0.8 - Pork Sausage Thick</t>
  </si>
  <si>
    <t>da48e332</t>
  </si>
  <si>
    <t>Finished Product_Images/da48e332.Label Picture.020954.jpg</t>
  </si>
  <si>
    <t>Finished Product_Images/da48e332.Product Picture.010938.jpg</t>
  </si>
  <si>
    <t>2301.80.1500.08</t>
  </si>
  <si>
    <t>2301.80.1500.08 - Lamb &amp; Rosemary Sausages</t>
  </si>
  <si>
    <t>b90bfc86</t>
  </si>
  <si>
    <t>Finished Product_Images/b90bfc86.Label Picture.005210.jpg</t>
  </si>
  <si>
    <t>Finished Product_Images/b90bfc86.Product Picture.233039.jpg</t>
  </si>
  <si>
    <t>2023.080.20 Italian Sausages</t>
  </si>
  <si>
    <t>061b893f</t>
  </si>
  <si>
    <t>2023.080 - Italian Sausage</t>
  </si>
  <si>
    <t>92b97458</t>
  </si>
  <si>
    <t>2023.060 - Italian Sausage 60 -WIPF</t>
  </si>
  <si>
    <t>9541b89f</t>
  </si>
  <si>
    <t>2023.60.15000.8</t>
  </si>
  <si>
    <t>2023.60.1500.0.8 - Italian Sausage Thin</t>
  </si>
  <si>
    <t>1fa3f5b0</t>
  </si>
  <si>
    <t>Pure Pork Sausages - WIP</t>
  </si>
  <si>
    <t>d067d6eb</t>
  </si>
  <si>
    <t>2041 - Beef &amp; Thyme Sausage - WIP</t>
  </si>
  <si>
    <t>2781daa6</t>
  </si>
  <si>
    <t>2041.80 - Beef &amp; Thyme Sausage - WIPF</t>
  </si>
  <si>
    <t>2f78eb7a</t>
  </si>
  <si>
    <t>2017.80 - Pork Sausage Thick - WIPF</t>
  </si>
  <si>
    <t>86abe663</t>
  </si>
  <si>
    <t>2041.80.1500.0.8</t>
  </si>
  <si>
    <t>2041.80.1500.0.8 - Beef &amp; Thyme Sausage</t>
  </si>
  <si>
    <t>cd9c11a7</t>
  </si>
  <si>
    <t>9828cd1a</t>
  </si>
  <si>
    <t>2017.80.1500.0.8</t>
  </si>
  <si>
    <t>2017.80.1500.0.8 - Pork Thick Sausages</t>
  </si>
  <si>
    <t>a634d82f</t>
  </si>
  <si>
    <t>Finished Product_Images/a634d82f.Label Picture.002255.jpg</t>
  </si>
  <si>
    <t>Finished Product_Images/a634d82f.Product Picture.002255.jpg</t>
  </si>
  <si>
    <t>2023.90 - Italian Sausage</t>
  </si>
  <si>
    <t>fba07ca3</t>
  </si>
  <si>
    <t>2025.30.1500.0.8 - Chicken &amp; Thyme Chipolata</t>
  </si>
  <si>
    <t>6b001d2f</t>
  </si>
  <si>
    <t>2027.30.1500.0.8</t>
  </si>
  <si>
    <t>2027.30.1500.0.8 - Cumberland Chipolata</t>
  </si>
  <si>
    <t>be3bea10</t>
  </si>
  <si>
    <t>2014.018 - Alamelie</t>
  </si>
  <si>
    <t>5f64f7d1</t>
  </si>
  <si>
    <t>2023.70 - Italian Sausage 20cm - WIPF</t>
  </si>
  <si>
    <t>f0d2c06d</t>
  </si>
  <si>
    <t>2023.70.1500.0.8</t>
  </si>
  <si>
    <t>2023.70.1500.0.8 - Italian Sausage 20cm</t>
  </si>
  <si>
    <t>493e3edd</t>
  </si>
  <si>
    <t>2042 - Turkey &amp; Cranberry Chipolata - WIP</t>
  </si>
  <si>
    <t>b2256ac1</t>
  </si>
  <si>
    <t>2042.30 - Turkey &amp; Cranberry Chipolata - WIPF</t>
  </si>
  <si>
    <t>f8a4240e</t>
  </si>
  <si>
    <t>2031.120 - Kielbasa 120 - WIPF</t>
  </si>
  <si>
    <t>2b1b2f24</t>
  </si>
  <si>
    <t>2031.120.10.0.8</t>
  </si>
  <si>
    <t>2031.120.10.0.8 - Kielbasa 120</t>
  </si>
  <si>
    <t>7e231a0d</t>
  </si>
  <si>
    <t>2013.120.10.08</t>
  </si>
  <si>
    <t>2031.120 .10.0.8 - Kielbasa</t>
  </si>
  <si>
    <t>9473d4d2</t>
  </si>
  <si>
    <t>Finished Product_Images/9473d4d2.Label Picture.214552.jpg</t>
  </si>
  <si>
    <t>Finished Product_Images/9473d4d2.Product Picture.214552.jpg</t>
  </si>
  <si>
    <t>9004.10 - German Hocks - Pure</t>
  </si>
  <si>
    <t>f21f6be1</t>
  </si>
  <si>
    <t>same product as SV Hocks</t>
  </si>
  <si>
    <t>2042.30.1500.0.8</t>
  </si>
  <si>
    <t>2042.30.1500.0.8 - Turkey &amp; Cranberry Chipolata</t>
  </si>
  <si>
    <t>21800ee0</t>
  </si>
  <si>
    <t>cranberry</t>
  </si>
  <si>
    <t>58624cef</t>
  </si>
  <si>
    <t>2302 - Lamb, Rosemary &amp; Feta Sausage - WIP</t>
  </si>
  <si>
    <t>206a01a0</t>
  </si>
  <si>
    <t>2302.120 - Lamb, Rosemary &amp; Feta - WIPF</t>
  </si>
  <si>
    <t>29012eca</t>
  </si>
  <si>
    <t>2302.120.10.0.8</t>
  </si>
  <si>
    <t>2302.120.10.0.8 - Lamb, Rosemary &amp; Feta Sausages</t>
  </si>
  <si>
    <t>2043 - Beef Sausage - WIP</t>
  </si>
  <si>
    <t>f8b6a8ce</t>
  </si>
  <si>
    <t>2043.150 - Beef Sausage 150 - WIPF</t>
  </si>
  <si>
    <t>515d775d</t>
  </si>
  <si>
    <t>2021 - Pork &amp; Veal Sausage - WIP</t>
  </si>
  <si>
    <t>4a3e5c7d</t>
  </si>
  <si>
    <t>2021.150 - Pork &amp; Veal Sausage 150 - WIPF</t>
  </si>
  <si>
    <t>43783e3a</t>
  </si>
  <si>
    <t>2044 - MM - Bratwurst - WIP</t>
  </si>
  <si>
    <t>078144bc</t>
  </si>
  <si>
    <t>2044.80 - MM - Bratwurst - WIPF</t>
  </si>
  <si>
    <t>b0b41440</t>
  </si>
  <si>
    <t>2043.150.10.0.8</t>
  </si>
  <si>
    <t>2043.150.10.0.8 - Beef Sausage 150</t>
  </si>
  <si>
    <t>e0781c11</t>
  </si>
  <si>
    <t>2021.150.10.0.8</t>
  </si>
  <si>
    <t>2021.150.10.0.8 - Pork &amp; Veal Sausage Thick 150</t>
  </si>
  <si>
    <t>e76fdb73</t>
  </si>
  <si>
    <t>2044.80.1500.0.8</t>
  </si>
  <si>
    <t>2044.80.1500.0.8 - Bratwurst Thick</t>
  </si>
  <si>
    <t>b96cecfb</t>
  </si>
  <si>
    <t>Finished Product_Images/b96cecfb.Label Picture.030141.jpg</t>
  </si>
  <si>
    <t>Finished Product_Images/b96cecfb.Product Picture.030130.jpg</t>
  </si>
  <si>
    <t>Beef Redenang</t>
  </si>
  <si>
    <t>3fb4f694</t>
  </si>
  <si>
    <t>JMT Ezy Mix</t>
  </si>
  <si>
    <t>e103ee69</t>
  </si>
  <si>
    <t>2005.120.10.0.8</t>
  </si>
  <si>
    <t>2005.120.10.0.8 - Weisswurst 120g Frozen</t>
  </si>
  <si>
    <t>9fb1d704</t>
  </si>
  <si>
    <t>2207 - Pig N Blankets - WIP</t>
  </si>
  <si>
    <t>749d5797</t>
  </si>
  <si>
    <t>cut sausages single, bacon to be sliced on 1.3mm, sausages rolled in bacon. 27g per sausages and 9g per bacon slice</t>
  </si>
  <si>
    <t>Finished Product_Images/749d5797.Product Picture.050249.jpg</t>
  </si>
  <si>
    <t>c329496e</t>
  </si>
  <si>
    <t>1007.0.200.0.60</t>
  </si>
  <si>
    <t>1007.0.200.0.60 - Pulled Pork 200g Frozen</t>
  </si>
  <si>
    <t>9e78f2de</t>
  </si>
  <si>
    <t>diced and marinated</t>
  </si>
  <si>
    <t>f4be4358</t>
  </si>
  <si>
    <t>Finished Product_Images/9e78f2de.Label Picture.084729.jpg</t>
  </si>
  <si>
    <t>Finished Product_Images/9e78f2de.Product Picture.212959.jpg</t>
  </si>
  <si>
    <t>7200 - diced Chicken - WIP</t>
  </si>
  <si>
    <t>664e81f8</t>
  </si>
  <si>
    <t>7200.6500 - diced Chicken</t>
  </si>
  <si>
    <t>62e9a815</t>
  </si>
  <si>
    <t>7200.0.1500.0.8</t>
  </si>
  <si>
    <t>7200.0.1500.0.8 - Diced Cooked Chicken Breast Frozen</t>
  </si>
  <si>
    <t>7f46a40f</t>
  </si>
  <si>
    <t>Product to be sprayed. diced, Approx 20mm x 20mm With a 20mm advance</t>
  </si>
  <si>
    <t>Soft vacuum. Pull only down to 40 mbar</t>
  </si>
  <si>
    <t>Finished Product_Images/7f46a40f.Label Picture.222602.jpg</t>
  </si>
  <si>
    <t>Finished Product_Images/7f46a40f.Product Picture.213831.jpg</t>
  </si>
  <si>
    <t>Chicken Breast Chunk</t>
  </si>
  <si>
    <t>8f9472cb</t>
  </si>
  <si>
    <t>3008.2800.0.0.5</t>
  </si>
  <si>
    <t>3008.2800.0.0.5 - Bierschinken - Frozen</t>
  </si>
  <si>
    <t>81d805ad</t>
  </si>
  <si>
    <t>3007.2800.0.0.5</t>
  </si>
  <si>
    <t>3007.2800.0.0.5 - Paprika Lyoner - Frozen</t>
  </si>
  <si>
    <t>542f2c93</t>
  </si>
  <si>
    <t>3006.2800.0.0.5</t>
  </si>
  <si>
    <t>3006.2800.0.0.5 - Jagdwurst - Frozen</t>
  </si>
  <si>
    <t>e565ce00</t>
  </si>
  <si>
    <t>3005.2800.0.0.5</t>
  </si>
  <si>
    <t>3005.2800.0.0.5 - Lyoner - Frozen</t>
  </si>
  <si>
    <t>f50c3f82</t>
  </si>
  <si>
    <t>7100.4.1 - Oven Roasted Turkey portions</t>
  </si>
  <si>
    <t>05bd03b0</t>
  </si>
  <si>
    <t>Product has to have 2 labels placed in to the pack. when packing</t>
  </si>
  <si>
    <t>c84432f1</t>
  </si>
  <si>
    <t>Finished Product_Images/05bd03b0.Label Picture.054912.jpg</t>
  </si>
  <si>
    <t>7100.4 - Oven Raost Turkey - WIP</t>
  </si>
  <si>
    <t>58a1cbec</t>
  </si>
  <si>
    <t>Tins to be sprayed before product is getting placed in. Skin to be on top straight and the product placed in a nice and eaven shape. Place on try trolley with edges so the form can't fall off. Cooked in the oven and over backed the next day in the kitchen oven</t>
  </si>
  <si>
    <t>7100.4.2300</t>
  </si>
  <si>
    <t>7100.4.2300 - Oven Roast Turkey -WIPF</t>
  </si>
  <si>
    <t>a7a145bb</t>
  </si>
  <si>
    <t>0-cooked Chicken Breast - WIP</t>
  </si>
  <si>
    <t>7686f582</t>
  </si>
  <si>
    <t>1017.1 - HOB (PC)</t>
  </si>
  <si>
    <t>c91f6968</t>
  </si>
  <si>
    <t>Shring</t>
  </si>
  <si>
    <t>400x600</t>
  </si>
  <si>
    <t>1017.2 - HOB Half (PC)</t>
  </si>
  <si>
    <t>8ab01eeb</t>
  </si>
  <si>
    <t>shrink</t>
  </si>
  <si>
    <t>7201.0.1500.0.8</t>
  </si>
  <si>
    <t>7201.0.1500.0.8 - Oven Roasted Diced Chicken Frozen</t>
  </si>
  <si>
    <t>a7b23e29</t>
  </si>
  <si>
    <t>Product to be sprayed. diced, Approx. 20mm x 20mm With a 20mm advance</t>
  </si>
  <si>
    <t>diced chicken</t>
  </si>
  <si>
    <t>2040 - MM - Chicken Chipolata - WIP</t>
  </si>
  <si>
    <t>12f834d0</t>
  </si>
  <si>
    <t>2040.030 - MM Chicken Chipolata - WIPF</t>
  </si>
  <si>
    <t>0589c976</t>
  </si>
  <si>
    <t>2040.30.1500.0.8</t>
  </si>
  <si>
    <t>2040.30.1500.0.8 - Chicken Chipolata</t>
  </si>
  <si>
    <t>5b5f51d0</t>
  </si>
  <si>
    <t>raw</t>
  </si>
  <si>
    <t>mild vacuum</t>
  </si>
  <si>
    <t>2210.100.04</t>
  </si>
  <si>
    <t>2210.100.04 - NY Style Spicy Italian Sausages</t>
  </si>
  <si>
    <t>0631cee5</t>
  </si>
  <si>
    <t>3ddd7bbe</t>
  </si>
  <si>
    <t>2210 - NY Style Spicy Italian Sausages - WIP</t>
  </si>
  <si>
    <t>8247a68a</t>
  </si>
  <si>
    <t>2210.100 - NY Style Spicy Italian Sausages - WIPF</t>
  </si>
  <si>
    <t>a3e0262d</t>
  </si>
  <si>
    <t>2080fc00</t>
  </si>
  <si>
    <t>2045.123 - Tailgate Pork Franks - WIPF</t>
  </si>
  <si>
    <t>7926b991</t>
  </si>
  <si>
    <t>2045.123.14 - Tailgate Dinner Franks</t>
  </si>
  <si>
    <t>e94959cc</t>
  </si>
  <si>
    <t>Peel, ink, spray</t>
  </si>
  <si>
    <t>5b2dd4ed</t>
  </si>
  <si>
    <t>Finished Product_Images/e94959cc.Label Picture.215859.jpg</t>
  </si>
  <si>
    <t>Finished Product_Images/e94959cc.Product Picture.215900.jpg</t>
  </si>
  <si>
    <t>9dffe898</t>
  </si>
  <si>
    <t>14x4</t>
  </si>
  <si>
    <t>30ba9392</t>
  </si>
  <si>
    <t>2028 - Ha-er-bin Sausages - WIP</t>
  </si>
  <si>
    <t>e0c416e5</t>
  </si>
  <si>
    <t>2028.100 - Ha-er-bin Sausages - WIPF</t>
  </si>
  <si>
    <t>cbd8f98f</t>
  </si>
  <si>
    <t>Cranberries</t>
  </si>
  <si>
    <t>fd5f15e8</t>
  </si>
  <si>
    <t>2120 - Kapamilia Regular - WIP</t>
  </si>
  <si>
    <t>80a788f3</t>
  </si>
  <si>
    <t>2121 - Kapamilia Cheese - WIP</t>
  </si>
  <si>
    <t>4bcd6b8a</t>
  </si>
  <si>
    <t>2010.030 - Cheese Kransky Chipolata - WIPF</t>
  </si>
  <si>
    <t>d87f33ab</t>
  </si>
  <si>
    <t>2010.015 - Cheese Kransky Beits - WIPF</t>
  </si>
  <si>
    <t>af370d93</t>
  </si>
  <si>
    <t>2015.015.1000</t>
  </si>
  <si>
    <t>2015.015.1000 - Flair Mini Chorizo</t>
  </si>
  <si>
    <t>0c33f2ee</t>
  </si>
  <si>
    <t>2010.015.1000</t>
  </si>
  <si>
    <t>2010.015.1000 - Flair Cheese Kransky</t>
  </si>
  <si>
    <t>ae7eee9f</t>
  </si>
  <si>
    <t>2010.30.1500.0.8</t>
  </si>
  <si>
    <t>2010.30.1500.0.8 - Cheese Kransky Chipolata</t>
  </si>
  <si>
    <t>59e3e614</t>
  </si>
  <si>
    <t>2046 - MM - Italian Sausage</t>
  </si>
  <si>
    <t>5743f357</t>
  </si>
  <si>
    <t>2046.060 - MM - Italian Sausage</t>
  </si>
  <si>
    <t>27b06f14</t>
  </si>
  <si>
    <t>2046.60.1500.0.8</t>
  </si>
  <si>
    <t>2046.60.1500.0.8 - Italian Sausage</t>
  </si>
  <si>
    <t>ee63a63d</t>
  </si>
  <si>
    <t>2010.120.10.2</t>
  </si>
  <si>
    <t>2010120.10.2 - Cheese Kransky frozen</t>
  </si>
  <si>
    <t>7357dba5</t>
  </si>
  <si>
    <t>2038.60.1000.10 - Beef Sausages Thin-1kgx10</t>
  </si>
  <si>
    <t>15faee79</t>
  </si>
  <si>
    <t>loose vacuum</t>
  </si>
  <si>
    <t>2038.80.1000.10 - Beef Sausages Thick-1kgx10</t>
  </si>
  <si>
    <t>4ba2a908</t>
  </si>
  <si>
    <t>2039.80.1000.10 - Pork Sausages Thick-1kgx10</t>
  </si>
  <si>
    <t>b9cc35d3</t>
  </si>
  <si>
    <t>2038.60.1000.10 - Pork Sausages Thin-1kgx10</t>
  </si>
  <si>
    <t>995cb2ac</t>
  </si>
  <si>
    <t>2048 - MM - Beef Herb &amp; Garlic Sausages - WIP</t>
  </si>
  <si>
    <t>2e2aaa66</t>
  </si>
  <si>
    <t>2048.30 - MM - Beef Herb &amp; Garlic Chipolata - WIPF</t>
  </si>
  <si>
    <t>bb0c14d8</t>
  </si>
  <si>
    <t>2048.30.1000.10</t>
  </si>
  <si>
    <t>2048.30.1000.10 - Beef Herb &amp; Garlic Chipolata Fresh 10x1kg</t>
  </si>
  <si>
    <t>2e2a1925</t>
  </si>
  <si>
    <t>2049 - Beef &amp; Red Wine Sausages - WIP</t>
  </si>
  <si>
    <t>1804f410</t>
  </si>
  <si>
    <t>2049.100 - Beef &amp; Red Wine Sausages</t>
  </si>
  <si>
    <t>f6724749</t>
  </si>
  <si>
    <t>2049.100.15.0.8</t>
  </si>
  <si>
    <t>2049.100.15.0.8 - Beef &amp; Red Wine Sausages</t>
  </si>
  <si>
    <t>db5fae9e</t>
  </si>
  <si>
    <t>1010.5.1000.08</t>
  </si>
  <si>
    <t>1010.5.1000.08 - Ramen Pork Neck Chilled</t>
  </si>
  <si>
    <t>8cda3558</t>
  </si>
  <si>
    <t>product sliced 25g per slice, tolerance will be in between 24-27g per slice</t>
  </si>
  <si>
    <t>MAP</t>
  </si>
  <si>
    <t>Schlenkerla</t>
  </si>
  <si>
    <t>b61694c5</t>
  </si>
  <si>
    <t>Malt Smoked</t>
  </si>
  <si>
    <t>2b1e0d5b</t>
  </si>
  <si>
    <t>5013.100 - Chicken &amp; Apple Sausages</t>
  </si>
  <si>
    <t>53c8a1f6</t>
  </si>
  <si>
    <t>2050 - Schlenkerla - WIP</t>
  </si>
  <si>
    <t>c613e7c1</t>
  </si>
  <si>
    <t>2050.160 - Schlenkerla - WIPF</t>
  </si>
  <si>
    <t>628d92f2</t>
  </si>
  <si>
    <t>2050.160.10.0.8</t>
  </si>
  <si>
    <t>2050.160.10.0.8 - Schenkerla</t>
  </si>
  <si>
    <t>0ce6fc2f</t>
  </si>
  <si>
    <t>Sausage vacuum bulk</t>
  </si>
  <si>
    <t>5013.100.0.7.8</t>
  </si>
  <si>
    <t>5013.100.0.7.8 - Chicken And Apple Sausage</t>
  </si>
  <si>
    <t>2aadc0aa</t>
  </si>
  <si>
    <t>Twin Pack, product to be pasteurized</t>
  </si>
  <si>
    <t>a45b3de6</t>
  </si>
  <si>
    <t>Finished Product_Images/2aadc0aa.Product Picture.203048.jpg</t>
  </si>
  <si>
    <t>c5853d7c</t>
  </si>
  <si>
    <t>12x6</t>
  </si>
  <si>
    <t>Printed top twin</t>
  </si>
  <si>
    <t>Cili Giling</t>
  </si>
  <si>
    <t>ece2da51</t>
  </si>
  <si>
    <t>Item Number</t>
  </si>
  <si>
    <t>STATUS</t>
  </si>
  <si>
    <t>UNIQUEID</t>
  </si>
  <si>
    <t>Pack Weight</t>
  </si>
  <si>
    <t>units per bag</t>
  </si>
  <si>
    <t>pieces per unit</t>
  </si>
  <si>
    <t>Product 
prepare</t>
  </si>
  <si>
    <t>Kind 
of Packing</t>
  </si>
  <si>
    <t>die set/
Bags size</t>
  </si>
  <si>
    <t>Packaging Material 1 (BW or Bag)</t>
  </si>
  <si>
    <t>Packaging Material 2 (TW)</t>
  </si>
  <si>
    <t>Offset in Days</t>
  </si>
  <si>
    <t>Label Type</t>
  </si>
  <si>
    <t>Box Label Type</t>
  </si>
  <si>
    <t>Label Picture</t>
  </si>
  <si>
    <t>Product Picture</t>
  </si>
  <si>
    <t>Inner Box Type</t>
  </si>
  <si>
    <t>Pack per Inner</t>
  </si>
  <si>
    <t>Box Type</t>
  </si>
  <si>
    <t>Units per Box</t>
  </si>
  <si>
    <t>Boxes per Pallet</t>
  </si>
  <si>
    <t>Pallet Configuration</t>
  </si>
  <si>
    <t>Machine</t>
  </si>
  <si>
    <t>Machione Program</t>
  </si>
  <si>
    <t>RW/FW</t>
  </si>
  <si>
    <t>Slicer/Dicer Program</t>
  </si>
  <si>
    <t>Packs/Cycle</t>
  </si>
  <si>
    <t>Cycles/min</t>
  </si>
  <si>
    <t>Packs/min</t>
  </si>
  <si>
    <t>Packs/hr</t>
  </si>
  <si>
    <t>KG/hr</t>
  </si>
  <si>
    <t>Barcode</t>
  </si>
  <si>
    <t>Minimum SOH in Units</t>
  </si>
  <si>
    <t>Operator</t>
  </si>
  <si>
    <t>Signature</t>
  </si>
  <si>
    <t>Timestamp</t>
  </si>
  <si>
    <t>Fill Weight Raw in gr</t>
  </si>
  <si>
    <t>Target Weight in gr</t>
  </si>
  <si>
    <t>Filling Length in mm</t>
  </si>
  <si>
    <t>Filling Diameter in mm</t>
  </si>
  <si>
    <t>Casing used</t>
  </si>
  <si>
    <t>Clip Used</t>
  </si>
  <si>
    <t>Clip Pressure</t>
  </si>
  <si>
    <t>Filling Program ID</t>
  </si>
  <si>
    <t>Cooking Program ID</t>
  </si>
  <si>
    <t>DepartmentID</t>
  </si>
  <si>
    <t>Allergens</t>
  </si>
  <si>
    <t>Total Recipe Weight</t>
  </si>
  <si>
    <t>UOM</t>
  </si>
  <si>
    <t>Staff Required Filling</t>
  </si>
  <si>
    <t>Staff Required Packing</t>
  </si>
  <si>
    <t>Target Weight Filled Per Hour</t>
  </si>
  <si>
    <t>pieces/unit</t>
  </si>
  <si>
    <t>units/inner</t>
  </si>
  <si>
    <t>inner/outer</t>
  </si>
  <si>
    <t>outer/pallet</t>
  </si>
  <si>
    <t>Downs Breakfast Chipolata</t>
  </si>
  <si>
    <t>Diced Pancetta - 200g</t>
  </si>
  <si>
    <t>1020.200.080</t>
  </si>
  <si>
    <t>Diced Bacon 200g</t>
  </si>
  <si>
    <t>1004.200.80</t>
  </si>
  <si>
    <t>Philly Steak WIP</t>
  </si>
  <si>
    <t>Super Mighty/Kapamilya Hotdogs Regular - WIPF</t>
  </si>
  <si>
    <t>Super Mighty/Kapamilia MINI - WIPF</t>
  </si>
  <si>
    <t>Super Mighty/Kapamilya Jumbo -WIPF</t>
  </si>
  <si>
    <t>Super Mighty/Kapamilya Cheese - WIPF</t>
  </si>
  <si>
    <t>Diced Chorizo 200g</t>
  </si>
  <si>
    <t xml:space="preserve">2042 - </t>
  </si>
  <si>
    <t>2023.08.20</t>
  </si>
  <si>
    <t>2015.1000</t>
  </si>
  <si>
    <t>FG Code</t>
  </si>
  <si>
    <t>2006.8 - Swiss Cervelat</t>
  </si>
  <si>
    <t>Fill Weight Raw</t>
  </si>
  <si>
    <t>Packing Code</t>
  </si>
  <si>
    <t>709</t>
  </si>
  <si>
    <t>Recipe Code</t>
  </si>
  <si>
    <t>Usage</t>
  </si>
  <si>
    <t>Meat Required</t>
  </si>
  <si>
    <t>Frankfurter - WIP</t>
  </si>
  <si>
    <t>Veal Frankfurter Mix WIP</t>
  </si>
  <si>
    <t>Weisswurst - WIP</t>
  </si>
  <si>
    <t>Thuringer Bratwurst - WIP</t>
  </si>
  <si>
    <t>Chilli Con Carne WIP</t>
  </si>
  <si>
    <t>Debrecziner WIP</t>
  </si>
  <si>
    <t>Chorizo - WIP</t>
  </si>
  <si>
    <t>3012</t>
  </si>
  <si>
    <t>Leberkaes - WIP</t>
  </si>
  <si>
    <t>Chicken Blanched Chipolata - WIP</t>
  </si>
  <si>
    <t>Beef Hot Dog - WIP</t>
  </si>
  <si>
    <t>Costco Tasty Juicy Hot Dogs NEW ZEALAND - WIP</t>
  </si>
  <si>
    <t>Majestic Hotdogs Regular - WIP</t>
  </si>
  <si>
    <t>Costco Tasty Juicy Hot Dogs DOMESTIC - WIP</t>
  </si>
  <si>
    <t>Chicken &amp; Thyme Chipolata - WIP</t>
  </si>
  <si>
    <t>CFC Longganisa Sausage - WIP</t>
  </si>
  <si>
    <t>Italian Sausage - WIP</t>
  </si>
  <si>
    <t>MM - Beef Sausage - WIP</t>
  </si>
  <si>
    <t>MM - Pork Sausage - WIP</t>
  </si>
  <si>
    <t>CFC Carne Asada Beef Sausage - WIP</t>
  </si>
  <si>
    <t>Tailgate Pork Franks - WIP</t>
  </si>
  <si>
    <t>Charsu Pork Neck - WIP</t>
  </si>
  <si>
    <t>HF diced Bacon Logs - WIP</t>
  </si>
  <si>
    <t>Costco Ham WIP</t>
  </si>
  <si>
    <t>Pulled Beef  - WIP</t>
  </si>
  <si>
    <t>Pulled Pork GB WIP</t>
  </si>
  <si>
    <t>Hocks WIP</t>
  </si>
  <si>
    <t>1005</t>
  </si>
  <si>
    <t>Pan Size WIP</t>
  </si>
  <si>
    <t>LRG</t>
  </si>
  <si>
    <t>N/A</t>
  </si>
  <si>
    <t>Rex</t>
  </si>
  <si>
    <t>Bazouka</t>
  </si>
  <si>
    <t>Handtman</t>
  </si>
  <si>
    <t>Injector</t>
  </si>
  <si>
    <t>by hand</t>
  </si>
  <si>
    <t>mixer</t>
  </si>
  <si>
    <t>Dicer</t>
  </si>
  <si>
    <t>TOTAL</t>
  </si>
  <si>
    <t>TOTAL FOR THE DAY</t>
  </si>
  <si>
    <t>Soh_dispatch_Box</t>
  </si>
  <si>
    <t>Soh_total_Box</t>
  </si>
  <si>
    <t>Soh_total_Unit</t>
  </si>
  <si>
    <t>Soh_packing_Box</t>
  </si>
  <si>
    <t>Soh_packing_Unit</t>
  </si>
  <si>
    <t>Soh_dispatch_Unit</t>
  </si>
  <si>
    <t>Week Commencing</t>
  </si>
  <si>
    <t>Product Description</t>
  </si>
  <si>
    <t xml:space="preserve">
Frankfurter - WIP</t>
  </si>
  <si>
    <t>German Bratwurst - WIP</t>
  </si>
  <si>
    <t>Turkey Breast WIP</t>
  </si>
  <si>
    <t>Tailgate Pork  Franks - WIP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</si>
</sst>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yy"/>
    <numFmt numFmtId="166" formatCode="[$-F800]dddd\,\ mmmm\ dd\,\ yyyy"/>
    <numFmt numFmtId="167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3C4043"/>
      <name val="Rubik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9">
    <xf numFmtId="0" fontId="0" fillId="0" borderId="0" xfId="0"/>
    <xf numFmtId="2" fontId="0" fillId="3" borderId="3" xfId="0" applyNumberFormat="1" applyFill="1" applyBorder="1"/>
    <xf numFmtId="2" fontId="0" fillId="3" borderId="3" xfId="0" applyNumberFormat="1" applyFill="1" applyBorder="1" applyAlignment="1">
      <alignment horizontal="center"/>
    </xf>
    <xf numFmtId="2" fontId="0" fillId="0" borderId="3" xfId="0" applyNumberFormat="1" applyBorder="1"/>
    <xf numFmtId="2" fontId="0" fillId="0" borderId="3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3" borderId="3" xfId="0" applyNumberFormat="1" applyFill="1" applyBorder="1" applyAlignment="1">
      <alignment horizontal="center"/>
    </xf>
    <xf numFmtId="0" fontId="0" fillId="3" borderId="3" xfId="0" applyFill="1" applyBorder="1"/>
    <xf numFmtId="0" fontId="0" fillId="0" borderId="3" xfId="0" applyBorder="1"/>
    <xf numFmtId="0" fontId="0" fillId="0" borderId="3" xfId="0" applyBorder="1" applyAlignment="1">
      <alignment horizontal="center"/>
    </xf>
    <xf numFmtId="0" fontId="0" fillId="3" borderId="3" xfId="0" applyFill="1" applyBorder="1" applyAlignment="1">
      <alignment horizontal="center"/>
    </xf>
    <xf numFmtId="49" fontId="0" fillId="0" borderId="0" xfId="0" applyNumberFormat="1"/>
    <xf numFmtId="49" fontId="0" fillId="0" borderId="0" xfId="0" applyNumberFormat="1">
      <extLst>
        <ext xmlns:xfpb="http://schemas.microsoft.com/office/spreadsheetml/2022/featurepropertybag" uri="{C7286773-470A-42A8-94C5-96B5CB345126}">
          <xfpb:xfComplement i="0"/>
        </ext>
      </extLst>
    </xf>
    <xf numFmtId="2" fontId="0" fillId="0" borderId="0" xfId="0" applyNumberFormat="1"/>
    <xf numFmtId="10" fontId="0" fillId="0" borderId="0" xfId="1" applyNumberFormat="1" applyFont="1" applyBorder="1"/>
    <xf numFmtId="0" fontId="2" fillId="2" borderId="4" xfId="0" applyFont="1" applyFill="1" applyBorder="1"/>
    <xf numFmtId="0" fontId="2" fillId="2" borderId="4" xfId="0" applyFont="1" applyFill="1" applyBorder="1" applyAlignment="1">
      <alignment horizontal="center"/>
    </xf>
    <xf numFmtId="0" fontId="0" fillId="0" borderId="5" xfId="0" applyBorder="1"/>
    <xf numFmtId="0" fontId="0" fillId="0" borderId="5" xfId="0" applyBorder="1" applyAlignment="1">
      <alignment horizontal="center"/>
    </xf>
    <xf numFmtId="49" fontId="0" fillId="0" borderId="0" xfId="0" applyNumberFormat="1" applyAlignment="1">
      <alignment wrapText="1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2" fontId="2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49" fontId="3" fillId="0" borderId="0" xfId="0" applyNumberFormat="1" applyFont="1"/>
    <xf numFmtId="0" fontId="3" fillId="0" borderId="0" xfId="0" applyFont="1"/>
    <xf numFmtId="0" fontId="0" fillId="0" borderId="6" xfId="0" applyBorder="1" applyAlignment="1">
      <alignment wrapText="1"/>
    </xf>
    <xf numFmtId="0" fontId="0" fillId="0" borderId="6" xfId="0" applyBorder="1" applyAlignment="1">
      <alignment horizontal="right" wrapText="1"/>
    </xf>
    <xf numFmtId="0" fontId="0" fillId="0" borderId="6" xfId="0" applyBorder="1" applyAlignment="1">
      <alignment vertical="center"/>
    </xf>
    <xf numFmtId="11" fontId="0" fillId="0" borderId="6" xfId="0" applyNumberFormat="1" applyBorder="1" applyAlignment="1">
      <alignment wrapText="1"/>
    </xf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0" fontId="2" fillId="2" borderId="3" xfId="0" applyFont="1" applyFill="1" applyBorder="1"/>
    <xf numFmtId="14" fontId="0" fillId="0" borderId="0" xfId="0" applyNumberFormat="1"/>
    <xf numFmtId="165" fontId="0" fillId="0" borderId="0" xfId="0" applyNumberFormat="1"/>
    <xf numFmtId="2" fontId="1" fillId="0" borderId="0" xfId="1" applyNumberFormat="1" applyFont="1" applyBorder="1"/>
    <xf numFmtId="14" fontId="2" fillId="2" borderId="1" xfId="0" applyNumberFormat="1" applyFont="1" applyFill="1" applyBorder="1"/>
    <xf numFmtId="14" fontId="2" fillId="2" borderId="1" xfId="0" applyNumberFormat="1" applyFont="1" applyFill="1" applyBorder="1" applyAlignment="1">
      <alignment vertical="center"/>
    </xf>
    <xf numFmtId="49" fontId="0" fillId="4" borderId="0" xfId="0" applyNumberFormat="1" applyFill="1"/>
    <xf numFmtId="49" fontId="3" fillId="0" borderId="0" xfId="0" applyNumberFormat="1" applyFont="1" applyAlignment="1">
      <alignment horizontal="left"/>
    </xf>
    <xf numFmtId="0" fontId="2" fillId="2" borderId="7" xfId="0" applyFont="1" applyFill="1" applyBorder="1"/>
    <xf numFmtId="167" fontId="0" fillId="0" borderId="0" xfId="0" applyNumberFormat="1"/>
    <xf numFmtId="49" fontId="0" fillId="0" borderId="7" xfId="0" applyNumberFormat="1" applyBorder="1"/>
    <xf numFmtId="49" fontId="0" fillId="0" borderId="4" xfId="0" applyNumberFormat="1" applyBorder="1"/>
    <xf numFmtId="49" fontId="0" fillId="0" borderId="3" xfId="0" applyNumberFormat="1" applyBorder="1"/>
    <xf numFmtId="49" fontId="0" fillId="0" borderId="5" xfId="0" applyNumberFormat="1" applyBorder="1"/>
    <xf numFmtId="166" fontId="2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2" fillId="2" borderId="0" xfId="0" applyFont="1" applyFill="1"/>
    <xf numFmtId="9" fontId="2" fillId="2" borderId="0" xfId="1" applyFont="1" applyFill="1" applyBorder="1"/>
    <xf numFmtId="0" fontId="0" fillId="0" borderId="0" xfId="0" applyAlignment="1">
      <alignment horizontal="left" wrapText="1"/>
    </xf>
    <xf numFmtId="0" fontId="2" fillId="2" borderId="4" xfId="0" applyFont="1" applyFill="1" applyBorder="1" applyAlignment="1">
      <alignment horizontal="left"/>
    </xf>
    <xf numFmtId="10" fontId="0" fillId="3" borderId="3" xfId="1" applyNumberFormat="1" applyFont="1" applyFill="1" applyBorder="1" applyAlignment="1">
      <alignment horizontal="left"/>
    </xf>
    <xf numFmtId="10" fontId="0" fillId="0" borderId="3" xfId="1" applyNumberFormat="1" applyFont="1" applyBorder="1" applyAlignment="1">
      <alignment horizontal="left"/>
    </xf>
    <xf numFmtId="10" fontId="0" fillId="0" borderId="5" xfId="1" applyNumberFormat="1" applyFont="1" applyBorder="1" applyAlignment="1">
      <alignment horizontal="left"/>
    </xf>
    <xf numFmtId="49" fontId="0" fillId="0" borderId="8" xfId="0" applyNumberFormat="1" applyBorder="1"/>
    <xf numFmtId="0" fontId="4" fillId="0" borderId="0" xfId="0" applyFont="1"/>
  </cellXfs>
  <cellStyles count="2">
    <cellStyle name="Normal" xfId="0" builtinId="0"/>
    <cellStyle name="Percent" xfId="1" builtinId="5"/>
  </cellStyles>
  <dxfs count="46"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30" formatCode="@"/>
    </dxf>
    <dxf>
      <numFmt numFmtId="30" formatCode="@"/>
    </dxf>
    <dxf>
      <numFmt numFmtId="2" formatCode="0.00"/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numFmt numFmtId="2" formatCode="0.00"/>
    </dxf>
    <dxf>
      <numFmt numFmtId="2" formatCode="0.00"/>
      <extLst>
        <ext xmlns:xfpb="http://schemas.microsoft.com/office/spreadsheetml/2022/featurepropertybag" uri="{0417FA29-78FA-4A13-93AC-8FF0FAFDF519}">
          <xfpb:DXFComplement i="0"/>
        </ext>
      </extLst>
    </dxf>
    <dxf>
      <numFmt numFmtId="2" formatCode="0.00"/>
      <extLst>
        <ext xmlns:xfpb="http://schemas.microsoft.com/office/spreadsheetml/2022/featurepropertybag" uri="{0417FA29-78FA-4A13-93AC-8FF0FAFDF519}">
          <xfpb:DXFComplement i="0"/>
        </ext>
      </extLst>
    </dxf>
    <dxf>
      <numFmt numFmtId="30" formatCode="@"/>
      <extLst>
        <ext xmlns:xfpb="http://schemas.microsoft.com/office/spreadsheetml/2022/featurepropertybag" uri="{0417FA29-78FA-4A13-93AC-8FF0FAFDF519}">
          <xfpb:DXFComplement i="1"/>
        </ext>
      </extLst>
    </dxf>
    <dxf>
      <numFmt numFmtId="30" formatCode="@"/>
      <extLst>
        <ext xmlns:xfpb="http://schemas.microsoft.com/office/spreadsheetml/2022/featurepropertybag" uri="{0417FA29-78FA-4A13-93AC-8FF0FAFDF519}">
          <xfpb:DXFComplement i="1"/>
        </ext>
      </extLst>
    </dxf>
    <dxf>
      <numFmt numFmtId="30" formatCode="@"/>
    </dxf>
    <dxf>
      <numFmt numFmtId="30" formatCode="@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numFmt numFmtId="30" formatCode="@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30" formatCode="@"/>
    </dxf>
    <dxf>
      <numFmt numFmtId="30" formatCode="@"/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microsoft.com/office/2022/11/relationships/FeaturePropertyBag" Target="featurePropertyBag/featurePropertyBag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germanbutcherycomau-my.sharepoint.com/personal/tino_dees_germanbutcherycomau_onmicrosoft_com/Documents/Documents/German%20Butchery/Production%20Record/2025/WC_31032025_25032025_Meat_Ordering.xlsx" TargetMode="External"/><Relationship Id="rId1" Type="http://schemas.openxmlformats.org/officeDocument/2006/relationships/externalLinkPath" Target="https://germanbutcherycomau-my.sharepoint.com/personal/tino_dees_germanbutcherycomau_onmicrosoft_com/Documents/Documents/German%20Butchery/Production%20Record/2025/WC_31032025_25032025_Meat_Order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pecial"/>
      <sheetName val="Legende"/>
      <sheetName val="Plan"/>
      <sheetName val="Usage old"/>
      <sheetName val="TINO PLAYING"/>
      <sheetName val="Usage New"/>
      <sheetName val="cooking"/>
      <sheetName val="Mondays"/>
      <sheetName val="dont use"/>
      <sheetName val="31-4apr"/>
      <sheetName val="24-28 mar"/>
      <sheetName val="17-21 mar"/>
      <sheetName val="10-14 mar"/>
      <sheetName val="3-7mar"/>
      <sheetName val="24-28 feb"/>
      <sheetName val="WC_31032025_25032025_Meat_Ord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</sheetDataSet>
  </externalBook>
</externalLink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  <bag type="XFControls"/>
  <bag type="XFComplement">
    <bagId k="XFControls">4</bagId>
  </bag>
  <bag type="DXFComplements" extRef="DXFComplementsMapperExtRef">
    <a k="MappedFeaturePropertyBags">
      <bagId>5</bagId>
      <bagId>2</bagId>
    </a>
  </bag>
</FeaturePropertyBag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059FA53-C3A1-4DCB-8F77-E6990FECF8F6}" name="Table2" displayName="Table2" ref="A1:E381" totalsRowShown="0" headerRowDxfId="45" headerRowBorderDxfId="44" tableBorderDxfId="43" totalsRowBorderDxfId="42">
  <autoFilter ref="A1:E381" xr:uid="{9059FA53-C3A1-4DCB-8F77-E6990FECF8F6}"/>
  <tableColumns count="5">
    <tableColumn id="6" xr3:uid="{856AEDC9-068E-4EFC-B2A9-4E9BA328DF27}" name="Recipe Code" dataDxfId="41"/>
    <tableColumn id="1" xr3:uid="{4FB693C4-46D6-4530-BD97-CFDA8C99AB7E}" name="Description" dataDxfId="40"/>
    <tableColumn id="2" xr3:uid="{7138C797-12B5-4FC3-9592-C87BD150EBF1}" name="Raw Material" dataDxfId="39"/>
    <tableColumn id="3" xr3:uid="{80952C80-6C36-45AD-AEDC-7AC447C7E8C9}" name="KG per Batch" dataDxfId="38"/>
    <tableColumn id="4" xr3:uid="{EB48A1C5-4136-434A-A87B-E2019EF4ACE1}" name="Percentage" dataDxfId="37" dataCellStyle="Percent">
      <calculatedColumnFormula>Table2[[#This Row],[KG per Batch]]/SUMIFS(Table2[KG per Batch],Table2[Description],Table2[[#This Row],[Description]])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AA0F85B-C13F-404B-8C4D-C676B5A3D453}" name="Table6" displayName="Table6" ref="A1:H60" totalsRowShown="0" headerRowDxfId="36">
  <autoFilter ref="A1:H60" xr:uid="{5AA0F85B-C13F-404B-8C4D-C676B5A3D453}"/>
  <tableColumns count="8">
    <tableColumn id="1" xr3:uid="{8B25952B-6FEE-4403-9D89-82EBD54BABE4}" name="FG Code" dataDxfId="35"/>
    <tableColumn id="2" xr3:uid="{F422ABC8-6341-4B40-8BF4-E75845088617}" name="Description" dataDxfId="34"/>
    <tableColumn id="3" xr3:uid="{928DE869-EAD9-476E-882E-DB857C266F6E}" name="Soh_dispatch_Box" dataDxfId="33"/>
    <tableColumn id="4" xr3:uid="{C6D074C9-80CF-4611-AD2E-133C93BFD6D3}" name="Soh_dispatch_Unit" dataDxfId="32"/>
    <tableColumn id="5" xr3:uid="{8926B258-4C4B-4FCA-BB03-B9B4E0FEC5DB}" name="Soh_packing_Box" dataDxfId="31"/>
    <tableColumn id="6" xr3:uid="{FDC92190-0602-411E-B25D-04D1C52EE81A}" name="Soh_packing_Unit" dataDxfId="30"/>
    <tableColumn id="7" xr3:uid="{EDB9B1B7-1333-486D-AC61-ACE1852FF020}" name="Soh_total_Box" dataDxfId="29">
      <calculatedColumnFormula>SUM(C2,E2)</calculatedColumnFormula>
    </tableColumn>
    <tableColumn id="8" xr3:uid="{D5DCD55C-F275-40FC-8EDD-EDE8448120D3}" name="Soh_total_Unit" dataDxfId="28">
      <calculatedColumnFormula>SUM((E2*10)+(C2*10)+SUM(F2,D2))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0017525-A111-442A-B0E7-B0C65682935B}" name="Table1" displayName="Table1" ref="A1:L68" totalsRowShown="0" headerRowDxfId="27" headerRowBorderDxfId="26" tableBorderDxfId="25" totalsRowBorderDxfId="24">
  <autoFilter ref="A1:L68" xr:uid="{30017525-A111-442A-B0E7-B0C65682935B}"/>
  <tableColumns count="12">
    <tableColumn id="1" xr3:uid="{0C1882C8-B3DA-4F74-A571-3F229BE65609}" name="FG Code" dataDxfId="23"/>
    <tableColumn id="10" xr3:uid="{E2D49D8C-473E-42F0-AB34-160394BBA753}" name="Description" dataDxfId="22"/>
    <tableColumn id="2" xr3:uid="{8B5B1671-27AB-47E4-ACB3-6BEBFA687EB0}" name="FW" dataDxfId="21"/>
    <tableColumn id="9" xr3:uid="{490762CE-DD05-4196-8BD9-0F2DC1C9D1BE}" name="MakeToOrder" dataDxfId="20"/>
    <tableColumn id="8" xr3:uid="{F3DB646C-D569-4B66-A4A1-5F00B8511D60}" name="Min Level" dataDxfId="19"/>
    <tableColumn id="7" xr3:uid="{33D51C4A-A6C4-4BDD-B8B2-0238A28856DD}" name="Max Level" dataDxfId="18"/>
    <tableColumn id="3" xr3:uid="{B3A93DBD-E64F-4E19-A6FE-2B8642B8CC20}" name="kg/unit" dataDxfId="17"/>
    <tableColumn id="4" xr3:uid="{1591717F-E86C-44E4-BEFA-F9E8901A8FF1}" name="Loss" dataDxfId="16" dataCellStyle="Percent"/>
    <tableColumn id="5" xr3:uid="{D306588E-D0B2-4C38-B142-6B659A313527}" name="Filling Code" dataDxfId="15"/>
    <tableColumn id="11" xr3:uid="{18B27A72-E78B-4639-B674-DEDAF2193015}" name="Filling Description" dataDxfId="14"/>
    <tableColumn id="6" xr3:uid="{0AC923EB-E828-4599-A65B-CC21F5AA4A93}" name="Production" dataDxfId="13"/>
    <tableColumn id="12" xr3:uid="{AC377DE5-9B60-423B-BA16-9FC805AC219E}" name="Product Description" dataDxfId="1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991B493-E090-4FBD-B5CF-A70FC00A7476}" name="Table64" displayName="Table64" ref="A1:I11" totalsRowShown="0" headerRowDxfId="11">
  <autoFilter ref="A1:I11" xr:uid="{A991B493-E090-4FBD-B5CF-A70FC00A7476}"/>
  <tableColumns count="9">
    <tableColumn id="9" xr3:uid="{6DE718ED-4D33-42C6-96AF-4EC2284EB20F}" name="Week Commencing" dataDxfId="10"/>
    <tableColumn id="1" xr3:uid="{697C4DE9-51BA-4D3C-8F54-776D2C46B0AD}" name="FG Code" dataDxfId="9"/>
    <tableColumn id="2" xr3:uid="{06C44EA7-562E-47A3-AD26-558A380DF064}" name="Description" dataDxfId="8"/>
    <tableColumn id="3" xr3:uid="{AF37496C-3F84-4792-AF15-8FE0B3EE6D87}" name="Soh_dispatch_Box" dataDxfId="7"/>
    <tableColumn id="4" xr3:uid="{B06738DC-2529-4B48-A555-DD5E667DDCB3}" name="Soh_dispatch_Unit" dataDxfId="6"/>
    <tableColumn id="5" xr3:uid="{53D3B126-E6DE-40A9-8F77-BD6FEF4E88B2}" name="Soh_packing_Box" dataDxfId="5"/>
    <tableColumn id="6" xr3:uid="{4368BF80-33D1-46EF-8BBD-F06E743F47C4}" name="Soh_packing_Unit" dataDxfId="4"/>
    <tableColumn id="7" xr3:uid="{73A9F93C-7F2D-4C51-8223-83270B9C6910}" name="Soh_total_Box" dataDxfId="3">
      <calculatedColumnFormula>SUM(D2,F2)</calculatedColumnFormula>
    </tableColumn>
    <tableColumn id="8" xr3:uid="{0B9EA911-7A62-40A6-8C4E-884E25B43F54}" name="Soh_total_Unit" dataDxfId="2">
      <calculatedColumnFormula>SUM((F2*10)+(D2*10)+SUM(G2,E2))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EA85B070-1DF7-457D-98B7-AD224BD9DA01}" name="Table8" displayName="Table8" ref="A1:E45" totalsRowShown="0" headerRowDxfId="1">
  <autoFilter ref="A1:E45" xr:uid="{EA85B070-1DF7-457D-98B7-AD224BD9DA01}"/>
  <tableColumns count="5">
    <tableColumn id="1" xr3:uid="{FE0CB87D-B464-4957-9E24-3DBE8EF12BE6}" name="Production Date"/>
    <tableColumn id="2" xr3:uid="{7BDC86D2-2368-4657-AF4F-F1DC74077E61}" name="Recipe Code"/>
    <tableColumn id="3" xr3:uid="{AB8ADD31-49BB-42AF-A7F0-0E13664C9125}" name="Raw Material"/>
    <tableColumn id="4" xr3:uid="{1F4B1703-9383-4F82-9A67-4A8D842550F3}" name="Usage"/>
    <tableColumn id="5" xr3:uid="{F8F6931C-9B4D-4ADA-8A4A-785E58AC687D}" name="Percentage" dataDxfId="0">
      <calculatedColumnFormula>IFERROR(D2/SUMIFS(D:D,B:B,B2,A:A,A2),0)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4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EE959476-BE74-4E49-879B-DAF45E29E066}">
  <we:reference id="wa200005502" version="1.0.0.11" store="en-US" storeType="OMEX"/>
  <we:alternateReferences>
    <we:reference id="wa200005502" version="1.0.0.11" store="wa200005502" storeType="OMEX"/>
  </we:alternateReferences>
  <we:properties>
    <we:property name="docId" value="&quot;Y4jGh4Cgrbx6bkSH3IaVj&quot;"/>
  </we:properties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_xldudf_GPT</we:customFunctionIds>
        <we:customFunctionIds>_xldudf_GPT_LIST</we:customFunctionIds>
        <we:customFunctionIds>_xldudf_GPT_HLIST</we:customFunctionIds>
        <we:customFunctionIds>_xldudf_GPT_CLASSIFY</we:customFunctionIds>
        <we:customFunctionIds>_xldudf_GPT_TRANSLATE</we:customFunctionIds>
        <we:customFunctionIds>_xldudf_GPT_EXTRACT</we:customFunctionIds>
        <we:customFunctionIds>_xldudf_GPT_TAG</we:customFunctionIds>
        <we:customFunctionIds>_xldudf_GPT_CONVERT</we:customFunctionIds>
        <we:customFunctionIds>_xldudf_GPT_FORMAT</we:customFunctionIds>
        <we:customFunctionIds>_xldudf_GPT_SUMMARIZE</we:customFunctionIds>
        <we:customFunctionIds>_xldudf_GPT_TABLE</we:customFunctionIds>
        <we:customFunctionIds>_xldudf_GPT_FILL</we:customFunctionIds>
        <we:customFunctionIds>_xldudf_GPT_SPLIT</we:customFunctionIds>
        <we:customFunctionIds>_xldudf_GPT_HSPLIT</we:customFunctionIds>
        <we:customFunctionIds>_xldudf_GPT_EDIT</we:customFunctionIds>
        <we:customFunctionIds>_xldudf_GPT_MATCH</we:customFunctionIds>
        <we:customFunctionIds>_xldudf_GPT_VISION</we:customFunctionIds>
        <we:customFunctionIds>_xldudf_GPT_WEB</we:customFunctionIds>
      </we:customFunctionIdList>
    </a:ext>
  </we:extLst>
</we:webextension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86EA9-182A-46D7-92F3-EAE759C083F3}">
  <sheetPr codeName="Sheet2"/>
  <dimension ref="A1:F436"/>
  <sheetViews>
    <sheetView workbookViewId="0">
      <pane ySplit="1" topLeftCell="A2" activePane="bottomLeft" state="frozen"/>
      <selection pane="bottomLeft" activeCell="C2" sqref="C2"/>
    </sheetView>
  </sheetViews>
  <sheetFormatPr defaultRowHeight="15" x14ac:dyDescent="0.25"/>
  <cols>
    <col min="1" max="1" width="21.42578125" style="32" customWidth="1"/>
    <col min="2" max="2" width="39.42578125" bestFit="1" customWidth="1"/>
    <col min="3" max="3" width="29.7109375" customWidth="1"/>
    <col min="4" max="4" width="14.140625" customWidth="1"/>
    <col min="5" max="5" width="17.140625" customWidth="1"/>
    <col min="6" max="6" width="15.42578125" customWidth="1"/>
  </cols>
  <sheetData>
    <row r="1" spans="1:6" s="27" customFormat="1" x14ac:dyDescent="0.25">
      <c r="A1" s="41" t="s">
        <v>110</v>
      </c>
      <c r="B1" s="26" t="s">
        <v>111</v>
      </c>
      <c r="C1" s="27" t="s">
        <v>2494</v>
      </c>
      <c r="D1" s="27" t="s">
        <v>2495</v>
      </c>
      <c r="E1" s="27" t="s">
        <v>2496</v>
      </c>
      <c r="F1" s="27" t="s">
        <v>2497</v>
      </c>
    </row>
    <row r="2" spans="1:6" x14ac:dyDescent="0.25">
      <c r="A2" s="32">
        <v>2006.1</v>
      </c>
      <c r="B2" s="11" t="s">
        <v>121</v>
      </c>
      <c r="C2" t="str">
        <f>IFERROR(VLOOKUP(A2,#REF!, 6, FALSE), "")</f>
        <v/>
      </c>
      <c r="D2" t="str">
        <f>IFERROR(VLOOKUP(A2,#REF!, 7, FALSE), "")</f>
        <v/>
      </c>
      <c r="E2" t="str">
        <f>IFERROR(VLOOKUP(A2,#REF!, 5, FALSE), "")</f>
        <v/>
      </c>
      <c r="F2" t="str">
        <f>IFERROR(VLOOKUP(A2,#REF!, 8, FALSE), "")</f>
        <v/>
      </c>
    </row>
    <row r="3" spans="1:6" x14ac:dyDescent="0.25">
      <c r="A3" s="32">
        <v>2006.4</v>
      </c>
      <c r="B3" s="11" t="s">
        <v>123</v>
      </c>
      <c r="C3" t="str">
        <f>IFERROR(VLOOKUP(A3,#REF!, 6, FALSE), "")</f>
        <v/>
      </c>
      <c r="D3" t="str">
        <f>IFERROR(VLOOKUP(A3,#REF!, 7, FALSE), "")</f>
        <v/>
      </c>
      <c r="E3" t="str">
        <f>IFERROR(VLOOKUP(A3,#REF!, 5, FALSE), "")</f>
        <v/>
      </c>
      <c r="F3" t="str">
        <f>IFERROR(VLOOKUP(A3,#REF!, 8, FALSE), "")</f>
        <v/>
      </c>
    </row>
    <row r="4" spans="1:6" x14ac:dyDescent="0.25">
      <c r="A4" s="32" t="s">
        <v>124</v>
      </c>
      <c r="B4" s="11" t="s">
        <v>125</v>
      </c>
      <c r="C4" t="str">
        <f>IFERROR(VLOOKUP(A4,#REF!, 6, FALSE), "")</f>
        <v/>
      </c>
      <c r="D4" t="str">
        <f>IFERROR(VLOOKUP(A4,#REF!, 7, FALSE), "")</f>
        <v/>
      </c>
      <c r="E4" t="str">
        <f>IFERROR(VLOOKUP(A4,#REF!, 5, FALSE), "")</f>
        <v/>
      </c>
      <c r="F4" t="str">
        <f>IFERROR(VLOOKUP(A4,#REF!, 8, FALSE), "")</f>
        <v/>
      </c>
    </row>
    <row r="5" spans="1:6" x14ac:dyDescent="0.25">
      <c r="A5" s="32">
        <v>2006.11</v>
      </c>
      <c r="B5" s="11" t="s">
        <v>128</v>
      </c>
      <c r="C5" t="str">
        <f>IFERROR(VLOOKUP(A5,#REF!, 6, FALSE), "")</f>
        <v/>
      </c>
      <c r="D5" t="str">
        <f>IFERROR(VLOOKUP(A5,#REF!, 7, FALSE), "")</f>
        <v/>
      </c>
      <c r="E5" t="str">
        <f>IFERROR(VLOOKUP(A5,#REF!, 5, FALSE), "")</f>
        <v/>
      </c>
      <c r="F5" t="str">
        <f>IFERROR(VLOOKUP(A5,#REF!, 8, FALSE), "")</f>
        <v/>
      </c>
    </row>
    <row r="6" spans="1:6" x14ac:dyDescent="0.25">
      <c r="A6" s="32" t="s">
        <v>131</v>
      </c>
      <c r="B6" s="11" t="s">
        <v>132</v>
      </c>
      <c r="C6" t="str">
        <f>IFERROR(VLOOKUP(A6,#REF!, 6, FALSE), "")</f>
        <v/>
      </c>
      <c r="D6" t="str">
        <f>IFERROR(VLOOKUP(A6,#REF!, 7, FALSE), "")</f>
        <v/>
      </c>
      <c r="E6" t="str">
        <f>IFERROR(VLOOKUP(A6,#REF!, 5, FALSE), "")</f>
        <v/>
      </c>
      <c r="F6" t="str">
        <f>IFERROR(VLOOKUP(A6,#REF!, 8, FALSE), "")</f>
        <v/>
      </c>
    </row>
    <row r="7" spans="1:6" x14ac:dyDescent="0.25">
      <c r="A7" s="32" t="s">
        <v>136</v>
      </c>
      <c r="B7" s="11" t="s">
        <v>137</v>
      </c>
      <c r="C7" t="str">
        <f>IFERROR(VLOOKUP(A7,#REF!, 6, FALSE), "")</f>
        <v/>
      </c>
      <c r="D7" t="str">
        <f>IFERROR(VLOOKUP(A7,#REF!, 7, FALSE), "")</f>
        <v/>
      </c>
      <c r="E7" t="str">
        <f>IFERROR(VLOOKUP(A7,#REF!, 5, FALSE), "")</f>
        <v/>
      </c>
      <c r="F7" t="str">
        <f>IFERROR(VLOOKUP(A7,#REF!, 8, FALSE), "")</f>
        <v/>
      </c>
    </row>
    <row r="8" spans="1:6" x14ac:dyDescent="0.25">
      <c r="A8" s="32" t="s">
        <v>139</v>
      </c>
      <c r="B8" s="11" t="s">
        <v>140</v>
      </c>
      <c r="C8" t="str">
        <f>IFERROR(VLOOKUP(A8,#REF!, 6, FALSE), "")</f>
        <v/>
      </c>
      <c r="D8" t="str">
        <f>IFERROR(VLOOKUP(A8,#REF!, 7, FALSE), "")</f>
        <v/>
      </c>
      <c r="E8" t="str">
        <f>IFERROR(VLOOKUP(A8,#REF!, 5, FALSE), "")</f>
        <v/>
      </c>
      <c r="F8" t="str">
        <f>IFERROR(VLOOKUP(A8,#REF!, 8, FALSE), "")</f>
        <v/>
      </c>
    </row>
    <row r="9" spans="1:6" x14ac:dyDescent="0.25">
      <c r="A9" s="32" t="s">
        <v>143</v>
      </c>
      <c r="B9" s="11" t="s">
        <v>144</v>
      </c>
      <c r="C9" t="str">
        <f>IFERROR(VLOOKUP(A9,#REF!, 6, FALSE), "")</f>
        <v/>
      </c>
      <c r="D9" t="str">
        <f>IFERROR(VLOOKUP(A9,#REF!, 7, FALSE), "")</f>
        <v/>
      </c>
      <c r="E9" t="str">
        <f>IFERROR(VLOOKUP(A9,#REF!, 5, FALSE), "")</f>
        <v/>
      </c>
      <c r="F9" t="str">
        <f>IFERROR(VLOOKUP(A9,#REF!, 8, FALSE), "")</f>
        <v/>
      </c>
    </row>
    <row r="10" spans="1:6" x14ac:dyDescent="0.25">
      <c r="A10" s="32" t="s">
        <v>146</v>
      </c>
      <c r="B10" s="11" t="s">
        <v>147</v>
      </c>
      <c r="C10" t="str">
        <f>IFERROR(VLOOKUP(A10,#REF!, 6, FALSE), "")</f>
        <v/>
      </c>
      <c r="D10" t="str">
        <f>IFERROR(VLOOKUP(A10,#REF!, 7, FALSE), "")</f>
        <v/>
      </c>
      <c r="E10" t="str">
        <f>IFERROR(VLOOKUP(A10,#REF!, 5, FALSE), "")</f>
        <v/>
      </c>
      <c r="F10" t="str">
        <f>IFERROR(VLOOKUP(A10,#REF!, 8, FALSE), "")</f>
        <v/>
      </c>
    </row>
    <row r="11" spans="1:6" x14ac:dyDescent="0.25">
      <c r="A11" s="32" t="s">
        <v>151</v>
      </c>
      <c r="B11" s="11" t="s">
        <v>152</v>
      </c>
      <c r="C11" t="str">
        <f>IFERROR(VLOOKUP(A11,#REF!, 6, FALSE), "")</f>
        <v/>
      </c>
      <c r="D11" t="str">
        <f>IFERROR(VLOOKUP(A11,#REF!, 7, FALSE), "")</f>
        <v/>
      </c>
      <c r="E11" t="str">
        <f>IFERROR(VLOOKUP(A11,#REF!, 5, FALSE), "")</f>
        <v/>
      </c>
      <c r="F11" t="str">
        <f>IFERROR(VLOOKUP(A11,#REF!, 8, FALSE), "")</f>
        <v/>
      </c>
    </row>
    <row r="12" spans="1:6" x14ac:dyDescent="0.25">
      <c r="A12" s="32" t="s">
        <v>155</v>
      </c>
      <c r="B12" s="11" t="s">
        <v>156</v>
      </c>
      <c r="C12" t="str">
        <f>IFERROR(VLOOKUP(A12,#REF!, 6, FALSE), "")</f>
        <v/>
      </c>
      <c r="D12" t="str">
        <f>IFERROR(VLOOKUP(A12,#REF!, 7, FALSE), "")</f>
        <v/>
      </c>
      <c r="E12" t="str">
        <f>IFERROR(VLOOKUP(A12,#REF!, 5, FALSE), "")</f>
        <v/>
      </c>
      <c r="F12" t="str">
        <f>IFERROR(VLOOKUP(A12,#REF!, 8, FALSE), "")</f>
        <v/>
      </c>
    </row>
    <row r="13" spans="1:6" x14ac:dyDescent="0.25">
      <c r="A13" s="32" t="s">
        <v>160</v>
      </c>
      <c r="B13" s="11" t="s">
        <v>161</v>
      </c>
      <c r="C13" t="str">
        <f>IFERROR(VLOOKUP(A13,#REF!, 6, FALSE), "")</f>
        <v/>
      </c>
      <c r="D13" t="str">
        <f>IFERROR(VLOOKUP(A13,#REF!, 7, FALSE), "")</f>
        <v/>
      </c>
      <c r="E13" t="str">
        <f>IFERROR(VLOOKUP(A13,#REF!, 5, FALSE), "")</f>
        <v/>
      </c>
      <c r="F13" t="str">
        <f>IFERROR(VLOOKUP(A13,#REF!, 8, FALSE), "")</f>
        <v/>
      </c>
    </row>
    <row r="14" spans="1:6" x14ac:dyDescent="0.25">
      <c r="A14" s="32" t="s">
        <v>163</v>
      </c>
      <c r="B14" s="11" t="s">
        <v>164</v>
      </c>
      <c r="C14" t="str">
        <f>IFERROR(VLOOKUP(A14,#REF!, 6, FALSE), "")</f>
        <v/>
      </c>
      <c r="D14" t="str">
        <f>IFERROR(VLOOKUP(A14,#REF!, 7, FALSE), "")</f>
        <v/>
      </c>
      <c r="E14" t="str">
        <f>IFERROR(VLOOKUP(A14,#REF!, 5, FALSE), "")</f>
        <v/>
      </c>
      <c r="F14" t="str">
        <f>IFERROR(VLOOKUP(A14,#REF!, 8, FALSE), "")</f>
        <v/>
      </c>
    </row>
    <row r="15" spans="1:6" x14ac:dyDescent="0.25">
      <c r="A15" s="32" t="s">
        <v>167</v>
      </c>
      <c r="B15" s="11" t="s">
        <v>168</v>
      </c>
      <c r="C15" t="str">
        <f>IFERROR(VLOOKUP(A15,#REF!, 6, FALSE), "")</f>
        <v/>
      </c>
      <c r="D15" t="str">
        <f>IFERROR(VLOOKUP(A15,#REF!, 7, FALSE), "")</f>
        <v/>
      </c>
      <c r="E15" t="str">
        <f>IFERROR(VLOOKUP(A15,#REF!, 5, FALSE), "")</f>
        <v/>
      </c>
      <c r="F15" t="str">
        <f>IFERROR(VLOOKUP(A15,#REF!, 8, FALSE), "")</f>
        <v/>
      </c>
    </row>
    <row r="16" spans="1:6" x14ac:dyDescent="0.25">
      <c r="A16" s="32" t="s">
        <v>169</v>
      </c>
      <c r="B16" s="11" t="s">
        <v>170</v>
      </c>
      <c r="C16" t="str">
        <f>IFERROR(VLOOKUP(A16,#REF!, 6, FALSE), "")</f>
        <v/>
      </c>
      <c r="D16" t="str">
        <f>IFERROR(VLOOKUP(A16,#REF!, 7, FALSE), "")</f>
        <v/>
      </c>
      <c r="E16" t="str">
        <f>IFERROR(VLOOKUP(A16,#REF!, 5, FALSE), "")</f>
        <v/>
      </c>
      <c r="F16" t="str">
        <f>IFERROR(VLOOKUP(A16,#REF!, 8, FALSE), "")</f>
        <v/>
      </c>
    </row>
    <row r="17" spans="1:6" x14ac:dyDescent="0.25">
      <c r="A17" s="32" t="s">
        <v>171</v>
      </c>
      <c r="B17" s="11" t="s">
        <v>172</v>
      </c>
      <c r="C17" t="str">
        <f>IFERROR(VLOOKUP(A17,#REF!, 6, FALSE), "")</f>
        <v/>
      </c>
      <c r="D17" t="str">
        <f>IFERROR(VLOOKUP(A17,#REF!, 7, FALSE), "")</f>
        <v/>
      </c>
      <c r="E17" t="str">
        <f>IFERROR(VLOOKUP(A17,#REF!, 5, FALSE), "")</f>
        <v/>
      </c>
      <c r="F17" t="str">
        <f>IFERROR(VLOOKUP(A17,#REF!, 8, FALSE), "")</f>
        <v/>
      </c>
    </row>
    <row r="18" spans="1:6" x14ac:dyDescent="0.25">
      <c r="A18" s="32" t="s">
        <v>173</v>
      </c>
      <c r="B18" s="11" t="s">
        <v>174</v>
      </c>
      <c r="C18" t="str">
        <f>IFERROR(VLOOKUP(A18,#REF!, 6, FALSE), "")</f>
        <v/>
      </c>
      <c r="D18" t="str">
        <f>IFERROR(VLOOKUP(A18,#REF!, 7, FALSE), "")</f>
        <v/>
      </c>
      <c r="E18" t="str">
        <f>IFERROR(VLOOKUP(A18,#REF!, 5, FALSE), "")</f>
        <v/>
      </c>
      <c r="F18">
        <v>56</v>
      </c>
    </row>
    <row r="19" spans="1:6" x14ac:dyDescent="0.25">
      <c r="A19" s="32" t="s">
        <v>175</v>
      </c>
      <c r="B19" s="11" t="s">
        <v>176</v>
      </c>
      <c r="C19" t="str">
        <f>IFERROR(VLOOKUP(A19,#REF!, 6, FALSE), "")</f>
        <v/>
      </c>
      <c r="D19" t="str">
        <f>IFERROR(VLOOKUP(A19,#REF!, 7, FALSE), "")</f>
        <v/>
      </c>
      <c r="E19" t="str">
        <f>IFERROR(VLOOKUP(A19,#REF!, 5, FALSE), "")</f>
        <v/>
      </c>
      <c r="F19">
        <v>56</v>
      </c>
    </row>
    <row r="20" spans="1:6" x14ac:dyDescent="0.25">
      <c r="A20" s="32" t="s">
        <v>177</v>
      </c>
      <c r="B20" s="11" t="s">
        <v>178</v>
      </c>
      <c r="C20" t="str">
        <f>IFERROR(VLOOKUP(A20,#REF!, 6, FALSE), "")</f>
        <v/>
      </c>
      <c r="D20" t="str">
        <f>IFERROR(VLOOKUP(A20,#REF!, 7, FALSE), "")</f>
        <v/>
      </c>
      <c r="E20" t="str">
        <f>IFERROR(VLOOKUP(A20,#REF!, 5, FALSE), "")</f>
        <v/>
      </c>
      <c r="F20" t="str">
        <f>IFERROR(VLOOKUP(A20,#REF!, 8, FALSE), "")</f>
        <v/>
      </c>
    </row>
    <row r="21" spans="1:6" x14ac:dyDescent="0.25">
      <c r="A21" s="32" t="s">
        <v>179</v>
      </c>
      <c r="B21" s="11" t="s">
        <v>180</v>
      </c>
      <c r="C21" t="str">
        <f>IFERROR(VLOOKUP(A21,#REF!, 6, FALSE), "")</f>
        <v/>
      </c>
      <c r="D21" t="str">
        <f>IFERROR(VLOOKUP(A21,#REF!, 7, FALSE), "")</f>
        <v/>
      </c>
      <c r="E21" t="str">
        <f>IFERROR(VLOOKUP(A21,#REF!, 5, FALSE), "")</f>
        <v/>
      </c>
      <c r="F21" t="str">
        <f>IFERROR(VLOOKUP(A21,#REF!, 8, FALSE), "")</f>
        <v/>
      </c>
    </row>
    <row r="22" spans="1:6" x14ac:dyDescent="0.25">
      <c r="A22" s="32" t="s">
        <v>181</v>
      </c>
      <c r="B22" s="11" t="s">
        <v>182</v>
      </c>
      <c r="C22" t="str">
        <f>IFERROR(VLOOKUP(A22,#REF!, 6, FALSE), "")</f>
        <v/>
      </c>
      <c r="D22" t="str">
        <f>IFERROR(VLOOKUP(A22,#REF!, 7, FALSE), "")</f>
        <v/>
      </c>
      <c r="E22" t="str">
        <f>IFERROR(VLOOKUP(A22,#REF!, 5, FALSE), "")</f>
        <v/>
      </c>
      <c r="F22" t="str">
        <f>IFERROR(VLOOKUP(A22,#REF!, 8, FALSE), "")</f>
        <v/>
      </c>
    </row>
    <row r="23" spans="1:6" x14ac:dyDescent="0.25">
      <c r="A23" s="32" t="s">
        <v>186</v>
      </c>
      <c r="B23" s="11" t="s">
        <v>187</v>
      </c>
      <c r="C23" t="str">
        <f>IFERROR(VLOOKUP(A23,#REF!, 6, FALSE), "")</f>
        <v/>
      </c>
      <c r="D23" t="str">
        <f>IFERROR(VLOOKUP(A23,#REF!, 7, FALSE), "")</f>
        <v/>
      </c>
      <c r="E23" t="str">
        <f>IFERROR(VLOOKUP(A23,#REF!, 5, FALSE), "")</f>
        <v/>
      </c>
      <c r="F23" t="str">
        <f>IFERROR(VLOOKUP(A23,#REF!, 8, FALSE), "")</f>
        <v/>
      </c>
    </row>
    <row r="24" spans="1:6" x14ac:dyDescent="0.25">
      <c r="A24" s="32" t="s">
        <v>188</v>
      </c>
      <c r="B24" s="11" t="s">
        <v>189</v>
      </c>
      <c r="C24" t="str">
        <f>IFERROR(VLOOKUP(A24,#REF!, 6, FALSE), "")</f>
        <v/>
      </c>
      <c r="D24" t="str">
        <f>IFERROR(VLOOKUP(A24,#REF!, 7, FALSE), "")</f>
        <v/>
      </c>
      <c r="E24" t="str">
        <f>IFERROR(VLOOKUP(A24,#REF!, 5, FALSE), "")</f>
        <v/>
      </c>
      <c r="F24" t="str">
        <f>IFERROR(VLOOKUP(A24,#REF!, 8, FALSE), "")</f>
        <v/>
      </c>
    </row>
    <row r="25" spans="1:6" x14ac:dyDescent="0.25">
      <c r="A25" s="32" t="s">
        <v>190</v>
      </c>
      <c r="B25" s="11" t="s">
        <v>191</v>
      </c>
      <c r="C25" t="str">
        <f>IFERROR(VLOOKUP(A25,#REF!, 6, FALSE), "")</f>
        <v/>
      </c>
      <c r="D25" t="str">
        <f>IFERROR(VLOOKUP(A25,#REF!, 7, FALSE), "")</f>
        <v/>
      </c>
      <c r="E25" t="str">
        <f>IFERROR(VLOOKUP(A25,#REF!, 5, FALSE), "")</f>
        <v/>
      </c>
      <c r="F25" t="str">
        <f>IFERROR(VLOOKUP(A25,#REF!, 8, FALSE), "")</f>
        <v/>
      </c>
    </row>
    <row r="26" spans="1:6" x14ac:dyDescent="0.25">
      <c r="A26" s="32" t="s">
        <v>195</v>
      </c>
      <c r="B26" s="11" t="s">
        <v>196</v>
      </c>
      <c r="C26" t="str">
        <f>IFERROR(VLOOKUP(A26,#REF!, 6, FALSE), "")</f>
        <v/>
      </c>
      <c r="D26" t="str">
        <f>IFERROR(VLOOKUP(A26,#REF!, 7, FALSE), "")</f>
        <v/>
      </c>
      <c r="E26" t="str">
        <f>IFERROR(VLOOKUP(A26,#REF!, 5, FALSE), "")</f>
        <v/>
      </c>
      <c r="F26" t="str">
        <f>IFERROR(VLOOKUP(A26,#REF!, 8, FALSE), "")</f>
        <v/>
      </c>
    </row>
    <row r="27" spans="1:6" x14ac:dyDescent="0.25">
      <c r="A27" s="32" t="s">
        <v>200</v>
      </c>
      <c r="B27" s="11" t="s">
        <v>201</v>
      </c>
      <c r="C27" t="str">
        <f>IFERROR(VLOOKUP(A27,#REF!, 6, FALSE), "")</f>
        <v/>
      </c>
      <c r="D27" t="str">
        <f>IFERROR(VLOOKUP(A27,#REF!, 7, FALSE), "")</f>
        <v/>
      </c>
      <c r="E27" t="str">
        <f>IFERROR(VLOOKUP(A27,#REF!, 5, FALSE), "")</f>
        <v/>
      </c>
      <c r="F27" t="str">
        <f>IFERROR(VLOOKUP(A27,#REF!, 8, FALSE), "")</f>
        <v/>
      </c>
    </row>
    <row r="28" spans="1:6" x14ac:dyDescent="0.25">
      <c r="A28" s="32" t="s">
        <v>203</v>
      </c>
      <c r="B28" s="11" t="s">
        <v>204</v>
      </c>
      <c r="C28" t="str">
        <f>IFERROR(VLOOKUP(A28,#REF!, 6, FALSE), "")</f>
        <v/>
      </c>
      <c r="D28" t="str">
        <f>IFERROR(VLOOKUP(A28,#REF!, 7, FALSE), "")</f>
        <v/>
      </c>
      <c r="E28" t="str">
        <f>IFERROR(VLOOKUP(A28,#REF!, 5, FALSE), "")</f>
        <v/>
      </c>
      <c r="F28" t="str">
        <f>IFERROR(VLOOKUP(A28,#REF!, 8, FALSE), "")</f>
        <v/>
      </c>
    </row>
    <row r="29" spans="1:6" x14ac:dyDescent="0.25">
      <c r="A29" s="32" t="s">
        <v>208</v>
      </c>
      <c r="B29" s="11" t="s">
        <v>209</v>
      </c>
      <c r="C29" t="str">
        <f>IFERROR(VLOOKUP(A29,#REF!, 6, FALSE), "")</f>
        <v/>
      </c>
      <c r="D29" t="str">
        <f>IFERROR(VLOOKUP(A29,#REF!, 7, FALSE), "")</f>
        <v/>
      </c>
      <c r="E29" t="str">
        <f>IFERROR(VLOOKUP(A29,#REF!, 5, FALSE), "")</f>
        <v/>
      </c>
      <c r="F29" t="str">
        <f>IFERROR(VLOOKUP(A29,#REF!, 8, FALSE), "")</f>
        <v/>
      </c>
    </row>
    <row r="30" spans="1:6" x14ac:dyDescent="0.25">
      <c r="A30" s="32" t="s">
        <v>211</v>
      </c>
      <c r="B30" s="11" t="s">
        <v>121</v>
      </c>
      <c r="C30" t="str">
        <f>IFERROR(VLOOKUP(A30,#REF!, 6, FALSE), "")</f>
        <v/>
      </c>
      <c r="D30" t="str">
        <f>IFERROR(VLOOKUP(A30,#REF!, 7, FALSE), "")</f>
        <v/>
      </c>
      <c r="E30" t="str">
        <f>IFERROR(VLOOKUP(A30,#REF!, 5, FALSE), "")</f>
        <v/>
      </c>
      <c r="F30" t="str">
        <f>IFERROR(VLOOKUP(A30,#REF!, 8, FALSE), "")</f>
        <v/>
      </c>
    </row>
    <row r="31" spans="1:6" x14ac:dyDescent="0.25">
      <c r="A31" s="32" t="s">
        <v>136</v>
      </c>
      <c r="B31" s="11" t="s">
        <v>137</v>
      </c>
      <c r="C31" t="str">
        <f>IFERROR(VLOOKUP(A31,#REF!, 6, FALSE), "")</f>
        <v/>
      </c>
      <c r="D31" t="str">
        <f>IFERROR(VLOOKUP(A31,#REF!, 7, FALSE), "")</f>
        <v/>
      </c>
      <c r="E31" t="str">
        <f>IFERROR(VLOOKUP(A31,#REF!, 5, FALSE), "")</f>
        <v/>
      </c>
      <c r="F31" t="str">
        <f>IFERROR(VLOOKUP(A31,#REF!, 8, FALSE), "")</f>
        <v/>
      </c>
    </row>
    <row r="32" spans="1:6" x14ac:dyDescent="0.25">
      <c r="A32" s="32" t="s">
        <v>212</v>
      </c>
      <c r="B32" s="11" t="s">
        <v>128</v>
      </c>
      <c r="C32" t="str">
        <f>IFERROR(VLOOKUP(A32,#REF!, 6, FALSE), "")</f>
        <v/>
      </c>
      <c r="D32" t="str">
        <f>IFERROR(VLOOKUP(A32,#REF!, 7, FALSE), "")</f>
        <v/>
      </c>
      <c r="E32" t="str">
        <f>IFERROR(VLOOKUP(A32,#REF!, 5, FALSE), "")</f>
        <v/>
      </c>
      <c r="F32" t="str">
        <f>IFERROR(VLOOKUP(A32,#REF!, 8, FALSE), "")</f>
        <v/>
      </c>
    </row>
    <row r="33" spans="1:6" x14ac:dyDescent="0.25">
      <c r="A33" s="32" t="s">
        <v>131</v>
      </c>
      <c r="B33" s="11" t="s">
        <v>132</v>
      </c>
      <c r="C33" t="str">
        <f>IFERROR(VLOOKUP(A33,#REF!, 6, FALSE), "")</f>
        <v/>
      </c>
      <c r="D33" t="str">
        <f>IFERROR(VLOOKUP(A33,#REF!, 7, FALSE), "")</f>
        <v/>
      </c>
      <c r="E33" t="str">
        <f>IFERROR(VLOOKUP(A33,#REF!, 5, FALSE), "")</f>
        <v/>
      </c>
      <c r="F33" t="str">
        <f>IFERROR(VLOOKUP(A33,#REF!, 8, FALSE), "")</f>
        <v/>
      </c>
    </row>
    <row r="34" spans="1:6" x14ac:dyDescent="0.25">
      <c r="A34" s="32" t="s">
        <v>213</v>
      </c>
      <c r="B34" s="11" t="s">
        <v>214</v>
      </c>
      <c r="C34" t="str">
        <f>IFERROR(VLOOKUP(A34,#REF!, 6, FALSE), "")</f>
        <v/>
      </c>
      <c r="D34" t="str">
        <f>IFERROR(VLOOKUP(A34,#REF!, 7, FALSE), "")</f>
        <v/>
      </c>
      <c r="E34" t="str">
        <f>IFERROR(VLOOKUP(A34,#REF!, 5, FALSE), "")</f>
        <v/>
      </c>
      <c r="F34" t="str">
        <f>IFERROR(VLOOKUP(A34,#REF!, 8, FALSE), "")</f>
        <v/>
      </c>
    </row>
    <row r="35" spans="1:6" x14ac:dyDescent="0.25">
      <c r="A35" s="32" t="s">
        <v>218</v>
      </c>
      <c r="B35" s="11" t="s">
        <v>219</v>
      </c>
      <c r="C35" t="str">
        <f>IFERROR(VLOOKUP(A35,#REF!, 6, FALSE), "")</f>
        <v/>
      </c>
      <c r="D35" t="str">
        <f>IFERROR(VLOOKUP(A35,#REF!, 7, FALSE), "")</f>
        <v/>
      </c>
      <c r="E35" t="str">
        <f>IFERROR(VLOOKUP(A35,#REF!, 5, FALSE), "")</f>
        <v/>
      </c>
      <c r="F35" t="str">
        <f>IFERROR(VLOOKUP(A35,#REF!, 8, FALSE), "")</f>
        <v/>
      </c>
    </row>
    <row r="36" spans="1:6" x14ac:dyDescent="0.25">
      <c r="A36" s="32" t="s">
        <v>223</v>
      </c>
      <c r="B36" s="11" t="s">
        <v>219</v>
      </c>
      <c r="C36" t="str">
        <f>IFERROR(VLOOKUP(A36,#REF!, 6, FALSE), "")</f>
        <v/>
      </c>
      <c r="D36" t="str">
        <f>IFERROR(VLOOKUP(A36,#REF!, 7, FALSE), "")</f>
        <v/>
      </c>
      <c r="E36" t="str">
        <f>IFERROR(VLOOKUP(A36,#REF!, 5, FALSE), "")</f>
        <v/>
      </c>
      <c r="F36" t="str">
        <f>IFERROR(VLOOKUP(A36,#REF!, 8, FALSE), "")</f>
        <v/>
      </c>
    </row>
    <row r="37" spans="1:6" x14ac:dyDescent="0.25">
      <c r="A37" s="32" t="s">
        <v>226</v>
      </c>
      <c r="B37" s="11" t="s">
        <v>227</v>
      </c>
      <c r="C37" t="str">
        <f>IFERROR(VLOOKUP(A37,#REF!, 6, FALSE), "")</f>
        <v/>
      </c>
      <c r="D37" t="str">
        <f>IFERROR(VLOOKUP(A37,#REF!, 7, FALSE), "")</f>
        <v/>
      </c>
      <c r="E37" t="str">
        <f>IFERROR(VLOOKUP(A37,#REF!, 5, FALSE), "")</f>
        <v/>
      </c>
      <c r="F37" t="str">
        <f>IFERROR(VLOOKUP(A37,#REF!, 8, FALSE), "")</f>
        <v/>
      </c>
    </row>
    <row r="38" spans="1:6" x14ac:dyDescent="0.25">
      <c r="A38" s="32" t="s">
        <v>230</v>
      </c>
      <c r="B38" s="11" t="s">
        <v>231</v>
      </c>
      <c r="C38" t="str">
        <f>IFERROR(VLOOKUP(A38,#REF!, 6, FALSE), "")</f>
        <v/>
      </c>
      <c r="D38" t="str">
        <f>IFERROR(VLOOKUP(A38,#REF!, 7, FALSE), "")</f>
        <v/>
      </c>
      <c r="E38" t="str">
        <f>IFERROR(VLOOKUP(A38,#REF!, 5, FALSE), "")</f>
        <v/>
      </c>
      <c r="F38" t="str">
        <f>IFERROR(VLOOKUP(A38,#REF!, 8, FALSE), "")</f>
        <v/>
      </c>
    </row>
    <row r="39" spans="1:6" x14ac:dyDescent="0.25">
      <c r="A39" s="32" t="s">
        <v>232</v>
      </c>
      <c r="B39" s="11" t="s">
        <v>233</v>
      </c>
      <c r="C39" t="str">
        <f>IFERROR(VLOOKUP(A39,#REF!, 6, FALSE), "")</f>
        <v/>
      </c>
      <c r="D39" t="str">
        <f>IFERROR(VLOOKUP(A39,#REF!, 7, FALSE), "")</f>
        <v/>
      </c>
      <c r="E39" t="str">
        <f>IFERROR(VLOOKUP(A39,#REF!, 5, FALSE), "")</f>
        <v/>
      </c>
      <c r="F39" t="str">
        <f>IFERROR(VLOOKUP(A39,#REF!, 8, FALSE), "")</f>
        <v/>
      </c>
    </row>
    <row r="40" spans="1:6" x14ac:dyDescent="0.25">
      <c r="A40" s="32" t="s">
        <v>160</v>
      </c>
      <c r="B40" s="11" t="s">
        <v>161</v>
      </c>
      <c r="C40" t="str">
        <f>IFERROR(VLOOKUP(A40,#REF!, 6, FALSE), "")</f>
        <v/>
      </c>
      <c r="D40" t="str">
        <f>IFERROR(VLOOKUP(A40,#REF!, 7, FALSE), "")</f>
        <v/>
      </c>
      <c r="E40" t="str">
        <f>IFERROR(VLOOKUP(A40,#REF!, 5, FALSE), "")</f>
        <v/>
      </c>
      <c r="F40" t="str">
        <f>IFERROR(VLOOKUP(A40,#REF!, 8, FALSE), "")</f>
        <v/>
      </c>
    </row>
    <row r="41" spans="1:6" x14ac:dyDescent="0.25">
      <c r="A41" s="32" t="s">
        <v>155</v>
      </c>
      <c r="B41" s="11" t="s">
        <v>236</v>
      </c>
      <c r="C41" t="str">
        <f>IFERROR(VLOOKUP(A41,#REF!, 6, FALSE), "")</f>
        <v/>
      </c>
      <c r="D41" t="str">
        <f>IFERROR(VLOOKUP(A41,#REF!, 7, FALSE), "")</f>
        <v/>
      </c>
      <c r="E41" t="str">
        <f>IFERROR(VLOOKUP(A41,#REF!, 5, FALSE), "")</f>
        <v/>
      </c>
      <c r="F41" t="str">
        <f>IFERROR(VLOOKUP(A41,#REF!, 8, FALSE), "")</f>
        <v/>
      </c>
    </row>
    <row r="42" spans="1:6" x14ac:dyDescent="0.25">
      <c r="A42" s="32" t="s">
        <v>237</v>
      </c>
      <c r="B42" s="11" t="s">
        <v>238</v>
      </c>
      <c r="C42" t="str">
        <f>IFERROR(VLOOKUP(A42,#REF!, 6, FALSE), "")</f>
        <v/>
      </c>
      <c r="D42" t="str">
        <f>IFERROR(VLOOKUP(A42,#REF!, 7, FALSE), "")</f>
        <v/>
      </c>
      <c r="E42" t="str">
        <f>IFERROR(VLOOKUP(A42,#REF!, 5, FALSE), "")</f>
        <v/>
      </c>
      <c r="F42" t="str">
        <f>IFERROR(VLOOKUP(A42,#REF!, 8, FALSE), "")</f>
        <v/>
      </c>
    </row>
    <row r="43" spans="1:6" x14ac:dyDescent="0.25">
      <c r="A43" s="32" t="s">
        <v>242</v>
      </c>
      <c r="B43" s="11" t="s">
        <v>243</v>
      </c>
      <c r="C43" t="str">
        <f>IFERROR(VLOOKUP(A43,#REF!, 6, FALSE), "")</f>
        <v/>
      </c>
      <c r="D43" t="str">
        <f>IFERROR(VLOOKUP(A43,#REF!, 7, FALSE), "")</f>
        <v/>
      </c>
      <c r="E43" t="str">
        <f>IFERROR(VLOOKUP(A43,#REF!, 5, FALSE), "")</f>
        <v/>
      </c>
      <c r="F43" t="str">
        <f>IFERROR(VLOOKUP(A43,#REF!, 8, FALSE), "")</f>
        <v/>
      </c>
    </row>
    <row r="44" spans="1:6" x14ac:dyDescent="0.25">
      <c r="A44" s="32" t="s">
        <v>247</v>
      </c>
      <c r="B44" s="11" t="s">
        <v>248</v>
      </c>
      <c r="C44" t="str">
        <f>IFERROR(VLOOKUP(A44,#REF!, 6, FALSE), "")</f>
        <v/>
      </c>
      <c r="D44" t="str">
        <f>IFERROR(VLOOKUP(A44,#REF!, 7, FALSE), "")</f>
        <v/>
      </c>
      <c r="E44" t="str">
        <f>IFERROR(VLOOKUP(A44,#REF!, 5, FALSE), "")</f>
        <v/>
      </c>
      <c r="F44" t="str">
        <f>IFERROR(VLOOKUP(A44,#REF!, 8, FALSE), "")</f>
        <v/>
      </c>
    </row>
    <row r="45" spans="1:6" x14ac:dyDescent="0.25">
      <c r="A45" s="32" t="s">
        <v>252</v>
      </c>
      <c r="B45" s="11" t="s">
        <v>253</v>
      </c>
      <c r="C45" t="str">
        <f>IFERROR(VLOOKUP(A45,#REF!, 6, FALSE), "")</f>
        <v/>
      </c>
      <c r="D45" t="str">
        <f>IFERROR(VLOOKUP(A45,#REF!, 7, FALSE), "")</f>
        <v/>
      </c>
      <c r="E45" t="str">
        <f>IFERROR(VLOOKUP(A45,#REF!, 5, FALSE), "")</f>
        <v/>
      </c>
      <c r="F45" t="str">
        <f>IFERROR(VLOOKUP(A45,#REF!, 8, FALSE), "")</f>
        <v/>
      </c>
    </row>
    <row r="46" spans="1:6" x14ac:dyDescent="0.25">
      <c r="A46" s="32" t="s">
        <v>257</v>
      </c>
      <c r="B46" s="11" t="s">
        <v>258</v>
      </c>
      <c r="C46" t="str">
        <f>IFERROR(VLOOKUP(A46,#REF!, 6, FALSE), "")</f>
        <v/>
      </c>
      <c r="D46" t="str">
        <f>IFERROR(VLOOKUP(A46,#REF!, 7, FALSE), "")</f>
        <v/>
      </c>
      <c r="E46" t="str">
        <f>IFERROR(VLOOKUP(A46,#REF!, 5, FALSE), "")</f>
        <v/>
      </c>
      <c r="F46" t="str">
        <f>IFERROR(VLOOKUP(A46,#REF!, 8, FALSE), "")</f>
        <v/>
      </c>
    </row>
    <row r="47" spans="1:6" x14ac:dyDescent="0.25">
      <c r="A47" s="32" t="s">
        <v>262</v>
      </c>
      <c r="B47" s="11" t="s">
        <v>263</v>
      </c>
      <c r="C47" t="str">
        <f>IFERROR(VLOOKUP(A47,#REF!, 6, FALSE), "")</f>
        <v/>
      </c>
      <c r="D47" t="str">
        <f>IFERROR(VLOOKUP(A47,#REF!, 7, FALSE), "")</f>
        <v/>
      </c>
      <c r="E47" t="str">
        <f>IFERROR(VLOOKUP(A47,#REF!, 5, FALSE), "")</f>
        <v/>
      </c>
      <c r="F47" t="str">
        <f>IFERROR(VLOOKUP(A47,#REF!, 8, FALSE), "")</f>
        <v/>
      </c>
    </row>
    <row r="48" spans="1:6" x14ac:dyDescent="0.25">
      <c r="A48" s="32" t="s">
        <v>264</v>
      </c>
      <c r="B48" s="11" t="s">
        <v>265</v>
      </c>
      <c r="C48" t="str">
        <f>IFERROR(VLOOKUP(A48,#REF!, 6, FALSE), "")</f>
        <v/>
      </c>
      <c r="D48" t="str">
        <f>IFERROR(VLOOKUP(A48,#REF!, 7, FALSE), "")</f>
        <v/>
      </c>
      <c r="E48" t="str">
        <f>IFERROR(VLOOKUP(A48,#REF!, 5, FALSE), "")</f>
        <v/>
      </c>
      <c r="F48" t="str">
        <f>IFERROR(VLOOKUP(A48,#REF!, 8, FALSE), "")</f>
        <v/>
      </c>
    </row>
    <row r="49" spans="1:6" x14ac:dyDescent="0.25">
      <c r="A49" s="32" t="s">
        <v>268</v>
      </c>
      <c r="B49" s="11" t="s">
        <v>269</v>
      </c>
      <c r="C49" t="str">
        <f>IFERROR(VLOOKUP(A49,#REF!, 6, FALSE), "")</f>
        <v/>
      </c>
      <c r="D49" t="str">
        <f>IFERROR(VLOOKUP(A49,#REF!, 7, FALSE), "")</f>
        <v/>
      </c>
      <c r="E49" t="str">
        <f>IFERROR(VLOOKUP(A49,#REF!, 5, FALSE), "")</f>
        <v/>
      </c>
      <c r="F49" t="str">
        <f>IFERROR(VLOOKUP(A49,#REF!, 8, FALSE), "")</f>
        <v/>
      </c>
    </row>
    <row r="50" spans="1:6" x14ac:dyDescent="0.25">
      <c r="A50" s="32" t="s">
        <v>270</v>
      </c>
      <c r="B50" s="11" t="s">
        <v>271</v>
      </c>
      <c r="C50" t="str">
        <f>IFERROR(VLOOKUP(A50,#REF!, 6, FALSE), "")</f>
        <v/>
      </c>
      <c r="D50" t="str">
        <f>IFERROR(VLOOKUP(A50,#REF!, 7, FALSE), "")</f>
        <v/>
      </c>
      <c r="E50" t="str">
        <f>IFERROR(VLOOKUP(A50,#REF!, 5, FALSE), "")</f>
        <v/>
      </c>
      <c r="F50" t="str">
        <f>IFERROR(VLOOKUP(A50,#REF!, 8, FALSE), "")</f>
        <v/>
      </c>
    </row>
    <row r="51" spans="1:6" x14ac:dyDescent="0.25">
      <c r="A51" s="32" t="s">
        <v>275</v>
      </c>
      <c r="B51" s="11" t="s">
        <v>276</v>
      </c>
      <c r="C51" t="str">
        <f>IFERROR(VLOOKUP(A51,#REF!, 6, FALSE), "")</f>
        <v/>
      </c>
      <c r="D51" t="str">
        <f>IFERROR(VLOOKUP(A51,#REF!, 7, FALSE), "")</f>
        <v/>
      </c>
      <c r="E51" t="str">
        <f>IFERROR(VLOOKUP(A51,#REF!, 5, FALSE), "")</f>
        <v/>
      </c>
      <c r="F51" t="str">
        <f>IFERROR(VLOOKUP(A51,#REF!, 8, FALSE), "")</f>
        <v/>
      </c>
    </row>
    <row r="52" spans="1:6" x14ac:dyDescent="0.25">
      <c r="A52" s="32" t="s">
        <v>280</v>
      </c>
      <c r="B52" s="11" t="s">
        <v>281</v>
      </c>
      <c r="C52" t="str">
        <f>IFERROR(VLOOKUP(A52,#REF!, 6, FALSE), "")</f>
        <v/>
      </c>
      <c r="D52" t="str">
        <f>IFERROR(VLOOKUP(A52,#REF!, 7, FALSE), "")</f>
        <v/>
      </c>
      <c r="E52" t="str">
        <f>IFERROR(VLOOKUP(A52,#REF!, 5, FALSE), "")</f>
        <v/>
      </c>
      <c r="F52" t="str">
        <f>IFERROR(VLOOKUP(A52,#REF!, 8, FALSE), "")</f>
        <v/>
      </c>
    </row>
    <row r="53" spans="1:6" x14ac:dyDescent="0.25">
      <c r="A53" s="32" t="s">
        <v>282</v>
      </c>
      <c r="B53" s="11" t="s">
        <v>283</v>
      </c>
      <c r="C53" t="str">
        <f>IFERROR(VLOOKUP(A53,#REF!, 6, FALSE), "")</f>
        <v/>
      </c>
      <c r="D53" t="str">
        <f>IFERROR(VLOOKUP(A53,#REF!, 7, FALSE), "")</f>
        <v/>
      </c>
      <c r="E53" t="str">
        <f>IFERROR(VLOOKUP(A53,#REF!, 5, FALSE), "")</f>
        <v/>
      </c>
      <c r="F53" t="str">
        <f>IFERROR(VLOOKUP(A53,#REF!, 8, FALSE), "")</f>
        <v/>
      </c>
    </row>
    <row r="54" spans="1:6" x14ac:dyDescent="0.25">
      <c r="A54" s="32" t="s">
        <v>287</v>
      </c>
      <c r="B54" s="11" t="s">
        <v>288</v>
      </c>
      <c r="C54" t="str">
        <f>IFERROR(VLOOKUP(A54,#REF!, 6, FALSE), "")</f>
        <v/>
      </c>
      <c r="D54" t="str">
        <f>IFERROR(VLOOKUP(A54,#REF!, 7, FALSE), "")</f>
        <v/>
      </c>
      <c r="E54" t="str">
        <f>IFERROR(VLOOKUP(A54,#REF!, 5, FALSE), "")</f>
        <v/>
      </c>
      <c r="F54" t="str">
        <f>IFERROR(VLOOKUP(A54,#REF!, 8, FALSE), "")</f>
        <v/>
      </c>
    </row>
    <row r="55" spans="1:6" x14ac:dyDescent="0.25">
      <c r="A55" s="32" t="s">
        <v>291</v>
      </c>
      <c r="B55" s="11" t="s">
        <v>292</v>
      </c>
      <c r="C55" t="str">
        <f>IFERROR(VLOOKUP(A55,#REF!, 6, FALSE), "")</f>
        <v/>
      </c>
      <c r="D55" t="str">
        <f>IFERROR(VLOOKUP(A55,#REF!, 7, FALSE), "")</f>
        <v/>
      </c>
      <c r="E55" t="str">
        <f>IFERROR(VLOOKUP(A55,#REF!, 5, FALSE), "")</f>
        <v/>
      </c>
      <c r="F55" t="str">
        <f>IFERROR(VLOOKUP(A55,#REF!, 8, FALSE), "")</f>
        <v/>
      </c>
    </row>
    <row r="56" spans="1:6" x14ac:dyDescent="0.25">
      <c r="A56" s="32" t="s">
        <v>293</v>
      </c>
      <c r="B56" s="11" t="s">
        <v>294</v>
      </c>
      <c r="C56" t="str">
        <f>IFERROR(VLOOKUP(A56,#REF!, 6, FALSE), "")</f>
        <v/>
      </c>
      <c r="D56" t="str">
        <f>IFERROR(VLOOKUP(A56,#REF!, 7, FALSE), "")</f>
        <v/>
      </c>
      <c r="E56" t="str">
        <f>IFERROR(VLOOKUP(A56,#REF!, 5, FALSE), "")</f>
        <v/>
      </c>
      <c r="F56" t="str">
        <f>IFERROR(VLOOKUP(A56,#REF!, 8, FALSE), "")</f>
        <v/>
      </c>
    </row>
    <row r="57" spans="1:6" x14ac:dyDescent="0.25">
      <c r="A57" s="32" t="s">
        <v>297</v>
      </c>
      <c r="B57" s="11" t="s">
        <v>298</v>
      </c>
      <c r="C57" t="str">
        <f>IFERROR(VLOOKUP(A57,#REF!, 6, FALSE), "")</f>
        <v/>
      </c>
      <c r="D57" t="str">
        <f>IFERROR(VLOOKUP(A57,#REF!, 7, FALSE), "")</f>
        <v/>
      </c>
      <c r="E57" t="str">
        <f>IFERROR(VLOOKUP(A57,#REF!, 5, FALSE), "")</f>
        <v/>
      </c>
      <c r="F57" t="str">
        <f>IFERROR(VLOOKUP(A57,#REF!, 8, FALSE), "")</f>
        <v/>
      </c>
    </row>
    <row r="58" spans="1:6" x14ac:dyDescent="0.25">
      <c r="A58" s="32" t="s">
        <v>300</v>
      </c>
      <c r="B58" s="11" t="s">
        <v>301</v>
      </c>
      <c r="C58" t="str">
        <f>IFERROR(VLOOKUP(A58,#REF!, 6, FALSE), "")</f>
        <v/>
      </c>
      <c r="D58" t="str">
        <f>IFERROR(VLOOKUP(A58,#REF!, 7, FALSE), "")</f>
        <v/>
      </c>
      <c r="E58" t="str">
        <f>IFERROR(VLOOKUP(A58,#REF!, 5, FALSE), "")</f>
        <v/>
      </c>
      <c r="F58" t="str">
        <f>IFERROR(VLOOKUP(A58,#REF!, 8, FALSE), "")</f>
        <v/>
      </c>
    </row>
    <row r="59" spans="1:6" x14ac:dyDescent="0.25">
      <c r="A59" s="32" t="s">
        <v>302</v>
      </c>
      <c r="B59" s="11" t="s">
        <v>303</v>
      </c>
      <c r="C59" t="str">
        <f>IFERROR(VLOOKUP(A59,#REF!, 6, FALSE), "")</f>
        <v/>
      </c>
      <c r="D59" t="str">
        <f>IFERROR(VLOOKUP(A59,#REF!, 7, FALSE), "")</f>
        <v/>
      </c>
      <c r="E59" t="str">
        <f>IFERROR(VLOOKUP(A59,#REF!, 5, FALSE), "")</f>
        <v/>
      </c>
      <c r="F59" t="str">
        <f>IFERROR(VLOOKUP(A59,#REF!, 8, FALSE), "")</f>
        <v/>
      </c>
    </row>
    <row r="60" spans="1:6" x14ac:dyDescent="0.25">
      <c r="A60" s="32" t="s">
        <v>304</v>
      </c>
      <c r="B60" s="11" t="s">
        <v>305</v>
      </c>
      <c r="C60" t="str">
        <f>IFERROR(VLOOKUP(A60,#REF!, 6, FALSE), "")</f>
        <v/>
      </c>
      <c r="D60" t="str">
        <f>IFERROR(VLOOKUP(A60,#REF!, 7, FALSE), "")</f>
        <v/>
      </c>
      <c r="E60" t="str">
        <f>IFERROR(VLOOKUP(A60,#REF!, 5, FALSE), "")</f>
        <v/>
      </c>
      <c r="F60" t="str">
        <f>IFERROR(VLOOKUP(A60,#REF!, 8, FALSE), "")</f>
        <v/>
      </c>
    </row>
    <row r="61" spans="1:6" x14ac:dyDescent="0.25">
      <c r="A61" s="32" t="s">
        <v>308</v>
      </c>
      <c r="B61" s="11" t="s">
        <v>309</v>
      </c>
      <c r="C61" t="str">
        <f>IFERROR(VLOOKUP(A61,#REF!, 6, FALSE), "")</f>
        <v/>
      </c>
      <c r="D61" t="str">
        <f>IFERROR(VLOOKUP(A61,#REF!, 7, FALSE), "")</f>
        <v/>
      </c>
      <c r="E61" t="str">
        <f>IFERROR(VLOOKUP(A61,#REF!, 5, FALSE), "")</f>
        <v/>
      </c>
      <c r="F61" t="str">
        <f>IFERROR(VLOOKUP(A61,#REF!, 8, FALSE), "")</f>
        <v/>
      </c>
    </row>
    <row r="62" spans="1:6" x14ac:dyDescent="0.25">
      <c r="A62" s="32" t="s">
        <v>312</v>
      </c>
      <c r="B62" s="11" t="s">
        <v>313</v>
      </c>
      <c r="C62" t="str">
        <f>IFERROR(VLOOKUP(A62,#REF!, 6, FALSE), "")</f>
        <v/>
      </c>
      <c r="D62" t="str">
        <f>IFERROR(VLOOKUP(A62,#REF!, 7, FALSE), "")</f>
        <v/>
      </c>
      <c r="E62" t="str">
        <f>IFERROR(VLOOKUP(A62,#REF!, 5, FALSE), "")</f>
        <v/>
      </c>
      <c r="F62" t="str">
        <f>IFERROR(VLOOKUP(A62,#REF!, 8, FALSE), "")</f>
        <v/>
      </c>
    </row>
    <row r="63" spans="1:6" x14ac:dyDescent="0.25">
      <c r="A63" s="32">
        <v>204</v>
      </c>
      <c r="B63" s="11" t="s">
        <v>6</v>
      </c>
      <c r="C63" t="str">
        <f>IFERROR(VLOOKUP(A63,#REF!, 6, FALSE), "")</f>
        <v/>
      </c>
      <c r="D63" t="str">
        <f>IFERROR(VLOOKUP(A63,#REF!, 7, FALSE), "")</f>
        <v/>
      </c>
      <c r="E63" t="str">
        <f>IFERROR(VLOOKUP(A63,#REF!, 5, FALSE), "")</f>
        <v/>
      </c>
      <c r="F63" t="str">
        <f>IFERROR(VLOOKUP(A63,#REF!, 8, FALSE), "")</f>
        <v/>
      </c>
    </row>
    <row r="64" spans="1:6" x14ac:dyDescent="0.25">
      <c r="A64" s="33"/>
      <c r="B64" s="11" t="s">
        <v>20</v>
      </c>
      <c r="C64" t="str">
        <f>IFERROR(VLOOKUP(A64,#REF!, 6, FALSE), "")</f>
        <v/>
      </c>
      <c r="D64" t="str">
        <f>IFERROR(VLOOKUP(A64,#REF!, 7, FALSE), "")</f>
        <v/>
      </c>
      <c r="E64" t="str">
        <f>IFERROR(VLOOKUP(A64,#REF!, 5, FALSE), "")</f>
        <v/>
      </c>
      <c r="F64" t="str">
        <f>IFERROR(VLOOKUP(A64,#REF!, 8, FALSE), "")</f>
        <v/>
      </c>
    </row>
    <row r="65" spans="1:6" x14ac:dyDescent="0.25">
      <c r="A65" s="33"/>
      <c r="B65" s="11" t="s">
        <v>340</v>
      </c>
      <c r="C65" t="str">
        <f>IFERROR(VLOOKUP(A65,#REF!, 6, FALSE), "")</f>
        <v/>
      </c>
      <c r="D65" t="str">
        <f>IFERROR(VLOOKUP(A65,#REF!, 7, FALSE), "")</f>
        <v/>
      </c>
      <c r="E65" t="str">
        <f>IFERROR(VLOOKUP(A65,#REF!, 5, FALSE), "")</f>
        <v/>
      </c>
      <c r="F65" t="str">
        <f>IFERROR(VLOOKUP(A65,#REF!, 8, FALSE), "")</f>
        <v/>
      </c>
    </row>
    <row r="66" spans="1:6" ht="18" customHeight="1" x14ac:dyDescent="0.25">
      <c r="A66" s="33" t="s">
        <v>2516</v>
      </c>
      <c r="B66" s="11" t="s">
        <v>946</v>
      </c>
      <c r="C66" t="str">
        <f>IFERROR(VLOOKUP(A66,#REF!, 6, FALSE), "")</f>
        <v/>
      </c>
      <c r="D66" t="str">
        <f>IFERROR(VLOOKUP(A66,#REF!, 7, FALSE), "")</f>
        <v/>
      </c>
      <c r="E66" t="str">
        <f>IFERROR(VLOOKUP(A66,#REF!, 5, FALSE), "")</f>
        <v/>
      </c>
      <c r="F66" t="str">
        <f>IFERROR(VLOOKUP(A66,#REF!, 8, FALSE), "")</f>
        <v/>
      </c>
    </row>
    <row r="67" spans="1:6" x14ac:dyDescent="0.25">
      <c r="A67" s="33" t="s">
        <v>1362</v>
      </c>
      <c r="B67" s="11" t="s">
        <v>2498</v>
      </c>
      <c r="C67" t="str">
        <f>IFERROR(VLOOKUP(A67,#REF!, 6, FALSE), "")</f>
        <v/>
      </c>
      <c r="D67" t="str">
        <f>IFERROR(VLOOKUP(A67,#REF!, 7, FALSE), "")</f>
        <v/>
      </c>
      <c r="E67" t="str">
        <f>IFERROR(VLOOKUP(A67,#REF!, 5, FALSE), "")</f>
        <v/>
      </c>
      <c r="F67" t="str">
        <f>IFERROR(VLOOKUP(A67,#REF!, 8, FALSE), "")</f>
        <v/>
      </c>
    </row>
    <row r="68" spans="1:6" x14ac:dyDescent="0.25">
      <c r="A68" s="33" t="s">
        <v>1373</v>
      </c>
      <c r="B68" s="11" t="s">
        <v>1374</v>
      </c>
      <c r="C68" t="str">
        <f>IFERROR(VLOOKUP(A68,#REF!, 6, FALSE), "")</f>
        <v/>
      </c>
      <c r="D68" t="str">
        <f>IFERROR(VLOOKUP(A68,#REF!, 7, FALSE), "")</f>
        <v/>
      </c>
      <c r="E68" t="str">
        <f>IFERROR(VLOOKUP(A68,#REF!, 5, FALSE), "")</f>
        <v/>
      </c>
      <c r="F68" t="str">
        <f>IFERROR(VLOOKUP(A68,#REF!, 8, FALSE), "")</f>
        <v/>
      </c>
    </row>
    <row r="69" spans="1:6" x14ac:dyDescent="0.25">
      <c r="A69" s="33" t="s">
        <v>2500</v>
      </c>
      <c r="B69" s="11" t="s">
        <v>2499</v>
      </c>
      <c r="C69" t="str">
        <f>IFERROR(VLOOKUP(A69,#REF!, 6, FALSE), "")</f>
        <v/>
      </c>
      <c r="D69" t="str">
        <f>IFERROR(VLOOKUP(A69,#REF!, 7, FALSE), "")</f>
        <v/>
      </c>
      <c r="E69" t="str">
        <f>IFERROR(VLOOKUP(A69,#REF!, 5, FALSE), "")</f>
        <v/>
      </c>
      <c r="F69" t="str">
        <f>IFERROR(VLOOKUP(A69,#REF!, 8, FALSE), "")</f>
        <v/>
      </c>
    </row>
    <row r="70" spans="1:6" x14ac:dyDescent="0.25">
      <c r="A70" s="33" t="s">
        <v>2502</v>
      </c>
      <c r="B70" s="11" t="s">
        <v>2501</v>
      </c>
      <c r="C70" t="str">
        <f>IFERROR(VLOOKUP(A70,#REF!, 6, FALSE), "")</f>
        <v/>
      </c>
      <c r="D70" t="str">
        <f>IFERROR(VLOOKUP(A70,#REF!, 7, FALSE), "")</f>
        <v/>
      </c>
      <c r="E70" t="str">
        <f>IFERROR(VLOOKUP(A70,#REF!, 5, FALSE), "")</f>
        <v/>
      </c>
      <c r="F70" t="str">
        <f>IFERROR(VLOOKUP(A70,#REF!, 8, FALSE), "")</f>
        <v/>
      </c>
    </row>
    <row r="71" spans="1:6" x14ac:dyDescent="0.25">
      <c r="A71" s="33" t="s">
        <v>1389</v>
      </c>
      <c r="B71" s="11" t="s">
        <v>1390</v>
      </c>
      <c r="C71" t="str">
        <f>IFERROR(VLOOKUP(A71,#REF!, 6, FALSE), "")</f>
        <v/>
      </c>
      <c r="D71" t="str">
        <f>IFERROR(VLOOKUP(A71,#REF!, 7, FALSE), "")</f>
        <v/>
      </c>
      <c r="E71" t="str">
        <f>IFERROR(VLOOKUP(A71,#REF!, 5, FALSE), "")</f>
        <v/>
      </c>
      <c r="F71" t="str">
        <f>IFERROR(VLOOKUP(A71,#REF!, 8, FALSE), "")</f>
        <v/>
      </c>
    </row>
    <row r="72" spans="1:6" x14ac:dyDescent="0.25">
      <c r="A72" s="33"/>
      <c r="B72" s="11" t="s">
        <v>1397</v>
      </c>
      <c r="C72" t="str">
        <f>IFERROR(VLOOKUP(A72,#REF!, 6, FALSE), "")</f>
        <v/>
      </c>
      <c r="D72" t="str">
        <f>IFERROR(VLOOKUP(A72,#REF!, 7, FALSE), "")</f>
        <v/>
      </c>
      <c r="E72" t="str">
        <f>IFERROR(VLOOKUP(A72,#REF!, 5, FALSE), "")</f>
        <v/>
      </c>
      <c r="F72" t="str">
        <f>IFERROR(VLOOKUP(A72,#REF!, 8, FALSE), "")</f>
        <v/>
      </c>
    </row>
    <row r="73" spans="1:6" x14ac:dyDescent="0.25">
      <c r="A73" s="33" t="s">
        <v>1402</v>
      </c>
      <c r="B73" s="11" t="s">
        <v>1403</v>
      </c>
      <c r="C73" t="str">
        <f>IFERROR(VLOOKUP(A73,#REF!, 6, FALSE), "")</f>
        <v/>
      </c>
      <c r="D73" t="str">
        <f>IFERROR(VLOOKUP(A73,#REF!, 7, FALSE), "")</f>
        <v/>
      </c>
      <c r="E73" t="str">
        <f>IFERROR(VLOOKUP(A73,#REF!, 5, FALSE), "")</f>
        <v/>
      </c>
      <c r="F73" t="str">
        <f>IFERROR(VLOOKUP(A73,#REF!, 8, FALSE), "")</f>
        <v/>
      </c>
    </row>
    <row r="74" spans="1:6" x14ac:dyDescent="0.25">
      <c r="A74" s="33"/>
      <c r="B74" s="11" t="s">
        <v>1405</v>
      </c>
      <c r="C74" t="str">
        <f>IFERROR(VLOOKUP(A74,#REF!, 6, FALSE), "")</f>
        <v/>
      </c>
      <c r="D74" t="str">
        <f>IFERROR(VLOOKUP(A74,#REF!, 7, FALSE), "")</f>
        <v/>
      </c>
      <c r="E74" t="str">
        <f>IFERROR(VLOOKUP(A74,#REF!, 5, FALSE), "")</f>
        <v/>
      </c>
      <c r="F74" t="str">
        <f>IFERROR(VLOOKUP(A74,#REF!, 8, FALSE), "")</f>
        <v/>
      </c>
    </row>
    <row r="75" spans="1:6" x14ac:dyDescent="0.25">
      <c r="A75" s="33"/>
      <c r="B75" s="11" t="s">
        <v>1407</v>
      </c>
      <c r="C75" t="str">
        <f>IFERROR(VLOOKUP(A75,#REF!, 6, FALSE), "")</f>
        <v/>
      </c>
      <c r="D75" t="str">
        <f>IFERROR(VLOOKUP(A75,#REF!, 7, FALSE), "")</f>
        <v/>
      </c>
      <c r="E75" t="str">
        <f>IFERROR(VLOOKUP(A75,#REF!, 5, FALSE), "")</f>
        <v/>
      </c>
      <c r="F75" t="str">
        <f>IFERROR(VLOOKUP(A75,#REF!, 8, FALSE), "")</f>
        <v/>
      </c>
    </row>
    <row r="76" spans="1:6" x14ac:dyDescent="0.25">
      <c r="A76" s="33">
        <v>2006.56</v>
      </c>
      <c r="B76" s="11" t="s">
        <v>1409</v>
      </c>
      <c r="C76" t="str">
        <f>IFERROR(VLOOKUP(A76,#REF!, 6, FALSE), "")</f>
        <v/>
      </c>
      <c r="D76" t="str">
        <f>IFERROR(VLOOKUP(A76,#REF!, 7, FALSE), "")</f>
        <v/>
      </c>
      <c r="E76" t="str">
        <f>IFERROR(VLOOKUP(A76,#REF!, 5, FALSE), "")</f>
        <v/>
      </c>
      <c r="F76" t="str">
        <f>IFERROR(VLOOKUP(A76,#REF!, 8, FALSE), "")</f>
        <v/>
      </c>
    </row>
    <row r="77" spans="1:6" x14ac:dyDescent="0.25">
      <c r="A77" s="33">
        <v>5008</v>
      </c>
      <c r="B77" s="11" t="s">
        <v>1411</v>
      </c>
      <c r="C77" t="str">
        <f>IFERROR(VLOOKUP(A77,#REF!, 6, FALSE), "")</f>
        <v/>
      </c>
      <c r="D77" t="str">
        <f>IFERROR(VLOOKUP(A77,#REF!, 7, FALSE), "")</f>
        <v/>
      </c>
      <c r="E77" t="str">
        <f>IFERROR(VLOOKUP(A77,#REF!, 5, FALSE), "")</f>
        <v/>
      </c>
      <c r="F77" t="str">
        <f>IFERROR(VLOOKUP(A77,#REF!, 8, FALSE), "")</f>
        <v/>
      </c>
    </row>
    <row r="78" spans="1:6" x14ac:dyDescent="0.25">
      <c r="A78" s="33">
        <v>6002.56</v>
      </c>
      <c r="B78" s="11" t="s">
        <v>1413</v>
      </c>
      <c r="C78" t="str">
        <f>IFERROR(VLOOKUP(A78,#REF!, 6, FALSE), "")</f>
        <v/>
      </c>
      <c r="D78" t="str">
        <f>IFERROR(VLOOKUP(A78,#REF!, 7, FALSE), "")</f>
        <v/>
      </c>
      <c r="E78" t="str">
        <f>IFERROR(VLOOKUP(A78,#REF!, 5, FALSE), "")</f>
        <v/>
      </c>
      <c r="F78" t="str">
        <f>IFERROR(VLOOKUP(A78,#REF!, 8, FALSE), "")</f>
        <v/>
      </c>
    </row>
    <row r="79" spans="1:6" x14ac:dyDescent="0.25">
      <c r="A79" s="33">
        <v>6002.56</v>
      </c>
      <c r="B79" s="11" t="s">
        <v>1413</v>
      </c>
      <c r="C79" t="str">
        <f>IFERROR(VLOOKUP(A79,#REF!, 6, FALSE), "")</f>
        <v/>
      </c>
      <c r="D79" t="str">
        <f>IFERROR(VLOOKUP(A79,#REF!, 7, FALSE), "")</f>
        <v/>
      </c>
      <c r="E79" t="str">
        <f>IFERROR(VLOOKUP(A79,#REF!, 5, FALSE), "")</f>
        <v/>
      </c>
      <c r="F79" t="str">
        <f>IFERROR(VLOOKUP(A79,#REF!, 8, FALSE), "")</f>
        <v/>
      </c>
    </row>
    <row r="80" spans="1:6" x14ac:dyDescent="0.25">
      <c r="A80" s="33" t="s">
        <v>1416</v>
      </c>
      <c r="B80" s="11" t="s">
        <v>1416</v>
      </c>
      <c r="C80" t="str">
        <f>IFERROR(VLOOKUP(A80,#REF!, 6, FALSE), "")</f>
        <v/>
      </c>
      <c r="D80" t="str">
        <f>IFERROR(VLOOKUP(A80,#REF!, 7, FALSE), "")</f>
        <v/>
      </c>
      <c r="E80" t="str">
        <f>IFERROR(VLOOKUP(A80,#REF!, 5, FALSE), "")</f>
        <v/>
      </c>
      <c r="F80" t="str">
        <f>IFERROR(VLOOKUP(A80,#REF!, 8, FALSE), "")</f>
        <v/>
      </c>
    </row>
    <row r="81" spans="1:6" x14ac:dyDescent="0.25">
      <c r="A81" s="33">
        <v>10003</v>
      </c>
      <c r="B81" s="11" t="s">
        <v>2503</v>
      </c>
      <c r="C81" t="str">
        <f>IFERROR(VLOOKUP(A81,#REF!, 6, FALSE), "")</f>
        <v/>
      </c>
      <c r="D81" t="str">
        <f>IFERROR(VLOOKUP(A81,#REF!, 7, FALSE), "")</f>
        <v/>
      </c>
      <c r="E81" t="str">
        <f>IFERROR(VLOOKUP(A81,#REF!, 5, FALSE), "")</f>
        <v/>
      </c>
      <c r="F81" t="str">
        <f>IFERROR(VLOOKUP(A81,#REF!, 8, FALSE), "")</f>
        <v/>
      </c>
    </row>
    <row r="82" spans="1:6" x14ac:dyDescent="0.25">
      <c r="A82" s="33">
        <v>2100.0500000000002</v>
      </c>
      <c r="B82" s="11" t="s">
        <v>2504</v>
      </c>
      <c r="C82" t="str">
        <f>IFERROR(VLOOKUP(A82,#REF!, 6, FALSE), "")</f>
        <v/>
      </c>
      <c r="D82" t="str">
        <f>IFERROR(VLOOKUP(A82,#REF!, 7, FALSE), "")</f>
        <v/>
      </c>
      <c r="E82" t="str">
        <f>IFERROR(VLOOKUP(A82,#REF!, 5, FALSE), "")</f>
        <v/>
      </c>
      <c r="F82" t="str">
        <f>IFERROR(VLOOKUP(A82,#REF!, 8, FALSE), "")</f>
        <v/>
      </c>
    </row>
    <row r="83" spans="1:6" x14ac:dyDescent="0.25">
      <c r="A83" s="33">
        <v>2100.0250000000001</v>
      </c>
      <c r="B83" s="11" t="s">
        <v>2505</v>
      </c>
      <c r="C83" t="str">
        <f>IFERROR(VLOOKUP(A83,#REF!, 6, FALSE), "")</f>
        <v/>
      </c>
      <c r="D83" t="str">
        <f>IFERROR(VLOOKUP(A83,#REF!, 7, FALSE), "")</f>
        <v/>
      </c>
      <c r="E83" t="str">
        <f>IFERROR(VLOOKUP(A83,#REF!, 5, FALSE), "")</f>
        <v/>
      </c>
      <c r="F83" t="str">
        <f>IFERROR(VLOOKUP(A83,#REF!, 8, FALSE), "")</f>
        <v/>
      </c>
    </row>
    <row r="84" spans="1:6" x14ac:dyDescent="0.25">
      <c r="A84" s="33">
        <v>2100.1</v>
      </c>
      <c r="B84" s="11" t="s">
        <v>2506</v>
      </c>
      <c r="C84" t="str">
        <f>IFERROR(VLOOKUP(A84,#REF!, 6, FALSE), "")</f>
        <v/>
      </c>
      <c r="D84" t="str">
        <f>IFERROR(VLOOKUP(A84,#REF!, 7, FALSE), "")</f>
        <v/>
      </c>
      <c r="E84" t="str">
        <f>IFERROR(VLOOKUP(A84,#REF!, 5, FALSE), "")</f>
        <v/>
      </c>
      <c r="F84" t="str">
        <f>IFERROR(VLOOKUP(A84,#REF!, 8, FALSE), "")</f>
        <v/>
      </c>
    </row>
    <row r="85" spans="1:6" x14ac:dyDescent="0.25">
      <c r="A85" s="33">
        <v>2110.0500000000002</v>
      </c>
      <c r="B85" s="11" t="s">
        <v>2507</v>
      </c>
      <c r="C85" t="str">
        <f>IFERROR(VLOOKUP(A85,#REF!, 6, FALSE), "")</f>
        <v/>
      </c>
      <c r="D85" t="str">
        <f>IFERROR(VLOOKUP(A85,#REF!, 7, FALSE), "")</f>
        <v/>
      </c>
      <c r="E85" t="str">
        <f>IFERROR(VLOOKUP(A85,#REF!, 5, FALSE), "")</f>
        <v/>
      </c>
      <c r="F85" t="str">
        <f>IFERROR(VLOOKUP(A85,#REF!, 8, FALSE), "")</f>
        <v/>
      </c>
    </row>
    <row r="86" spans="1:6" x14ac:dyDescent="0.25">
      <c r="A86" s="33">
        <v>999999</v>
      </c>
      <c r="B86" s="11" t="s">
        <v>1428</v>
      </c>
      <c r="C86" t="str">
        <f>IFERROR(VLOOKUP(A86,#REF!, 6, FALSE), "")</f>
        <v/>
      </c>
      <c r="D86" t="str">
        <f>IFERROR(VLOOKUP(A86,#REF!, 7, FALSE), "")</f>
        <v/>
      </c>
      <c r="E86" t="str">
        <f>IFERROR(VLOOKUP(A86,#REF!, 5, FALSE), "")</f>
        <v/>
      </c>
      <c r="F86" t="str">
        <f>IFERROR(VLOOKUP(A86,#REF!, 8, FALSE), "")</f>
        <v/>
      </c>
    </row>
    <row r="87" spans="1:6" x14ac:dyDescent="0.25">
      <c r="A87" s="33">
        <v>999998</v>
      </c>
      <c r="B87" s="11" t="s">
        <v>1430</v>
      </c>
      <c r="C87" t="str">
        <f>IFERROR(VLOOKUP(A87,#REF!, 6, FALSE), "")</f>
        <v/>
      </c>
      <c r="D87" t="str">
        <f>IFERROR(VLOOKUP(A87,#REF!, 7, FALSE), "")</f>
        <v/>
      </c>
      <c r="E87" t="str">
        <f>IFERROR(VLOOKUP(A87,#REF!, 5, FALSE), "")</f>
        <v/>
      </c>
      <c r="F87" t="str">
        <f>IFERROR(VLOOKUP(A87,#REF!, 8, FALSE), "")</f>
        <v/>
      </c>
    </row>
    <row r="88" spans="1:6" x14ac:dyDescent="0.25">
      <c r="A88" s="33">
        <v>999997</v>
      </c>
      <c r="B88" s="11" t="s">
        <v>1432</v>
      </c>
      <c r="C88" t="str">
        <f>IFERROR(VLOOKUP(A88,#REF!, 6, FALSE), "")</f>
        <v/>
      </c>
      <c r="D88" t="str">
        <f>IFERROR(VLOOKUP(A88,#REF!, 7, FALSE), "")</f>
        <v/>
      </c>
      <c r="E88" t="str">
        <f>IFERROR(VLOOKUP(A88,#REF!, 5, FALSE), "")</f>
        <v/>
      </c>
      <c r="F88" t="str">
        <f>IFERROR(VLOOKUP(A88,#REF!, 8, FALSE), "")</f>
        <v/>
      </c>
    </row>
    <row r="89" spans="1:6" x14ac:dyDescent="0.25">
      <c r="A89" s="33" t="s">
        <v>1434</v>
      </c>
      <c r="B89" s="11" t="s">
        <v>2508</v>
      </c>
      <c r="C89" t="str">
        <f>IFERROR(VLOOKUP(A89,#REF!, 6, FALSE), "")</f>
        <v/>
      </c>
      <c r="D89" t="str">
        <f>IFERROR(VLOOKUP(A89,#REF!, 7, FALSE), "")</f>
        <v/>
      </c>
      <c r="E89" t="str">
        <f>IFERROR(VLOOKUP(A89,#REF!, 5, FALSE), "")</f>
        <v/>
      </c>
      <c r="F89" t="str">
        <f>IFERROR(VLOOKUP(A89,#REF!, 8, FALSE), "")</f>
        <v/>
      </c>
    </row>
    <row r="90" spans="1:6" x14ac:dyDescent="0.25">
      <c r="A90" s="33">
        <v>2015.1</v>
      </c>
      <c r="B90" s="11" t="s">
        <v>1442</v>
      </c>
      <c r="C90" t="str">
        <f>IFERROR(VLOOKUP(A90,#REF!, 6, FALSE), "")</f>
        <v/>
      </c>
      <c r="D90" t="str">
        <f>IFERROR(VLOOKUP(A90,#REF!, 7, FALSE), "")</f>
        <v/>
      </c>
      <c r="E90" t="str">
        <f>IFERROR(VLOOKUP(A90,#REF!, 5, FALSE), "")</f>
        <v/>
      </c>
      <c r="F90" t="str">
        <f>IFERROR(VLOOKUP(A90,#REF!, 8, FALSE), "")</f>
        <v/>
      </c>
    </row>
    <row r="91" spans="1:6" x14ac:dyDescent="0.25">
      <c r="A91" s="33">
        <v>2015.125</v>
      </c>
      <c r="B91" s="11" t="s">
        <v>1444</v>
      </c>
      <c r="C91" t="str">
        <f>IFERROR(VLOOKUP(A91,#REF!, 6, FALSE), "")</f>
        <v/>
      </c>
      <c r="D91" t="str">
        <f>IFERROR(VLOOKUP(A91,#REF!, 7, FALSE), "")</f>
        <v/>
      </c>
      <c r="E91" t="str">
        <f>IFERROR(VLOOKUP(A91,#REF!, 5, FALSE), "")</f>
        <v/>
      </c>
      <c r="F91" t="str">
        <f>IFERROR(VLOOKUP(A91,#REF!, 8, FALSE), "")</f>
        <v/>
      </c>
    </row>
    <row r="92" spans="1:6" x14ac:dyDescent="0.25">
      <c r="A92" s="33">
        <v>2015.2</v>
      </c>
      <c r="B92" s="11" t="s">
        <v>1446</v>
      </c>
      <c r="C92" t="str">
        <f>IFERROR(VLOOKUP(A92,#REF!, 6, FALSE), "")</f>
        <v/>
      </c>
      <c r="D92" t="str">
        <f>IFERROR(VLOOKUP(A92,#REF!, 7, FALSE), "")</f>
        <v/>
      </c>
      <c r="E92" t="str">
        <f>IFERROR(VLOOKUP(A92,#REF!, 5, FALSE), "")</f>
        <v/>
      </c>
      <c r="F92" t="str">
        <f>IFERROR(VLOOKUP(A92,#REF!, 8, FALSE), "")</f>
        <v/>
      </c>
    </row>
    <row r="93" spans="1:6" x14ac:dyDescent="0.25">
      <c r="A93" s="33">
        <v>8011.8</v>
      </c>
      <c r="B93" s="11" t="s">
        <v>1448</v>
      </c>
      <c r="C93" t="str">
        <f>IFERROR(VLOOKUP(A93,#REF!, 6, FALSE), "")</f>
        <v/>
      </c>
      <c r="D93" t="str">
        <f>IFERROR(VLOOKUP(A93,#REF!, 7, FALSE), "")</f>
        <v/>
      </c>
      <c r="E93" t="str">
        <f>IFERROR(VLOOKUP(A93,#REF!, 5, FALSE), "")</f>
        <v/>
      </c>
      <c r="F93" t="str">
        <f>IFERROR(VLOOKUP(A93,#REF!, 8, FALSE), "")</f>
        <v/>
      </c>
    </row>
    <row r="94" spans="1:6" x14ac:dyDescent="0.25">
      <c r="A94" s="33">
        <v>1004.65</v>
      </c>
      <c r="B94" s="11" t="s">
        <v>1450</v>
      </c>
      <c r="C94" t="str">
        <f>IFERROR(VLOOKUP(A94,#REF!, 6, FALSE), "")</f>
        <v/>
      </c>
      <c r="D94" t="str">
        <f>IFERROR(VLOOKUP(A94,#REF!, 7, FALSE), "")</f>
        <v/>
      </c>
      <c r="E94" t="str">
        <f>IFERROR(VLOOKUP(A94,#REF!, 5, FALSE), "")</f>
        <v/>
      </c>
      <c r="F94" t="str">
        <f>IFERROR(VLOOKUP(A94,#REF!, 8, FALSE), "")</f>
        <v/>
      </c>
    </row>
    <row r="95" spans="1:6" x14ac:dyDescent="0.25">
      <c r="A95" s="33">
        <v>2031</v>
      </c>
      <c r="B95" s="11" t="s">
        <v>1452</v>
      </c>
      <c r="C95" t="str">
        <f>IFERROR(VLOOKUP(A95,#REF!, 6, FALSE), "")</f>
        <v/>
      </c>
      <c r="D95" t="str">
        <f>IFERROR(VLOOKUP(A95,#REF!, 7, FALSE), "")</f>
        <v/>
      </c>
      <c r="E95" t="str">
        <f>IFERROR(VLOOKUP(A95,#REF!, 5, FALSE), "")</f>
        <v/>
      </c>
      <c r="F95" t="str">
        <f>IFERROR(VLOOKUP(A95,#REF!, 8, FALSE), "")</f>
        <v/>
      </c>
    </row>
    <row r="96" spans="1:6" x14ac:dyDescent="0.25">
      <c r="A96" s="33" t="s">
        <v>1454</v>
      </c>
      <c r="B96" s="11" t="s">
        <v>1455</v>
      </c>
      <c r="C96" t="str">
        <f>IFERROR(VLOOKUP(A96,#REF!, 6, FALSE), "")</f>
        <v/>
      </c>
      <c r="D96" t="str">
        <f>IFERROR(VLOOKUP(A96,#REF!, 7, FALSE), "")</f>
        <v/>
      </c>
      <c r="E96" t="str">
        <f>IFERROR(VLOOKUP(A96,#REF!, 5, FALSE), "")</f>
        <v/>
      </c>
      <c r="F96" t="str">
        <f>IFERROR(VLOOKUP(A96,#REF!, 8, FALSE), "")</f>
        <v/>
      </c>
    </row>
    <row r="97" spans="1:6" x14ac:dyDescent="0.25">
      <c r="A97" s="33" t="s">
        <v>1457</v>
      </c>
      <c r="B97" s="11" t="s">
        <v>1458</v>
      </c>
      <c r="C97" t="str">
        <f>IFERROR(VLOOKUP(A97,#REF!, 6, FALSE), "")</f>
        <v/>
      </c>
      <c r="D97" t="str">
        <f>IFERROR(VLOOKUP(A97,#REF!, 7, FALSE), "")</f>
        <v/>
      </c>
      <c r="E97" t="str">
        <f>IFERROR(VLOOKUP(A97,#REF!, 5, FALSE), "")</f>
        <v/>
      </c>
      <c r="F97" t="str">
        <f>IFERROR(VLOOKUP(A97,#REF!, 8, FALSE), "")</f>
        <v/>
      </c>
    </row>
    <row r="98" spans="1:6" x14ac:dyDescent="0.25">
      <c r="A98" s="33" t="s">
        <v>1460</v>
      </c>
      <c r="B98" s="11" t="s">
        <v>1461</v>
      </c>
      <c r="C98" t="str">
        <f>IFERROR(VLOOKUP(A98,#REF!, 6, FALSE), "")</f>
        <v/>
      </c>
      <c r="D98" t="str">
        <f>IFERROR(VLOOKUP(A98,#REF!, 7, FALSE), "")</f>
        <v/>
      </c>
      <c r="E98" t="str">
        <f>IFERROR(VLOOKUP(A98,#REF!, 5, FALSE), "")</f>
        <v/>
      </c>
      <c r="F98" t="str">
        <f>IFERROR(VLOOKUP(A98,#REF!, 8, FALSE), "")</f>
        <v/>
      </c>
    </row>
    <row r="99" spans="1:6" x14ac:dyDescent="0.25">
      <c r="A99" s="33" t="s">
        <v>1463</v>
      </c>
      <c r="B99" s="11" t="s">
        <v>1464</v>
      </c>
      <c r="C99" t="str">
        <f>IFERROR(VLOOKUP(A99,#REF!, 6, FALSE), "")</f>
        <v/>
      </c>
      <c r="D99" t="str">
        <f>IFERROR(VLOOKUP(A99,#REF!, 7, FALSE), "")</f>
        <v/>
      </c>
      <c r="E99" t="str">
        <f>IFERROR(VLOOKUP(A99,#REF!, 5, FALSE), "")</f>
        <v/>
      </c>
      <c r="F99" t="str">
        <f>IFERROR(VLOOKUP(A99,#REF!, 8, FALSE), "")</f>
        <v/>
      </c>
    </row>
    <row r="100" spans="1:6" x14ac:dyDescent="0.25">
      <c r="A100" s="33" t="s">
        <v>1466</v>
      </c>
      <c r="B100" s="11" t="s">
        <v>1467</v>
      </c>
      <c r="C100" t="str">
        <f>IFERROR(VLOOKUP(A100,#REF!, 6, FALSE), "")</f>
        <v/>
      </c>
      <c r="D100" t="str">
        <f>IFERROR(VLOOKUP(A100,#REF!, 7, FALSE), "")</f>
        <v/>
      </c>
      <c r="E100" t="str">
        <f>IFERROR(VLOOKUP(A100,#REF!, 5, FALSE), "")</f>
        <v/>
      </c>
      <c r="F100" t="str">
        <f>IFERROR(VLOOKUP(A100,#REF!, 8, FALSE), "")</f>
        <v/>
      </c>
    </row>
    <row r="101" spans="1:6" x14ac:dyDescent="0.25">
      <c r="A101" s="33" t="s">
        <v>1469</v>
      </c>
      <c r="B101" s="11" t="s">
        <v>1470</v>
      </c>
      <c r="C101" t="str">
        <f>IFERROR(VLOOKUP(A101,#REF!, 6, FALSE), "")</f>
        <v/>
      </c>
      <c r="D101" t="str">
        <f>IFERROR(VLOOKUP(A101,#REF!, 7, FALSE), "")</f>
        <v/>
      </c>
      <c r="E101" t="str">
        <f>IFERROR(VLOOKUP(A101,#REF!, 5, FALSE), "")</f>
        <v/>
      </c>
      <c r="F101" t="str">
        <f>IFERROR(VLOOKUP(A101,#REF!, 8, FALSE), "")</f>
        <v/>
      </c>
    </row>
    <row r="102" spans="1:6" x14ac:dyDescent="0.25">
      <c r="A102" s="33" t="s">
        <v>1472</v>
      </c>
      <c r="B102" s="11" t="s">
        <v>1473</v>
      </c>
      <c r="C102" t="str">
        <f>IFERROR(VLOOKUP(A102,#REF!, 6, FALSE), "")</f>
        <v/>
      </c>
      <c r="D102" t="str">
        <f>IFERROR(VLOOKUP(A102,#REF!, 7, FALSE), "")</f>
        <v/>
      </c>
      <c r="E102" t="str">
        <f>IFERROR(VLOOKUP(A102,#REF!, 5, FALSE), "")</f>
        <v/>
      </c>
      <c r="F102" t="str">
        <f>IFERROR(VLOOKUP(A102,#REF!, 8, FALSE), "")</f>
        <v/>
      </c>
    </row>
    <row r="103" spans="1:6" x14ac:dyDescent="0.25">
      <c r="A103" s="33" t="s">
        <v>1475</v>
      </c>
      <c r="B103" s="11" t="s">
        <v>1476</v>
      </c>
      <c r="C103" t="str">
        <f>IFERROR(VLOOKUP(A103,#REF!, 6, FALSE), "")</f>
        <v/>
      </c>
      <c r="D103" t="str">
        <f>IFERROR(VLOOKUP(A103,#REF!, 7, FALSE), "")</f>
        <v/>
      </c>
      <c r="E103" t="str">
        <f>IFERROR(VLOOKUP(A103,#REF!, 5, FALSE), "")</f>
        <v/>
      </c>
      <c r="F103" t="str">
        <f>IFERROR(VLOOKUP(A103,#REF!, 8, FALSE), "")</f>
        <v/>
      </c>
    </row>
    <row r="104" spans="1:6" x14ac:dyDescent="0.25">
      <c r="A104" s="33" t="s">
        <v>1478</v>
      </c>
      <c r="B104" s="11" t="s">
        <v>1479</v>
      </c>
      <c r="C104" t="str">
        <f>IFERROR(VLOOKUP(A104,#REF!, 6, FALSE), "")</f>
        <v/>
      </c>
      <c r="D104" t="str">
        <f>IFERROR(VLOOKUP(A104,#REF!, 7, FALSE), "")</f>
        <v/>
      </c>
      <c r="E104" t="str">
        <f>IFERROR(VLOOKUP(A104,#REF!, 5, FALSE), "")</f>
        <v/>
      </c>
      <c r="F104" t="str">
        <f>IFERROR(VLOOKUP(A104,#REF!, 8, FALSE), "")</f>
        <v/>
      </c>
    </row>
    <row r="105" spans="1:6" x14ac:dyDescent="0.25">
      <c r="A105" s="33" t="s">
        <v>1481</v>
      </c>
      <c r="B105" s="11" t="s">
        <v>1482</v>
      </c>
      <c r="C105" t="str">
        <f>IFERROR(VLOOKUP(A105,#REF!, 6, FALSE), "")</f>
        <v/>
      </c>
      <c r="D105" t="str">
        <f>IFERROR(VLOOKUP(A105,#REF!, 7, FALSE), "")</f>
        <v/>
      </c>
      <c r="E105" t="str">
        <f>IFERROR(VLOOKUP(A105,#REF!, 5, FALSE), "")</f>
        <v/>
      </c>
      <c r="F105" t="str">
        <f>IFERROR(VLOOKUP(A105,#REF!, 8, FALSE), "")</f>
        <v/>
      </c>
    </row>
    <row r="106" spans="1:6" x14ac:dyDescent="0.25">
      <c r="A106" s="33" t="s">
        <v>1484</v>
      </c>
      <c r="B106" s="11" t="s">
        <v>1485</v>
      </c>
      <c r="C106" t="str">
        <f>IFERROR(VLOOKUP(A106,#REF!, 6, FALSE), "")</f>
        <v/>
      </c>
      <c r="D106" t="str">
        <f>IFERROR(VLOOKUP(A106,#REF!, 7, FALSE), "")</f>
        <v/>
      </c>
      <c r="E106" t="str">
        <f>IFERROR(VLOOKUP(A106,#REF!, 5, FALSE), "")</f>
        <v/>
      </c>
      <c r="F106" t="str">
        <f>IFERROR(VLOOKUP(A106,#REF!, 8, FALSE), "")</f>
        <v/>
      </c>
    </row>
    <row r="107" spans="1:6" x14ac:dyDescent="0.25">
      <c r="A107" s="33">
        <v>6002</v>
      </c>
      <c r="B107" s="11" t="s">
        <v>18</v>
      </c>
      <c r="C107" t="str">
        <f>IFERROR(VLOOKUP(A107,#REF!, 6, FALSE), "")</f>
        <v/>
      </c>
      <c r="D107" t="str">
        <f>IFERROR(VLOOKUP(A107,#REF!, 7, FALSE), "")</f>
        <v/>
      </c>
      <c r="E107" t="str">
        <f>IFERROR(VLOOKUP(A107,#REF!, 5, FALSE), "")</f>
        <v/>
      </c>
      <c r="F107" t="str">
        <f>IFERROR(VLOOKUP(A107,#REF!, 8, FALSE), "")</f>
        <v/>
      </c>
    </row>
    <row r="108" spans="1:6" x14ac:dyDescent="0.25">
      <c r="A108" s="33">
        <v>7001</v>
      </c>
      <c r="B108" s="11" t="s">
        <v>1488</v>
      </c>
      <c r="C108" t="str">
        <f>IFERROR(VLOOKUP(A108,#REF!, 6, FALSE), "")</f>
        <v/>
      </c>
      <c r="D108" t="str">
        <f>IFERROR(VLOOKUP(A108,#REF!, 7, FALSE), "")</f>
        <v/>
      </c>
      <c r="E108" t="str">
        <f>IFERROR(VLOOKUP(A108,#REF!, 5, FALSE), "")</f>
        <v/>
      </c>
      <c r="F108" t="str">
        <f>IFERROR(VLOOKUP(A108,#REF!, 8, FALSE), "")</f>
        <v/>
      </c>
    </row>
    <row r="109" spans="1:6" x14ac:dyDescent="0.25">
      <c r="A109" s="33">
        <v>5011</v>
      </c>
      <c r="B109" s="11" t="s">
        <v>1490</v>
      </c>
      <c r="C109" t="str">
        <f>IFERROR(VLOOKUP(A109,#REF!, 6, FALSE), "")</f>
        <v/>
      </c>
      <c r="D109" t="str">
        <f>IFERROR(VLOOKUP(A109,#REF!, 7, FALSE), "")</f>
        <v/>
      </c>
      <c r="E109" t="str">
        <f>IFERROR(VLOOKUP(A109,#REF!, 5, FALSE), "")</f>
        <v/>
      </c>
      <c r="F109" t="str">
        <f>IFERROR(VLOOKUP(A109,#REF!, 8, FALSE), "")</f>
        <v/>
      </c>
    </row>
    <row r="110" spans="1:6" x14ac:dyDescent="0.25">
      <c r="A110" s="33">
        <v>2026</v>
      </c>
      <c r="B110" s="11" t="s">
        <v>1492</v>
      </c>
      <c r="C110" t="str">
        <f>IFERROR(VLOOKUP(A110,#REF!, 6, FALSE), "")</f>
        <v/>
      </c>
      <c r="D110" t="str">
        <f>IFERROR(VLOOKUP(A110,#REF!, 7, FALSE), "")</f>
        <v/>
      </c>
      <c r="E110" t="str">
        <f>IFERROR(VLOOKUP(A110,#REF!, 5, FALSE), "")</f>
        <v/>
      </c>
      <c r="F110" t="str">
        <f>IFERROR(VLOOKUP(A110,#REF!, 8, FALSE), "")</f>
        <v/>
      </c>
    </row>
    <row r="111" spans="1:6" x14ac:dyDescent="0.25">
      <c r="A111" s="33" t="s">
        <v>1494</v>
      </c>
      <c r="B111" s="11" t="s">
        <v>1495</v>
      </c>
      <c r="C111" t="str">
        <f>IFERROR(VLOOKUP(A111,#REF!, 6, FALSE), "")</f>
        <v/>
      </c>
      <c r="D111" t="str">
        <f>IFERROR(VLOOKUP(A111,#REF!, 7, FALSE), "")</f>
        <v/>
      </c>
      <c r="E111" t="str">
        <f>IFERROR(VLOOKUP(A111,#REF!, 5, FALSE), "")</f>
        <v/>
      </c>
      <c r="F111" t="str">
        <f>IFERROR(VLOOKUP(A111,#REF!, 8, FALSE), "")</f>
        <v/>
      </c>
    </row>
    <row r="112" spans="1:6" x14ac:dyDescent="0.25">
      <c r="A112" s="33" t="s">
        <v>228</v>
      </c>
      <c r="B112" s="11" t="s">
        <v>1497</v>
      </c>
      <c r="C112" t="str">
        <f>IFERROR(VLOOKUP(A112,#REF!, 6, FALSE), "")</f>
        <v/>
      </c>
      <c r="D112" t="str">
        <f>IFERROR(VLOOKUP(A112,#REF!, 7, FALSE), "")</f>
        <v/>
      </c>
      <c r="E112" t="str">
        <f>IFERROR(VLOOKUP(A112,#REF!, 5, FALSE), "")</f>
        <v/>
      </c>
      <c r="F112" t="str">
        <f>IFERROR(VLOOKUP(A112,#REF!, 8, FALSE), "")</f>
        <v/>
      </c>
    </row>
    <row r="113" spans="1:6" x14ac:dyDescent="0.25">
      <c r="A113" s="33" t="s">
        <v>210</v>
      </c>
      <c r="B113" s="11" t="s">
        <v>1499</v>
      </c>
      <c r="C113" t="str">
        <f>IFERROR(VLOOKUP(A113,#REF!, 6, FALSE), "")</f>
        <v/>
      </c>
      <c r="D113" t="str">
        <f>IFERROR(VLOOKUP(A113,#REF!, 7, FALSE), "")</f>
        <v/>
      </c>
      <c r="E113" t="str">
        <f>IFERROR(VLOOKUP(A113,#REF!, 5, FALSE), "")</f>
        <v/>
      </c>
      <c r="F113" t="str">
        <f>IFERROR(VLOOKUP(A113,#REF!, 8, FALSE), "")</f>
        <v/>
      </c>
    </row>
    <row r="114" spans="1:6" x14ac:dyDescent="0.25">
      <c r="A114" s="33" t="s">
        <v>1501</v>
      </c>
      <c r="B114" s="11" t="s">
        <v>1502</v>
      </c>
      <c r="C114" t="str">
        <f>IFERROR(VLOOKUP(A114,#REF!, 6, FALSE), "")</f>
        <v/>
      </c>
      <c r="D114" t="str">
        <f>IFERROR(VLOOKUP(A114,#REF!, 7, FALSE), "")</f>
        <v/>
      </c>
      <c r="E114" t="str">
        <f>IFERROR(VLOOKUP(A114,#REF!, 5, FALSE), "")</f>
        <v/>
      </c>
      <c r="F114" t="str">
        <f>IFERROR(VLOOKUP(A114,#REF!, 8, FALSE), "")</f>
        <v/>
      </c>
    </row>
    <row r="115" spans="1:6" x14ac:dyDescent="0.25">
      <c r="A115" s="33">
        <v>5008</v>
      </c>
      <c r="B115" s="11" t="s">
        <v>1504</v>
      </c>
      <c r="C115" t="str">
        <f>IFERROR(VLOOKUP(A115,#REF!, 6, FALSE), "")</f>
        <v/>
      </c>
      <c r="D115" t="str">
        <f>IFERROR(VLOOKUP(A115,#REF!, 7, FALSE), "")</f>
        <v/>
      </c>
      <c r="E115" t="str">
        <f>IFERROR(VLOOKUP(A115,#REF!, 5, FALSE), "")</f>
        <v/>
      </c>
      <c r="F115" t="str">
        <f>IFERROR(VLOOKUP(A115,#REF!, 8, FALSE), "")</f>
        <v/>
      </c>
    </row>
    <row r="116" spans="1:6" x14ac:dyDescent="0.25">
      <c r="A116" s="33">
        <v>3005</v>
      </c>
      <c r="B116" s="11" t="s">
        <v>1506</v>
      </c>
      <c r="C116" t="str">
        <f>IFERROR(VLOOKUP(A116,#REF!, 6, FALSE), "")</f>
        <v/>
      </c>
      <c r="D116" t="str">
        <f>IFERROR(VLOOKUP(A116,#REF!, 7, FALSE), "")</f>
        <v/>
      </c>
      <c r="E116" t="str">
        <f>IFERROR(VLOOKUP(A116,#REF!, 5, FALSE), "")</f>
        <v/>
      </c>
      <c r="F116" t="str">
        <f>IFERROR(VLOOKUP(A116,#REF!, 8, FALSE), "")</f>
        <v/>
      </c>
    </row>
    <row r="117" spans="1:6" x14ac:dyDescent="0.25">
      <c r="A117" s="33" t="s">
        <v>1508</v>
      </c>
      <c r="B117" s="11" t="s">
        <v>1509</v>
      </c>
      <c r="C117" t="str">
        <f>IFERROR(VLOOKUP(A117,#REF!, 6, FALSE), "")</f>
        <v/>
      </c>
      <c r="D117" t="str">
        <f>IFERROR(VLOOKUP(A117,#REF!, 7, FALSE), "")</f>
        <v/>
      </c>
      <c r="E117" t="str">
        <f>IFERROR(VLOOKUP(A117,#REF!, 5, FALSE), "")</f>
        <v/>
      </c>
      <c r="F117" t="str">
        <f>IFERROR(VLOOKUP(A117,#REF!, 8, FALSE), "")</f>
        <v/>
      </c>
    </row>
    <row r="118" spans="1:6" x14ac:dyDescent="0.25">
      <c r="A118" s="33" t="s">
        <v>1511</v>
      </c>
      <c r="B118" s="11" t="s">
        <v>1512</v>
      </c>
      <c r="C118" t="str">
        <f>IFERROR(VLOOKUP(A118,#REF!, 6, FALSE), "")</f>
        <v/>
      </c>
      <c r="D118" t="str">
        <f>IFERROR(VLOOKUP(A118,#REF!, 7, FALSE), "")</f>
        <v/>
      </c>
      <c r="E118" t="str">
        <f>IFERROR(VLOOKUP(A118,#REF!, 5, FALSE), "")</f>
        <v/>
      </c>
      <c r="F118" t="str">
        <f>IFERROR(VLOOKUP(A118,#REF!, 8, FALSE), "")</f>
        <v/>
      </c>
    </row>
    <row r="119" spans="1:6" x14ac:dyDescent="0.25">
      <c r="A119" s="33" t="s">
        <v>1514</v>
      </c>
      <c r="B119" s="11" t="s">
        <v>1515</v>
      </c>
      <c r="C119" t="str">
        <f>IFERROR(VLOOKUP(A119,#REF!, 6, FALSE), "")</f>
        <v/>
      </c>
      <c r="D119" t="str">
        <f>IFERROR(VLOOKUP(A119,#REF!, 7, FALSE), "")</f>
        <v/>
      </c>
      <c r="E119" t="str">
        <f>IFERROR(VLOOKUP(A119,#REF!, 5, FALSE), "")</f>
        <v/>
      </c>
      <c r="F119" t="str">
        <f>IFERROR(VLOOKUP(A119,#REF!, 8, FALSE), "")</f>
        <v/>
      </c>
    </row>
    <row r="120" spans="1:6" x14ac:dyDescent="0.25">
      <c r="A120" s="33" t="s">
        <v>1517</v>
      </c>
      <c r="B120" s="11" t="s">
        <v>1518</v>
      </c>
      <c r="C120" t="str">
        <f>IFERROR(VLOOKUP(A120,#REF!, 6, FALSE), "")</f>
        <v/>
      </c>
      <c r="D120" t="str">
        <f>IFERROR(VLOOKUP(A120,#REF!, 7, FALSE), "")</f>
        <v/>
      </c>
      <c r="E120" t="str">
        <f>IFERROR(VLOOKUP(A120,#REF!, 5, FALSE), "")</f>
        <v/>
      </c>
      <c r="F120" t="str">
        <f>IFERROR(VLOOKUP(A120,#REF!, 8, FALSE), "")</f>
        <v/>
      </c>
    </row>
    <row r="121" spans="1:6" x14ac:dyDescent="0.25">
      <c r="A121" s="33" t="s">
        <v>1520</v>
      </c>
      <c r="B121" s="11" t="s">
        <v>1521</v>
      </c>
      <c r="C121" t="str">
        <f>IFERROR(VLOOKUP(A121,#REF!, 6, FALSE), "")</f>
        <v/>
      </c>
      <c r="D121" t="str">
        <f>IFERROR(VLOOKUP(A121,#REF!, 7, FALSE), "")</f>
        <v/>
      </c>
      <c r="E121" t="str">
        <f>IFERROR(VLOOKUP(A121,#REF!, 5, FALSE), "")</f>
        <v/>
      </c>
      <c r="F121" t="str">
        <f>IFERROR(VLOOKUP(A121,#REF!, 8, FALSE), "")</f>
        <v/>
      </c>
    </row>
    <row r="122" spans="1:6" x14ac:dyDescent="0.25">
      <c r="A122" s="33" t="s">
        <v>1523</v>
      </c>
      <c r="B122" s="11" t="s">
        <v>1524</v>
      </c>
      <c r="C122" t="str">
        <f>IFERROR(VLOOKUP(A122,#REF!, 6, FALSE), "")</f>
        <v/>
      </c>
      <c r="D122" t="str">
        <f>IFERROR(VLOOKUP(A122,#REF!, 7, FALSE), "")</f>
        <v/>
      </c>
      <c r="E122" t="str">
        <f>IFERROR(VLOOKUP(A122,#REF!, 5, FALSE), "")</f>
        <v/>
      </c>
      <c r="F122" t="str">
        <f>IFERROR(VLOOKUP(A122,#REF!, 8, FALSE), "")</f>
        <v/>
      </c>
    </row>
    <row r="123" spans="1:6" x14ac:dyDescent="0.25">
      <c r="A123" s="33">
        <v>8007</v>
      </c>
      <c r="B123" s="11" t="s">
        <v>1526</v>
      </c>
      <c r="C123" t="str">
        <f>IFERROR(VLOOKUP(A123,#REF!, 6, FALSE), "")</f>
        <v/>
      </c>
      <c r="D123" t="str">
        <f>IFERROR(VLOOKUP(A123,#REF!, 7, FALSE), "")</f>
        <v/>
      </c>
      <c r="E123" t="str">
        <f>IFERROR(VLOOKUP(A123,#REF!, 5, FALSE), "")</f>
        <v/>
      </c>
      <c r="F123" t="str">
        <f>IFERROR(VLOOKUP(A123,#REF!, 8, FALSE), "")</f>
        <v/>
      </c>
    </row>
    <row r="124" spans="1:6" x14ac:dyDescent="0.25">
      <c r="A124" s="33">
        <v>8006</v>
      </c>
      <c r="B124" s="11" t="s">
        <v>1530</v>
      </c>
      <c r="C124" t="str">
        <f>IFERROR(VLOOKUP(A124,#REF!, 6, FALSE), "")</f>
        <v/>
      </c>
      <c r="D124" t="str">
        <f>IFERROR(VLOOKUP(A124,#REF!, 7, FALSE), "")</f>
        <v/>
      </c>
      <c r="E124" t="str">
        <f>IFERROR(VLOOKUP(A124,#REF!, 5, FALSE), "")</f>
        <v/>
      </c>
      <c r="F124" t="str">
        <f>IFERROR(VLOOKUP(A124,#REF!, 8, FALSE), "")</f>
        <v/>
      </c>
    </row>
    <row r="125" spans="1:6" x14ac:dyDescent="0.25">
      <c r="A125" s="33">
        <v>2004.7</v>
      </c>
      <c r="B125" s="11" t="s">
        <v>1532</v>
      </c>
      <c r="C125" t="str">
        <f>IFERROR(VLOOKUP(A125,#REF!, 6, FALSE), "")</f>
        <v/>
      </c>
      <c r="D125" t="str">
        <f>IFERROR(VLOOKUP(A125,#REF!, 7, FALSE), "")</f>
        <v/>
      </c>
      <c r="E125" t="str">
        <f>IFERROR(VLOOKUP(A125,#REF!, 5, FALSE), "")</f>
        <v/>
      </c>
      <c r="F125" t="str">
        <f>IFERROR(VLOOKUP(A125,#REF!, 8, FALSE), "")</f>
        <v/>
      </c>
    </row>
    <row r="126" spans="1:6" x14ac:dyDescent="0.25">
      <c r="A126" s="33">
        <v>7100</v>
      </c>
      <c r="B126" s="11" t="s">
        <v>1534</v>
      </c>
      <c r="C126" t="str">
        <f>IFERROR(VLOOKUP(A126,#REF!, 6, FALSE), "")</f>
        <v/>
      </c>
      <c r="D126" t="str">
        <f>IFERROR(VLOOKUP(A126,#REF!, 7, FALSE), "")</f>
        <v/>
      </c>
      <c r="E126" t="str">
        <f>IFERROR(VLOOKUP(A126,#REF!, 5, FALSE), "")</f>
        <v/>
      </c>
      <c r="F126" t="str">
        <f>IFERROR(VLOOKUP(A126,#REF!, 8, FALSE), "")</f>
        <v/>
      </c>
    </row>
    <row r="127" spans="1:6" x14ac:dyDescent="0.25">
      <c r="A127" s="33">
        <v>9201</v>
      </c>
      <c r="B127" s="11" t="s">
        <v>1536</v>
      </c>
      <c r="C127" t="str">
        <f>IFERROR(VLOOKUP(A127,#REF!, 6, FALSE), "")</f>
        <v/>
      </c>
      <c r="D127" t="str">
        <f>IFERROR(VLOOKUP(A127,#REF!, 7, FALSE), "")</f>
        <v/>
      </c>
      <c r="E127" t="str">
        <f>IFERROR(VLOOKUP(A127,#REF!, 5, FALSE), "")</f>
        <v/>
      </c>
      <c r="F127" t="str">
        <f>IFERROR(VLOOKUP(A127,#REF!, 8, FALSE), "")</f>
        <v/>
      </c>
    </row>
    <row r="128" spans="1:6" x14ac:dyDescent="0.25">
      <c r="A128" s="33">
        <v>2022</v>
      </c>
      <c r="B128" s="11" t="s">
        <v>53</v>
      </c>
      <c r="C128" t="str">
        <f>IFERROR(VLOOKUP(A128,#REF!, 6, FALSE), "")</f>
        <v/>
      </c>
      <c r="D128" t="str">
        <f>IFERROR(VLOOKUP(A128,#REF!, 7, FALSE), "")</f>
        <v/>
      </c>
      <c r="E128" t="str">
        <f>IFERROR(VLOOKUP(A128,#REF!, 5, FALSE), "")</f>
        <v/>
      </c>
      <c r="F128" t="str">
        <f>IFERROR(VLOOKUP(A128,#REF!, 8, FALSE), "")</f>
        <v/>
      </c>
    </row>
    <row r="129" spans="1:6" x14ac:dyDescent="0.25">
      <c r="A129" s="33">
        <v>2022.03</v>
      </c>
      <c r="B129" s="11" t="s">
        <v>1539</v>
      </c>
      <c r="C129" t="str">
        <f>IFERROR(VLOOKUP(A129,#REF!, 6, FALSE), "")</f>
        <v/>
      </c>
      <c r="D129" t="str">
        <f>IFERROR(VLOOKUP(A129,#REF!, 7, FALSE), "")</f>
        <v/>
      </c>
      <c r="E129" t="str">
        <f>IFERROR(VLOOKUP(A129,#REF!, 5, FALSE), "")</f>
        <v/>
      </c>
      <c r="F129" t="str">
        <f>IFERROR(VLOOKUP(A129,#REF!, 8, FALSE), "")</f>
        <v/>
      </c>
    </row>
    <row r="130" spans="1:6" x14ac:dyDescent="0.25">
      <c r="A130" s="33">
        <v>2029</v>
      </c>
      <c r="B130" s="11" t="s">
        <v>1541</v>
      </c>
      <c r="C130" t="str">
        <f>IFERROR(VLOOKUP(A130,#REF!, 6, FALSE), "")</f>
        <v/>
      </c>
      <c r="D130" t="str">
        <f>IFERROR(VLOOKUP(A130,#REF!, 7, FALSE), "")</f>
        <v/>
      </c>
      <c r="E130" t="str">
        <f>IFERROR(VLOOKUP(A130,#REF!, 5, FALSE), "")</f>
        <v/>
      </c>
      <c r="F130" t="str">
        <f>IFERROR(VLOOKUP(A130,#REF!, 8, FALSE), "")</f>
        <v/>
      </c>
    </row>
    <row r="131" spans="1:6" x14ac:dyDescent="0.25">
      <c r="A131" s="33">
        <v>2029.03</v>
      </c>
      <c r="B131" s="11" t="s">
        <v>1543</v>
      </c>
      <c r="C131" t="str">
        <f>IFERROR(VLOOKUP(A131,#REF!, 6, FALSE), "")</f>
        <v/>
      </c>
      <c r="D131" t="str">
        <f>IFERROR(VLOOKUP(A131,#REF!, 7, FALSE), "")</f>
        <v/>
      </c>
      <c r="E131" t="str">
        <f>IFERROR(VLOOKUP(A131,#REF!, 5, FALSE), "")</f>
        <v/>
      </c>
      <c r="F131" t="str">
        <f>IFERROR(VLOOKUP(A131,#REF!, 8, FALSE), "")</f>
        <v/>
      </c>
    </row>
    <row r="132" spans="1:6" x14ac:dyDescent="0.25">
      <c r="A132" s="33" t="s">
        <v>1545</v>
      </c>
      <c r="B132" s="11" t="s">
        <v>1546</v>
      </c>
      <c r="C132" t="str">
        <f>IFERROR(VLOOKUP(A132,#REF!, 6, FALSE), "")</f>
        <v/>
      </c>
      <c r="D132" t="str">
        <f>IFERROR(VLOOKUP(A132,#REF!, 7, FALSE), "")</f>
        <v/>
      </c>
      <c r="E132" t="str">
        <f>IFERROR(VLOOKUP(A132,#REF!, 5, FALSE), "")</f>
        <v/>
      </c>
      <c r="F132" t="str">
        <f>IFERROR(VLOOKUP(A132,#REF!, 8, FALSE), "")</f>
        <v/>
      </c>
    </row>
    <row r="133" spans="1:6" x14ac:dyDescent="0.25">
      <c r="A133" s="33">
        <v>2025</v>
      </c>
      <c r="B133" s="11" t="s">
        <v>68</v>
      </c>
      <c r="C133" t="str">
        <f>IFERROR(VLOOKUP(A133,#REF!, 6, FALSE), "")</f>
        <v/>
      </c>
      <c r="D133" t="str">
        <f>IFERROR(VLOOKUP(A133,#REF!, 7, FALSE), "")</f>
        <v/>
      </c>
      <c r="E133" t="str">
        <f>IFERROR(VLOOKUP(A133,#REF!, 5, FALSE), "")</f>
        <v/>
      </c>
      <c r="F133" t="str">
        <f>IFERROR(VLOOKUP(A133,#REF!, 8, FALSE), "")</f>
        <v/>
      </c>
    </row>
    <row r="134" spans="1:6" x14ac:dyDescent="0.25">
      <c r="A134" s="33">
        <v>2025.03</v>
      </c>
      <c r="B134" s="11" t="s">
        <v>1549</v>
      </c>
      <c r="C134" t="str">
        <f>IFERROR(VLOOKUP(A134,#REF!, 6, FALSE), "")</f>
        <v/>
      </c>
      <c r="D134" t="str">
        <f>IFERROR(VLOOKUP(A134,#REF!, 7, FALSE), "")</f>
        <v/>
      </c>
      <c r="E134" t="str">
        <f>IFERROR(VLOOKUP(A134,#REF!, 5, FALSE), "")</f>
        <v/>
      </c>
      <c r="F134" t="str">
        <f>IFERROR(VLOOKUP(A134,#REF!, 8, FALSE), "")</f>
        <v/>
      </c>
    </row>
    <row r="135" spans="1:6" x14ac:dyDescent="0.25">
      <c r="A135" s="33">
        <v>7100.1</v>
      </c>
      <c r="B135" s="11" t="s">
        <v>1551</v>
      </c>
      <c r="C135" t="str">
        <f>IFERROR(VLOOKUP(A135,#REF!, 6, FALSE), "")</f>
        <v/>
      </c>
      <c r="D135" t="str">
        <f>IFERROR(VLOOKUP(A135,#REF!, 7, FALSE), "")</f>
        <v/>
      </c>
      <c r="E135" t="str">
        <f>IFERROR(VLOOKUP(A135,#REF!, 5, FALSE), "")</f>
        <v/>
      </c>
      <c r="F135" t="str">
        <f>IFERROR(VLOOKUP(A135,#REF!, 8, FALSE), "")</f>
        <v/>
      </c>
    </row>
    <row r="136" spans="1:6" x14ac:dyDescent="0.25">
      <c r="A136" s="33">
        <v>8002.1</v>
      </c>
      <c r="B136" s="11" t="s">
        <v>1553</v>
      </c>
      <c r="C136" t="str">
        <f>IFERROR(VLOOKUP(A136,#REF!, 6, FALSE), "")</f>
        <v/>
      </c>
      <c r="D136" t="str">
        <f>IFERROR(VLOOKUP(A136,#REF!, 7, FALSE), "")</f>
        <v/>
      </c>
      <c r="E136" t="str">
        <f>IFERROR(VLOOKUP(A136,#REF!, 5, FALSE), "")</f>
        <v/>
      </c>
      <c r="F136" t="str">
        <f>IFERROR(VLOOKUP(A136,#REF!, 8, FALSE), "")</f>
        <v/>
      </c>
    </row>
    <row r="137" spans="1:6" x14ac:dyDescent="0.25">
      <c r="A137" s="33">
        <v>8002</v>
      </c>
      <c r="B137" s="11" t="s">
        <v>1555</v>
      </c>
      <c r="C137" t="str">
        <f>IFERROR(VLOOKUP(A137,#REF!, 6, FALSE), "")</f>
        <v/>
      </c>
      <c r="D137" t="str">
        <f>IFERROR(VLOOKUP(A137,#REF!, 7, FALSE), "")</f>
        <v/>
      </c>
      <c r="E137" t="str">
        <f>IFERROR(VLOOKUP(A137,#REF!, 5, FALSE), "")</f>
        <v/>
      </c>
      <c r="F137" t="str">
        <f>IFERROR(VLOOKUP(A137,#REF!, 8, FALSE), "")</f>
        <v/>
      </c>
    </row>
    <row r="138" spans="1:6" x14ac:dyDescent="0.25">
      <c r="A138" s="33">
        <v>8004</v>
      </c>
      <c r="B138" s="11" t="s">
        <v>1557</v>
      </c>
      <c r="C138" t="str">
        <f>IFERROR(VLOOKUP(A138,#REF!, 6, FALSE), "")</f>
        <v/>
      </c>
      <c r="D138" t="str">
        <f>IFERROR(VLOOKUP(A138,#REF!, 7, FALSE), "")</f>
        <v/>
      </c>
      <c r="E138" t="str">
        <f>IFERROR(VLOOKUP(A138,#REF!, 5, FALSE), "")</f>
        <v/>
      </c>
      <c r="F138" t="str">
        <f>IFERROR(VLOOKUP(A138,#REF!, 8, FALSE), "")</f>
        <v/>
      </c>
    </row>
    <row r="139" spans="1:6" x14ac:dyDescent="0.25">
      <c r="A139" s="33">
        <v>8008</v>
      </c>
      <c r="B139" s="11" t="s">
        <v>1559</v>
      </c>
      <c r="C139" t="str">
        <f>IFERROR(VLOOKUP(A139,#REF!, 6, FALSE), "")</f>
        <v/>
      </c>
      <c r="D139" t="str">
        <f>IFERROR(VLOOKUP(A139,#REF!, 7, FALSE), "")</f>
        <v/>
      </c>
      <c r="E139" t="str">
        <f>IFERROR(VLOOKUP(A139,#REF!, 5, FALSE), "")</f>
        <v/>
      </c>
      <c r="F139" t="str">
        <f>IFERROR(VLOOKUP(A139,#REF!, 8, FALSE), "")</f>
        <v/>
      </c>
    </row>
    <row r="140" spans="1:6" x14ac:dyDescent="0.25">
      <c r="A140" s="33">
        <v>3012.4</v>
      </c>
      <c r="B140" s="11" t="s">
        <v>1561</v>
      </c>
      <c r="C140" t="str">
        <f>IFERROR(VLOOKUP(A140,#REF!, 6, FALSE), "")</f>
        <v/>
      </c>
      <c r="D140" t="str">
        <f>IFERROR(VLOOKUP(A140,#REF!, 7, FALSE), "")</f>
        <v/>
      </c>
      <c r="E140" t="str">
        <f>IFERROR(VLOOKUP(A140,#REF!, 5, FALSE), "")</f>
        <v/>
      </c>
      <c r="F140" t="str">
        <f>IFERROR(VLOOKUP(A140,#REF!, 8, FALSE), "")</f>
        <v/>
      </c>
    </row>
    <row r="141" spans="1:6" x14ac:dyDescent="0.25">
      <c r="A141" s="33">
        <v>7001.3</v>
      </c>
      <c r="B141" s="11" t="s">
        <v>1563</v>
      </c>
      <c r="C141" t="str">
        <f>IFERROR(VLOOKUP(A141,#REF!, 6, FALSE), "")</f>
        <v/>
      </c>
      <c r="D141" t="str">
        <f>IFERROR(VLOOKUP(A141,#REF!, 7, FALSE), "")</f>
        <v/>
      </c>
      <c r="E141" t="str">
        <f>IFERROR(VLOOKUP(A141,#REF!, 5, FALSE), "")</f>
        <v/>
      </c>
      <c r="F141" t="str">
        <f>IFERROR(VLOOKUP(A141,#REF!, 8, FALSE), "")</f>
        <v/>
      </c>
    </row>
    <row r="142" spans="1:6" x14ac:dyDescent="0.25">
      <c r="A142" s="33">
        <v>3012.1</v>
      </c>
      <c r="B142" s="11" t="s">
        <v>1565</v>
      </c>
      <c r="C142" t="str">
        <f>IFERROR(VLOOKUP(A142,#REF!, 6, FALSE), "")</f>
        <v/>
      </c>
      <c r="D142" t="str">
        <f>IFERROR(VLOOKUP(A142,#REF!, 7, FALSE), "")</f>
        <v/>
      </c>
      <c r="E142" t="str">
        <f>IFERROR(VLOOKUP(A142,#REF!, 5, FALSE), "")</f>
        <v/>
      </c>
      <c r="F142" t="str">
        <f>IFERROR(VLOOKUP(A142,#REF!, 8, FALSE), "")</f>
        <v/>
      </c>
    </row>
    <row r="143" spans="1:6" x14ac:dyDescent="0.25">
      <c r="A143" s="33">
        <v>3001</v>
      </c>
      <c r="B143" s="11" t="s">
        <v>1567</v>
      </c>
      <c r="C143" t="str">
        <f>IFERROR(VLOOKUP(A143,#REF!, 6, FALSE), "")</f>
        <v/>
      </c>
      <c r="D143" t="str">
        <f>IFERROR(VLOOKUP(A143,#REF!, 7, FALSE), "")</f>
        <v/>
      </c>
      <c r="E143" t="str">
        <f>IFERROR(VLOOKUP(A143,#REF!, 5, FALSE), "")</f>
        <v/>
      </c>
      <c r="F143" t="str">
        <f>IFERROR(VLOOKUP(A143,#REF!, 8, FALSE), "")</f>
        <v/>
      </c>
    </row>
    <row r="144" spans="1:6" x14ac:dyDescent="0.25">
      <c r="A144" s="33">
        <v>3002</v>
      </c>
      <c r="B144" s="11" t="s">
        <v>1569</v>
      </c>
      <c r="C144" t="str">
        <f>IFERROR(VLOOKUP(A144,#REF!, 6, FALSE), "")</f>
        <v/>
      </c>
      <c r="D144" t="str">
        <f>IFERROR(VLOOKUP(A144,#REF!, 7, FALSE), "")</f>
        <v/>
      </c>
      <c r="E144" t="str">
        <f>IFERROR(VLOOKUP(A144,#REF!, 5, FALSE), "")</f>
        <v/>
      </c>
      <c r="F144" t="str">
        <f>IFERROR(VLOOKUP(A144,#REF!, 8, FALSE), "")</f>
        <v/>
      </c>
    </row>
    <row r="145" spans="1:6" x14ac:dyDescent="0.25">
      <c r="A145" s="33">
        <v>3021</v>
      </c>
      <c r="B145" s="11" t="s">
        <v>1571</v>
      </c>
      <c r="C145" t="str">
        <f>IFERROR(VLOOKUP(A145,#REF!, 6, FALSE), "")</f>
        <v/>
      </c>
      <c r="D145" t="str">
        <f>IFERROR(VLOOKUP(A145,#REF!, 7, FALSE), "")</f>
        <v/>
      </c>
      <c r="E145" t="str">
        <f>IFERROR(VLOOKUP(A145,#REF!, 5, FALSE), "")</f>
        <v/>
      </c>
      <c r="F145" t="str">
        <f>IFERROR(VLOOKUP(A145,#REF!, 8, FALSE), "")</f>
        <v/>
      </c>
    </row>
    <row r="146" spans="1:6" x14ac:dyDescent="0.25">
      <c r="A146" s="33">
        <v>5001</v>
      </c>
      <c r="B146" s="11" t="s">
        <v>1573</v>
      </c>
      <c r="C146" t="str">
        <f>IFERROR(VLOOKUP(A146,#REF!, 6, FALSE), "")</f>
        <v/>
      </c>
      <c r="D146" t="str">
        <f>IFERROR(VLOOKUP(A146,#REF!, 7, FALSE), "")</f>
        <v/>
      </c>
      <c r="E146" t="str">
        <f>IFERROR(VLOOKUP(A146,#REF!, 5, FALSE), "")</f>
        <v/>
      </c>
      <c r="F146" t="str">
        <f>IFERROR(VLOOKUP(A146,#REF!, 8, FALSE), "")</f>
        <v/>
      </c>
    </row>
    <row r="147" spans="1:6" x14ac:dyDescent="0.25">
      <c r="A147" s="33">
        <v>5001.1000000000004</v>
      </c>
      <c r="B147" s="11" t="s">
        <v>1575</v>
      </c>
      <c r="C147" t="str">
        <f>IFERROR(VLOOKUP(A147,#REF!, 6, FALSE), "")</f>
        <v/>
      </c>
      <c r="D147" t="str">
        <f>IFERROR(VLOOKUP(A147,#REF!, 7, FALSE), "")</f>
        <v/>
      </c>
      <c r="E147" t="str">
        <f>IFERROR(VLOOKUP(A147,#REF!, 5, FALSE), "")</f>
        <v/>
      </c>
      <c r="F147" t="str">
        <f>IFERROR(VLOOKUP(A147,#REF!, 8, FALSE), "")</f>
        <v/>
      </c>
    </row>
    <row r="148" spans="1:6" x14ac:dyDescent="0.25">
      <c r="A148" s="33">
        <v>2006.09</v>
      </c>
      <c r="B148" s="11" t="s">
        <v>1577</v>
      </c>
      <c r="C148" t="str">
        <f>IFERROR(VLOOKUP(A148,#REF!, 6, FALSE), "")</f>
        <v/>
      </c>
      <c r="D148" t="str">
        <f>IFERROR(VLOOKUP(A148,#REF!, 7, FALSE), "")</f>
        <v/>
      </c>
      <c r="E148" t="str">
        <f>IFERROR(VLOOKUP(A148,#REF!, 5, FALSE), "")</f>
        <v/>
      </c>
      <c r="F148" t="str">
        <f>IFERROR(VLOOKUP(A148,#REF!, 8, FALSE), "")</f>
        <v/>
      </c>
    </row>
    <row r="149" spans="1:6" x14ac:dyDescent="0.25">
      <c r="A149" s="33">
        <v>2006.1</v>
      </c>
      <c r="B149" s="11" t="s">
        <v>1579</v>
      </c>
      <c r="C149" t="str">
        <f>IFERROR(VLOOKUP(A149,#REF!, 6, FALSE), "")</f>
        <v/>
      </c>
      <c r="D149" t="str">
        <f>IFERROR(VLOOKUP(A149,#REF!, 7, FALSE), "")</f>
        <v/>
      </c>
      <c r="E149" t="str">
        <f>IFERROR(VLOOKUP(A149,#REF!, 5, FALSE), "")</f>
        <v/>
      </c>
      <c r="F149" t="str">
        <f>IFERROR(VLOOKUP(A149,#REF!, 8, FALSE), "")</f>
        <v/>
      </c>
    </row>
    <row r="150" spans="1:6" x14ac:dyDescent="0.25">
      <c r="A150" s="33">
        <v>3021.4</v>
      </c>
      <c r="B150" s="11" t="s">
        <v>1581</v>
      </c>
      <c r="C150" t="str">
        <f>IFERROR(VLOOKUP(A150,#REF!, 6, FALSE), "")</f>
        <v/>
      </c>
      <c r="D150" t="str">
        <f>IFERROR(VLOOKUP(A150,#REF!, 7, FALSE), "")</f>
        <v/>
      </c>
      <c r="E150" t="str">
        <f>IFERROR(VLOOKUP(A150,#REF!, 5, FALSE), "")</f>
        <v/>
      </c>
      <c r="F150" t="str">
        <f>IFERROR(VLOOKUP(A150,#REF!, 8, FALSE), "")</f>
        <v/>
      </c>
    </row>
    <row r="151" spans="1:6" x14ac:dyDescent="0.25">
      <c r="A151" s="33">
        <v>2202</v>
      </c>
      <c r="B151" s="11" t="s">
        <v>1583</v>
      </c>
      <c r="C151" t="str">
        <f>IFERROR(VLOOKUP(A151,#REF!, 6, FALSE), "")</f>
        <v/>
      </c>
      <c r="D151" t="str">
        <f>IFERROR(VLOOKUP(A151,#REF!, 7, FALSE), "")</f>
        <v/>
      </c>
      <c r="E151" t="str">
        <f>IFERROR(VLOOKUP(A151,#REF!, 5, FALSE), "")</f>
        <v/>
      </c>
      <c r="F151" t="str">
        <f>IFERROR(VLOOKUP(A151,#REF!, 8, FALSE), "")</f>
        <v/>
      </c>
    </row>
    <row r="152" spans="1:6" x14ac:dyDescent="0.25">
      <c r="A152" s="33">
        <v>2202.1</v>
      </c>
      <c r="B152" s="11" t="s">
        <v>1585</v>
      </c>
      <c r="C152" t="str">
        <f>IFERROR(VLOOKUP(A152,#REF!, 6, FALSE), "")</f>
        <v/>
      </c>
      <c r="D152" t="str">
        <f>IFERROR(VLOOKUP(A152,#REF!, 7, FALSE), "")</f>
        <v/>
      </c>
      <c r="E152" t="str">
        <f>IFERROR(VLOOKUP(A152,#REF!, 5, FALSE), "")</f>
        <v/>
      </c>
      <c r="F152" t="str">
        <f>IFERROR(VLOOKUP(A152,#REF!, 8, FALSE), "")</f>
        <v/>
      </c>
    </row>
    <row r="153" spans="1:6" x14ac:dyDescent="0.25">
      <c r="A153" s="33">
        <v>1024</v>
      </c>
      <c r="B153" s="11" t="s">
        <v>101</v>
      </c>
      <c r="C153" t="str">
        <f>IFERROR(VLOOKUP(A153,#REF!, 6, FALSE), "")</f>
        <v/>
      </c>
      <c r="D153" t="str">
        <f>IFERROR(VLOOKUP(A153,#REF!, 7, FALSE), "")</f>
        <v/>
      </c>
      <c r="E153" t="str">
        <f>IFERROR(VLOOKUP(A153,#REF!, 5, FALSE), "")</f>
        <v/>
      </c>
      <c r="F153" t="str">
        <f>IFERROR(VLOOKUP(A153,#REF!, 8, FALSE), "")</f>
        <v/>
      </c>
    </row>
    <row r="154" spans="1:6" x14ac:dyDescent="0.25">
      <c r="A154" s="33">
        <v>2201</v>
      </c>
      <c r="B154" s="11" t="s">
        <v>1588</v>
      </c>
      <c r="C154" t="str">
        <f>IFERROR(VLOOKUP(A154,#REF!, 6, FALSE), "")</f>
        <v/>
      </c>
      <c r="D154" t="str">
        <f>IFERROR(VLOOKUP(A154,#REF!, 7, FALSE), "")</f>
        <v/>
      </c>
      <c r="E154" t="str">
        <f>IFERROR(VLOOKUP(A154,#REF!, 5, FALSE), "")</f>
        <v/>
      </c>
      <c r="F154" t="str">
        <f>IFERROR(VLOOKUP(A154,#REF!, 8, FALSE), "")</f>
        <v/>
      </c>
    </row>
    <row r="155" spans="1:6" x14ac:dyDescent="0.25">
      <c r="A155" s="33">
        <v>2201.1</v>
      </c>
      <c r="B155" s="11" t="s">
        <v>1590</v>
      </c>
      <c r="C155" t="str">
        <f>IFERROR(VLOOKUP(A155,#REF!, 6, FALSE), "")</f>
        <v/>
      </c>
      <c r="D155" t="str">
        <f>IFERROR(VLOOKUP(A155,#REF!, 7, FALSE), "")</f>
        <v/>
      </c>
      <c r="E155" t="str">
        <f>IFERROR(VLOOKUP(A155,#REF!, 5, FALSE), "")</f>
        <v/>
      </c>
      <c r="F155" t="str">
        <f>IFERROR(VLOOKUP(A155,#REF!, 8, FALSE), "")</f>
        <v/>
      </c>
    </row>
    <row r="156" spans="1:6" x14ac:dyDescent="0.25">
      <c r="A156" s="33">
        <v>2032</v>
      </c>
      <c r="B156" s="11" t="s">
        <v>66</v>
      </c>
      <c r="C156" t="str">
        <f>IFERROR(VLOOKUP(A156,#REF!, 6, FALSE), "")</f>
        <v/>
      </c>
      <c r="D156" t="str">
        <f>IFERROR(VLOOKUP(A156,#REF!, 7, FALSE), "")</f>
        <v/>
      </c>
      <c r="E156" t="str">
        <f>IFERROR(VLOOKUP(A156,#REF!, 5, FALSE), "")</f>
        <v/>
      </c>
      <c r="F156" t="str">
        <f>IFERROR(VLOOKUP(A156,#REF!, 8, FALSE), "")</f>
        <v/>
      </c>
    </row>
    <row r="157" spans="1:6" x14ac:dyDescent="0.25">
      <c r="A157" s="33">
        <v>2032.05</v>
      </c>
      <c r="B157" s="11" t="s">
        <v>1594</v>
      </c>
      <c r="C157" t="str">
        <f>IFERROR(VLOOKUP(A157,#REF!, 6, FALSE), "")</f>
        <v/>
      </c>
      <c r="D157" t="str">
        <f>IFERROR(VLOOKUP(A157,#REF!, 7, FALSE), "")</f>
        <v/>
      </c>
      <c r="E157" t="str">
        <f>IFERROR(VLOOKUP(A157,#REF!, 5, FALSE), "")</f>
        <v/>
      </c>
      <c r="F157" t="str">
        <f>IFERROR(VLOOKUP(A157,#REF!, 8, FALSE), "")</f>
        <v/>
      </c>
    </row>
    <row r="158" spans="1:6" x14ac:dyDescent="0.25">
      <c r="A158" s="33">
        <v>2033</v>
      </c>
      <c r="B158" s="11" t="s">
        <v>59</v>
      </c>
      <c r="C158" t="str">
        <f>IFERROR(VLOOKUP(A158,#REF!, 6, FALSE), "")</f>
        <v/>
      </c>
      <c r="D158" t="str">
        <f>IFERROR(VLOOKUP(A158,#REF!, 7, FALSE), "")</f>
        <v/>
      </c>
      <c r="E158" t="str">
        <f>IFERROR(VLOOKUP(A158,#REF!, 5, FALSE), "")</f>
        <v/>
      </c>
      <c r="F158" t="str">
        <f>IFERROR(VLOOKUP(A158,#REF!, 8, FALSE), "")</f>
        <v/>
      </c>
    </row>
    <row r="159" spans="1:6" x14ac:dyDescent="0.25">
      <c r="A159" s="33">
        <v>2033.05</v>
      </c>
      <c r="B159" s="11" t="s">
        <v>1597</v>
      </c>
      <c r="C159" t="str">
        <f>IFERROR(VLOOKUP(A159,#REF!, 6, FALSE), "")</f>
        <v/>
      </c>
      <c r="D159" t="str">
        <f>IFERROR(VLOOKUP(A159,#REF!, 7, FALSE), "")</f>
        <v/>
      </c>
      <c r="E159" t="str">
        <f>IFERROR(VLOOKUP(A159,#REF!, 5, FALSE), "")</f>
        <v/>
      </c>
      <c r="F159" t="str">
        <f>IFERROR(VLOOKUP(A159,#REF!, 8, FALSE), "")</f>
        <v/>
      </c>
    </row>
    <row r="160" spans="1:6" x14ac:dyDescent="0.25">
      <c r="A160" s="33" t="s">
        <v>1599</v>
      </c>
      <c r="B160" s="11" t="s">
        <v>1600</v>
      </c>
      <c r="C160" t="str">
        <f>IFERROR(VLOOKUP(A160,#REF!, 6, FALSE), "")</f>
        <v/>
      </c>
      <c r="D160" t="str">
        <f>IFERROR(VLOOKUP(A160,#REF!, 7, FALSE), "")</f>
        <v/>
      </c>
      <c r="E160" t="str">
        <f>IFERROR(VLOOKUP(A160,#REF!, 5, FALSE), "")</f>
        <v/>
      </c>
      <c r="F160" t="str">
        <f>IFERROR(VLOOKUP(A160,#REF!, 8, FALSE), "")</f>
        <v/>
      </c>
    </row>
    <row r="161" spans="1:6" x14ac:dyDescent="0.25">
      <c r="A161" s="33">
        <v>7100.5</v>
      </c>
      <c r="B161" s="11" t="s">
        <v>1604</v>
      </c>
      <c r="C161" t="str">
        <f>IFERROR(VLOOKUP(A161,#REF!, 6, FALSE), "")</f>
        <v/>
      </c>
      <c r="D161" t="str">
        <f>IFERROR(VLOOKUP(A161,#REF!, 7, FALSE), "")</f>
        <v/>
      </c>
      <c r="E161" t="str">
        <f>IFERROR(VLOOKUP(A161,#REF!, 5, FALSE), "")</f>
        <v/>
      </c>
      <c r="F161" t="str">
        <f>IFERROR(VLOOKUP(A161,#REF!, 8, FALSE), "")</f>
        <v/>
      </c>
    </row>
    <row r="162" spans="1:6" x14ac:dyDescent="0.25">
      <c r="A162" s="33">
        <v>7100.5</v>
      </c>
      <c r="B162" s="11" t="s">
        <v>1608</v>
      </c>
      <c r="C162" t="str">
        <f>IFERROR(VLOOKUP(A162,#REF!, 6, FALSE), "")</f>
        <v/>
      </c>
      <c r="D162" t="str">
        <f>IFERROR(VLOOKUP(A162,#REF!, 7, FALSE), "")</f>
        <v/>
      </c>
      <c r="E162" t="str">
        <f>IFERROR(VLOOKUP(A162,#REF!, 5, FALSE), "")</f>
        <v/>
      </c>
      <c r="F162" t="str">
        <f>IFERROR(VLOOKUP(A162,#REF!, 8, FALSE), "")</f>
        <v/>
      </c>
    </row>
    <row r="163" spans="1:6" x14ac:dyDescent="0.25">
      <c r="A163" s="33" t="s">
        <v>1612</v>
      </c>
      <c r="B163" s="11" t="s">
        <v>1613</v>
      </c>
      <c r="C163" t="str">
        <f>IFERROR(VLOOKUP(A163,#REF!, 6, FALSE), "")</f>
        <v/>
      </c>
      <c r="D163" t="str">
        <f>IFERROR(VLOOKUP(A163,#REF!, 7, FALSE), "")</f>
        <v/>
      </c>
      <c r="E163" t="str">
        <f>IFERROR(VLOOKUP(A163,#REF!, 5, FALSE), "")</f>
        <v/>
      </c>
      <c r="F163" t="str">
        <f>IFERROR(VLOOKUP(A163,#REF!, 8, FALSE), "")</f>
        <v/>
      </c>
    </row>
    <row r="164" spans="1:6" x14ac:dyDescent="0.25">
      <c r="A164" s="33">
        <v>2003.135</v>
      </c>
      <c r="B164" s="11" t="s">
        <v>1621</v>
      </c>
      <c r="C164" t="str">
        <f>IFERROR(VLOOKUP(A164,#REF!, 6, FALSE), "")</f>
        <v/>
      </c>
      <c r="D164" t="str">
        <f>IFERROR(VLOOKUP(A164,#REF!, 7, FALSE), "")</f>
        <v/>
      </c>
      <c r="E164" t="str">
        <f>IFERROR(VLOOKUP(A164,#REF!, 5, FALSE), "")</f>
        <v/>
      </c>
      <c r="F164" t="str">
        <f>IFERROR(VLOOKUP(A164,#REF!, 8, FALSE), "")</f>
        <v/>
      </c>
    </row>
    <row r="165" spans="1:6" x14ac:dyDescent="0.25">
      <c r="A165" s="33">
        <v>2005</v>
      </c>
      <c r="B165" s="11" t="s">
        <v>22</v>
      </c>
      <c r="C165" t="str">
        <f>IFERROR(VLOOKUP(A165,#REF!, 6, FALSE), "")</f>
        <v/>
      </c>
      <c r="D165" t="str">
        <f>IFERROR(VLOOKUP(A165,#REF!, 7, FALSE), "")</f>
        <v/>
      </c>
      <c r="E165" t="str">
        <f>IFERROR(VLOOKUP(A165,#REF!, 5, FALSE), "")</f>
        <v/>
      </c>
      <c r="F165" t="str">
        <f>IFERROR(VLOOKUP(A165,#REF!, 8, FALSE), "")</f>
        <v/>
      </c>
    </row>
    <row r="166" spans="1:6" x14ac:dyDescent="0.25">
      <c r="A166" s="33">
        <v>2005.1</v>
      </c>
      <c r="B166" s="11" t="s">
        <v>1624</v>
      </c>
      <c r="C166" t="str">
        <f>IFERROR(VLOOKUP(A166,#REF!, 6, FALSE), "")</f>
        <v/>
      </c>
      <c r="D166" t="str">
        <f>IFERROR(VLOOKUP(A166,#REF!, 7, FALSE), "")</f>
        <v/>
      </c>
      <c r="E166" t="str">
        <f>IFERROR(VLOOKUP(A166,#REF!, 5, FALSE), "")</f>
        <v/>
      </c>
      <c r="F166" t="str">
        <f>IFERROR(VLOOKUP(A166,#REF!, 8, FALSE), "")</f>
        <v/>
      </c>
    </row>
    <row r="167" spans="1:6" x14ac:dyDescent="0.25">
      <c r="A167" s="33">
        <v>2005.12</v>
      </c>
      <c r="B167" s="11" t="s">
        <v>1626</v>
      </c>
      <c r="C167" t="str">
        <f>IFERROR(VLOOKUP(A167,#REF!, 6, FALSE), "")</f>
        <v/>
      </c>
      <c r="D167" t="str">
        <f>IFERROR(VLOOKUP(A167,#REF!, 7, FALSE), "")</f>
        <v/>
      </c>
      <c r="E167" t="str">
        <f>IFERROR(VLOOKUP(A167,#REF!, 5, FALSE), "")</f>
        <v/>
      </c>
      <c r="F167" t="str">
        <f>IFERROR(VLOOKUP(A167,#REF!, 8, FALSE), "")</f>
        <v/>
      </c>
    </row>
    <row r="168" spans="1:6" x14ac:dyDescent="0.25">
      <c r="A168" s="33">
        <v>8009</v>
      </c>
      <c r="B168" s="11" t="s">
        <v>1628</v>
      </c>
      <c r="C168" t="str">
        <f>IFERROR(VLOOKUP(A168,#REF!, 6, FALSE), "")</f>
        <v/>
      </c>
      <c r="D168" t="str">
        <f>IFERROR(VLOOKUP(A168,#REF!, 7, FALSE), "")</f>
        <v/>
      </c>
      <c r="E168" t="str">
        <f>IFERROR(VLOOKUP(A168,#REF!, 5, FALSE), "")</f>
        <v/>
      </c>
      <c r="F168" t="str">
        <f>IFERROR(VLOOKUP(A168,#REF!, 8, FALSE), "")</f>
        <v/>
      </c>
    </row>
    <row r="169" spans="1:6" x14ac:dyDescent="0.25">
      <c r="A169" s="33">
        <v>8009.0749999999998</v>
      </c>
      <c r="B169" s="11" t="s">
        <v>1630</v>
      </c>
      <c r="C169" t="str">
        <f>IFERROR(VLOOKUP(A169,#REF!, 6, FALSE), "")</f>
        <v/>
      </c>
      <c r="D169" t="str">
        <f>IFERROR(VLOOKUP(A169,#REF!, 7, FALSE), "")</f>
        <v/>
      </c>
      <c r="E169" t="str">
        <f>IFERROR(VLOOKUP(A169,#REF!, 5, FALSE), "")</f>
        <v/>
      </c>
      <c r="F169" t="str">
        <f>IFERROR(VLOOKUP(A169,#REF!, 8, FALSE), "")</f>
        <v/>
      </c>
    </row>
    <row r="170" spans="1:6" x14ac:dyDescent="0.25">
      <c r="A170" s="33">
        <v>9003.4</v>
      </c>
      <c r="B170" s="11" t="s">
        <v>1632</v>
      </c>
      <c r="C170" t="str">
        <f>IFERROR(VLOOKUP(A170,#REF!, 6, FALSE), "")</f>
        <v/>
      </c>
      <c r="D170" t="str">
        <f>IFERROR(VLOOKUP(A170,#REF!, 7, FALSE), "")</f>
        <v/>
      </c>
      <c r="E170" t="str">
        <f>IFERROR(VLOOKUP(A170,#REF!, 5, FALSE), "")</f>
        <v/>
      </c>
      <c r="F170" t="str">
        <f>IFERROR(VLOOKUP(A170,#REF!, 8, FALSE), "")</f>
        <v/>
      </c>
    </row>
    <row r="171" spans="1:6" x14ac:dyDescent="0.25">
      <c r="A171" s="33">
        <v>5001.0559999999996</v>
      </c>
      <c r="B171" s="11" t="s">
        <v>1634</v>
      </c>
      <c r="C171" t="str">
        <f>IFERROR(VLOOKUP(A171,#REF!, 6, FALSE), "")</f>
        <v/>
      </c>
      <c r="D171" t="str">
        <f>IFERROR(VLOOKUP(A171,#REF!, 7, FALSE), "")</f>
        <v/>
      </c>
      <c r="E171" t="str">
        <f>IFERROR(VLOOKUP(A171,#REF!, 5, FALSE), "")</f>
        <v/>
      </c>
      <c r="F171" t="str">
        <f>IFERROR(VLOOKUP(A171,#REF!, 8, FALSE), "")</f>
        <v/>
      </c>
    </row>
    <row r="172" spans="1:6" x14ac:dyDescent="0.25">
      <c r="A172" s="33" t="s">
        <v>126</v>
      </c>
      <c r="B172" s="11" t="s">
        <v>1636</v>
      </c>
      <c r="C172" t="str">
        <f>IFERROR(VLOOKUP(A172,#REF!, 6, FALSE), "")</f>
        <v/>
      </c>
      <c r="D172" t="str">
        <f>IFERROR(VLOOKUP(A172,#REF!, 7, FALSE), "")</f>
        <v/>
      </c>
      <c r="E172" t="str">
        <f>IFERROR(VLOOKUP(A172,#REF!, 5, FALSE), "")</f>
        <v/>
      </c>
      <c r="F172" t="str">
        <f>IFERROR(VLOOKUP(A172,#REF!, 8, FALSE), "")</f>
        <v/>
      </c>
    </row>
    <row r="173" spans="1:6" x14ac:dyDescent="0.25">
      <c r="A173" s="33">
        <v>2010.12</v>
      </c>
      <c r="B173" s="11" t="s">
        <v>1638</v>
      </c>
      <c r="C173" t="str">
        <f>IFERROR(VLOOKUP(A173,#REF!, 6, FALSE), "")</f>
        <v/>
      </c>
      <c r="D173" t="str">
        <f>IFERROR(VLOOKUP(A173,#REF!, 7, FALSE), "")</f>
        <v/>
      </c>
      <c r="E173" t="str">
        <f>IFERROR(VLOOKUP(A173,#REF!, 5, FALSE), "")</f>
        <v/>
      </c>
      <c r="F173" t="str">
        <f>IFERROR(VLOOKUP(A173,#REF!, 8, FALSE), "")</f>
        <v/>
      </c>
    </row>
    <row r="174" spans="1:6" x14ac:dyDescent="0.25">
      <c r="A174" s="33">
        <v>2004.15</v>
      </c>
      <c r="B174" s="11" t="s">
        <v>1640</v>
      </c>
      <c r="C174" t="str">
        <f>IFERROR(VLOOKUP(A174,#REF!, 6, FALSE), "")</f>
        <v/>
      </c>
      <c r="D174" t="str">
        <f>IFERROR(VLOOKUP(A174,#REF!, 7, FALSE), "")</f>
        <v/>
      </c>
      <c r="E174" t="str">
        <f>IFERROR(VLOOKUP(A174,#REF!, 5, FALSE), "")</f>
        <v/>
      </c>
      <c r="F174" t="str">
        <f>IFERROR(VLOOKUP(A174,#REF!, 8, FALSE), "")</f>
        <v/>
      </c>
    </row>
    <row r="175" spans="1:6" x14ac:dyDescent="0.25">
      <c r="A175" s="33" t="s">
        <v>275</v>
      </c>
      <c r="B175" s="11" t="s">
        <v>1642</v>
      </c>
      <c r="C175" t="str">
        <f>IFERROR(VLOOKUP(A175,#REF!, 6, FALSE), "")</f>
        <v/>
      </c>
      <c r="D175" t="str">
        <f>IFERROR(VLOOKUP(A175,#REF!, 7, FALSE), "")</f>
        <v/>
      </c>
      <c r="E175" t="str">
        <f>IFERROR(VLOOKUP(A175,#REF!, 5, FALSE), "")</f>
        <v/>
      </c>
      <c r="F175" t="str">
        <f>IFERROR(VLOOKUP(A175,#REF!, 8, FALSE), "")</f>
        <v/>
      </c>
    </row>
    <row r="176" spans="1:6" x14ac:dyDescent="0.25">
      <c r="A176" s="33">
        <v>2018.08</v>
      </c>
      <c r="B176" s="11" t="s">
        <v>1647</v>
      </c>
      <c r="C176" t="str">
        <f>IFERROR(VLOOKUP(A176,#REF!, 6, FALSE), "")</f>
        <v/>
      </c>
      <c r="D176" t="str">
        <f>IFERROR(VLOOKUP(A176,#REF!, 7, FALSE), "")</f>
        <v/>
      </c>
      <c r="E176" t="str">
        <f>IFERROR(VLOOKUP(A176,#REF!, 5, FALSE), "")</f>
        <v/>
      </c>
      <c r="F176" t="str">
        <f>IFERROR(VLOOKUP(A176,#REF!, 8, FALSE), "")</f>
        <v/>
      </c>
    </row>
    <row r="177" spans="1:6" x14ac:dyDescent="0.25">
      <c r="A177" s="33">
        <v>2018</v>
      </c>
      <c r="B177" s="11" t="s">
        <v>1649</v>
      </c>
      <c r="C177" t="str">
        <f>IFERROR(VLOOKUP(A177,#REF!, 6, FALSE), "")</f>
        <v/>
      </c>
      <c r="D177" t="str">
        <f>IFERROR(VLOOKUP(A177,#REF!, 7, FALSE), "")</f>
        <v/>
      </c>
      <c r="E177" t="str">
        <f>IFERROR(VLOOKUP(A177,#REF!, 5, FALSE), "")</f>
        <v/>
      </c>
      <c r="F177" t="str">
        <f>IFERROR(VLOOKUP(A177,#REF!, 8, FALSE), "")</f>
        <v/>
      </c>
    </row>
    <row r="178" spans="1:6" x14ac:dyDescent="0.25">
      <c r="A178" s="33">
        <v>3006.15</v>
      </c>
      <c r="B178" s="11" t="s">
        <v>1651</v>
      </c>
      <c r="C178" t="str">
        <f>IFERROR(VLOOKUP(A178,#REF!, 6, FALSE), "")</f>
        <v/>
      </c>
      <c r="D178" t="str">
        <f>IFERROR(VLOOKUP(A178,#REF!, 7, FALSE), "")</f>
        <v/>
      </c>
      <c r="E178" t="str">
        <f>IFERROR(VLOOKUP(A178,#REF!, 5, FALSE), "")</f>
        <v/>
      </c>
      <c r="F178" t="str">
        <f>IFERROR(VLOOKUP(A178,#REF!, 8, FALSE), "")</f>
        <v/>
      </c>
    </row>
    <row r="179" spans="1:6" x14ac:dyDescent="0.25">
      <c r="A179" s="33">
        <v>3006.28</v>
      </c>
      <c r="B179" s="11" t="s">
        <v>1653</v>
      </c>
      <c r="C179" t="str">
        <f>IFERROR(VLOOKUP(A179,#REF!, 6, FALSE), "")</f>
        <v/>
      </c>
      <c r="D179" t="str">
        <f>IFERROR(VLOOKUP(A179,#REF!, 7, FALSE), "")</f>
        <v/>
      </c>
      <c r="E179" t="str">
        <f>IFERROR(VLOOKUP(A179,#REF!, 5, FALSE), "")</f>
        <v/>
      </c>
      <c r="F179" t="str">
        <f>IFERROR(VLOOKUP(A179,#REF!, 8, FALSE), "")</f>
        <v/>
      </c>
    </row>
    <row r="180" spans="1:6" x14ac:dyDescent="0.25">
      <c r="A180" s="33">
        <v>2002.165</v>
      </c>
      <c r="B180" s="11" t="s">
        <v>1657</v>
      </c>
      <c r="C180" t="str">
        <f>IFERROR(VLOOKUP(A180,#REF!, 6, FALSE), "")</f>
        <v/>
      </c>
      <c r="D180" t="str">
        <f>IFERROR(VLOOKUP(A180,#REF!, 7, FALSE), "")</f>
        <v/>
      </c>
      <c r="E180" t="str">
        <f>IFERROR(VLOOKUP(A180,#REF!, 5, FALSE), "")</f>
        <v/>
      </c>
      <c r="F180" t="str">
        <f>IFERROR(VLOOKUP(A180,#REF!, 8, FALSE), "")</f>
        <v/>
      </c>
    </row>
    <row r="181" spans="1:6" x14ac:dyDescent="0.25">
      <c r="A181" s="33">
        <v>2010.1</v>
      </c>
      <c r="B181" s="11" t="s">
        <v>1659</v>
      </c>
      <c r="C181" t="str">
        <f>IFERROR(VLOOKUP(A181,#REF!, 6, FALSE), "")</f>
        <v/>
      </c>
      <c r="D181" t="str">
        <f>IFERROR(VLOOKUP(A181,#REF!, 7, FALSE), "")</f>
        <v/>
      </c>
      <c r="E181" t="str">
        <f>IFERROR(VLOOKUP(A181,#REF!, 5, FALSE), "")</f>
        <v/>
      </c>
      <c r="F181" t="str">
        <f>IFERROR(VLOOKUP(A181,#REF!, 8, FALSE), "")</f>
        <v/>
      </c>
    </row>
    <row r="182" spans="1:6" x14ac:dyDescent="0.25">
      <c r="A182" s="33">
        <v>8007</v>
      </c>
      <c r="B182" s="11" t="s">
        <v>1661</v>
      </c>
      <c r="C182" t="str">
        <f>IFERROR(VLOOKUP(A182,#REF!, 6, FALSE), "")</f>
        <v/>
      </c>
      <c r="D182" t="str">
        <f>IFERROR(VLOOKUP(A182,#REF!, 7, FALSE), "")</f>
        <v/>
      </c>
      <c r="E182" t="str">
        <f>IFERROR(VLOOKUP(A182,#REF!, 5, FALSE), "")</f>
        <v/>
      </c>
      <c r="F182" t="str">
        <f>IFERROR(VLOOKUP(A182,#REF!, 8, FALSE), "")</f>
        <v/>
      </c>
    </row>
    <row r="183" spans="1:6" x14ac:dyDescent="0.25">
      <c r="A183" s="33">
        <v>8006.1350000000002</v>
      </c>
      <c r="B183" s="11" t="s">
        <v>1663</v>
      </c>
      <c r="C183" t="str">
        <f>IFERROR(VLOOKUP(A183,#REF!, 6, FALSE), "")</f>
        <v/>
      </c>
      <c r="D183" t="str">
        <f>IFERROR(VLOOKUP(A183,#REF!, 7, FALSE), "")</f>
        <v/>
      </c>
      <c r="E183" t="str">
        <f>IFERROR(VLOOKUP(A183,#REF!, 5, FALSE), "")</f>
        <v/>
      </c>
      <c r="F183" t="str">
        <f>IFERROR(VLOOKUP(A183,#REF!, 8, FALSE), "")</f>
        <v/>
      </c>
    </row>
    <row r="184" spans="1:6" x14ac:dyDescent="0.25">
      <c r="A184" s="33">
        <v>2006.02</v>
      </c>
      <c r="B184" s="11" t="s">
        <v>1665</v>
      </c>
      <c r="C184" t="str">
        <f>IFERROR(VLOOKUP(A184,#REF!, 6, FALSE), "")</f>
        <v/>
      </c>
      <c r="D184" t="str">
        <f>IFERROR(VLOOKUP(A184,#REF!, 7, FALSE), "")</f>
        <v/>
      </c>
      <c r="E184" t="str">
        <f>IFERROR(VLOOKUP(A184,#REF!, 5, FALSE), "")</f>
        <v/>
      </c>
      <c r="F184" t="str">
        <f>IFERROR(VLOOKUP(A184,#REF!, 8, FALSE), "")</f>
        <v/>
      </c>
    </row>
    <row r="185" spans="1:6" x14ac:dyDescent="0.25">
      <c r="A185" s="33">
        <v>3008.28</v>
      </c>
      <c r="B185" s="11" t="s">
        <v>1667</v>
      </c>
      <c r="C185" t="str">
        <f>IFERROR(VLOOKUP(A185,#REF!, 6, FALSE), "")</f>
        <v/>
      </c>
      <c r="D185" t="str">
        <f>IFERROR(VLOOKUP(A185,#REF!, 7, FALSE), "")</f>
        <v/>
      </c>
      <c r="E185" t="str">
        <f>IFERROR(VLOOKUP(A185,#REF!, 5, FALSE), "")</f>
        <v/>
      </c>
      <c r="F185" t="str">
        <f>IFERROR(VLOOKUP(A185,#REF!, 8, FALSE), "")</f>
        <v/>
      </c>
    </row>
    <row r="186" spans="1:6" x14ac:dyDescent="0.25">
      <c r="A186" s="33">
        <v>2020</v>
      </c>
      <c r="B186" s="11" t="s">
        <v>57</v>
      </c>
      <c r="C186" t="str">
        <f>IFERROR(VLOOKUP(A186,#REF!, 6, FALSE), "")</f>
        <v/>
      </c>
      <c r="D186" t="str">
        <f>IFERROR(VLOOKUP(A186,#REF!, 7, FALSE), "")</f>
        <v/>
      </c>
      <c r="E186" t="str">
        <f>IFERROR(VLOOKUP(A186,#REF!, 5, FALSE), "")</f>
        <v/>
      </c>
      <c r="F186" t="str">
        <f>IFERROR(VLOOKUP(A186,#REF!, 8, FALSE), "")</f>
        <v/>
      </c>
    </row>
    <row r="187" spans="1:6" x14ac:dyDescent="0.25">
      <c r="A187" s="33">
        <v>20001.3</v>
      </c>
      <c r="B187" s="11" t="s">
        <v>1672</v>
      </c>
      <c r="C187" t="str">
        <f>IFERROR(VLOOKUP(A187,#REF!, 6, FALSE), "")</f>
        <v/>
      </c>
      <c r="D187" t="str">
        <f>IFERROR(VLOOKUP(A187,#REF!, 7, FALSE), "")</f>
        <v/>
      </c>
      <c r="E187" t="str">
        <f>IFERROR(VLOOKUP(A187,#REF!, 5, FALSE), "")</f>
        <v/>
      </c>
      <c r="F187" t="str">
        <f>IFERROR(VLOOKUP(A187,#REF!, 8, FALSE), "")</f>
        <v/>
      </c>
    </row>
    <row r="188" spans="1:6" x14ac:dyDescent="0.25">
      <c r="A188" s="33">
        <v>2020.65</v>
      </c>
      <c r="B188" s="11" t="s">
        <v>1674</v>
      </c>
      <c r="C188" t="str">
        <f>IFERROR(VLOOKUP(A188,#REF!, 6, FALSE), "")</f>
        <v/>
      </c>
      <c r="D188" t="str">
        <f>IFERROR(VLOOKUP(A188,#REF!, 7, FALSE), "")</f>
        <v/>
      </c>
      <c r="E188" t="str">
        <f>IFERROR(VLOOKUP(A188,#REF!, 5, FALSE), "")</f>
        <v/>
      </c>
      <c r="F188" t="str">
        <f>IFERROR(VLOOKUP(A188,#REF!, 8, FALSE), "")</f>
        <v/>
      </c>
    </row>
    <row r="189" spans="1:6" x14ac:dyDescent="0.25">
      <c r="A189" s="33">
        <v>2017.0250000000001</v>
      </c>
      <c r="B189" s="11" t="s">
        <v>1676</v>
      </c>
      <c r="C189" t="str">
        <f>IFERROR(VLOOKUP(A189,#REF!, 6, FALSE), "")</f>
        <v/>
      </c>
      <c r="D189" t="str">
        <f>IFERROR(VLOOKUP(A189,#REF!, 7, FALSE), "")</f>
        <v/>
      </c>
      <c r="E189" t="str">
        <f>IFERROR(VLOOKUP(A189,#REF!, 5, FALSE), "")</f>
        <v/>
      </c>
      <c r="F189" t="str">
        <f>IFERROR(VLOOKUP(A189,#REF!, 8, FALSE), "")</f>
        <v/>
      </c>
    </row>
    <row r="190" spans="1:6" x14ac:dyDescent="0.25">
      <c r="A190" s="33">
        <v>2029</v>
      </c>
      <c r="B190" s="11" t="s">
        <v>1678</v>
      </c>
      <c r="C190" t="str">
        <f>IFERROR(VLOOKUP(A190,#REF!, 6, FALSE), "")</f>
        <v/>
      </c>
      <c r="D190" t="str">
        <f>IFERROR(VLOOKUP(A190,#REF!, 7, FALSE), "")</f>
        <v/>
      </c>
      <c r="E190" t="str">
        <f>IFERROR(VLOOKUP(A190,#REF!, 5, FALSE), "")</f>
        <v/>
      </c>
      <c r="F190" t="str">
        <f>IFERROR(VLOOKUP(A190,#REF!, 8, FALSE), "")</f>
        <v/>
      </c>
    </row>
    <row r="191" spans="1:6" x14ac:dyDescent="0.25">
      <c r="A191" s="33">
        <v>2029.03</v>
      </c>
      <c r="B191" s="11" t="s">
        <v>1680</v>
      </c>
      <c r="C191" t="str">
        <f>IFERROR(VLOOKUP(A191,#REF!, 6, FALSE), "")</f>
        <v/>
      </c>
      <c r="D191" t="str">
        <f>IFERROR(VLOOKUP(A191,#REF!, 7, FALSE), "")</f>
        <v/>
      </c>
      <c r="E191" t="str">
        <f>IFERROR(VLOOKUP(A191,#REF!, 5, FALSE), "")</f>
        <v/>
      </c>
      <c r="F191" t="str">
        <f>IFERROR(VLOOKUP(A191,#REF!, 8, FALSE), "")</f>
        <v/>
      </c>
    </row>
    <row r="192" spans="1:6" x14ac:dyDescent="0.25">
      <c r="A192" s="33">
        <v>5008.8999999999996</v>
      </c>
      <c r="B192" s="11" t="s">
        <v>1682</v>
      </c>
      <c r="C192" t="str">
        <f>IFERROR(VLOOKUP(A192,#REF!, 6, FALSE), "")</f>
        <v/>
      </c>
      <c r="D192" t="str">
        <f>IFERROR(VLOOKUP(A192,#REF!, 7, FALSE), "")</f>
        <v/>
      </c>
      <c r="E192" t="str">
        <f>IFERROR(VLOOKUP(A192,#REF!, 5, FALSE), "")</f>
        <v/>
      </c>
      <c r="F192" t="str">
        <f>IFERROR(VLOOKUP(A192,#REF!, 8, FALSE), "")</f>
        <v/>
      </c>
    </row>
    <row r="193" spans="1:6" x14ac:dyDescent="0.25">
      <c r="A193" s="33"/>
      <c r="B193" s="11" t="s">
        <v>1684</v>
      </c>
      <c r="C193" t="str">
        <f>IFERROR(VLOOKUP(A193,#REF!, 6, FALSE), "")</f>
        <v/>
      </c>
      <c r="D193" t="str">
        <f>IFERROR(VLOOKUP(A193,#REF!, 7, FALSE), "")</f>
        <v/>
      </c>
      <c r="E193" t="str">
        <f>IFERROR(VLOOKUP(A193,#REF!, 5, FALSE), "")</f>
        <v/>
      </c>
      <c r="F193" t="str">
        <f>IFERROR(VLOOKUP(A193,#REF!, 8, FALSE), "")</f>
        <v/>
      </c>
    </row>
    <row r="194" spans="1:6" x14ac:dyDescent="0.25">
      <c r="A194" s="33">
        <v>1012</v>
      </c>
      <c r="B194" s="11" t="s">
        <v>1686</v>
      </c>
      <c r="C194" t="str">
        <f>IFERROR(VLOOKUP(A194,#REF!, 6, FALSE), "")</f>
        <v/>
      </c>
      <c r="D194" t="str">
        <f>IFERROR(VLOOKUP(A194,#REF!, 7, FALSE), "")</f>
        <v/>
      </c>
      <c r="E194" t="str">
        <f>IFERROR(VLOOKUP(A194,#REF!, 5, FALSE), "")</f>
        <v/>
      </c>
      <c r="F194" t="str">
        <f>IFERROR(VLOOKUP(A194,#REF!, 8, FALSE), "")</f>
        <v/>
      </c>
    </row>
    <row r="195" spans="1:6" x14ac:dyDescent="0.25">
      <c r="A195" s="33">
        <v>2027</v>
      </c>
      <c r="B195" s="11" t="s">
        <v>1688</v>
      </c>
      <c r="C195" t="str">
        <f>IFERROR(VLOOKUP(A195,#REF!, 6, FALSE), "")</f>
        <v/>
      </c>
      <c r="D195" t="str">
        <f>IFERROR(VLOOKUP(A195,#REF!, 7, FALSE), "")</f>
        <v/>
      </c>
      <c r="E195" t="str">
        <f>IFERROR(VLOOKUP(A195,#REF!, 5, FALSE), "")</f>
        <v/>
      </c>
      <c r="F195" t="str">
        <f>IFERROR(VLOOKUP(A195,#REF!, 8, FALSE), "")</f>
        <v/>
      </c>
    </row>
    <row r="196" spans="1:6" x14ac:dyDescent="0.25">
      <c r="A196" s="33">
        <v>2027.03</v>
      </c>
      <c r="B196" s="11" t="s">
        <v>1692</v>
      </c>
      <c r="C196" t="str">
        <f>IFERROR(VLOOKUP(A196,#REF!, 6, FALSE), "")</f>
        <v/>
      </c>
      <c r="D196" t="str">
        <f>IFERROR(VLOOKUP(A196,#REF!, 7, FALSE), "")</f>
        <v/>
      </c>
      <c r="E196" t="str">
        <f>IFERROR(VLOOKUP(A196,#REF!, 5, FALSE), "")</f>
        <v/>
      </c>
      <c r="F196" t="str">
        <f>IFERROR(VLOOKUP(A196,#REF!, 8, FALSE), "")</f>
        <v/>
      </c>
    </row>
    <row r="197" spans="1:6" x14ac:dyDescent="0.25">
      <c r="A197" s="33">
        <v>2027.08</v>
      </c>
      <c r="B197" s="11" t="s">
        <v>1694</v>
      </c>
      <c r="C197" t="str">
        <f>IFERROR(VLOOKUP(A197,#REF!, 6, FALSE), "")</f>
        <v/>
      </c>
      <c r="D197" t="str">
        <f>IFERROR(VLOOKUP(A197,#REF!, 7, FALSE), "")</f>
        <v/>
      </c>
      <c r="E197" t="str">
        <f>IFERROR(VLOOKUP(A197,#REF!, 5, FALSE), "")</f>
        <v/>
      </c>
      <c r="F197" t="str">
        <f>IFERROR(VLOOKUP(A197,#REF!, 8, FALSE), "")</f>
        <v/>
      </c>
    </row>
    <row r="198" spans="1:6" x14ac:dyDescent="0.25">
      <c r="A198" s="33" t="s">
        <v>1696</v>
      </c>
      <c r="B198" s="11" t="s">
        <v>1697</v>
      </c>
      <c r="C198" t="str">
        <f>IFERROR(VLOOKUP(A198,#REF!, 6, FALSE), "")</f>
        <v/>
      </c>
      <c r="D198" t="str">
        <f>IFERROR(VLOOKUP(A198,#REF!, 7, FALSE), "")</f>
        <v/>
      </c>
      <c r="E198" t="str">
        <f>IFERROR(VLOOKUP(A198,#REF!, 5, FALSE), "")</f>
        <v/>
      </c>
      <c r="F198" t="str">
        <f>IFERROR(VLOOKUP(A198,#REF!, 8, FALSE), "")</f>
        <v/>
      </c>
    </row>
    <row r="199" spans="1:6" x14ac:dyDescent="0.25">
      <c r="A199" s="33" t="s">
        <v>1696</v>
      </c>
      <c r="B199" s="11" t="s">
        <v>1697</v>
      </c>
      <c r="C199" t="str">
        <f>IFERROR(VLOOKUP(A199,#REF!, 6, FALSE), "")</f>
        <v/>
      </c>
      <c r="D199" t="str">
        <f>IFERROR(VLOOKUP(A199,#REF!, 7, FALSE), "")</f>
        <v/>
      </c>
      <c r="E199" t="str">
        <f>IFERROR(VLOOKUP(A199,#REF!, 5, FALSE), "")</f>
        <v/>
      </c>
      <c r="F199" t="str">
        <f>IFERROR(VLOOKUP(A199,#REF!, 8, FALSE), "")</f>
        <v/>
      </c>
    </row>
    <row r="200" spans="1:6" x14ac:dyDescent="0.25">
      <c r="A200" s="33" t="s">
        <v>1700</v>
      </c>
      <c r="B200" s="11" t="s">
        <v>1701</v>
      </c>
      <c r="C200" t="str">
        <f>IFERROR(VLOOKUP(A200,#REF!, 6, FALSE), "")</f>
        <v/>
      </c>
      <c r="D200" t="str">
        <f>IFERROR(VLOOKUP(A200,#REF!, 7, FALSE), "")</f>
        <v/>
      </c>
      <c r="E200" t="str">
        <f>IFERROR(VLOOKUP(A200,#REF!, 5, FALSE), "")</f>
        <v/>
      </c>
      <c r="F200" t="str">
        <f>IFERROR(VLOOKUP(A200,#REF!, 8, FALSE), "")</f>
        <v/>
      </c>
    </row>
    <row r="201" spans="1:6" x14ac:dyDescent="0.25">
      <c r="A201" s="33">
        <v>8001</v>
      </c>
      <c r="B201" s="11" t="s">
        <v>1704</v>
      </c>
      <c r="C201" t="str">
        <f>IFERROR(VLOOKUP(A201,#REF!, 6, FALSE), "")</f>
        <v/>
      </c>
      <c r="D201" t="str">
        <f>IFERROR(VLOOKUP(A201,#REF!, 7, FALSE), "")</f>
        <v/>
      </c>
      <c r="E201" t="str">
        <f>IFERROR(VLOOKUP(A201,#REF!, 5, FALSE), "")</f>
        <v/>
      </c>
      <c r="F201" t="str">
        <f>IFERROR(VLOOKUP(A201,#REF!, 8, FALSE), "")</f>
        <v/>
      </c>
    </row>
    <row r="202" spans="1:6" x14ac:dyDescent="0.25">
      <c r="A202" s="33">
        <v>8001.1</v>
      </c>
      <c r="B202" s="11" t="s">
        <v>1708</v>
      </c>
      <c r="C202" t="str">
        <f>IFERROR(VLOOKUP(A202,#REF!, 6, FALSE), "")</f>
        <v/>
      </c>
      <c r="D202" t="str">
        <f>IFERROR(VLOOKUP(A202,#REF!, 7, FALSE), "")</f>
        <v/>
      </c>
      <c r="E202" t="str">
        <f>IFERROR(VLOOKUP(A202,#REF!, 5, FALSE), "")</f>
        <v/>
      </c>
      <c r="F202" t="str">
        <f>IFERROR(VLOOKUP(A202,#REF!, 8, FALSE), "")</f>
        <v/>
      </c>
    </row>
    <row r="203" spans="1:6" x14ac:dyDescent="0.25">
      <c r="A203" s="33">
        <v>2008.077</v>
      </c>
      <c r="B203" s="11" t="s">
        <v>1710</v>
      </c>
      <c r="C203" t="str">
        <f>IFERROR(VLOOKUP(A203,#REF!, 6, FALSE), "")</f>
        <v/>
      </c>
      <c r="D203" t="str">
        <f>IFERROR(VLOOKUP(A203,#REF!, 7, FALSE), "")</f>
        <v/>
      </c>
      <c r="E203" t="str">
        <f>IFERROR(VLOOKUP(A203,#REF!, 5, FALSE), "")</f>
        <v/>
      </c>
      <c r="F203" t="str">
        <f>IFERROR(VLOOKUP(A203,#REF!, 8, FALSE), "")</f>
        <v/>
      </c>
    </row>
    <row r="204" spans="1:6" x14ac:dyDescent="0.25">
      <c r="A204" s="33">
        <v>4003</v>
      </c>
      <c r="B204" s="11" t="s">
        <v>1712</v>
      </c>
      <c r="C204" t="str">
        <f>IFERROR(VLOOKUP(A204,#REF!, 6, FALSE), "")</f>
        <v/>
      </c>
      <c r="D204" t="str">
        <f>IFERROR(VLOOKUP(A204,#REF!, 7, FALSE), "")</f>
        <v/>
      </c>
      <c r="E204" t="str">
        <f>IFERROR(VLOOKUP(A204,#REF!, 5, FALSE), "")</f>
        <v/>
      </c>
      <c r="F204" t="str">
        <f>IFERROR(VLOOKUP(A204,#REF!, 8, FALSE), "")</f>
        <v/>
      </c>
    </row>
    <row r="205" spans="1:6" x14ac:dyDescent="0.25">
      <c r="A205" s="33">
        <v>4003</v>
      </c>
      <c r="B205" s="11" t="s">
        <v>1714</v>
      </c>
      <c r="C205" t="str">
        <f>IFERROR(VLOOKUP(A205,#REF!, 6, FALSE), "")</f>
        <v/>
      </c>
      <c r="D205" t="str">
        <f>IFERROR(VLOOKUP(A205,#REF!, 7, FALSE), "")</f>
        <v/>
      </c>
      <c r="E205" t="str">
        <f>IFERROR(VLOOKUP(A205,#REF!, 5, FALSE), "")</f>
        <v/>
      </c>
      <c r="F205" t="str">
        <f>IFERROR(VLOOKUP(A205,#REF!, 8, FALSE), "")</f>
        <v/>
      </c>
    </row>
    <row r="206" spans="1:6" x14ac:dyDescent="0.25">
      <c r="A206" s="33">
        <v>4003.085</v>
      </c>
      <c r="B206" s="11" t="s">
        <v>1716</v>
      </c>
      <c r="C206" t="str">
        <f>IFERROR(VLOOKUP(A206,#REF!, 6, FALSE), "")</f>
        <v/>
      </c>
      <c r="D206" t="str">
        <f>IFERROR(VLOOKUP(A206,#REF!, 7, FALSE), "")</f>
        <v/>
      </c>
      <c r="E206" t="str">
        <f>IFERROR(VLOOKUP(A206,#REF!, 5, FALSE), "")</f>
        <v/>
      </c>
      <c r="F206" t="str">
        <f>IFERROR(VLOOKUP(A206,#REF!, 8, FALSE), "")</f>
        <v/>
      </c>
    </row>
    <row r="207" spans="1:6" x14ac:dyDescent="0.25">
      <c r="A207" s="33">
        <v>4003.1350000000002</v>
      </c>
      <c r="B207" s="11" t="s">
        <v>1718</v>
      </c>
      <c r="C207" t="str">
        <f>IFERROR(VLOOKUP(A207,#REF!, 6, FALSE), "")</f>
        <v/>
      </c>
      <c r="D207" t="str">
        <f>IFERROR(VLOOKUP(A207,#REF!, 7, FALSE), "")</f>
        <v/>
      </c>
      <c r="E207" t="str">
        <f>IFERROR(VLOOKUP(A207,#REF!, 5, FALSE), "")</f>
        <v/>
      </c>
      <c r="F207" t="str">
        <f>IFERROR(VLOOKUP(A207,#REF!, 8, FALSE), "")</f>
        <v/>
      </c>
    </row>
    <row r="208" spans="1:6" x14ac:dyDescent="0.25">
      <c r="A208" s="33">
        <v>3015.9</v>
      </c>
      <c r="B208" s="11" t="s">
        <v>1720</v>
      </c>
      <c r="C208" t="str">
        <f>IFERROR(VLOOKUP(A208,#REF!, 6, FALSE), "")</f>
        <v/>
      </c>
      <c r="D208" t="str">
        <f>IFERROR(VLOOKUP(A208,#REF!, 7, FALSE), "")</f>
        <v/>
      </c>
      <c r="E208" t="str">
        <f>IFERROR(VLOOKUP(A208,#REF!, 5, FALSE), "")</f>
        <v/>
      </c>
      <c r="F208" t="str">
        <f>IFERROR(VLOOKUP(A208,#REF!, 8, FALSE), "")</f>
        <v/>
      </c>
    </row>
    <row r="209" spans="1:6" x14ac:dyDescent="0.25">
      <c r="A209" s="33">
        <v>5010</v>
      </c>
      <c r="B209" s="11" t="s">
        <v>1722</v>
      </c>
      <c r="C209" t="str">
        <f>IFERROR(VLOOKUP(A209,#REF!, 6, FALSE), "")</f>
        <v/>
      </c>
      <c r="D209" t="str">
        <f>IFERROR(VLOOKUP(A209,#REF!, 7, FALSE), "")</f>
        <v/>
      </c>
      <c r="E209" t="str">
        <f>IFERROR(VLOOKUP(A209,#REF!, 5, FALSE), "")</f>
        <v/>
      </c>
      <c r="F209" t="str">
        <f>IFERROR(VLOOKUP(A209,#REF!, 8, FALSE), "")</f>
        <v/>
      </c>
    </row>
    <row r="210" spans="1:6" x14ac:dyDescent="0.25">
      <c r="A210" s="33">
        <v>3007.28</v>
      </c>
      <c r="B210" s="11" t="s">
        <v>1726</v>
      </c>
      <c r="C210" t="str">
        <f>IFERROR(VLOOKUP(A210,#REF!, 6, FALSE), "")</f>
        <v/>
      </c>
      <c r="D210" t="str">
        <f>IFERROR(VLOOKUP(A210,#REF!, 7, FALSE), "")</f>
        <v/>
      </c>
      <c r="E210" t="str">
        <f>IFERROR(VLOOKUP(A210,#REF!, 5, FALSE), "")</f>
        <v/>
      </c>
      <c r="F210" t="str">
        <f>IFERROR(VLOOKUP(A210,#REF!, 8, FALSE), "")</f>
        <v/>
      </c>
    </row>
    <row r="211" spans="1:6" x14ac:dyDescent="0.25">
      <c r="A211" s="33">
        <v>2002.1</v>
      </c>
      <c r="B211" s="11" t="s">
        <v>1728</v>
      </c>
      <c r="C211" t="str">
        <f>IFERROR(VLOOKUP(A211,#REF!, 6, FALSE), "")</f>
        <v/>
      </c>
      <c r="D211" t="str">
        <f>IFERROR(VLOOKUP(A211,#REF!, 7, FALSE), "")</f>
        <v/>
      </c>
      <c r="E211" t="str">
        <f>IFERROR(VLOOKUP(A211,#REF!, 5, FALSE), "")</f>
        <v/>
      </c>
      <c r="F211" t="str">
        <f>IFERROR(VLOOKUP(A211,#REF!, 8, FALSE), "")</f>
        <v/>
      </c>
    </row>
    <row r="212" spans="1:6" x14ac:dyDescent="0.25">
      <c r="A212" s="33">
        <v>2009.1</v>
      </c>
      <c r="B212" s="11" t="s">
        <v>1730</v>
      </c>
      <c r="C212" t="str">
        <f>IFERROR(VLOOKUP(A212,#REF!, 6, FALSE), "")</f>
        <v/>
      </c>
      <c r="D212" t="str">
        <f>IFERROR(VLOOKUP(A212,#REF!, 7, FALSE), "")</f>
        <v/>
      </c>
      <c r="E212" t="str">
        <f>IFERROR(VLOOKUP(A212,#REF!, 5, FALSE), "")</f>
        <v/>
      </c>
      <c r="F212" t="str">
        <f>IFERROR(VLOOKUP(A212,#REF!, 8, FALSE), "")</f>
        <v/>
      </c>
    </row>
    <row r="213" spans="1:6" x14ac:dyDescent="0.25">
      <c r="A213" s="33">
        <v>6002.09</v>
      </c>
      <c r="B213" s="11" t="s">
        <v>1732</v>
      </c>
      <c r="C213" t="str">
        <f>IFERROR(VLOOKUP(A213,#REF!, 6, FALSE), "")</f>
        <v/>
      </c>
      <c r="D213" t="str">
        <f>IFERROR(VLOOKUP(A213,#REF!, 7, FALSE), "")</f>
        <v/>
      </c>
      <c r="E213" t="str">
        <f>IFERROR(VLOOKUP(A213,#REF!, 5, FALSE), "")</f>
        <v/>
      </c>
      <c r="F213" t="str">
        <f>IFERROR(VLOOKUP(A213,#REF!, 8, FALSE), "")</f>
        <v/>
      </c>
    </row>
    <row r="214" spans="1:6" x14ac:dyDescent="0.25">
      <c r="A214" s="33">
        <v>3024.4</v>
      </c>
      <c r="B214" s="11" t="s">
        <v>1734</v>
      </c>
      <c r="C214" t="str">
        <f>IFERROR(VLOOKUP(A214,#REF!, 6, FALSE), "")</f>
        <v/>
      </c>
      <c r="D214" t="str">
        <f>IFERROR(VLOOKUP(A214,#REF!, 7, FALSE), "")</f>
        <v/>
      </c>
      <c r="E214" t="str">
        <f>IFERROR(VLOOKUP(A214,#REF!, 5, FALSE), "")</f>
        <v/>
      </c>
      <c r="F214" t="str">
        <f>IFERROR(VLOOKUP(A214,#REF!, 8, FALSE), "")</f>
        <v/>
      </c>
    </row>
    <row r="215" spans="1:6" x14ac:dyDescent="0.25">
      <c r="A215" s="33">
        <v>2205.1</v>
      </c>
      <c r="B215" s="11" t="s">
        <v>1737</v>
      </c>
      <c r="C215" t="str">
        <f>IFERROR(VLOOKUP(A215,#REF!, 6, FALSE), "")</f>
        <v/>
      </c>
      <c r="D215" t="str">
        <f>IFERROR(VLOOKUP(A215,#REF!, 7, FALSE), "")</f>
        <v/>
      </c>
      <c r="E215" t="str">
        <f>IFERROR(VLOOKUP(A215,#REF!, 5, FALSE), "")</f>
        <v/>
      </c>
      <c r="F215" t="str">
        <f>IFERROR(VLOOKUP(A215,#REF!, 8, FALSE), "")</f>
        <v/>
      </c>
    </row>
    <row r="216" spans="1:6" x14ac:dyDescent="0.25">
      <c r="A216" s="33">
        <v>2206</v>
      </c>
      <c r="B216" s="11" t="s">
        <v>1739</v>
      </c>
      <c r="C216" t="str">
        <f>IFERROR(VLOOKUP(A216,#REF!, 6, FALSE), "")</f>
        <v/>
      </c>
      <c r="D216" t="str">
        <f>IFERROR(VLOOKUP(A216,#REF!, 7, FALSE), "")</f>
        <v/>
      </c>
      <c r="E216" t="str">
        <f>IFERROR(VLOOKUP(A216,#REF!, 5, FALSE), "")</f>
        <v/>
      </c>
      <c r="F216" t="str">
        <f>IFERROR(VLOOKUP(A216,#REF!, 8, FALSE), "")</f>
        <v/>
      </c>
    </row>
    <row r="217" spans="1:6" x14ac:dyDescent="0.25">
      <c r="A217" s="33" t="s">
        <v>1741</v>
      </c>
      <c r="B217" s="11" t="s">
        <v>1742</v>
      </c>
      <c r="C217" t="str">
        <f>IFERROR(VLOOKUP(A217,#REF!, 6, FALSE), "")</f>
        <v/>
      </c>
      <c r="D217" t="str">
        <f>IFERROR(VLOOKUP(A217,#REF!, 7, FALSE), "")</f>
        <v/>
      </c>
      <c r="E217" t="str">
        <f>IFERROR(VLOOKUP(A217,#REF!, 5, FALSE), "")</f>
        <v/>
      </c>
      <c r="F217" t="str">
        <f>IFERROR(VLOOKUP(A217,#REF!, 8, FALSE), "")</f>
        <v/>
      </c>
    </row>
    <row r="218" spans="1:6" x14ac:dyDescent="0.25">
      <c r="A218" s="33">
        <v>2206.09</v>
      </c>
      <c r="B218" s="11" t="s">
        <v>1744</v>
      </c>
      <c r="C218" t="str">
        <f>IFERROR(VLOOKUP(A218,#REF!, 6, FALSE), "")</f>
        <v/>
      </c>
      <c r="D218" t="str">
        <f>IFERROR(VLOOKUP(A218,#REF!, 7, FALSE), "")</f>
        <v/>
      </c>
      <c r="E218" t="str">
        <f>IFERROR(VLOOKUP(A218,#REF!, 5, FALSE), "")</f>
        <v/>
      </c>
      <c r="F218" t="str">
        <f>IFERROR(VLOOKUP(A218,#REF!, 8, FALSE), "")</f>
        <v/>
      </c>
    </row>
    <row r="219" spans="1:6" x14ac:dyDescent="0.25">
      <c r="A219" s="33" t="s">
        <v>1746</v>
      </c>
      <c r="B219" s="11" t="s">
        <v>1747</v>
      </c>
      <c r="C219" t="str">
        <f>IFERROR(VLOOKUP(A219,#REF!, 6, FALSE), "")</f>
        <v/>
      </c>
      <c r="D219" t="str">
        <f>IFERROR(VLOOKUP(A219,#REF!, 7, FALSE), "")</f>
        <v/>
      </c>
      <c r="E219" t="str">
        <f>IFERROR(VLOOKUP(A219,#REF!, 5, FALSE), "")</f>
        <v/>
      </c>
      <c r="F219" t="str">
        <f>IFERROR(VLOOKUP(A219,#REF!, 8, FALSE), "")</f>
        <v/>
      </c>
    </row>
    <row r="220" spans="1:6" x14ac:dyDescent="0.25">
      <c r="A220" s="33">
        <v>2003.12</v>
      </c>
      <c r="B220" s="11" t="s">
        <v>1752</v>
      </c>
      <c r="C220" t="str">
        <f>IFERROR(VLOOKUP(A220,#REF!, 6, FALSE), "")</f>
        <v/>
      </c>
      <c r="D220" t="str">
        <f>IFERROR(VLOOKUP(A220,#REF!, 7, FALSE), "")</f>
        <v/>
      </c>
      <c r="E220" t="str">
        <f>IFERROR(VLOOKUP(A220,#REF!, 5, FALSE), "")</f>
        <v/>
      </c>
      <c r="F220" t="str">
        <f>IFERROR(VLOOKUP(A220,#REF!, 8, FALSE), "")</f>
        <v/>
      </c>
    </row>
    <row r="221" spans="1:6" x14ac:dyDescent="0.25">
      <c r="A221" s="33">
        <v>5010</v>
      </c>
      <c r="B221" s="11" t="s">
        <v>1754</v>
      </c>
      <c r="C221" t="str">
        <f>IFERROR(VLOOKUP(A221,#REF!, 6, FALSE), "")</f>
        <v/>
      </c>
      <c r="D221" t="str">
        <f>IFERROR(VLOOKUP(A221,#REF!, 7, FALSE), "")</f>
        <v/>
      </c>
      <c r="E221" t="str">
        <f>IFERROR(VLOOKUP(A221,#REF!, 5, FALSE), "")</f>
        <v/>
      </c>
      <c r="F221" t="str">
        <f>IFERROR(VLOOKUP(A221,#REF!, 8, FALSE), "")</f>
        <v/>
      </c>
    </row>
    <row r="222" spans="1:6" x14ac:dyDescent="0.25">
      <c r="A222" s="33">
        <v>3016.3</v>
      </c>
      <c r="B222" s="11" t="s">
        <v>1756</v>
      </c>
      <c r="C222" t="str">
        <f>IFERROR(VLOOKUP(A222,#REF!, 6, FALSE), "")</f>
        <v/>
      </c>
      <c r="D222" t="str">
        <f>IFERROR(VLOOKUP(A222,#REF!, 7, FALSE), "")</f>
        <v/>
      </c>
      <c r="E222" t="str">
        <f>IFERROR(VLOOKUP(A222,#REF!, 5, FALSE), "")</f>
        <v/>
      </c>
      <c r="F222" t="str">
        <f>IFERROR(VLOOKUP(A222,#REF!, 8, FALSE), "")</f>
        <v/>
      </c>
    </row>
    <row r="223" spans="1:6" x14ac:dyDescent="0.25">
      <c r="A223" s="33">
        <v>3001.65</v>
      </c>
      <c r="B223" s="11" t="s">
        <v>1760</v>
      </c>
      <c r="C223" t="str">
        <f>IFERROR(VLOOKUP(A223,#REF!, 6, FALSE), "")</f>
        <v/>
      </c>
      <c r="D223" t="str">
        <f>IFERROR(VLOOKUP(A223,#REF!, 7, FALSE), "")</f>
        <v/>
      </c>
      <c r="E223" t="str">
        <f>IFERROR(VLOOKUP(A223,#REF!, 5, FALSE), "")</f>
        <v/>
      </c>
      <c r="F223" t="str">
        <f>IFERROR(VLOOKUP(A223,#REF!, 8, FALSE), "")</f>
        <v/>
      </c>
    </row>
    <row r="224" spans="1:6" x14ac:dyDescent="0.25">
      <c r="A224" s="33">
        <v>2015.6</v>
      </c>
      <c r="B224" s="11" t="s">
        <v>1762</v>
      </c>
      <c r="C224" t="str">
        <f>IFERROR(VLOOKUP(A224,#REF!, 6, FALSE), "")</f>
        <v/>
      </c>
      <c r="D224" t="str">
        <f>IFERROR(VLOOKUP(A224,#REF!, 7, FALSE), "")</f>
        <v/>
      </c>
      <c r="E224" t="str">
        <f>IFERROR(VLOOKUP(A224,#REF!, 5, FALSE), "")</f>
        <v/>
      </c>
      <c r="F224" t="str">
        <f>IFERROR(VLOOKUP(A224,#REF!, 8, FALSE), "")</f>
        <v/>
      </c>
    </row>
    <row r="225" spans="1:6" x14ac:dyDescent="0.25">
      <c r="A225" s="33">
        <v>1005</v>
      </c>
      <c r="B225" s="11" t="s">
        <v>107</v>
      </c>
      <c r="C225" t="str">
        <f>IFERROR(VLOOKUP(A225,#REF!, 6, FALSE), "")</f>
        <v/>
      </c>
      <c r="D225" t="str">
        <f>IFERROR(VLOOKUP(A225,#REF!, 7, FALSE), "")</f>
        <v/>
      </c>
      <c r="E225" t="str">
        <f>IFERROR(VLOOKUP(A225,#REF!, 5, FALSE), "")</f>
        <v/>
      </c>
      <c r="F225" t="str">
        <f>IFERROR(VLOOKUP(A225,#REF!, 8, FALSE), "")</f>
        <v/>
      </c>
    </row>
    <row r="226" spans="1:6" x14ac:dyDescent="0.25">
      <c r="A226" s="33">
        <v>9202.2999999999993</v>
      </c>
      <c r="B226" s="11" t="s">
        <v>1765</v>
      </c>
      <c r="C226" t="str">
        <f>IFERROR(VLOOKUP(A226,#REF!, 6, FALSE), "")</f>
        <v/>
      </c>
      <c r="D226" t="str">
        <f>IFERROR(VLOOKUP(A226,#REF!, 7, FALSE), "")</f>
        <v/>
      </c>
      <c r="E226" t="str">
        <f>IFERROR(VLOOKUP(A226,#REF!, 5, FALSE), "")</f>
        <v/>
      </c>
      <c r="F226" t="str">
        <f>IFERROR(VLOOKUP(A226,#REF!, 8, FALSE), "")</f>
        <v/>
      </c>
    </row>
    <row r="227" spans="1:6" x14ac:dyDescent="0.25">
      <c r="A227" s="33" t="s">
        <v>1767</v>
      </c>
      <c r="B227" s="11" t="s">
        <v>1768</v>
      </c>
      <c r="C227" t="str">
        <f>IFERROR(VLOOKUP(A227,#REF!, 6, FALSE), "")</f>
        <v/>
      </c>
      <c r="D227" t="str">
        <f>IFERROR(VLOOKUP(A227,#REF!, 7, FALSE), "")</f>
        <v/>
      </c>
      <c r="E227" t="str">
        <f>IFERROR(VLOOKUP(A227,#REF!, 5, FALSE), "")</f>
        <v/>
      </c>
      <c r="F227" t="str">
        <f>IFERROR(VLOOKUP(A227,#REF!, 8, FALSE), "")</f>
        <v/>
      </c>
    </row>
    <row r="228" spans="1:6" x14ac:dyDescent="0.25">
      <c r="A228" s="33" t="s">
        <v>1767</v>
      </c>
      <c r="B228" s="11" t="s">
        <v>1770</v>
      </c>
      <c r="C228" t="str">
        <f>IFERROR(VLOOKUP(A228,#REF!, 6, FALSE), "")</f>
        <v/>
      </c>
      <c r="D228" t="str">
        <f>IFERROR(VLOOKUP(A228,#REF!, 7, FALSE), "")</f>
        <v/>
      </c>
      <c r="E228" t="str">
        <f>IFERROR(VLOOKUP(A228,#REF!, 5, FALSE), "")</f>
        <v/>
      </c>
      <c r="F228" t="str">
        <f>IFERROR(VLOOKUP(A228,#REF!, 8, FALSE), "")</f>
        <v/>
      </c>
    </row>
    <row r="229" spans="1:6" x14ac:dyDescent="0.25">
      <c r="A229" s="33" t="s">
        <v>1778</v>
      </c>
      <c r="B229" s="11" t="s">
        <v>1779</v>
      </c>
      <c r="C229" t="str">
        <f>IFERROR(VLOOKUP(A229,#REF!, 6, FALSE), "")</f>
        <v/>
      </c>
      <c r="D229" t="str">
        <f>IFERROR(VLOOKUP(A229,#REF!, 7, FALSE), "")</f>
        <v/>
      </c>
      <c r="E229" t="str">
        <f>IFERROR(VLOOKUP(A229,#REF!, 5, FALSE), "")</f>
        <v/>
      </c>
      <c r="F229" t="str">
        <f>IFERROR(VLOOKUP(A229,#REF!, 8, FALSE), "")</f>
        <v/>
      </c>
    </row>
    <row r="230" spans="1:6" x14ac:dyDescent="0.25">
      <c r="A230" s="33" t="s">
        <v>1781</v>
      </c>
      <c r="B230" s="11" t="s">
        <v>1782</v>
      </c>
      <c r="C230" t="str">
        <f>IFERROR(VLOOKUP(A230,#REF!, 6, FALSE), "")</f>
        <v/>
      </c>
      <c r="D230" t="str">
        <f>IFERROR(VLOOKUP(A230,#REF!, 7, FALSE), "")</f>
        <v/>
      </c>
      <c r="E230" t="str">
        <f>IFERROR(VLOOKUP(A230,#REF!, 5, FALSE), "")</f>
        <v/>
      </c>
      <c r="F230" t="str">
        <f>IFERROR(VLOOKUP(A230,#REF!, 8, FALSE), "")</f>
        <v/>
      </c>
    </row>
    <row r="231" spans="1:6" x14ac:dyDescent="0.25">
      <c r="A231" s="33" t="s">
        <v>1786</v>
      </c>
      <c r="B231" s="11" t="s">
        <v>83</v>
      </c>
      <c r="C231" t="str">
        <f>IFERROR(VLOOKUP(A231,#REF!, 6, FALSE), "")</f>
        <v/>
      </c>
      <c r="D231" t="str">
        <f>IFERROR(VLOOKUP(A231,#REF!, 7, FALSE), "")</f>
        <v/>
      </c>
      <c r="E231" t="str">
        <f>IFERROR(VLOOKUP(A231,#REF!, 5, FALSE), "")</f>
        <v/>
      </c>
      <c r="F231" t="str">
        <f>IFERROR(VLOOKUP(A231,#REF!, 8, FALSE), "")</f>
        <v/>
      </c>
    </row>
    <row r="232" spans="1:6" x14ac:dyDescent="0.25">
      <c r="A232" s="33">
        <v>9301.1</v>
      </c>
      <c r="B232" s="11" t="s">
        <v>1788</v>
      </c>
      <c r="C232" t="str">
        <f>IFERROR(VLOOKUP(A232,#REF!, 6, FALSE), "")</f>
        <v/>
      </c>
      <c r="D232" t="str">
        <f>IFERROR(VLOOKUP(A232,#REF!, 7, FALSE), "")</f>
        <v/>
      </c>
      <c r="E232" t="str">
        <f>IFERROR(VLOOKUP(A232,#REF!, 5, FALSE), "")</f>
        <v/>
      </c>
      <c r="F232" t="str">
        <f>IFERROR(VLOOKUP(A232,#REF!, 8, FALSE), "")</f>
        <v/>
      </c>
    </row>
    <row r="233" spans="1:6" x14ac:dyDescent="0.25">
      <c r="A233" s="33">
        <v>9302.1</v>
      </c>
      <c r="B233" s="11" t="s">
        <v>1794</v>
      </c>
      <c r="C233" t="str">
        <f>IFERROR(VLOOKUP(A233,#REF!, 6, FALSE), "")</f>
        <v/>
      </c>
      <c r="D233" t="str">
        <f>IFERROR(VLOOKUP(A233,#REF!, 7, FALSE), "")</f>
        <v/>
      </c>
      <c r="E233" t="str">
        <f>IFERROR(VLOOKUP(A233,#REF!, 5, FALSE), "")</f>
        <v/>
      </c>
      <c r="F233" t="str">
        <f>IFERROR(VLOOKUP(A233,#REF!, 8, FALSE), "")</f>
        <v/>
      </c>
    </row>
    <row r="234" spans="1:6" x14ac:dyDescent="0.25">
      <c r="A234" s="33">
        <v>7004.3</v>
      </c>
      <c r="B234" s="11" t="s">
        <v>1797</v>
      </c>
      <c r="C234" t="str">
        <f>IFERROR(VLOOKUP(A234,#REF!, 6, FALSE), "")</f>
        <v/>
      </c>
      <c r="D234" t="str">
        <f>IFERROR(VLOOKUP(A234,#REF!, 7, FALSE), "")</f>
        <v/>
      </c>
      <c r="E234" t="str">
        <f>IFERROR(VLOOKUP(A234,#REF!, 5, FALSE), "")</f>
        <v/>
      </c>
      <c r="F234" t="str">
        <f>IFERROR(VLOOKUP(A234,#REF!, 8, FALSE), "")</f>
        <v/>
      </c>
    </row>
    <row r="235" spans="1:6" x14ac:dyDescent="0.25">
      <c r="A235" s="33">
        <v>2204.1</v>
      </c>
      <c r="B235" s="11" t="s">
        <v>1799</v>
      </c>
      <c r="C235" t="str">
        <f>IFERROR(VLOOKUP(A235,#REF!, 6, FALSE), "")</f>
        <v/>
      </c>
      <c r="D235" t="str">
        <f>IFERROR(VLOOKUP(A235,#REF!, 7, FALSE), "")</f>
        <v/>
      </c>
      <c r="E235" t="str">
        <f>IFERROR(VLOOKUP(A235,#REF!, 5, FALSE), "")</f>
        <v/>
      </c>
      <c r="F235" t="str">
        <f>IFERROR(VLOOKUP(A235,#REF!, 8, FALSE), "")</f>
        <v/>
      </c>
    </row>
    <row r="236" spans="1:6" x14ac:dyDescent="0.25">
      <c r="A236" s="33" t="s">
        <v>1800</v>
      </c>
      <c r="B236" s="11" t="s">
        <v>1801</v>
      </c>
      <c r="C236" t="str">
        <f>IFERROR(VLOOKUP(A236,#REF!, 6, FALSE), "")</f>
        <v/>
      </c>
      <c r="D236" t="str">
        <f>IFERROR(VLOOKUP(A236,#REF!, 7, FALSE), "")</f>
        <v/>
      </c>
      <c r="E236" t="str">
        <f>IFERROR(VLOOKUP(A236,#REF!, 5, FALSE), "")</f>
        <v/>
      </c>
      <c r="F236" t="str">
        <f>IFERROR(VLOOKUP(A236,#REF!, 8, FALSE), "")</f>
        <v/>
      </c>
    </row>
    <row r="237" spans="1:6" x14ac:dyDescent="0.25">
      <c r="A237" s="33">
        <v>9301</v>
      </c>
      <c r="B237" s="11" t="s">
        <v>1803</v>
      </c>
      <c r="C237" t="str">
        <f>IFERROR(VLOOKUP(A237,#REF!, 6, FALSE), "")</f>
        <v/>
      </c>
      <c r="D237" t="str">
        <f>IFERROR(VLOOKUP(A237,#REF!, 7, FALSE), "")</f>
        <v/>
      </c>
      <c r="E237" t="str">
        <f>IFERROR(VLOOKUP(A237,#REF!, 5, FALSE), "")</f>
        <v/>
      </c>
      <c r="F237" t="str">
        <f>IFERROR(VLOOKUP(A237,#REF!, 8, FALSE), "")</f>
        <v/>
      </c>
    </row>
    <row r="238" spans="1:6" x14ac:dyDescent="0.25">
      <c r="A238" s="33">
        <v>2002.75</v>
      </c>
      <c r="B238" s="11" t="s">
        <v>1805</v>
      </c>
      <c r="C238" t="str">
        <f>IFERROR(VLOOKUP(A238,#REF!, 6, FALSE), "")</f>
        <v/>
      </c>
      <c r="D238" t="str">
        <f>IFERROR(VLOOKUP(A238,#REF!, 7, FALSE), "")</f>
        <v/>
      </c>
      <c r="E238" t="str">
        <f>IFERROR(VLOOKUP(A238,#REF!, 5, FALSE), "")</f>
        <v/>
      </c>
      <c r="F238" t="str">
        <f>IFERROR(VLOOKUP(A238,#REF!, 8, FALSE), "")</f>
        <v/>
      </c>
    </row>
    <row r="239" spans="1:6" x14ac:dyDescent="0.25">
      <c r="A239" s="33">
        <v>2015.1</v>
      </c>
      <c r="B239" s="11" t="s">
        <v>2511</v>
      </c>
      <c r="C239" t="str">
        <f>IFERROR(VLOOKUP(A239,#REF!, 6, FALSE), "")</f>
        <v/>
      </c>
      <c r="D239" t="str">
        <f>IFERROR(VLOOKUP(A239,#REF!, 7, FALSE), "")</f>
        <v/>
      </c>
      <c r="E239" t="str">
        <f>IFERROR(VLOOKUP(A239,#REF!, 5, FALSE), "")</f>
        <v/>
      </c>
      <c r="F239" t="str">
        <f>IFERROR(VLOOKUP(A239,#REF!, 8, FALSE), "")</f>
        <v/>
      </c>
    </row>
    <row r="240" spans="1:6" x14ac:dyDescent="0.25">
      <c r="A240" s="33">
        <v>3014</v>
      </c>
      <c r="B240" s="11" t="s">
        <v>1809</v>
      </c>
      <c r="C240" t="str">
        <f>IFERROR(VLOOKUP(A240,#REF!, 6, FALSE), "")</f>
        <v/>
      </c>
      <c r="D240" t="str">
        <f>IFERROR(VLOOKUP(A240,#REF!, 7, FALSE), "")</f>
        <v/>
      </c>
      <c r="E240" t="str">
        <f>IFERROR(VLOOKUP(A240,#REF!, 5, FALSE), "")</f>
        <v/>
      </c>
      <c r="F240" t="str">
        <f>IFERROR(VLOOKUP(A240,#REF!, 8, FALSE), "")</f>
        <v/>
      </c>
    </row>
    <row r="241" spans="1:6" x14ac:dyDescent="0.25">
      <c r="A241" s="33" t="s">
        <v>1811</v>
      </c>
      <c r="B241" s="11" t="s">
        <v>1812</v>
      </c>
      <c r="C241" t="str">
        <f>IFERROR(VLOOKUP(A241,#REF!, 6, FALSE), "")</f>
        <v/>
      </c>
      <c r="D241" t="str">
        <f>IFERROR(VLOOKUP(A241,#REF!, 7, FALSE), "")</f>
        <v/>
      </c>
      <c r="E241" t="str">
        <f>IFERROR(VLOOKUP(A241,#REF!, 5, FALSE), "")</f>
        <v/>
      </c>
      <c r="F241" t="str">
        <f>IFERROR(VLOOKUP(A241,#REF!, 8, FALSE), "")</f>
        <v/>
      </c>
    </row>
    <row r="242" spans="1:6" x14ac:dyDescent="0.25">
      <c r="A242" s="33">
        <v>2017.03</v>
      </c>
      <c r="B242" s="11" t="s">
        <v>1814</v>
      </c>
      <c r="C242" t="str">
        <f>IFERROR(VLOOKUP(A242,#REF!, 6, FALSE), "")</f>
        <v/>
      </c>
      <c r="D242" t="str">
        <f>IFERROR(VLOOKUP(A242,#REF!, 7, FALSE), "")</f>
        <v/>
      </c>
      <c r="E242" t="str">
        <f>IFERROR(VLOOKUP(A242,#REF!, 5, FALSE), "")</f>
        <v/>
      </c>
      <c r="F242" t="str">
        <f>IFERROR(VLOOKUP(A242,#REF!, 8, FALSE), "")</f>
        <v/>
      </c>
    </row>
    <row r="243" spans="1:6" x14ac:dyDescent="0.25">
      <c r="A243" s="33">
        <v>3011.8</v>
      </c>
      <c r="B243" s="11" t="s">
        <v>1816</v>
      </c>
      <c r="C243" t="str">
        <f>IFERROR(VLOOKUP(A243,#REF!, 6, FALSE), "")</f>
        <v/>
      </c>
      <c r="D243" t="str">
        <f>IFERROR(VLOOKUP(A243,#REF!, 7, FALSE), "")</f>
        <v/>
      </c>
      <c r="E243" t="str">
        <f>IFERROR(VLOOKUP(A243,#REF!, 5, FALSE), "")</f>
        <v/>
      </c>
      <c r="F243" t="str">
        <f>IFERROR(VLOOKUP(A243,#REF!, 8, FALSE), "")</f>
        <v/>
      </c>
    </row>
    <row r="244" spans="1:6" x14ac:dyDescent="0.25">
      <c r="A244" s="33">
        <v>3016.9</v>
      </c>
      <c r="B244" s="11" t="s">
        <v>1818</v>
      </c>
      <c r="C244" t="str">
        <f>IFERROR(VLOOKUP(A244,#REF!, 6, FALSE), "")</f>
        <v/>
      </c>
      <c r="D244" t="str">
        <f>IFERROR(VLOOKUP(A244,#REF!, 7, FALSE), "")</f>
        <v/>
      </c>
      <c r="E244" t="str">
        <f>IFERROR(VLOOKUP(A244,#REF!, 5, FALSE), "")</f>
        <v/>
      </c>
      <c r="F244" t="str">
        <f>IFERROR(VLOOKUP(A244,#REF!, 8, FALSE), "")</f>
        <v/>
      </c>
    </row>
    <row r="245" spans="1:6" x14ac:dyDescent="0.25">
      <c r="A245" s="33" t="s">
        <v>1820</v>
      </c>
      <c r="B245" s="11" t="s">
        <v>1821</v>
      </c>
      <c r="C245" t="str">
        <f>IFERROR(VLOOKUP(A245,#REF!, 6, FALSE), "")</f>
        <v/>
      </c>
      <c r="D245" t="str">
        <f>IFERROR(VLOOKUP(A245,#REF!, 7, FALSE), "")</f>
        <v/>
      </c>
      <c r="E245" t="str">
        <f>IFERROR(VLOOKUP(A245,#REF!, 5, FALSE), "")</f>
        <v/>
      </c>
      <c r="F245" t="str">
        <f>IFERROR(VLOOKUP(A245,#REF!, 8, FALSE), "")</f>
        <v/>
      </c>
    </row>
    <row r="246" spans="1:6" x14ac:dyDescent="0.25">
      <c r="A246" s="33">
        <v>2015.85</v>
      </c>
      <c r="B246" s="11" t="s">
        <v>1829</v>
      </c>
      <c r="C246" t="str">
        <f>IFERROR(VLOOKUP(A246,#REF!, 6, FALSE), "")</f>
        <v/>
      </c>
      <c r="D246" t="str">
        <f>IFERROR(VLOOKUP(A246,#REF!, 7, FALSE), "")</f>
        <v/>
      </c>
      <c r="E246" t="str">
        <f>IFERROR(VLOOKUP(A246,#REF!, 5, FALSE), "")</f>
        <v/>
      </c>
      <c r="F246" t="str">
        <f>IFERROR(VLOOKUP(A246,#REF!, 8, FALSE), "")</f>
        <v/>
      </c>
    </row>
    <row r="247" spans="1:6" x14ac:dyDescent="0.25">
      <c r="A247" s="33" t="s">
        <v>1831</v>
      </c>
      <c r="B247" s="11" t="s">
        <v>1832</v>
      </c>
      <c r="C247" t="str">
        <f>IFERROR(VLOOKUP(A247,#REF!, 6, FALSE), "")</f>
        <v/>
      </c>
      <c r="D247" t="str">
        <f>IFERROR(VLOOKUP(A247,#REF!, 7, FALSE), "")</f>
        <v/>
      </c>
      <c r="E247" t="str">
        <f>IFERROR(VLOOKUP(A247,#REF!, 5, FALSE), "")</f>
        <v/>
      </c>
      <c r="F247" t="str">
        <f>IFERROR(VLOOKUP(A247,#REF!, 8, FALSE), "")</f>
        <v/>
      </c>
    </row>
    <row r="248" spans="1:6" x14ac:dyDescent="0.25">
      <c r="A248" s="33">
        <v>2203</v>
      </c>
      <c r="B248" s="11" t="s">
        <v>1834</v>
      </c>
      <c r="C248" t="str">
        <f>IFERROR(VLOOKUP(A248,#REF!, 6, FALSE), "")</f>
        <v/>
      </c>
      <c r="D248" t="str">
        <f>IFERROR(VLOOKUP(A248,#REF!, 7, FALSE), "")</f>
        <v/>
      </c>
      <c r="E248" t="str">
        <f>IFERROR(VLOOKUP(A248,#REF!, 5, FALSE), "")</f>
        <v/>
      </c>
      <c r="F248" t="str">
        <f>IFERROR(VLOOKUP(A248,#REF!, 8, FALSE), "")</f>
        <v/>
      </c>
    </row>
    <row r="249" spans="1:6" x14ac:dyDescent="0.25">
      <c r="A249" s="33">
        <v>2203.1</v>
      </c>
      <c r="B249" s="11" t="s">
        <v>1836</v>
      </c>
      <c r="C249" t="str">
        <f>IFERROR(VLOOKUP(A249,#REF!, 6, FALSE), "")</f>
        <v/>
      </c>
      <c r="D249" t="str">
        <f>IFERROR(VLOOKUP(A249,#REF!, 7, FALSE), "")</f>
        <v/>
      </c>
      <c r="E249" t="str">
        <f>IFERROR(VLOOKUP(A249,#REF!, 5, FALSE), "")</f>
        <v/>
      </c>
      <c r="F249" t="str">
        <f>IFERROR(VLOOKUP(A249,#REF!, 8, FALSE), "")</f>
        <v/>
      </c>
    </row>
    <row r="250" spans="1:6" x14ac:dyDescent="0.25">
      <c r="A250" s="33" t="s">
        <v>1838</v>
      </c>
      <c r="B250" s="11" t="s">
        <v>1839</v>
      </c>
      <c r="C250" t="str">
        <f>IFERROR(VLOOKUP(A250,#REF!, 6, FALSE), "")</f>
        <v/>
      </c>
      <c r="D250" t="str">
        <f>IFERROR(VLOOKUP(A250,#REF!, 7, FALSE), "")</f>
        <v/>
      </c>
      <c r="E250" t="str">
        <f>IFERROR(VLOOKUP(A250,#REF!, 5, FALSE), "")</f>
        <v/>
      </c>
      <c r="F250" t="str">
        <f>IFERROR(VLOOKUP(A250,#REF!, 8, FALSE), "")</f>
        <v/>
      </c>
    </row>
    <row r="251" spans="1:6" x14ac:dyDescent="0.25">
      <c r="A251" s="33" t="s">
        <v>1843</v>
      </c>
      <c r="B251" s="11" t="s">
        <v>1844</v>
      </c>
      <c r="C251" t="str">
        <f>IFERROR(VLOOKUP(A251,#REF!, 6, FALSE), "")</f>
        <v/>
      </c>
      <c r="D251" t="str">
        <f>IFERROR(VLOOKUP(A251,#REF!, 7, FALSE), "")</f>
        <v/>
      </c>
      <c r="E251" t="str">
        <f>IFERROR(VLOOKUP(A251,#REF!, 5, FALSE), "")</f>
        <v/>
      </c>
      <c r="F251" t="str">
        <f>IFERROR(VLOOKUP(A251,#REF!, 8, FALSE), "")</f>
        <v/>
      </c>
    </row>
    <row r="252" spans="1:6" x14ac:dyDescent="0.25">
      <c r="A252" s="33">
        <v>1008</v>
      </c>
      <c r="B252" s="11" t="s">
        <v>1850</v>
      </c>
      <c r="C252" t="str">
        <f>IFERROR(VLOOKUP(A252,#REF!, 6, FALSE), "")</f>
        <v/>
      </c>
      <c r="D252" t="str">
        <f>IFERROR(VLOOKUP(A252,#REF!, 7, FALSE), "")</f>
        <v/>
      </c>
      <c r="E252" t="str">
        <f>IFERROR(VLOOKUP(A252,#REF!, 5, FALSE), "")</f>
        <v/>
      </c>
      <c r="F252" t="str">
        <f>IFERROR(VLOOKUP(A252,#REF!, 8, FALSE), "")</f>
        <v/>
      </c>
    </row>
    <row r="253" spans="1:6" x14ac:dyDescent="0.25">
      <c r="A253" s="33">
        <v>10003</v>
      </c>
      <c r="B253" s="11" t="s">
        <v>1852</v>
      </c>
      <c r="C253" t="str">
        <f>IFERROR(VLOOKUP(A253,#REF!, 6, FALSE), "")</f>
        <v/>
      </c>
      <c r="D253" t="str">
        <f>IFERROR(VLOOKUP(A253,#REF!, 7, FALSE), "")</f>
        <v/>
      </c>
      <c r="E253" t="str">
        <f>IFERROR(VLOOKUP(A253,#REF!, 5, FALSE), "")</f>
        <v/>
      </c>
      <c r="F253" t="str">
        <f>IFERROR(VLOOKUP(A253,#REF!, 8, FALSE), "")</f>
        <v/>
      </c>
    </row>
    <row r="254" spans="1:6" x14ac:dyDescent="0.25">
      <c r="A254" s="33">
        <v>2027.06</v>
      </c>
      <c r="B254" s="11" t="s">
        <v>1854</v>
      </c>
      <c r="C254" t="str">
        <f>IFERROR(VLOOKUP(A254,#REF!, 6, FALSE), "")</f>
        <v/>
      </c>
      <c r="D254" t="str">
        <f>IFERROR(VLOOKUP(A254,#REF!, 7, FALSE), "")</f>
        <v/>
      </c>
      <c r="E254" t="str">
        <f>IFERROR(VLOOKUP(A254,#REF!, 5, FALSE), "")</f>
        <v/>
      </c>
      <c r="F254" t="str">
        <f>IFERROR(VLOOKUP(A254,#REF!, 8, FALSE), "")</f>
        <v/>
      </c>
    </row>
    <row r="255" spans="1:6" x14ac:dyDescent="0.25">
      <c r="A255" s="33" t="s">
        <v>1856</v>
      </c>
      <c r="B255" s="11" t="s">
        <v>1857</v>
      </c>
      <c r="C255" t="str">
        <f>IFERROR(VLOOKUP(A255,#REF!, 6, FALSE), "")</f>
        <v/>
      </c>
      <c r="D255" t="str">
        <f>IFERROR(VLOOKUP(A255,#REF!, 7, FALSE), "")</f>
        <v/>
      </c>
      <c r="E255" t="str">
        <f>IFERROR(VLOOKUP(A255,#REF!, 5, FALSE), "")</f>
        <v/>
      </c>
      <c r="F255" t="str">
        <f>IFERROR(VLOOKUP(A255,#REF!, 8, FALSE), "")</f>
        <v/>
      </c>
    </row>
    <row r="256" spans="1:6" x14ac:dyDescent="0.25">
      <c r="A256" s="33"/>
      <c r="B256" s="11" t="s">
        <v>1860</v>
      </c>
      <c r="C256" t="str">
        <f>IFERROR(VLOOKUP(A256,#REF!, 6, FALSE), "")</f>
        <v/>
      </c>
      <c r="D256" t="str">
        <f>IFERROR(VLOOKUP(A256,#REF!, 7, FALSE), "")</f>
        <v/>
      </c>
      <c r="E256" t="str">
        <f>IFERROR(VLOOKUP(A256,#REF!, 5, FALSE), "")</f>
        <v/>
      </c>
      <c r="F256" t="str">
        <f>IFERROR(VLOOKUP(A256,#REF!, 8, FALSE), "")</f>
        <v/>
      </c>
    </row>
    <row r="257" spans="1:6" x14ac:dyDescent="0.25">
      <c r="A257" s="33" t="s">
        <v>268</v>
      </c>
      <c r="B257" s="11" t="s">
        <v>1866</v>
      </c>
      <c r="C257" t="str">
        <f>IFERROR(VLOOKUP(A257,#REF!, 6, FALSE), "")</f>
        <v/>
      </c>
      <c r="D257" t="str">
        <f>IFERROR(VLOOKUP(A257,#REF!, 7, FALSE), "")</f>
        <v/>
      </c>
      <c r="E257" t="str">
        <f>IFERROR(VLOOKUP(A257,#REF!, 5, FALSE), "")</f>
        <v/>
      </c>
      <c r="F257" t="str">
        <f>IFERROR(VLOOKUP(A257,#REF!, 8, FALSE), "")</f>
        <v/>
      </c>
    </row>
    <row r="258" spans="1:6" x14ac:dyDescent="0.25">
      <c r="A258" s="33" t="s">
        <v>1876</v>
      </c>
      <c r="B258" s="11" t="s">
        <v>1877</v>
      </c>
      <c r="C258" t="str">
        <f>IFERROR(VLOOKUP(A258,#REF!, 6, FALSE), "")</f>
        <v/>
      </c>
      <c r="D258" t="str">
        <f>IFERROR(VLOOKUP(A258,#REF!, 7, FALSE), "")</f>
        <v/>
      </c>
      <c r="E258" t="str">
        <f>IFERROR(VLOOKUP(A258,#REF!, 5, FALSE), "")</f>
        <v/>
      </c>
      <c r="F258" t="str">
        <f>IFERROR(VLOOKUP(A258,#REF!, 8, FALSE), "")</f>
        <v/>
      </c>
    </row>
    <row r="259" spans="1:6" x14ac:dyDescent="0.25">
      <c r="A259" s="33"/>
      <c r="B259" s="11" t="s">
        <v>1879</v>
      </c>
      <c r="C259" t="str">
        <f>IFERROR(VLOOKUP(A259,#REF!, 6, FALSE), "")</f>
        <v/>
      </c>
      <c r="D259" t="str">
        <f>IFERROR(VLOOKUP(A259,#REF!, 7, FALSE), "")</f>
        <v/>
      </c>
      <c r="E259" t="str">
        <f>IFERROR(VLOOKUP(A259,#REF!, 5, FALSE), "")</f>
        <v/>
      </c>
      <c r="F259" t="str">
        <f>IFERROR(VLOOKUP(A259,#REF!, 8, FALSE), "")</f>
        <v/>
      </c>
    </row>
    <row r="260" spans="1:6" x14ac:dyDescent="0.25">
      <c r="A260" s="33" t="s">
        <v>1881</v>
      </c>
      <c r="B260" s="11" t="s">
        <v>1882</v>
      </c>
      <c r="C260" t="str">
        <f>IFERROR(VLOOKUP(A260,#REF!, 6, FALSE), "")</f>
        <v/>
      </c>
      <c r="D260" t="str">
        <f>IFERROR(VLOOKUP(A260,#REF!, 7, FALSE), "")</f>
        <v/>
      </c>
      <c r="E260" t="str">
        <f>IFERROR(VLOOKUP(A260,#REF!, 5, FALSE), "")</f>
        <v/>
      </c>
      <c r="F260" t="str">
        <f>IFERROR(VLOOKUP(A260,#REF!, 8, FALSE), "")</f>
        <v/>
      </c>
    </row>
    <row r="261" spans="1:6" x14ac:dyDescent="0.25">
      <c r="A261" s="33">
        <v>2020.75</v>
      </c>
      <c r="B261" s="11" t="s">
        <v>1891</v>
      </c>
      <c r="C261" t="str">
        <f>IFERROR(VLOOKUP(A261,#REF!, 6, FALSE), "")</f>
        <v/>
      </c>
      <c r="D261" t="str">
        <f>IFERROR(VLOOKUP(A261,#REF!, 7, FALSE), "")</f>
        <v/>
      </c>
      <c r="E261" t="str">
        <f>IFERROR(VLOOKUP(A261,#REF!, 5, FALSE), "")</f>
        <v/>
      </c>
      <c r="F261" t="str">
        <f>IFERROR(VLOOKUP(A261,#REF!, 8, FALSE), "")</f>
        <v/>
      </c>
    </row>
    <row r="262" spans="1:6" x14ac:dyDescent="0.25">
      <c r="A262" s="33" t="s">
        <v>1893</v>
      </c>
      <c r="B262" s="11" t="s">
        <v>1894</v>
      </c>
      <c r="C262" t="str">
        <f>IFERROR(VLOOKUP(A262,#REF!, 6, FALSE), "")</f>
        <v/>
      </c>
      <c r="D262" t="str">
        <f>IFERROR(VLOOKUP(A262,#REF!, 7, FALSE), "")</f>
        <v/>
      </c>
      <c r="E262" t="str">
        <f>IFERROR(VLOOKUP(A262,#REF!, 5, FALSE), "")</f>
        <v/>
      </c>
      <c r="F262" t="str">
        <f>IFERROR(VLOOKUP(A262,#REF!, 8, FALSE), "")</f>
        <v/>
      </c>
    </row>
    <row r="263" spans="1:6" x14ac:dyDescent="0.25">
      <c r="A263" s="33" t="s">
        <v>1893</v>
      </c>
      <c r="B263" s="11" t="s">
        <v>1897</v>
      </c>
      <c r="C263" t="str">
        <f>IFERROR(VLOOKUP(A263,#REF!, 6, FALSE), "")</f>
        <v/>
      </c>
      <c r="D263" t="str">
        <f>IFERROR(VLOOKUP(A263,#REF!, 7, FALSE), "")</f>
        <v/>
      </c>
      <c r="E263" t="str">
        <f>IFERROR(VLOOKUP(A263,#REF!, 5, FALSE), "")</f>
        <v/>
      </c>
      <c r="F263" t="str">
        <f>IFERROR(VLOOKUP(A263,#REF!, 8, FALSE), "")</f>
        <v/>
      </c>
    </row>
    <row r="264" spans="1:6" x14ac:dyDescent="0.25">
      <c r="A264" s="33">
        <v>1017.11</v>
      </c>
      <c r="B264" s="11" t="s">
        <v>1904</v>
      </c>
      <c r="C264" t="str">
        <f>IFERROR(VLOOKUP(A264,#REF!, 6, FALSE), "")</f>
        <v/>
      </c>
      <c r="D264" t="str">
        <f>IFERROR(VLOOKUP(A264,#REF!, 7, FALSE), "")</f>
        <v/>
      </c>
      <c r="E264" t="str">
        <f>IFERROR(VLOOKUP(A264,#REF!, 5, FALSE), "")</f>
        <v/>
      </c>
      <c r="F264" t="str">
        <f>IFERROR(VLOOKUP(A264,#REF!, 8, FALSE), "")</f>
        <v/>
      </c>
    </row>
    <row r="265" spans="1:6" x14ac:dyDescent="0.25">
      <c r="A265" s="33">
        <v>1017.21</v>
      </c>
      <c r="B265" s="11" t="s">
        <v>1909</v>
      </c>
      <c r="C265" t="str">
        <f>IFERROR(VLOOKUP(A265,#REF!, 6, FALSE), "")</f>
        <v/>
      </c>
      <c r="D265" t="str">
        <f>IFERROR(VLOOKUP(A265,#REF!, 7, FALSE), "")</f>
        <v/>
      </c>
      <c r="E265" t="str">
        <f>IFERROR(VLOOKUP(A265,#REF!, 5, FALSE), "")</f>
        <v/>
      </c>
      <c r="F265" t="str">
        <f>IFERROR(VLOOKUP(A265,#REF!, 8, FALSE), "")</f>
        <v/>
      </c>
    </row>
    <row r="266" spans="1:6" x14ac:dyDescent="0.25">
      <c r="A266" s="33">
        <v>2019</v>
      </c>
      <c r="B266" s="11" t="s">
        <v>1912</v>
      </c>
      <c r="C266" t="str">
        <f>IFERROR(VLOOKUP(A266,#REF!, 6, FALSE), "")</f>
        <v/>
      </c>
      <c r="D266" t="str">
        <f>IFERROR(VLOOKUP(A266,#REF!, 7, FALSE), "")</f>
        <v/>
      </c>
      <c r="E266" t="str">
        <f>IFERROR(VLOOKUP(A266,#REF!, 5, FALSE), "")</f>
        <v/>
      </c>
      <c r="F266" t="str">
        <f>IFERROR(VLOOKUP(A266,#REF!, 8, FALSE), "")</f>
        <v/>
      </c>
    </row>
    <row r="267" spans="1:6" x14ac:dyDescent="0.25">
      <c r="A267" s="33">
        <v>2019.1</v>
      </c>
      <c r="B267" s="11" t="s">
        <v>1914</v>
      </c>
      <c r="C267" t="str">
        <f>IFERROR(VLOOKUP(A267,#REF!, 6, FALSE), "")</f>
        <v/>
      </c>
      <c r="D267" t="str">
        <f>IFERROR(VLOOKUP(A267,#REF!, 7, FALSE), "")</f>
        <v/>
      </c>
      <c r="E267" t="str">
        <f>IFERROR(VLOOKUP(A267,#REF!, 5, FALSE), "")</f>
        <v/>
      </c>
      <c r="F267" t="str">
        <f>IFERROR(VLOOKUP(A267,#REF!, 8, FALSE), "")</f>
        <v/>
      </c>
    </row>
    <row r="268" spans="1:6" x14ac:dyDescent="0.25">
      <c r="A268" s="33">
        <v>1012.3</v>
      </c>
      <c r="B268" s="11" t="s">
        <v>1916</v>
      </c>
      <c r="C268" t="str">
        <f>IFERROR(VLOOKUP(A268,#REF!, 6, FALSE), "")</f>
        <v/>
      </c>
      <c r="D268" t="str">
        <f>IFERROR(VLOOKUP(A268,#REF!, 7, FALSE), "")</f>
        <v/>
      </c>
      <c r="E268" t="str">
        <f>IFERROR(VLOOKUP(A268,#REF!, 5, FALSE), "")</f>
        <v/>
      </c>
      <c r="F268" t="str">
        <f>IFERROR(VLOOKUP(A268,#REF!, 8, FALSE), "")</f>
        <v/>
      </c>
    </row>
    <row r="269" spans="1:6" x14ac:dyDescent="0.25">
      <c r="A269" s="33">
        <v>1012.4</v>
      </c>
      <c r="B269" s="11" t="s">
        <v>1918</v>
      </c>
      <c r="C269" t="str">
        <f>IFERROR(VLOOKUP(A269,#REF!, 6, FALSE), "")</f>
        <v/>
      </c>
      <c r="D269" t="str">
        <f>IFERROR(VLOOKUP(A269,#REF!, 7, FALSE), "")</f>
        <v/>
      </c>
      <c r="E269" t="str">
        <f>IFERROR(VLOOKUP(A269,#REF!, 5, FALSE), "")</f>
        <v/>
      </c>
      <c r="F269" t="str">
        <f>IFERROR(VLOOKUP(A269,#REF!, 8, FALSE), "")</f>
        <v/>
      </c>
    </row>
    <row r="270" spans="1:6" x14ac:dyDescent="0.25">
      <c r="A270" s="33">
        <v>2003.03</v>
      </c>
      <c r="B270" s="11" t="s">
        <v>1920</v>
      </c>
      <c r="C270" t="str">
        <f>IFERROR(VLOOKUP(A270,#REF!, 6, FALSE), "")</f>
        <v/>
      </c>
      <c r="D270" t="str">
        <f>IFERROR(VLOOKUP(A270,#REF!, 7, FALSE), "")</f>
        <v/>
      </c>
      <c r="E270" t="str">
        <f>IFERROR(VLOOKUP(A270,#REF!, 5, FALSE), "")</f>
        <v/>
      </c>
      <c r="F270" t="str">
        <f>IFERROR(VLOOKUP(A270,#REF!, 8, FALSE), "")</f>
        <v/>
      </c>
    </row>
    <row r="271" spans="1:6" x14ac:dyDescent="0.25">
      <c r="A271" s="33" t="s">
        <v>162</v>
      </c>
      <c r="B271" s="11" t="s">
        <v>1928</v>
      </c>
      <c r="C271" t="str">
        <f>IFERROR(VLOOKUP(A271,#REF!, 6, FALSE), "")</f>
        <v/>
      </c>
      <c r="D271" t="str">
        <f>IFERROR(VLOOKUP(A271,#REF!, 7, FALSE), "")</f>
        <v/>
      </c>
      <c r="E271" t="str">
        <f>IFERROR(VLOOKUP(A271,#REF!, 5, FALSE), "")</f>
        <v/>
      </c>
      <c r="F271" t="str">
        <f>IFERROR(VLOOKUP(A271,#REF!, 8, FALSE), "")</f>
        <v/>
      </c>
    </row>
    <row r="272" spans="1:6" x14ac:dyDescent="0.25">
      <c r="A272" s="33">
        <v>3002.65</v>
      </c>
      <c r="B272" s="11" t="s">
        <v>1930</v>
      </c>
      <c r="C272" t="str">
        <f>IFERROR(VLOOKUP(A272,#REF!, 6, FALSE), "")</f>
        <v/>
      </c>
      <c r="D272" t="str">
        <f>IFERROR(VLOOKUP(A272,#REF!, 7, FALSE), "")</f>
        <v/>
      </c>
      <c r="E272" t="str">
        <f>IFERROR(VLOOKUP(A272,#REF!, 5, FALSE), "")</f>
        <v/>
      </c>
      <c r="F272" t="str">
        <f>IFERROR(VLOOKUP(A272,#REF!, 8, FALSE), "")</f>
        <v/>
      </c>
    </row>
    <row r="273" spans="1:6" x14ac:dyDescent="0.25">
      <c r="A273" s="33"/>
      <c r="B273" s="11" t="s">
        <v>1932</v>
      </c>
      <c r="C273" t="str">
        <f>IFERROR(VLOOKUP(A273,#REF!, 6, FALSE), "")</f>
        <v/>
      </c>
      <c r="D273" t="str">
        <f>IFERROR(VLOOKUP(A273,#REF!, 7, FALSE), "")</f>
        <v/>
      </c>
      <c r="E273" t="str">
        <f>IFERROR(VLOOKUP(A273,#REF!, 5, FALSE), "")</f>
        <v/>
      </c>
      <c r="F273" t="str">
        <f>IFERROR(VLOOKUP(A273,#REF!, 8, FALSE), "")</f>
        <v/>
      </c>
    </row>
    <row r="274" spans="1:6" x14ac:dyDescent="0.25">
      <c r="A274" s="33">
        <v>2007.45</v>
      </c>
      <c r="B274" s="11" t="s">
        <v>1934</v>
      </c>
      <c r="C274" t="str">
        <f>IFERROR(VLOOKUP(A274,#REF!, 6, FALSE), "")</f>
        <v/>
      </c>
      <c r="D274" t="str">
        <f>IFERROR(VLOOKUP(A274,#REF!, 7, FALSE), "")</f>
        <v/>
      </c>
      <c r="E274" t="str">
        <f>IFERROR(VLOOKUP(A274,#REF!, 5, FALSE), "")</f>
        <v/>
      </c>
      <c r="F274" t="str">
        <f>IFERROR(VLOOKUP(A274,#REF!, 8, FALSE), "")</f>
        <v/>
      </c>
    </row>
    <row r="275" spans="1:6" x14ac:dyDescent="0.25">
      <c r="A275" s="33">
        <v>3019</v>
      </c>
      <c r="B275" s="11" t="s">
        <v>1940</v>
      </c>
      <c r="C275" t="str">
        <f>IFERROR(VLOOKUP(A275,#REF!, 6, FALSE), "")</f>
        <v/>
      </c>
      <c r="D275" t="str">
        <f>IFERROR(VLOOKUP(A275,#REF!, 7, FALSE), "")</f>
        <v/>
      </c>
      <c r="E275" t="str">
        <f>IFERROR(VLOOKUP(A275,#REF!, 5, FALSE), "")</f>
        <v/>
      </c>
      <c r="F275" t="str">
        <f>IFERROR(VLOOKUP(A275,#REF!, 8, FALSE), "")</f>
        <v/>
      </c>
    </row>
    <row r="276" spans="1:6" x14ac:dyDescent="0.25">
      <c r="A276" s="33">
        <v>2034</v>
      </c>
      <c r="B276" s="11" t="s">
        <v>63</v>
      </c>
      <c r="C276" t="str">
        <f>IFERROR(VLOOKUP(A276,#REF!, 6, FALSE), "")</f>
        <v/>
      </c>
      <c r="D276" t="str">
        <f>IFERROR(VLOOKUP(A276,#REF!, 7, FALSE), "")</f>
        <v/>
      </c>
      <c r="E276" t="str">
        <f>IFERROR(VLOOKUP(A276,#REF!, 5, FALSE), "")</f>
        <v/>
      </c>
      <c r="F276" t="str">
        <f>IFERROR(VLOOKUP(A276,#REF!, 8, FALSE), "")</f>
        <v/>
      </c>
    </row>
    <row r="277" spans="1:6" x14ac:dyDescent="0.25">
      <c r="A277" s="33">
        <v>2034</v>
      </c>
      <c r="B277" s="11" t="s">
        <v>1943</v>
      </c>
      <c r="C277" t="str">
        <f>IFERROR(VLOOKUP(A277,#REF!, 6, FALSE), "")</f>
        <v/>
      </c>
      <c r="D277" t="str">
        <f>IFERROR(VLOOKUP(A277,#REF!, 7, FALSE), "")</f>
        <v/>
      </c>
      <c r="E277" t="str">
        <f>IFERROR(VLOOKUP(A277,#REF!, 5, FALSE), "")</f>
        <v/>
      </c>
      <c r="F277" t="str">
        <f>IFERROR(VLOOKUP(A277,#REF!, 8, FALSE), "")</f>
        <v/>
      </c>
    </row>
    <row r="278" spans="1:6" x14ac:dyDescent="0.25">
      <c r="A278" s="33" t="s">
        <v>146</v>
      </c>
      <c r="B278" s="11" t="s">
        <v>1945</v>
      </c>
      <c r="C278" t="str">
        <f>IFERROR(VLOOKUP(A278,#REF!, 6, FALSE), "")</f>
        <v/>
      </c>
      <c r="D278" t="str">
        <f>IFERROR(VLOOKUP(A278,#REF!, 7, FALSE), "")</f>
        <v/>
      </c>
      <c r="E278" t="str">
        <f>IFERROR(VLOOKUP(A278,#REF!, 5, FALSE), "")</f>
        <v/>
      </c>
      <c r="F278" t="str">
        <f>IFERROR(VLOOKUP(A278,#REF!, 8, FALSE), "")</f>
        <v/>
      </c>
    </row>
    <row r="279" spans="1:6" x14ac:dyDescent="0.25">
      <c r="A279" s="33">
        <v>2030.08</v>
      </c>
      <c r="B279" s="11" t="s">
        <v>1950</v>
      </c>
      <c r="C279" t="str">
        <f>IFERROR(VLOOKUP(A279,#REF!, 6, FALSE), "")</f>
        <v/>
      </c>
      <c r="D279" t="str">
        <f>IFERROR(VLOOKUP(A279,#REF!, 7, FALSE), "")</f>
        <v/>
      </c>
      <c r="E279" t="str">
        <f>IFERROR(VLOOKUP(A279,#REF!, 5, FALSE), "")</f>
        <v/>
      </c>
      <c r="F279" t="str">
        <f>IFERROR(VLOOKUP(A279,#REF!, 8, FALSE), "")</f>
        <v/>
      </c>
    </row>
    <row r="280" spans="1:6" x14ac:dyDescent="0.25">
      <c r="A280" s="33">
        <v>2035</v>
      </c>
      <c r="B280" s="11" t="s">
        <v>1952</v>
      </c>
      <c r="C280" t="str">
        <f>IFERROR(VLOOKUP(A280,#REF!, 6, FALSE), "")</f>
        <v/>
      </c>
      <c r="D280" t="str">
        <f>IFERROR(VLOOKUP(A280,#REF!, 7, FALSE), "")</f>
        <v/>
      </c>
      <c r="E280" t="str">
        <f>IFERROR(VLOOKUP(A280,#REF!, 5, FALSE), "")</f>
        <v/>
      </c>
      <c r="F280" t="str">
        <f>IFERROR(VLOOKUP(A280,#REF!, 8, FALSE), "")</f>
        <v/>
      </c>
    </row>
    <row r="281" spans="1:6" x14ac:dyDescent="0.25">
      <c r="A281" s="33">
        <v>2036</v>
      </c>
      <c r="B281" s="11" t="s">
        <v>1954</v>
      </c>
      <c r="C281" t="str">
        <f>IFERROR(VLOOKUP(A281,#REF!, 6, FALSE), "")</f>
        <v/>
      </c>
      <c r="D281" t="str">
        <f>IFERROR(VLOOKUP(A281,#REF!, 7, FALSE), "")</f>
        <v/>
      </c>
      <c r="E281" t="str">
        <f>IFERROR(VLOOKUP(A281,#REF!, 5, FALSE), "")</f>
        <v/>
      </c>
      <c r="F281" t="str">
        <f>IFERROR(VLOOKUP(A281,#REF!, 8, FALSE), "")</f>
        <v/>
      </c>
    </row>
    <row r="282" spans="1:6" x14ac:dyDescent="0.25">
      <c r="A282" s="33" t="s">
        <v>151</v>
      </c>
      <c r="B282" s="11" t="s">
        <v>1956</v>
      </c>
      <c r="C282" t="str">
        <f>IFERROR(VLOOKUP(A282,#REF!, 6, FALSE), "")</f>
        <v/>
      </c>
      <c r="D282" t="str">
        <f>IFERROR(VLOOKUP(A282,#REF!, 7, FALSE), "")</f>
        <v/>
      </c>
      <c r="E282" t="str">
        <f>IFERROR(VLOOKUP(A282,#REF!, 5, FALSE), "")</f>
        <v/>
      </c>
      <c r="F282" t="str">
        <f>IFERROR(VLOOKUP(A282,#REF!, 8, FALSE), "")</f>
        <v/>
      </c>
    </row>
    <row r="283" spans="1:6" x14ac:dyDescent="0.25">
      <c r="A283" s="33" t="s">
        <v>1959</v>
      </c>
      <c r="B283" s="11" t="s">
        <v>1960</v>
      </c>
      <c r="C283" t="str">
        <f>IFERROR(VLOOKUP(A283,#REF!, 6, FALSE), "")</f>
        <v/>
      </c>
      <c r="D283" t="str">
        <f>IFERROR(VLOOKUP(A283,#REF!, 7, FALSE), "")</f>
        <v/>
      </c>
      <c r="E283" t="str">
        <f>IFERROR(VLOOKUP(A283,#REF!, 5, FALSE), "")</f>
        <v/>
      </c>
      <c r="F283" t="str">
        <f>IFERROR(VLOOKUP(A283,#REF!, 8, FALSE), "")</f>
        <v/>
      </c>
    </row>
    <row r="284" spans="1:6" x14ac:dyDescent="0.25">
      <c r="A284" s="33" t="s">
        <v>1964</v>
      </c>
      <c r="B284" s="11" t="s">
        <v>1965</v>
      </c>
      <c r="C284" t="str">
        <f>IFERROR(VLOOKUP(A284,#REF!, 6, FALSE), "")</f>
        <v/>
      </c>
      <c r="D284" t="str">
        <f>IFERROR(VLOOKUP(A284,#REF!, 7, FALSE), "")</f>
        <v/>
      </c>
      <c r="E284" t="str">
        <f>IFERROR(VLOOKUP(A284,#REF!, 5, FALSE), "")</f>
        <v/>
      </c>
      <c r="F284" t="str">
        <f>IFERROR(VLOOKUP(A284,#REF!, 8, FALSE), "")</f>
        <v/>
      </c>
    </row>
    <row r="285" spans="1:6" x14ac:dyDescent="0.25">
      <c r="A285" s="33" t="s">
        <v>1969</v>
      </c>
      <c r="B285" s="11" t="s">
        <v>104</v>
      </c>
      <c r="C285" t="str">
        <f>IFERROR(VLOOKUP(A285,#REF!, 6, FALSE), "")</f>
        <v/>
      </c>
      <c r="D285" t="str">
        <f>IFERROR(VLOOKUP(A285,#REF!, 7, FALSE), "")</f>
        <v/>
      </c>
      <c r="E285" t="str">
        <f>IFERROR(VLOOKUP(A285,#REF!, 5, FALSE), "")</f>
        <v/>
      </c>
      <c r="F285" t="str">
        <f>IFERROR(VLOOKUP(A285,#REF!, 8, FALSE), "")</f>
        <v/>
      </c>
    </row>
    <row r="286" spans="1:6" x14ac:dyDescent="0.25">
      <c r="A286" s="33" t="s">
        <v>1971</v>
      </c>
      <c r="B286" s="11" t="s">
        <v>1972</v>
      </c>
      <c r="C286" t="str">
        <f>IFERROR(VLOOKUP(A286,#REF!, 6, FALSE), "")</f>
        <v/>
      </c>
      <c r="D286" t="str">
        <f>IFERROR(VLOOKUP(A286,#REF!, 7, FALSE), "")</f>
        <v/>
      </c>
      <c r="E286" t="str">
        <f>IFERROR(VLOOKUP(A286,#REF!, 5, FALSE), "")</f>
        <v/>
      </c>
      <c r="F286" t="str">
        <f>IFERROR(VLOOKUP(A286,#REF!, 8, FALSE), "")</f>
        <v/>
      </c>
    </row>
    <row r="287" spans="1:6" x14ac:dyDescent="0.25">
      <c r="A287" s="33">
        <v>2007.5</v>
      </c>
      <c r="B287" s="11" t="s">
        <v>1979</v>
      </c>
      <c r="C287" t="str">
        <f>IFERROR(VLOOKUP(A287,#REF!, 6, FALSE), "")</f>
        <v/>
      </c>
      <c r="D287" t="str">
        <f>IFERROR(VLOOKUP(A287,#REF!, 7, FALSE), "")</f>
        <v/>
      </c>
      <c r="E287" t="str">
        <f>IFERROR(VLOOKUP(A287,#REF!, 5, FALSE), "")</f>
        <v/>
      </c>
      <c r="F287" t="str">
        <f>IFERROR(VLOOKUP(A287,#REF!, 8, FALSE), "")</f>
        <v/>
      </c>
    </row>
    <row r="288" spans="1:6" x14ac:dyDescent="0.25">
      <c r="A288" s="33" t="s">
        <v>1982</v>
      </c>
      <c r="B288" s="11" t="s">
        <v>1983</v>
      </c>
      <c r="C288" t="str">
        <f>IFERROR(VLOOKUP(A288,#REF!, 6, FALSE), "")</f>
        <v/>
      </c>
      <c r="D288" t="str">
        <f>IFERROR(VLOOKUP(A288,#REF!, 7, FALSE), "")</f>
        <v/>
      </c>
      <c r="E288" t="str">
        <f>IFERROR(VLOOKUP(A288,#REF!, 5, FALSE), "")</f>
        <v/>
      </c>
      <c r="F288" t="str">
        <f>IFERROR(VLOOKUP(A288,#REF!, 8, FALSE), "")</f>
        <v/>
      </c>
    </row>
    <row r="289" spans="1:6" x14ac:dyDescent="0.25">
      <c r="A289" s="33">
        <v>2208</v>
      </c>
      <c r="B289" s="11" t="s">
        <v>1989</v>
      </c>
      <c r="C289" t="str">
        <f>IFERROR(VLOOKUP(A289,#REF!, 6, FALSE), "")</f>
        <v/>
      </c>
      <c r="D289" t="str">
        <f>IFERROR(VLOOKUP(A289,#REF!, 7, FALSE), "")</f>
        <v/>
      </c>
      <c r="E289" t="str">
        <f>IFERROR(VLOOKUP(A289,#REF!, 5, FALSE), "")</f>
        <v/>
      </c>
      <c r="F289" t="str">
        <f>IFERROR(VLOOKUP(A289,#REF!, 8, FALSE), "")</f>
        <v/>
      </c>
    </row>
    <row r="290" spans="1:6" x14ac:dyDescent="0.25">
      <c r="A290" s="33" t="s">
        <v>1993</v>
      </c>
      <c r="B290" s="11" t="s">
        <v>1994</v>
      </c>
      <c r="C290" t="str">
        <f>IFERROR(VLOOKUP(A290,#REF!, 6, FALSE), "")</f>
        <v/>
      </c>
      <c r="D290" t="str">
        <f>IFERROR(VLOOKUP(A290,#REF!, 7, FALSE), "")</f>
        <v/>
      </c>
      <c r="E290" t="str">
        <f>IFERROR(VLOOKUP(A290,#REF!, 5, FALSE), "")</f>
        <v/>
      </c>
      <c r="F290" t="str">
        <f>IFERROR(VLOOKUP(A290,#REF!, 8, FALSE), "")</f>
        <v/>
      </c>
    </row>
    <row r="291" spans="1:6" x14ac:dyDescent="0.25">
      <c r="A291" s="33"/>
      <c r="B291" s="11" t="s">
        <v>2001</v>
      </c>
      <c r="C291" t="str">
        <f>IFERROR(VLOOKUP(A291,#REF!, 6, FALSE), "")</f>
        <v/>
      </c>
      <c r="D291" t="str">
        <f>IFERROR(VLOOKUP(A291,#REF!, 7, FALSE), "")</f>
        <v/>
      </c>
      <c r="E291" t="str">
        <f>IFERROR(VLOOKUP(A291,#REF!, 5, FALSE), "")</f>
        <v/>
      </c>
      <c r="F291" t="str">
        <f>IFERROR(VLOOKUP(A291,#REF!, 8, FALSE), "")</f>
        <v/>
      </c>
    </row>
    <row r="292" spans="1:6" x14ac:dyDescent="0.25">
      <c r="A292" s="33"/>
      <c r="B292" s="11" t="s">
        <v>2003</v>
      </c>
      <c r="C292" t="str">
        <f>IFERROR(VLOOKUP(A292,#REF!, 6, FALSE), "")</f>
        <v/>
      </c>
      <c r="D292" t="str">
        <f>IFERROR(VLOOKUP(A292,#REF!, 7, FALSE), "")</f>
        <v/>
      </c>
      <c r="E292" t="str">
        <f>IFERROR(VLOOKUP(A292,#REF!, 5, FALSE), "")</f>
        <v/>
      </c>
      <c r="F292" t="str">
        <f>IFERROR(VLOOKUP(A292,#REF!, 8, FALSE), "")</f>
        <v/>
      </c>
    </row>
    <row r="293" spans="1:6" x14ac:dyDescent="0.25">
      <c r="A293" s="33" t="s">
        <v>280</v>
      </c>
      <c r="B293" s="11" t="s">
        <v>97</v>
      </c>
      <c r="C293" t="str">
        <f>IFERROR(VLOOKUP(A293,#REF!, 6, FALSE), "")</f>
        <v/>
      </c>
      <c r="D293" t="str">
        <f>IFERROR(VLOOKUP(A293,#REF!, 7, FALSE), "")</f>
        <v/>
      </c>
      <c r="E293" t="str">
        <f>IFERROR(VLOOKUP(A293,#REF!, 5, FALSE), "")</f>
        <v/>
      </c>
      <c r="F293" t="str">
        <f>IFERROR(VLOOKUP(A293,#REF!, 8, FALSE), "")</f>
        <v/>
      </c>
    </row>
    <row r="294" spans="1:6" x14ac:dyDescent="0.25">
      <c r="A294" s="33" t="s">
        <v>2011</v>
      </c>
      <c r="B294" s="11" t="s">
        <v>2012</v>
      </c>
      <c r="C294" t="str">
        <f>IFERROR(VLOOKUP(A294,#REF!, 6, FALSE), "")</f>
        <v/>
      </c>
      <c r="D294" t="str">
        <f>IFERROR(VLOOKUP(A294,#REF!, 7, FALSE), "")</f>
        <v/>
      </c>
      <c r="E294" t="str">
        <f>IFERROR(VLOOKUP(A294,#REF!, 5, FALSE), "")</f>
        <v/>
      </c>
      <c r="F294" t="str">
        <f>IFERROR(VLOOKUP(A294,#REF!, 8, FALSE), "")</f>
        <v/>
      </c>
    </row>
    <row r="295" spans="1:6" x14ac:dyDescent="0.25">
      <c r="A295" s="33">
        <v>2009.08</v>
      </c>
      <c r="B295" s="11" t="s">
        <v>2017</v>
      </c>
      <c r="C295" t="str">
        <f>IFERROR(VLOOKUP(A295,#REF!, 6, FALSE), "")</f>
        <v/>
      </c>
      <c r="D295" t="str">
        <f>IFERROR(VLOOKUP(A295,#REF!, 7, FALSE), "")</f>
        <v/>
      </c>
      <c r="E295" t="str">
        <f>IFERROR(VLOOKUP(A295,#REF!, 5, FALSE), "")</f>
        <v/>
      </c>
      <c r="F295" t="str">
        <f>IFERROR(VLOOKUP(A295,#REF!, 8, FALSE), "")</f>
        <v/>
      </c>
    </row>
    <row r="296" spans="1:6" x14ac:dyDescent="0.25">
      <c r="A296" s="33" t="s">
        <v>2019</v>
      </c>
      <c r="B296" s="11" t="s">
        <v>2020</v>
      </c>
      <c r="C296" t="str">
        <f>IFERROR(VLOOKUP(A296,#REF!, 6, FALSE), "")</f>
        <v/>
      </c>
      <c r="D296" t="str">
        <f>IFERROR(VLOOKUP(A296,#REF!, 7, FALSE), "")</f>
        <v/>
      </c>
      <c r="E296" t="str">
        <f>IFERROR(VLOOKUP(A296,#REF!, 5, FALSE), "")</f>
        <v/>
      </c>
      <c r="F296" t="str">
        <f>IFERROR(VLOOKUP(A296,#REF!, 8, FALSE), "")</f>
        <v/>
      </c>
    </row>
    <row r="297" spans="1:6" x14ac:dyDescent="0.25">
      <c r="A297" s="33">
        <v>94006</v>
      </c>
      <c r="B297" s="11" t="s">
        <v>2022</v>
      </c>
      <c r="C297" t="str">
        <f>IFERROR(VLOOKUP(A297,#REF!, 6, FALSE), "")</f>
        <v/>
      </c>
      <c r="D297" t="str">
        <f>IFERROR(VLOOKUP(A297,#REF!, 7, FALSE), "")</f>
        <v/>
      </c>
      <c r="E297" t="str">
        <f>IFERROR(VLOOKUP(A297,#REF!, 5, FALSE), "")</f>
        <v/>
      </c>
      <c r="F297" t="str">
        <f>IFERROR(VLOOKUP(A297,#REF!, 8, FALSE), "")</f>
        <v/>
      </c>
    </row>
    <row r="298" spans="1:6" x14ac:dyDescent="0.25">
      <c r="A298" s="33">
        <v>10002.700000000001</v>
      </c>
      <c r="B298" s="11" t="s">
        <v>2024</v>
      </c>
      <c r="C298" t="str">
        <f>IFERROR(VLOOKUP(A298,#REF!, 6, FALSE), "")</f>
        <v/>
      </c>
      <c r="D298" t="str">
        <f>IFERROR(VLOOKUP(A298,#REF!, 7, FALSE), "")</f>
        <v/>
      </c>
      <c r="E298" t="str">
        <f>IFERROR(VLOOKUP(A298,#REF!, 5, FALSE), "")</f>
        <v/>
      </c>
      <c r="F298" t="str">
        <f>IFERROR(VLOOKUP(A298,#REF!, 8, FALSE), "")</f>
        <v/>
      </c>
    </row>
    <row r="299" spans="1:6" x14ac:dyDescent="0.25">
      <c r="A299" s="33">
        <v>2031</v>
      </c>
      <c r="B299" s="11" t="s">
        <v>2026</v>
      </c>
      <c r="C299" t="str">
        <f>IFERROR(VLOOKUP(A299,#REF!, 6, FALSE), "")</f>
        <v/>
      </c>
      <c r="D299" t="str">
        <f>IFERROR(VLOOKUP(A299,#REF!, 7, FALSE), "")</f>
        <v/>
      </c>
      <c r="E299" t="str">
        <f>IFERROR(VLOOKUP(A299,#REF!, 5, FALSE), "")</f>
        <v/>
      </c>
      <c r="F299" t="str">
        <f>IFERROR(VLOOKUP(A299,#REF!, 8, FALSE), "")</f>
        <v/>
      </c>
    </row>
    <row r="300" spans="1:6" x14ac:dyDescent="0.25">
      <c r="A300" s="33">
        <v>2031.075</v>
      </c>
      <c r="B300" s="11" t="s">
        <v>2028</v>
      </c>
      <c r="C300" t="str">
        <f>IFERROR(VLOOKUP(A300,#REF!, 6, FALSE), "")</f>
        <v/>
      </c>
      <c r="D300" t="str">
        <f>IFERROR(VLOOKUP(A300,#REF!, 7, FALSE), "")</f>
        <v/>
      </c>
      <c r="E300" t="str">
        <f>IFERROR(VLOOKUP(A300,#REF!, 5, FALSE), "")</f>
        <v/>
      </c>
      <c r="F300" t="str">
        <f>IFERROR(VLOOKUP(A300,#REF!, 8, FALSE), "")</f>
        <v/>
      </c>
    </row>
    <row r="301" spans="1:6" x14ac:dyDescent="0.25">
      <c r="A301" s="33" t="s">
        <v>2030</v>
      </c>
      <c r="B301" s="11" t="s">
        <v>2031</v>
      </c>
      <c r="C301" t="str">
        <f>IFERROR(VLOOKUP(A301,#REF!, 6, FALSE), "")</f>
        <v/>
      </c>
      <c r="D301" t="str">
        <f>IFERROR(VLOOKUP(A301,#REF!, 7, FALSE), "")</f>
        <v/>
      </c>
      <c r="E301" t="str">
        <f>IFERROR(VLOOKUP(A301,#REF!, 5, FALSE), "")</f>
        <v/>
      </c>
      <c r="F301" t="str">
        <f>IFERROR(VLOOKUP(A301,#REF!, 8, FALSE), "")</f>
        <v/>
      </c>
    </row>
    <row r="302" spans="1:6" x14ac:dyDescent="0.25">
      <c r="A302" s="33">
        <v>99999.7</v>
      </c>
      <c r="B302" s="11" t="s">
        <v>2035</v>
      </c>
      <c r="C302" t="str">
        <f>IFERROR(VLOOKUP(A302,#REF!, 6, FALSE), "")</f>
        <v/>
      </c>
      <c r="D302" t="str">
        <f>IFERROR(VLOOKUP(A302,#REF!, 7, FALSE), "")</f>
        <v/>
      </c>
      <c r="E302" t="str">
        <f>IFERROR(VLOOKUP(A302,#REF!, 5, FALSE), "")</f>
        <v/>
      </c>
      <c r="F302" t="str">
        <f>IFERROR(VLOOKUP(A302,#REF!, 8, FALSE), "")</f>
        <v/>
      </c>
    </row>
    <row r="303" spans="1:6" x14ac:dyDescent="0.25">
      <c r="A303" s="33">
        <v>2035.09</v>
      </c>
      <c r="B303" s="11" t="s">
        <v>2037</v>
      </c>
      <c r="C303" t="str">
        <f>IFERROR(VLOOKUP(A303,#REF!, 6, FALSE), "")</f>
        <v/>
      </c>
      <c r="D303" t="str">
        <f>IFERROR(VLOOKUP(A303,#REF!, 7, FALSE), "")</f>
        <v/>
      </c>
      <c r="E303" t="str">
        <f>IFERROR(VLOOKUP(A303,#REF!, 5, FALSE), "")</f>
        <v/>
      </c>
      <c r="F303" t="str">
        <f>IFERROR(VLOOKUP(A303,#REF!, 8, FALSE), "")</f>
        <v/>
      </c>
    </row>
    <row r="304" spans="1:6" x14ac:dyDescent="0.25">
      <c r="A304" s="33">
        <v>2034.09</v>
      </c>
      <c r="B304" s="11" t="s">
        <v>2039</v>
      </c>
      <c r="C304" t="str">
        <f>IFERROR(VLOOKUP(A304,#REF!, 6, FALSE), "")</f>
        <v/>
      </c>
      <c r="D304" t="str">
        <f>IFERROR(VLOOKUP(A304,#REF!, 7, FALSE), "")</f>
        <v/>
      </c>
      <c r="E304" t="str">
        <f>IFERROR(VLOOKUP(A304,#REF!, 5, FALSE), "")</f>
        <v/>
      </c>
      <c r="F304" t="str">
        <f>IFERROR(VLOOKUP(A304,#REF!, 8, FALSE), "")</f>
        <v/>
      </c>
    </row>
    <row r="305" spans="1:6" x14ac:dyDescent="0.25">
      <c r="A305" s="33">
        <v>6004.125</v>
      </c>
      <c r="B305" s="11" t="s">
        <v>2041</v>
      </c>
      <c r="C305" t="str">
        <f>IFERROR(VLOOKUP(A305,#REF!, 6, FALSE), "")</f>
        <v/>
      </c>
      <c r="D305" t="str">
        <f>IFERROR(VLOOKUP(A305,#REF!, 7, FALSE), "")</f>
        <v/>
      </c>
      <c r="E305" t="str">
        <f>IFERROR(VLOOKUP(A305,#REF!, 5, FALSE), "")</f>
        <v/>
      </c>
      <c r="F305" t="str">
        <f>IFERROR(VLOOKUP(A305,#REF!, 8, FALSE), "")</f>
        <v/>
      </c>
    </row>
    <row r="306" spans="1:6" x14ac:dyDescent="0.25">
      <c r="A306" s="33">
        <v>2009.13</v>
      </c>
      <c r="B306" s="11" t="s">
        <v>2043</v>
      </c>
      <c r="C306" t="str">
        <f>IFERROR(VLOOKUP(A306,#REF!, 6, FALSE), "")</f>
        <v/>
      </c>
      <c r="D306" t="str">
        <f>IFERROR(VLOOKUP(A306,#REF!, 7, FALSE), "")</f>
        <v/>
      </c>
      <c r="E306" t="str">
        <f>IFERROR(VLOOKUP(A306,#REF!, 5, FALSE), "")</f>
        <v/>
      </c>
      <c r="F306" t="str">
        <f>IFERROR(VLOOKUP(A306,#REF!, 8, FALSE), "")</f>
        <v/>
      </c>
    </row>
    <row r="307" spans="1:6" x14ac:dyDescent="0.25">
      <c r="A307" s="33">
        <v>10003.280000000001</v>
      </c>
      <c r="B307" s="11" t="s">
        <v>2045</v>
      </c>
      <c r="C307" t="str">
        <f>IFERROR(VLOOKUP(A307,#REF!, 6, FALSE), "")</f>
        <v/>
      </c>
      <c r="D307" t="str">
        <f>IFERROR(VLOOKUP(A307,#REF!, 7, FALSE), "")</f>
        <v/>
      </c>
      <c r="E307" t="str">
        <f>IFERROR(VLOOKUP(A307,#REF!, 5, FALSE), "")</f>
        <v/>
      </c>
      <c r="F307" t="str">
        <f>IFERROR(VLOOKUP(A307,#REF!, 8, FALSE), "")</f>
        <v/>
      </c>
    </row>
    <row r="308" spans="1:6" x14ac:dyDescent="0.25">
      <c r="A308" s="33" t="s">
        <v>232</v>
      </c>
      <c r="B308" s="11" t="s">
        <v>2047</v>
      </c>
      <c r="C308" t="str">
        <f>IFERROR(VLOOKUP(A308,#REF!, 6, FALSE), "")</f>
        <v/>
      </c>
      <c r="D308" t="str">
        <f>IFERROR(VLOOKUP(A308,#REF!, 7, FALSE), "")</f>
        <v/>
      </c>
      <c r="E308" t="str">
        <f>IFERROR(VLOOKUP(A308,#REF!, 5, FALSE), "")</f>
        <v/>
      </c>
      <c r="F308" t="str">
        <f>IFERROR(VLOOKUP(A308,#REF!, 8, FALSE), "")</f>
        <v/>
      </c>
    </row>
    <row r="309" spans="1:6" x14ac:dyDescent="0.25">
      <c r="A309" s="33">
        <v>2037</v>
      </c>
      <c r="B309" s="11" t="s">
        <v>2049</v>
      </c>
      <c r="C309" t="str">
        <f>IFERROR(VLOOKUP(A309,#REF!, 6, FALSE), "")</f>
        <v/>
      </c>
      <c r="D309" t="str">
        <f>IFERROR(VLOOKUP(A309,#REF!, 7, FALSE), "")</f>
        <v/>
      </c>
      <c r="E309" t="str">
        <f>IFERROR(VLOOKUP(A309,#REF!, 5, FALSE), "")</f>
        <v/>
      </c>
      <c r="F309" t="str">
        <f>IFERROR(VLOOKUP(A309,#REF!, 8, FALSE), "")</f>
        <v/>
      </c>
    </row>
    <row r="310" spans="1:6" x14ac:dyDescent="0.25">
      <c r="A310" s="33">
        <v>2037.1</v>
      </c>
      <c r="B310" s="11" t="s">
        <v>2051</v>
      </c>
      <c r="C310" t="str">
        <f>IFERROR(VLOOKUP(A310,#REF!, 6, FALSE), "")</f>
        <v/>
      </c>
      <c r="D310" t="str">
        <f>IFERROR(VLOOKUP(A310,#REF!, 7, FALSE), "")</f>
        <v/>
      </c>
      <c r="E310" t="str">
        <f>IFERROR(VLOOKUP(A310,#REF!, 5, FALSE), "")</f>
        <v/>
      </c>
      <c r="F310" t="str">
        <f>IFERROR(VLOOKUP(A310,#REF!, 8, FALSE), "")</f>
        <v/>
      </c>
    </row>
    <row r="311" spans="1:6" x14ac:dyDescent="0.25">
      <c r="A311" s="33" t="s">
        <v>2053</v>
      </c>
      <c r="B311" s="11" t="s">
        <v>2054</v>
      </c>
      <c r="C311" t="str">
        <f>IFERROR(VLOOKUP(A311,#REF!, 6, FALSE), "")</f>
        <v/>
      </c>
      <c r="D311" t="str">
        <f>IFERROR(VLOOKUP(A311,#REF!, 7, FALSE), "")</f>
        <v/>
      </c>
      <c r="E311" t="str">
        <f>IFERROR(VLOOKUP(A311,#REF!, 5, FALSE), "")</f>
        <v/>
      </c>
      <c r="F311" t="str">
        <f>IFERROR(VLOOKUP(A311,#REF!, 8, FALSE), "")</f>
        <v/>
      </c>
    </row>
    <row r="312" spans="1:6" x14ac:dyDescent="0.25">
      <c r="A312" s="33" t="s">
        <v>2058</v>
      </c>
      <c r="B312" s="11" t="s">
        <v>2059</v>
      </c>
      <c r="C312" t="str">
        <f>IFERROR(VLOOKUP(A312,#REF!, 6, FALSE), "")</f>
        <v/>
      </c>
      <c r="D312" t="str">
        <f>IFERROR(VLOOKUP(A312,#REF!, 7, FALSE), "")</f>
        <v/>
      </c>
      <c r="E312" t="str">
        <f>IFERROR(VLOOKUP(A312,#REF!, 5, FALSE), "")</f>
        <v/>
      </c>
      <c r="F312" t="str">
        <f>IFERROR(VLOOKUP(A312,#REF!, 8, FALSE), "")</f>
        <v/>
      </c>
    </row>
    <row r="313" spans="1:6" x14ac:dyDescent="0.25">
      <c r="A313" s="33">
        <v>1010</v>
      </c>
      <c r="B313" s="11" t="s">
        <v>91</v>
      </c>
      <c r="C313" t="str">
        <f>IFERROR(VLOOKUP(A313,#REF!, 6, FALSE), "")</f>
        <v/>
      </c>
      <c r="D313" t="str">
        <f>IFERROR(VLOOKUP(A313,#REF!, 7, FALSE), "")</f>
        <v/>
      </c>
      <c r="E313" t="str">
        <f>IFERROR(VLOOKUP(A313,#REF!, 5, FALSE), "")</f>
        <v/>
      </c>
      <c r="F313" t="str">
        <f>IFERROR(VLOOKUP(A313,#REF!, 8, FALSE), "")</f>
        <v/>
      </c>
    </row>
    <row r="314" spans="1:6" x14ac:dyDescent="0.25">
      <c r="A314" s="33" t="s">
        <v>2066</v>
      </c>
      <c r="B314" s="11" t="s">
        <v>2067</v>
      </c>
      <c r="C314" t="str">
        <f>IFERROR(VLOOKUP(A314,#REF!, 6, FALSE), "")</f>
        <v/>
      </c>
      <c r="D314" t="str">
        <f>IFERROR(VLOOKUP(A314,#REF!, 7, FALSE), "")</f>
        <v/>
      </c>
      <c r="E314" t="str">
        <f>IFERROR(VLOOKUP(A314,#REF!, 5, FALSE), "")</f>
        <v/>
      </c>
      <c r="F314" t="str">
        <f>IFERROR(VLOOKUP(A314,#REF!, 8, FALSE), "")</f>
        <v/>
      </c>
    </row>
    <row r="315" spans="1:6" x14ac:dyDescent="0.25">
      <c r="A315" s="33">
        <v>1007</v>
      </c>
      <c r="B315" s="11" t="s">
        <v>2071</v>
      </c>
      <c r="C315" t="str">
        <f>IFERROR(VLOOKUP(A315,#REF!, 6, FALSE), "")</f>
        <v/>
      </c>
      <c r="D315" t="str">
        <f>IFERROR(VLOOKUP(A315,#REF!, 7, FALSE), "")</f>
        <v/>
      </c>
      <c r="E315" t="str">
        <f>IFERROR(VLOOKUP(A315,#REF!, 5, FALSE), "")</f>
        <v/>
      </c>
      <c r="F315" t="str">
        <f>IFERROR(VLOOKUP(A315,#REF!, 8, FALSE), "")</f>
        <v/>
      </c>
    </row>
    <row r="316" spans="1:6" x14ac:dyDescent="0.25">
      <c r="A316" s="33">
        <v>1024.5999999999999</v>
      </c>
      <c r="B316" s="11" t="s">
        <v>2077</v>
      </c>
      <c r="C316" t="str">
        <f>IFERROR(VLOOKUP(A316,#REF!, 6, FALSE), "")</f>
        <v/>
      </c>
      <c r="D316" t="str">
        <f>IFERROR(VLOOKUP(A316,#REF!, 7, FALSE), "")</f>
        <v/>
      </c>
      <c r="E316" t="str">
        <f>IFERROR(VLOOKUP(A316,#REF!, 5, FALSE), "")</f>
        <v/>
      </c>
      <c r="F316" t="str">
        <f>IFERROR(VLOOKUP(A316,#REF!, 8, FALSE), "")</f>
        <v/>
      </c>
    </row>
    <row r="317" spans="1:6" x14ac:dyDescent="0.25">
      <c r="A317" s="33"/>
      <c r="B317" s="11" t="s">
        <v>2084</v>
      </c>
      <c r="C317" t="str">
        <f>IFERROR(VLOOKUP(A317,#REF!, 6, FALSE), "")</f>
        <v/>
      </c>
      <c r="D317" t="str">
        <f>IFERROR(VLOOKUP(A317,#REF!, 7, FALSE), "")</f>
        <v/>
      </c>
      <c r="E317" t="str">
        <f>IFERROR(VLOOKUP(A317,#REF!, 5, FALSE), "")</f>
        <v/>
      </c>
      <c r="F317" t="str">
        <f>IFERROR(VLOOKUP(A317,#REF!, 8, FALSE), "")</f>
        <v/>
      </c>
    </row>
    <row r="318" spans="1:6" x14ac:dyDescent="0.25">
      <c r="A318" s="33" t="s">
        <v>2088</v>
      </c>
      <c r="B318" s="11" t="s">
        <v>2089</v>
      </c>
      <c r="C318" t="str">
        <f>IFERROR(VLOOKUP(A318,#REF!, 6, FALSE), "")</f>
        <v/>
      </c>
      <c r="D318" t="str">
        <f>IFERROR(VLOOKUP(A318,#REF!, 7, FALSE), "")</f>
        <v/>
      </c>
      <c r="E318" t="str">
        <f>IFERROR(VLOOKUP(A318,#REF!, 5, FALSE), "")</f>
        <v/>
      </c>
      <c r="F318" t="str">
        <f>IFERROR(VLOOKUP(A318,#REF!, 8, FALSE), "")</f>
        <v/>
      </c>
    </row>
    <row r="319" spans="1:6" x14ac:dyDescent="0.25">
      <c r="A319" s="33" t="s">
        <v>2091</v>
      </c>
      <c r="B319" s="11" t="s">
        <v>2092</v>
      </c>
      <c r="C319" t="str">
        <f>IFERROR(VLOOKUP(A319,#REF!, 6, FALSE), "")</f>
        <v/>
      </c>
      <c r="D319" t="str">
        <f>IFERROR(VLOOKUP(A319,#REF!, 7, FALSE), "")</f>
        <v/>
      </c>
      <c r="E319" t="str">
        <f>IFERROR(VLOOKUP(A319,#REF!, 5, FALSE), "")</f>
        <v/>
      </c>
      <c r="F319" t="str">
        <f>IFERROR(VLOOKUP(A319,#REF!, 8, FALSE), "")</f>
        <v/>
      </c>
    </row>
    <row r="320" spans="1:6" x14ac:dyDescent="0.25">
      <c r="A320" s="33">
        <v>2006.8</v>
      </c>
      <c r="B320" s="11" t="s">
        <v>2096</v>
      </c>
      <c r="C320" t="str">
        <f>IFERROR(VLOOKUP(A320,#REF!, 6, FALSE), "")</f>
        <v/>
      </c>
      <c r="D320" t="str">
        <f>IFERROR(VLOOKUP(A320,#REF!, 7, FALSE), "")</f>
        <v/>
      </c>
      <c r="E320" t="str">
        <f>IFERROR(VLOOKUP(A320,#REF!, 5, FALSE), "")</f>
        <v/>
      </c>
      <c r="F320" t="str">
        <f>IFERROR(VLOOKUP(A320,#REF!, 8, FALSE), "")</f>
        <v/>
      </c>
    </row>
    <row r="321" spans="1:6" x14ac:dyDescent="0.25">
      <c r="A321" s="33" t="s">
        <v>2098</v>
      </c>
      <c r="B321" s="11" t="s">
        <v>2099</v>
      </c>
      <c r="C321" t="str">
        <f>IFERROR(VLOOKUP(A321,#REF!, 6, FALSE), "")</f>
        <v/>
      </c>
      <c r="D321" t="str">
        <f>IFERROR(VLOOKUP(A321,#REF!, 7, FALSE), "")</f>
        <v/>
      </c>
      <c r="E321" t="str">
        <f>IFERROR(VLOOKUP(A321,#REF!, 5, FALSE), "")</f>
        <v/>
      </c>
      <c r="F321" t="str">
        <f>IFERROR(VLOOKUP(A321,#REF!, 8, FALSE), "")</f>
        <v/>
      </c>
    </row>
    <row r="322" spans="1:6" x14ac:dyDescent="0.25">
      <c r="A322" s="33">
        <v>2301</v>
      </c>
      <c r="B322" s="11" t="s">
        <v>2101</v>
      </c>
      <c r="C322" t="str">
        <f>IFERROR(VLOOKUP(A322,#REF!, 6, FALSE), "")</f>
        <v/>
      </c>
      <c r="D322" t="str">
        <f>IFERROR(VLOOKUP(A322,#REF!, 7, FALSE), "")</f>
        <v/>
      </c>
      <c r="E322" t="str">
        <f>IFERROR(VLOOKUP(A322,#REF!, 5, FALSE), "")</f>
        <v/>
      </c>
      <c r="F322" t="str">
        <f>IFERROR(VLOOKUP(A322,#REF!, 8, FALSE), "")</f>
        <v/>
      </c>
    </row>
    <row r="323" spans="1:6" x14ac:dyDescent="0.25">
      <c r="A323" s="33">
        <v>2301.08</v>
      </c>
      <c r="B323" s="11" t="s">
        <v>2103</v>
      </c>
      <c r="C323" t="str">
        <f>IFERROR(VLOOKUP(A323,#REF!, 6, FALSE), "")</f>
        <v/>
      </c>
      <c r="D323" t="str">
        <f>IFERROR(VLOOKUP(A323,#REF!, 7, FALSE), "")</f>
        <v/>
      </c>
      <c r="E323" t="str">
        <f>IFERROR(VLOOKUP(A323,#REF!, 5, FALSE), "")</f>
        <v/>
      </c>
      <c r="F323" t="str">
        <f>IFERROR(VLOOKUP(A323,#REF!, 8, FALSE), "")</f>
        <v/>
      </c>
    </row>
    <row r="324" spans="1:6" x14ac:dyDescent="0.25">
      <c r="A324" s="33">
        <v>2039.06</v>
      </c>
      <c r="B324" s="11" t="s">
        <v>2105</v>
      </c>
      <c r="C324" t="str">
        <f>IFERROR(VLOOKUP(A324,#REF!, 6, FALSE), "")</f>
        <v/>
      </c>
      <c r="D324" t="str">
        <f>IFERROR(VLOOKUP(A324,#REF!, 7, FALSE), "")</f>
        <v/>
      </c>
      <c r="E324" t="str">
        <f>IFERROR(VLOOKUP(A324,#REF!, 5, FALSE), "")</f>
        <v/>
      </c>
      <c r="F324" t="str">
        <f>IFERROR(VLOOKUP(A324,#REF!, 8, FALSE), "")</f>
        <v/>
      </c>
    </row>
    <row r="325" spans="1:6" x14ac:dyDescent="0.25">
      <c r="A325" s="33">
        <v>2039</v>
      </c>
      <c r="B325" s="11" t="s">
        <v>81</v>
      </c>
      <c r="C325" t="str">
        <f>IFERROR(VLOOKUP(A325,#REF!, 6, FALSE), "")</f>
        <v/>
      </c>
      <c r="D325" t="str">
        <f>IFERROR(VLOOKUP(A325,#REF!, 7, FALSE), "")</f>
        <v/>
      </c>
      <c r="E325" t="str">
        <f>IFERROR(VLOOKUP(A325,#REF!, 5, FALSE), "")</f>
        <v/>
      </c>
      <c r="F325" t="str">
        <f>IFERROR(VLOOKUP(A325,#REF!, 8, FALSE), "")</f>
        <v/>
      </c>
    </row>
    <row r="326" spans="1:6" x14ac:dyDescent="0.25">
      <c r="A326" s="33">
        <v>2039.08</v>
      </c>
      <c r="B326" s="11" t="s">
        <v>2109</v>
      </c>
      <c r="C326" t="str">
        <f>IFERROR(VLOOKUP(A326,#REF!, 6, FALSE), "")</f>
        <v/>
      </c>
      <c r="D326" t="str">
        <f>IFERROR(VLOOKUP(A326,#REF!, 7, FALSE), "")</f>
        <v/>
      </c>
      <c r="E326" t="str">
        <f>IFERROR(VLOOKUP(A326,#REF!, 5, FALSE), "")</f>
        <v/>
      </c>
      <c r="F326" t="str">
        <f>IFERROR(VLOOKUP(A326,#REF!, 8, FALSE), "")</f>
        <v/>
      </c>
    </row>
    <row r="327" spans="1:6" x14ac:dyDescent="0.25">
      <c r="A327" s="33">
        <v>2038</v>
      </c>
      <c r="B327" s="11" t="s">
        <v>78</v>
      </c>
      <c r="C327" t="str">
        <f>IFERROR(VLOOKUP(A327,#REF!, 6, FALSE), "")</f>
        <v/>
      </c>
      <c r="D327" t="str">
        <f>IFERROR(VLOOKUP(A327,#REF!, 7, FALSE), "")</f>
        <v/>
      </c>
      <c r="E327" t="str">
        <f>IFERROR(VLOOKUP(A327,#REF!, 5, FALSE), "")</f>
        <v/>
      </c>
      <c r="F327" t="str">
        <f>IFERROR(VLOOKUP(A327,#REF!, 8, FALSE), "")</f>
        <v/>
      </c>
    </row>
    <row r="328" spans="1:6" x14ac:dyDescent="0.25">
      <c r="A328" s="33">
        <v>2038.08</v>
      </c>
      <c r="B328" s="11" t="s">
        <v>2112</v>
      </c>
      <c r="C328" t="str">
        <f>IFERROR(VLOOKUP(A328,#REF!, 6, FALSE), "")</f>
        <v/>
      </c>
      <c r="D328" t="str">
        <f>IFERROR(VLOOKUP(A328,#REF!, 7, FALSE), "")</f>
        <v/>
      </c>
      <c r="E328" t="str">
        <f>IFERROR(VLOOKUP(A328,#REF!, 5, FALSE), "")</f>
        <v/>
      </c>
      <c r="F328" t="str">
        <f>IFERROR(VLOOKUP(A328,#REF!, 8, FALSE), "")</f>
        <v/>
      </c>
    </row>
    <row r="329" spans="1:6" x14ac:dyDescent="0.25">
      <c r="A329" s="33">
        <v>2038.06</v>
      </c>
      <c r="B329" s="11" t="s">
        <v>2114</v>
      </c>
      <c r="C329" t="str">
        <f>IFERROR(VLOOKUP(A329,#REF!, 6, FALSE), "")</f>
        <v/>
      </c>
      <c r="D329" t="str">
        <f>IFERROR(VLOOKUP(A329,#REF!, 7, FALSE), "")</f>
        <v/>
      </c>
      <c r="E329" t="str">
        <f>IFERROR(VLOOKUP(A329,#REF!, 5, FALSE), "")</f>
        <v/>
      </c>
      <c r="F329" t="str">
        <f>IFERROR(VLOOKUP(A329,#REF!, 8, FALSE), "")</f>
        <v/>
      </c>
    </row>
    <row r="330" spans="1:6" x14ac:dyDescent="0.25">
      <c r="A330" s="33">
        <v>2038.03</v>
      </c>
      <c r="B330" s="11" t="s">
        <v>2116</v>
      </c>
      <c r="C330" t="str">
        <f>IFERROR(VLOOKUP(A330,#REF!, 6, FALSE), "")</f>
        <v/>
      </c>
      <c r="D330" t="str">
        <f>IFERROR(VLOOKUP(A330,#REF!, 7, FALSE), "")</f>
        <v/>
      </c>
      <c r="E330" t="str">
        <f>IFERROR(VLOOKUP(A330,#REF!, 5, FALSE), "")</f>
        <v/>
      </c>
      <c r="F330" t="str">
        <f>IFERROR(VLOOKUP(A330,#REF!, 8, FALSE), "")</f>
        <v/>
      </c>
    </row>
    <row r="331" spans="1:6" x14ac:dyDescent="0.25">
      <c r="A331" s="33" t="s">
        <v>2120</v>
      </c>
      <c r="B331" s="11" t="s">
        <v>2121</v>
      </c>
      <c r="C331" t="str">
        <f>IFERROR(VLOOKUP(A331,#REF!, 6, FALSE), "")</f>
        <v/>
      </c>
      <c r="D331" t="str">
        <f>IFERROR(VLOOKUP(A331,#REF!, 7, FALSE), "")</f>
        <v/>
      </c>
      <c r="E331" t="str">
        <f>IFERROR(VLOOKUP(A331,#REF!, 5, FALSE), "")</f>
        <v/>
      </c>
      <c r="F331" t="str">
        <f>IFERROR(VLOOKUP(A331,#REF!, 8, FALSE), "")</f>
        <v/>
      </c>
    </row>
    <row r="332" spans="1:6" x14ac:dyDescent="0.25">
      <c r="A332" s="33" t="s">
        <v>2124</v>
      </c>
      <c r="B332" s="11" t="s">
        <v>2125</v>
      </c>
      <c r="C332" t="str">
        <f>IFERROR(VLOOKUP(A332,#REF!, 6, FALSE), "")</f>
        <v/>
      </c>
      <c r="D332" t="str">
        <f>IFERROR(VLOOKUP(A332,#REF!, 7, FALSE), "")</f>
        <v/>
      </c>
      <c r="E332" t="str">
        <f>IFERROR(VLOOKUP(A332,#REF!, 5, FALSE), "")</f>
        <v/>
      </c>
      <c r="F332" t="str">
        <f>IFERROR(VLOOKUP(A332,#REF!, 8, FALSE), "")</f>
        <v/>
      </c>
    </row>
    <row r="333" spans="1:6" x14ac:dyDescent="0.25">
      <c r="A333" s="33">
        <v>2015.03</v>
      </c>
      <c r="B333" s="11" t="s">
        <v>2127</v>
      </c>
      <c r="C333" t="str">
        <f>IFERROR(VLOOKUP(A333,#REF!, 6, FALSE), "")</f>
        <v/>
      </c>
      <c r="D333" t="str">
        <f>IFERROR(VLOOKUP(A333,#REF!, 7, FALSE), "")</f>
        <v/>
      </c>
      <c r="E333" t="str">
        <f>IFERROR(VLOOKUP(A333,#REF!, 5, FALSE), "")</f>
        <v/>
      </c>
      <c r="F333" t="str">
        <f>IFERROR(VLOOKUP(A333,#REF!, 8, FALSE), "")</f>
        <v/>
      </c>
    </row>
    <row r="334" spans="1:6" x14ac:dyDescent="0.25">
      <c r="A334" s="33">
        <v>2010.07</v>
      </c>
      <c r="B334" s="11" t="s">
        <v>2129</v>
      </c>
      <c r="C334" t="str">
        <f>IFERROR(VLOOKUP(A334,#REF!, 6, FALSE), "")</f>
        <v/>
      </c>
      <c r="D334" t="str">
        <f>IFERROR(VLOOKUP(A334,#REF!, 7, FALSE), "")</f>
        <v/>
      </c>
      <c r="E334" t="str">
        <f>IFERROR(VLOOKUP(A334,#REF!, 5, FALSE), "")</f>
        <v/>
      </c>
      <c r="F334" t="str">
        <f>IFERROR(VLOOKUP(A334,#REF!, 8, FALSE), "")</f>
        <v/>
      </c>
    </row>
    <row r="335" spans="1:6" x14ac:dyDescent="0.25">
      <c r="A335" s="33" t="s">
        <v>141</v>
      </c>
      <c r="B335" s="11" t="s">
        <v>2131</v>
      </c>
      <c r="C335" t="str">
        <f>IFERROR(VLOOKUP(A335,#REF!, 6, FALSE), "")</f>
        <v/>
      </c>
      <c r="D335" t="str">
        <f>IFERROR(VLOOKUP(A335,#REF!, 7, FALSE), "")</f>
        <v/>
      </c>
      <c r="E335" t="str">
        <f>IFERROR(VLOOKUP(A335,#REF!, 5, FALSE), "")</f>
        <v/>
      </c>
      <c r="F335" t="str">
        <f>IFERROR(VLOOKUP(A335,#REF!, 8, FALSE), "")</f>
        <v/>
      </c>
    </row>
    <row r="336" spans="1:6" x14ac:dyDescent="0.25">
      <c r="A336" s="33" t="s">
        <v>2133</v>
      </c>
      <c r="B336" s="11" t="s">
        <v>2134</v>
      </c>
      <c r="C336" t="str">
        <f>IFERROR(VLOOKUP(A336,#REF!, 6, FALSE), "")</f>
        <v/>
      </c>
      <c r="D336" t="str">
        <f>IFERROR(VLOOKUP(A336,#REF!, 7, FALSE), "")</f>
        <v/>
      </c>
      <c r="E336" t="str">
        <f>IFERROR(VLOOKUP(A336,#REF!, 5, FALSE), "")</f>
        <v/>
      </c>
      <c r="F336" t="str">
        <f>IFERROR(VLOOKUP(A336,#REF!, 8, FALSE), "")</f>
        <v/>
      </c>
    </row>
    <row r="337" spans="1:6" x14ac:dyDescent="0.25">
      <c r="A337" s="33">
        <v>1004</v>
      </c>
      <c r="B337" s="11" t="s">
        <v>2137</v>
      </c>
      <c r="C337" t="str">
        <f>IFERROR(VLOOKUP(A337,#REF!, 6, FALSE), "")</f>
        <v/>
      </c>
      <c r="D337" t="str">
        <f>IFERROR(VLOOKUP(A337,#REF!, 7, FALSE), "")</f>
        <v/>
      </c>
      <c r="E337" t="str">
        <f>IFERROR(VLOOKUP(A337,#REF!, 5, FALSE), "")</f>
        <v/>
      </c>
      <c r="F337" t="str">
        <f>IFERROR(VLOOKUP(A337,#REF!, 8, FALSE), "")</f>
        <v/>
      </c>
    </row>
    <row r="338" spans="1:6" x14ac:dyDescent="0.25">
      <c r="A338" s="33" t="s">
        <v>2139</v>
      </c>
      <c r="B338" s="11" t="s">
        <v>2140</v>
      </c>
      <c r="C338" t="str">
        <f>IFERROR(VLOOKUP(A338,#REF!, 6, FALSE), "")</f>
        <v/>
      </c>
      <c r="D338" t="str">
        <f>IFERROR(VLOOKUP(A338,#REF!, 7, FALSE), "")</f>
        <v/>
      </c>
      <c r="E338" t="str">
        <f>IFERROR(VLOOKUP(A338,#REF!, 5, FALSE), "")</f>
        <v/>
      </c>
      <c r="F338" t="str">
        <f>IFERROR(VLOOKUP(A338,#REF!, 8, FALSE), "")</f>
        <v/>
      </c>
    </row>
    <row r="339" spans="1:6" x14ac:dyDescent="0.25">
      <c r="A339" s="33" t="s">
        <v>291</v>
      </c>
      <c r="B339" s="11" t="s">
        <v>2142</v>
      </c>
      <c r="C339" t="str">
        <f>IFERROR(VLOOKUP(A339,#REF!, 6, FALSE), "")</f>
        <v/>
      </c>
      <c r="D339" t="str">
        <f>IFERROR(VLOOKUP(A339,#REF!, 7, FALSE), "")</f>
        <v/>
      </c>
      <c r="E339" t="str">
        <f>IFERROR(VLOOKUP(A339,#REF!, 5, FALSE), "")</f>
        <v/>
      </c>
      <c r="F339" t="str">
        <f>IFERROR(VLOOKUP(A339,#REF!, 8, FALSE), "")</f>
        <v/>
      </c>
    </row>
    <row r="340" spans="1:6" x14ac:dyDescent="0.25">
      <c r="A340" s="33" t="s">
        <v>287</v>
      </c>
      <c r="B340" s="11" t="s">
        <v>2147</v>
      </c>
      <c r="C340" t="str">
        <f>IFERROR(VLOOKUP(A340,#REF!, 6, FALSE), "")</f>
        <v/>
      </c>
      <c r="D340" t="str">
        <f>IFERROR(VLOOKUP(A340,#REF!, 7, FALSE), "")</f>
        <v/>
      </c>
      <c r="E340" t="str">
        <f>IFERROR(VLOOKUP(A340,#REF!, 5, FALSE), "")</f>
        <v/>
      </c>
      <c r="F340" t="str">
        <f>IFERROR(VLOOKUP(A340,#REF!, 8, FALSE), "")</f>
        <v/>
      </c>
    </row>
    <row r="341" spans="1:6" x14ac:dyDescent="0.25">
      <c r="A341" s="33" t="s">
        <v>2149</v>
      </c>
      <c r="B341" s="11" t="s">
        <v>2150</v>
      </c>
      <c r="C341" t="str">
        <f>IFERROR(VLOOKUP(A341,#REF!, 6, FALSE), "")</f>
        <v/>
      </c>
      <c r="D341" t="str">
        <f>IFERROR(VLOOKUP(A341,#REF!, 7, FALSE), "")</f>
        <v/>
      </c>
      <c r="E341" t="str">
        <f>IFERROR(VLOOKUP(A341,#REF!, 5, FALSE), "")</f>
        <v/>
      </c>
      <c r="F341" t="str">
        <f>IFERROR(VLOOKUP(A341,#REF!, 8, FALSE), "")</f>
        <v/>
      </c>
    </row>
    <row r="342" spans="1:6" x14ac:dyDescent="0.25">
      <c r="A342" s="33" t="s">
        <v>293</v>
      </c>
      <c r="B342" s="11" t="s">
        <v>2154</v>
      </c>
      <c r="C342" t="str">
        <f>IFERROR(VLOOKUP(A342,#REF!, 6, FALSE), "")</f>
        <v/>
      </c>
      <c r="D342" t="str">
        <f>IFERROR(VLOOKUP(A342,#REF!, 7, FALSE), "")</f>
        <v/>
      </c>
      <c r="E342" t="str">
        <f>IFERROR(VLOOKUP(A342,#REF!, 5, FALSE), "")</f>
        <v/>
      </c>
      <c r="F342" t="str">
        <f>IFERROR(VLOOKUP(A342,#REF!, 8, FALSE), "")</f>
        <v/>
      </c>
    </row>
    <row r="343" spans="1:6" x14ac:dyDescent="0.25">
      <c r="A343" s="33" t="s">
        <v>297</v>
      </c>
      <c r="B343" s="11" t="s">
        <v>2158</v>
      </c>
      <c r="C343" t="str">
        <f>IFERROR(VLOOKUP(A343,#REF!, 6, FALSE), "")</f>
        <v/>
      </c>
      <c r="D343" t="str">
        <f>IFERROR(VLOOKUP(A343,#REF!, 7, FALSE), "")</f>
        <v/>
      </c>
      <c r="E343" t="str">
        <f>IFERROR(VLOOKUP(A343,#REF!, 5, FALSE), "")</f>
        <v/>
      </c>
      <c r="F343" t="str">
        <f>IFERROR(VLOOKUP(A343,#REF!, 8, FALSE), "")</f>
        <v/>
      </c>
    </row>
    <row r="344" spans="1:6" x14ac:dyDescent="0.25">
      <c r="A344" s="33" t="s">
        <v>2162</v>
      </c>
      <c r="B344" s="11" t="s">
        <v>2163</v>
      </c>
      <c r="C344" t="str">
        <f>IFERROR(VLOOKUP(A344,#REF!, 6, FALSE), "")</f>
        <v/>
      </c>
      <c r="D344" t="str">
        <f>IFERROR(VLOOKUP(A344,#REF!, 7, FALSE), "")</f>
        <v/>
      </c>
      <c r="E344" t="str">
        <f>IFERROR(VLOOKUP(A344,#REF!, 5, FALSE), "")</f>
        <v/>
      </c>
      <c r="F344" t="str">
        <f>IFERROR(VLOOKUP(A344,#REF!, 8, FALSE), "")</f>
        <v/>
      </c>
    </row>
    <row r="345" spans="1:6" x14ac:dyDescent="0.25">
      <c r="A345" s="33" t="s">
        <v>2510</v>
      </c>
      <c r="B345" s="11" t="s">
        <v>2167</v>
      </c>
      <c r="C345" t="str">
        <f>IFERROR(VLOOKUP(A345,#REF!, 6, FALSE), "")</f>
        <v/>
      </c>
      <c r="D345" t="str">
        <f>IFERROR(VLOOKUP(A345,#REF!, 7, FALSE), "")</f>
        <v/>
      </c>
      <c r="E345" t="str">
        <f>IFERROR(VLOOKUP(A345,#REF!, 5, FALSE), "")</f>
        <v/>
      </c>
      <c r="F345" t="str">
        <f>IFERROR(VLOOKUP(A345,#REF!, 8, FALSE), "")</f>
        <v/>
      </c>
    </row>
    <row r="346" spans="1:6" x14ac:dyDescent="0.25">
      <c r="A346" s="33">
        <v>2023.08</v>
      </c>
      <c r="B346" s="11" t="s">
        <v>2169</v>
      </c>
      <c r="C346" t="str">
        <f>IFERROR(VLOOKUP(A346,#REF!, 6, FALSE), "")</f>
        <v/>
      </c>
      <c r="D346" t="str">
        <f>IFERROR(VLOOKUP(A346,#REF!, 7, FALSE), "")</f>
        <v/>
      </c>
      <c r="E346" t="str">
        <f>IFERROR(VLOOKUP(A346,#REF!, 5, FALSE), "")</f>
        <v/>
      </c>
      <c r="F346" t="str">
        <f>IFERROR(VLOOKUP(A346,#REF!, 8, FALSE), "")</f>
        <v/>
      </c>
    </row>
    <row r="347" spans="1:6" x14ac:dyDescent="0.25">
      <c r="A347" s="33">
        <v>2023.06</v>
      </c>
      <c r="B347" s="11" t="s">
        <v>2171</v>
      </c>
      <c r="C347" t="str">
        <f>IFERROR(VLOOKUP(A347,#REF!, 6, FALSE), "")</f>
        <v/>
      </c>
      <c r="D347" t="str">
        <f>IFERROR(VLOOKUP(A347,#REF!, 7, FALSE), "")</f>
        <v/>
      </c>
      <c r="E347" t="str">
        <f>IFERROR(VLOOKUP(A347,#REF!, 5, FALSE), "")</f>
        <v/>
      </c>
      <c r="F347" t="str">
        <f>IFERROR(VLOOKUP(A347,#REF!, 8, FALSE), "")</f>
        <v/>
      </c>
    </row>
    <row r="348" spans="1:6" x14ac:dyDescent="0.25">
      <c r="A348" s="33" t="s">
        <v>2173</v>
      </c>
      <c r="B348" s="11" t="s">
        <v>2174</v>
      </c>
      <c r="C348" t="str">
        <f>IFERROR(VLOOKUP(A348,#REF!, 6, FALSE), "")</f>
        <v/>
      </c>
      <c r="D348" t="str">
        <f>IFERROR(VLOOKUP(A348,#REF!, 7, FALSE), "")</f>
        <v/>
      </c>
      <c r="E348" t="str">
        <f>IFERROR(VLOOKUP(A348,#REF!, 5, FALSE), "")</f>
        <v/>
      </c>
      <c r="F348" t="str">
        <f>IFERROR(VLOOKUP(A348,#REF!, 8, FALSE), "")</f>
        <v/>
      </c>
    </row>
    <row r="349" spans="1:6" x14ac:dyDescent="0.25">
      <c r="A349" s="33"/>
      <c r="B349" s="11" t="s">
        <v>2176</v>
      </c>
      <c r="C349" t="str">
        <f>IFERROR(VLOOKUP(A349,#REF!, 6, FALSE), "")</f>
        <v/>
      </c>
      <c r="D349" t="str">
        <f>IFERROR(VLOOKUP(A349,#REF!, 7, FALSE), "")</f>
        <v/>
      </c>
      <c r="E349" t="str">
        <f>IFERROR(VLOOKUP(A349,#REF!, 5, FALSE), "")</f>
        <v/>
      </c>
      <c r="F349" t="str">
        <f>IFERROR(VLOOKUP(A349,#REF!, 8, FALSE), "")</f>
        <v/>
      </c>
    </row>
    <row r="350" spans="1:6" x14ac:dyDescent="0.25">
      <c r="A350" s="33">
        <v>2041</v>
      </c>
      <c r="B350" s="11" t="s">
        <v>2178</v>
      </c>
      <c r="C350" t="str">
        <f>IFERROR(VLOOKUP(A350,#REF!, 6, FALSE), "")</f>
        <v/>
      </c>
      <c r="D350" t="str">
        <f>IFERROR(VLOOKUP(A350,#REF!, 7, FALSE), "")</f>
        <v/>
      </c>
      <c r="E350" t="str">
        <f>IFERROR(VLOOKUP(A350,#REF!, 5, FALSE), "")</f>
        <v/>
      </c>
      <c r="F350" t="str">
        <f>IFERROR(VLOOKUP(A350,#REF!, 8, FALSE), "")</f>
        <v/>
      </c>
    </row>
    <row r="351" spans="1:6" x14ac:dyDescent="0.25">
      <c r="A351" s="33">
        <v>2041.8</v>
      </c>
      <c r="B351" s="11" t="s">
        <v>2180</v>
      </c>
      <c r="C351" t="str">
        <f>IFERROR(VLOOKUP(A351,#REF!, 6, FALSE), "")</f>
        <v/>
      </c>
      <c r="D351" t="str">
        <f>IFERROR(VLOOKUP(A351,#REF!, 7, FALSE), "")</f>
        <v/>
      </c>
      <c r="E351" t="str">
        <f>IFERROR(VLOOKUP(A351,#REF!, 5, FALSE), "")</f>
        <v/>
      </c>
      <c r="F351" t="str">
        <f>IFERROR(VLOOKUP(A351,#REF!, 8, FALSE), "")</f>
        <v/>
      </c>
    </row>
    <row r="352" spans="1:6" x14ac:dyDescent="0.25">
      <c r="A352" s="33">
        <v>2017.8</v>
      </c>
      <c r="B352" s="11" t="s">
        <v>2182</v>
      </c>
      <c r="C352" t="str">
        <f>IFERROR(VLOOKUP(A352,#REF!, 6, FALSE), "")</f>
        <v/>
      </c>
      <c r="D352" t="str">
        <f>IFERROR(VLOOKUP(A352,#REF!, 7, FALSE), "")</f>
        <v/>
      </c>
      <c r="E352" t="str">
        <f>IFERROR(VLOOKUP(A352,#REF!, 5, FALSE), "")</f>
        <v/>
      </c>
      <c r="F352" t="str">
        <f>IFERROR(VLOOKUP(A352,#REF!, 8, FALSE), "")</f>
        <v/>
      </c>
    </row>
    <row r="353" spans="1:6" x14ac:dyDescent="0.25">
      <c r="A353" s="33" t="s">
        <v>2184</v>
      </c>
      <c r="B353" s="11" t="s">
        <v>2185</v>
      </c>
      <c r="C353" t="str">
        <f>IFERROR(VLOOKUP(A353,#REF!, 6, FALSE), "")</f>
        <v/>
      </c>
      <c r="D353" t="str">
        <f>IFERROR(VLOOKUP(A353,#REF!, 7, FALSE), "")</f>
        <v/>
      </c>
      <c r="E353" t="str">
        <f>IFERROR(VLOOKUP(A353,#REF!, 5, FALSE), "")</f>
        <v/>
      </c>
      <c r="F353" t="str">
        <f>IFERROR(VLOOKUP(A353,#REF!, 8, FALSE), "")</f>
        <v/>
      </c>
    </row>
    <row r="354" spans="1:6" x14ac:dyDescent="0.25">
      <c r="A354" s="33" t="s">
        <v>2188</v>
      </c>
      <c r="B354" s="11" t="s">
        <v>2189</v>
      </c>
      <c r="C354" t="str">
        <f>IFERROR(VLOOKUP(A354,#REF!, 6, FALSE), "")</f>
        <v/>
      </c>
      <c r="D354" t="str">
        <f>IFERROR(VLOOKUP(A354,#REF!, 7, FALSE), "")</f>
        <v/>
      </c>
      <c r="E354" t="str">
        <f>IFERROR(VLOOKUP(A354,#REF!, 5, FALSE), "")</f>
        <v/>
      </c>
      <c r="F354" t="str">
        <f>IFERROR(VLOOKUP(A354,#REF!, 8, FALSE), "")</f>
        <v/>
      </c>
    </row>
    <row r="355" spans="1:6" x14ac:dyDescent="0.25">
      <c r="A355" s="33">
        <v>2023.9</v>
      </c>
      <c r="B355" s="11" t="s">
        <v>2193</v>
      </c>
      <c r="C355" t="str">
        <f>IFERROR(VLOOKUP(A355,#REF!, 6, FALSE), "")</f>
        <v/>
      </c>
      <c r="D355" t="str">
        <f>IFERROR(VLOOKUP(A355,#REF!, 7, FALSE), "")</f>
        <v/>
      </c>
      <c r="E355" t="str">
        <f>IFERROR(VLOOKUP(A355,#REF!, 5, FALSE), "")</f>
        <v/>
      </c>
      <c r="F355" t="str">
        <f>IFERROR(VLOOKUP(A355,#REF!, 8, FALSE), "")</f>
        <v/>
      </c>
    </row>
    <row r="356" spans="1:6" x14ac:dyDescent="0.25">
      <c r="A356" s="33" t="s">
        <v>262</v>
      </c>
      <c r="B356" s="11" t="s">
        <v>2195</v>
      </c>
      <c r="C356" t="str">
        <f>IFERROR(VLOOKUP(A356,#REF!, 6, FALSE), "")</f>
        <v/>
      </c>
      <c r="D356" t="str">
        <f>IFERROR(VLOOKUP(A356,#REF!, 7, FALSE), "")</f>
        <v/>
      </c>
      <c r="E356" t="str">
        <f>IFERROR(VLOOKUP(A356,#REF!, 5, FALSE), "")</f>
        <v/>
      </c>
      <c r="F356" t="str">
        <f>IFERROR(VLOOKUP(A356,#REF!, 8, FALSE), "")</f>
        <v/>
      </c>
    </row>
    <row r="357" spans="1:6" x14ac:dyDescent="0.25">
      <c r="A357" s="33" t="s">
        <v>2197</v>
      </c>
      <c r="B357" s="11" t="s">
        <v>2198</v>
      </c>
      <c r="C357" t="str">
        <f>IFERROR(VLOOKUP(A357,#REF!, 6, FALSE), "")</f>
        <v/>
      </c>
      <c r="D357" t="str">
        <f>IFERROR(VLOOKUP(A357,#REF!, 7, FALSE), "")</f>
        <v/>
      </c>
      <c r="E357" t="str">
        <f>IFERROR(VLOOKUP(A357,#REF!, 5, FALSE), "")</f>
        <v/>
      </c>
      <c r="F357" t="str">
        <f>IFERROR(VLOOKUP(A357,#REF!, 8, FALSE), "")</f>
        <v/>
      </c>
    </row>
    <row r="358" spans="1:6" x14ac:dyDescent="0.25">
      <c r="A358" s="33">
        <v>2014.018</v>
      </c>
      <c r="B358" s="11" t="s">
        <v>2200</v>
      </c>
      <c r="C358" t="str">
        <f>IFERROR(VLOOKUP(A358,#REF!, 6, FALSE), "")</f>
        <v/>
      </c>
      <c r="D358" t="str">
        <f>IFERROR(VLOOKUP(A358,#REF!, 7, FALSE), "")</f>
        <v/>
      </c>
      <c r="E358" t="str">
        <f>IFERROR(VLOOKUP(A358,#REF!, 5, FALSE), "")</f>
        <v/>
      </c>
      <c r="F358" t="str">
        <f>IFERROR(VLOOKUP(A358,#REF!, 8, FALSE), "")</f>
        <v/>
      </c>
    </row>
    <row r="359" spans="1:6" x14ac:dyDescent="0.25">
      <c r="A359" s="33">
        <v>2023</v>
      </c>
      <c r="B359" s="11" t="s">
        <v>2202</v>
      </c>
      <c r="C359" t="str">
        <f>IFERROR(VLOOKUP(A359,#REF!, 6, FALSE), "")</f>
        <v/>
      </c>
      <c r="D359" t="str">
        <f>IFERROR(VLOOKUP(A359,#REF!, 7, FALSE), "")</f>
        <v/>
      </c>
      <c r="E359" t="str">
        <f>IFERROR(VLOOKUP(A359,#REF!, 5, FALSE), "")</f>
        <v/>
      </c>
      <c r="F359" t="str">
        <f>IFERROR(VLOOKUP(A359,#REF!, 8, FALSE), "")</f>
        <v/>
      </c>
    </row>
    <row r="360" spans="1:6" x14ac:dyDescent="0.25">
      <c r="A360" s="33" t="s">
        <v>2204</v>
      </c>
      <c r="B360" s="11" t="s">
        <v>2205</v>
      </c>
      <c r="C360" t="str">
        <f>IFERROR(VLOOKUP(A360,#REF!, 6, FALSE), "")</f>
        <v/>
      </c>
      <c r="D360" t="str">
        <f>IFERROR(VLOOKUP(A360,#REF!, 7, FALSE), "")</f>
        <v/>
      </c>
      <c r="E360" t="str">
        <f>IFERROR(VLOOKUP(A360,#REF!, 5, FALSE), "")</f>
        <v/>
      </c>
      <c r="F360" t="str">
        <f>IFERROR(VLOOKUP(A360,#REF!, 8, FALSE), "")</f>
        <v/>
      </c>
    </row>
    <row r="361" spans="1:6" x14ac:dyDescent="0.25">
      <c r="A361" s="33">
        <v>2042</v>
      </c>
      <c r="B361" s="11" t="s">
        <v>2509</v>
      </c>
      <c r="C361" t="str">
        <f>IFERROR(VLOOKUP(A361,#REF!, 6, FALSE), "")</f>
        <v/>
      </c>
      <c r="D361" t="str">
        <f>IFERROR(VLOOKUP(A361,#REF!, 7, FALSE), "")</f>
        <v/>
      </c>
      <c r="E361" t="str">
        <f>IFERROR(VLOOKUP(A361,#REF!, 5, FALSE), "")</f>
        <v/>
      </c>
      <c r="F361" t="str">
        <f>IFERROR(VLOOKUP(A361,#REF!, 8, FALSE), "")</f>
        <v/>
      </c>
    </row>
    <row r="362" spans="1:6" x14ac:dyDescent="0.25">
      <c r="A362" s="33">
        <v>2042.3</v>
      </c>
      <c r="B362" s="11" t="s">
        <v>2209</v>
      </c>
      <c r="C362" t="str">
        <f>IFERROR(VLOOKUP(A362,#REF!, 6, FALSE), "")</f>
        <v/>
      </c>
      <c r="D362" t="str">
        <f>IFERROR(VLOOKUP(A362,#REF!, 7, FALSE), "")</f>
        <v/>
      </c>
      <c r="E362" t="str">
        <f>IFERROR(VLOOKUP(A362,#REF!, 5, FALSE), "")</f>
        <v/>
      </c>
      <c r="F362" t="str">
        <f>IFERROR(VLOOKUP(A362,#REF!, 8, FALSE), "")</f>
        <v/>
      </c>
    </row>
    <row r="363" spans="1:6" x14ac:dyDescent="0.25">
      <c r="A363" s="33">
        <v>2031.12</v>
      </c>
      <c r="B363" s="11" t="s">
        <v>2211</v>
      </c>
      <c r="C363" t="str">
        <f>IFERROR(VLOOKUP(A363,#REF!, 6, FALSE), "")</f>
        <v/>
      </c>
      <c r="D363" t="str">
        <f>IFERROR(VLOOKUP(A363,#REF!, 7, FALSE), "")</f>
        <v/>
      </c>
      <c r="E363" t="str">
        <f>IFERROR(VLOOKUP(A363,#REF!, 5, FALSE), "")</f>
        <v/>
      </c>
      <c r="F363" t="str">
        <f>IFERROR(VLOOKUP(A363,#REF!, 8, FALSE), "")</f>
        <v/>
      </c>
    </row>
    <row r="364" spans="1:6" x14ac:dyDescent="0.25">
      <c r="A364" s="33" t="s">
        <v>2213</v>
      </c>
      <c r="B364" s="11" t="s">
        <v>2214</v>
      </c>
      <c r="C364" t="str">
        <f>IFERROR(VLOOKUP(A364,#REF!, 6, FALSE), "")</f>
        <v/>
      </c>
      <c r="D364" t="str">
        <f>IFERROR(VLOOKUP(A364,#REF!, 7, FALSE), "")</f>
        <v/>
      </c>
      <c r="E364" t="str">
        <f>IFERROR(VLOOKUP(A364,#REF!, 5, FALSE), "")</f>
        <v/>
      </c>
      <c r="F364" t="str">
        <f>IFERROR(VLOOKUP(A364,#REF!, 8, FALSE), "")</f>
        <v/>
      </c>
    </row>
    <row r="365" spans="1:6" x14ac:dyDescent="0.25">
      <c r="A365" s="33" t="s">
        <v>2216</v>
      </c>
      <c r="B365" s="11" t="s">
        <v>2217</v>
      </c>
      <c r="C365" t="str">
        <f>IFERROR(VLOOKUP(A365,#REF!, 6, FALSE), "")</f>
        <v/>
      </c>
      <c r="D365" t="str">
        <f>IFERROR(VLOOKUP(A365,#REF!, 7, FALSE), "")</f>
        <v/>
      </c>
      <c r="E365" t="str">
        <f>IFERROR(VLOOKUP(A365,#REF!, 5, FALSE), "")</f>
        <v/>
      </c>
      <c r="F365" t="str">
        <f>IFERROR(VLOOKUP(A365,#REF!, 8, FALSE), "")</f>
        <v/>
      </c>
    </row>
    <row r="366" spans="1:6" x14ac:dyDescent="0.25">
      <c r="A366" s="33">
        <v>9004.1</v>
      </c>
      <c r="B366" s="11" t="s">
        <v>2221</v>
      </c>
      <c r="C366" t="str">
        <f>IFERROR(VLOOKUP(A366,#REF!, 6, FALSE), "")</f>
        <v/>
      </c>
      <c r="D366" t="str">
        <f>IFERROR(VLOOKUP(A366,#REF!, 7, FALSE), "")</f>
        <v/>
      </c>
      <c r="E366" t="str">
        <f>IFERROR(VLOOKUP(A366,#REF!, 5, FALSE), "")</f>
        <v/>
      </c>
      <c r="F366" t="str">
        <f>IFERROR(VLOOKUP(A366,#REF!, 8, FALSE), "")</f>
        <v/>
      </c>
    </row>
    <row r="367" spans="1:6" x14ac:dyDescent="0.25">
      <c r="A367" s="33" t="s">
        <v>2224</v>
      </c>
      <c r="B367" s="11" t="s">
        <v>2225</v>
      </c>
      <c r="C367" t="str">
        <f>IFERROR(VLOOKUP(A367,#REF!, 6, FALSE), "")</f>
        <v/>
      </c>
      <c r="D367" t="str">
        <f>IFERROR(VLOOKUP(A367,#REF!, 7, FALSE), "")</f>
        <v/>
      </c>
      <c r="E367" t="str">
        <f>IFERROR(VLOOKUP(A367,#REF!, 5, FALSE), "")</f>
        <v/>
      </c>
      <c r="F367" t="str">
        <f>IFERROR(VLOOKUP(A367,#REF!, 8, FALSE), "")</f>
        <v/>
      </c>
    </row>
    <row r="368" spans="1:6" x14ac:dyDescent="0.25">
      <c r="A368" s="33">
        <v>779</v>
      </c>
      <c r="C368" t="str">
        <f>IFERROR(VLOOKUP(A368,#REF!, 6, FALSE), "")</f>
        <v/>
      </c>
      <c r="D368" t="str">
        <f>IFERROR(VLOOKUP(A368,#REF!, 7, FALSE), "")</f>
        <v/>
      </c>
      <c r="E368" t="str">
        <f>IFERROR(VLOOKUP(A368,#REF!, 5, FALSE), "")</f>
        <v/>
      </c>
      <c r="F368" t="str">
        <f>IFERROR(VLOOKUP(A368,#REF!, 8, FALSE), "")</f>
        <v/>
      </c>
    </row>
    <row r="369" spans="1:6" x14ac:dyDescent="0.25">
      <c r="A369" s="33">
        <v>2302</v>
      </c>
      <c r="B369" s="11" t="s">
        <v>2229</v>
      </c>
      <c r="C369" t="str">
        <f>IFERROR(VLOOKUP(A369,#REF!, 6, FALSE), "")</f>
        <v/>
      </c>
      <c r="D369" t="str">
        <f>IFERROR(VLOOKUP(A369,#REF!, 7, FALSE), "")</f>
        <v/>
      </c>
      <c r="E369" t="str">
        <f>IFERROR(VLOOKUP(A369,#REF!, 5, FALSE), "")</f>
        <v/>
      </c>
      <c r="F369" t="str">
        <f>IFERROR(VLOOKUP(A369,#REF!, 8, FALSE), "")</f>
        <v/>
      </c>
    </row>
    <row r="370" spans="1:6" x14ac:dyDescent="0.25">
      <c r="A370" s="33">
        <v>2302.12</v>
      </c>
      <c r="B370" s="11" t="s">
        <v>2231</v>
      </c>
      <c r="C370" t="str">
        <f>IFERROR(VLOOKUP(A370,#REF!, 6, FALSE), "")</f>
        <v/>
      </c>
      <c r="D370" t="str">
        <f>IFERROR(VLOOKUP(A370,#REF!, 7, FALSE), "")</f>
        <v/>
      </c>
      <c r="E370" t="str">
        <f>IFERROR(VLOOKUP(A370,#REF!, 5, FALSE), "")</f>
        <v/>
      </c>
      <c r="F370" t="str">
        <f>IFERROR(VLOOKUP(A370,#REF!, 8, FALSE), "")</f>
        <v/>
      </c>
    </row>
    <row r="371" spans="1:6" x14ac:dyDescent="0.25">
      <c r="A371" s="33" t="s">
        <v>2233</v>
      </c>
      <c r="B371" s="11" t="s">
        <v>2234</v>
      </c>
      <c r="C371" t="str">
        <f>IFERROR(VLOOKUP(A371,#REF!, 6, FALSE), "")</f>
        <v/>
      </c>
      <c r="D371" t="str">
        <f>IFERROR(VLOOKUP(A371,#REF!, 7, FALSE), "")</f>
        <v/>
      </c>
      <c r="E371" t="str">
        <f>IFERROR(VLOOKUP(A371,#REF!, 5, FALSE), "")</f>
        <v/>
      </c>
      <c r="F371" t="str">
        <f>IFERROR(VLOOKUP(A371,#REF!, 8, FALSE), "")</f>
        <v/>
      </c>
    </row>
    <row r="372" spans="1:6" x14ac:dyDescent="0.25">
      <c r="A372" s="33">
        <v>2043</v>
      </c>
      <c r="B372" s="11" t="s">
        <v>2235</v>
      </c>
      <c r="C372" t="str">
        <f>IFERROR(VLOOKUP(A372,#REF!, 6, FALSE), "")</f>
        <v/>
      </c>
      <c r="D372" t="str">
        <f>IFERROR(VLOOKUP(A372,#REF!, 7, FALSE), "")</f>
        <v/>
      </c>
      <c r="E372" t="str">
        <f>IFERROR(VLOOKUP(A372,#REF!, 5, FALSE), "")</f>
        <v/>
      </c>
      <c r="F372" t="str">
        <f>IFERROR(VLOOKUP(A372,#REF!, 8, FALSE), "")</f>
        <v/>
      </c>
    </row>
    <row r="373" spans="1:6" x14ac:dyDescent="0.25">
      <c r="A373" s="33">
        <v>2043</v>
      </c>
      <c r="B373" s="11" t="s">
        <v>2237</v>
      </c>
      <c r="C373" t="str">
        <f>IFERROR(VLOOKUP(A373,#REF!, 6, FALSE), "")</f>
        <v/>
      </c>
      <c r="D373" t="str">
        <f>IFERROR(VLOOKUP(A373,#REF!, 7, FALSE), "")</f>
        <v/>
      </c>
      <c r="E373" t="str">
        <f>IFERROR(VLOOKUP(A373,#REF!, 5, FALSE), "")</f>
        <v/>
      </c>
      <c r="F373" t="str">
        <f>IFERROR(VLOOKUP(A373,#REF!, 8, FALSE), "")</f>
        <v/>
      </c>
    </row>
    <row r="374" spans="1:6" x14ac:dyDescent="0.25">
      <c r="A374" s="33">
        <v>2021</v>
      </c>
      <c r="B374" s="11" t="s">
        <v>2239</v>
      </c>
      <c r="C374" t="str">
        <f>IFERROR(VLOOKUP(A374,#REF!, 6, FALSE), "")</f>
        <v/>
      </c>
      <c r="D374" t="str">
        <f>IFERROR(VLOOKUP(A374,#REF!, 7, FALSE), "")</f>
        <v/>
      </c>
      <c r="E374" t="str">
        <f>IFERROR(VLOOKUP(A374,#REF!, 5, FALSE), "")</f>
        <v/>
      </c>
      <c r="F374" t="str">
        <f>IFERROR(VLOOKUP(A374,#REF!, 8, FALSE), "")</f>
        <v/>
      </c>
    </row>
    <row r="375" spans="1:6" x14ac:dyDescent="0.25">
      <c r="A375" s="33">
        <v>2021.15</v>
      </c>
      <c r="B375" s="11" t="s">
        <v>2241</v>
      </c>
      <c r="C375" t="str">
        <f>IFERROR(VLOOKUP(A375,#REF!, 6, FALSE), "")</f>
        <v/>
      </c>
      <c r="D375" t="str">
        <f>IFERROR(VLOOKUP(A375,#REF!, 7, FALSE), "")</f>
        <v/>
      </c>
      <c r="E375" t="str">
        <f>IFERROR(VLOOKUP(A375,#REF!, 5, FALSE), "")</f>
        <v/>
      </c>
      <c r="F375" t="str">
        <f>IFERROR(VLOOKUP(A375,#REF!, 8, FALSE), "")</f>
        <v/>
      </c>
    </row>
    <row r="376" spans="1:6" x14ac:dyDescent="0.25">
      <c r="A376" s="33">
        <v>2044</v>
      </c>
      <c r="B376" s="11" t="s">
        <v>2243</v>
      </c>
      <c r="C376" t="str">
        <f>IFERROR(VLOOKUP(A376,#REF!, 6, FALSE), "")</f>
        <v/>
      </c>
      <c r="D376" t="str">
        <f>IFERROR(VLOOKUP(A376,#REF!, 7, FALSE), "")</f>
        <v/>
      </c>
      <c r="E376" t="str">
        <f>IFERROR(VLOOKUP(A376,#REF!, 5, FALSE), "")</f>
        <v/>
      </c>
      <c r="F376" t="str">
        <f>IFERROR(VLOOKUP(A376,#REF!, 8, FALSE), "")</f>
        <v/>
      </c>
    </row>
    <row r="377" spans="1:6" x14ac:dyDescent="0.25">
      <c r="A377" s="33">
        <v>2044</v>
      </c>
      <c r="B377" s="11" t="s">
        <v>2245</v>
      </c>
      <c r="C377" t="str">
        <f>IFERROR(VLOOKUP(A377,#REF!, 6, FALSE), "")</f>
        <v/>
      </c>
      <c r="D377" t="str">
        <f>IFERROR(VLOOKUP(A377,#REF!, 7, FALSE), "")</f>
        <v/>
      </c>
      <c r="E377" t="str">
        <f>IFERROR(VLOOKUP(A377,#REF!, 5, FALSE), "")</f>
        <v/>
      </c>
      <c r="F377" t="str">
        <f>IFERROR(VLOOKUP(A377,#REF!, 8, FALSE), "")</f>
        <v/>
      </c>
    </row>
    <row r="378" spans="1:6" x14ac:dyDescent="0.25">
      <c r="A378" s="33" t="s">
        <v>2247</v>
      </c>
      <c r="B378" s="11" t="s">
        <v>2248</v>
      </c>
      <c r="C378" t="str">
        <f>IFERROR(VLOOKUP(A378,#REF!, 6, FALSE), "")</f>
        <v/>
      </c>
      <c r="D378" t="str">
        <f>IFERROR(VLOOKUP(A378,#REF!, 7, FALSE), "")</f>
        <v/>
      </c>
      <c r="E378" t="str">
        <f>IFERROR(VLOOKUP(A378,#REF!, 5, FALSE), "")</f>
        <v/>
      </c>
      <c r="F378" t="str">
        <f>IFERROR(VLOOKUP(A378,#REF!, 8, FALSE), "")</f>
        <v/>
      </c>
    </row>
    <row r="379" spans="1:6" x14ac:dyDescent="0.25">
      <c r="A379" s="33" t="s">
        <v>2250</v>
      </c>
      <c r="B379" s="11" t="s">
        <v>2251</v>
      </c>
      <c r="C379" t="str">
        <f>IFERROR(VLOOKUP(A379,#REF!, 6, FALSE), "")</f>
        <v/>
      </c>
      <c r="D379" t="str">
        <f>IFERROR(VLOOKUP(A379,#REF!, 7, FALSE), "")</f>
        <v/>
      </c>
      <c r="E379" t="str">
        <f>IFERROR(VLOOKUP(A379,#REF!, 5, FALSE), "")</f>
        <v/>
      </c>
      <c r="F379" t="str">
        <f>IFERROR(VLOOKUP(A379,#REF!, 8, FALSE), "")</f>
        <v/>
      </c>
    </row>
    <row r="380" spans="1:6" x14ac:dyDescent="0.25">
      <c r="A380" s="33" t="s">
        <v>2253</v>
      </c>
      <c r="B380" s="11" t="s">
        <v>2254</v>
      </c>
      <c r="C380" t="str">
        <f>IFERROR(VLOOKUP(A380,#REF!, 6, FALSE), "")</f>
        <v/>
      </c>
      <c r="D380" t="str">
        <f>IFERROR(VLOOKUP(A380,#REF!, 7, FALSE), "")</f>
        <v/>
      </c>
      <c r="E380" t="str">
        <f>IFERROR(VLOOKUP(A380,#REF!, 5, FALSE), "")</f>
        <v/>
      </c>
      <c r="F380" t="str">
        <f>IFERROR(VLOOKUP(A380,#REF!, 8, FALSE), "")</f>
        <v/>
      </c>
    </row>
    <row r="381" spans="1:6" x14ac:dyDescent="0.25">
      <c r="A381" s="33"/>
      <c r="C381" t="str">
        <f>IFERROR(VLOOKUP(A381,#REF!, 6, FALSE), "")</f>
        <v/>
      </c>
      <c r="D381" t="str">
        <f>IFERROR(VLOOKUP(A381,#REF!, 7, FALSE), "")</f>
        <v/>
      </c>
      <c r="E381" t="str">
        <f>IFERROR(VLOOKUP(A381,#REF!, 5, FALSE), "")</f>
        <v/>
      </c>
      <c r="F381" t="str">
        <f>IFERROR(VLOOKUP(A381,#REF!, 8, FALSE), "")</f>
        <v/>
      </c>
    </row>
    <row r="382" spans="1:6" x14ac:dyDescent="0.25">
      <c r="A382" s="33" t="s">
        <v>2262</v>
      </c>
      <c r="B382" s="11" t="s">
        <v>2263</v>
      </c>
      <c r="C382" t="str">
        <f>IFERROR(VLOOKUP(A382,#REF!, 6, FALSE), "")</f>
        <v/>
      </c>
      <c r="D382" t="str">
        <f>IFERROR(VLOOKUP(A382,#REF!, 7, FALSE), "")</f>
        <v/>
      </c>
      <c r="E382" t="str">
        <f>IFERROR(VLOOKUP(A382,#REF!, 5, FALSE), "")</f>
        <v/>
      </c>
      <c r="F382" t="str">
        <f>IFERROR(VLOOKUP(A382,#REF!, 8, FALSE), "")</f>
        <v/>
      </c>
    </row>
    <row r="383" spans="1:6" x14ac:dyDescent="0.25">
      <c r="A383" s="33">
        <v>2207</v>
      </c>
      <c r="B383" s="11" t="s">
        <v>2265</v>
      </c>
      <c r="C383" t="str">
        <f>IFERROR(VLOOKUP(A383,#REF!, 6, FALSE), "")</f>
        <v/>
      </c>
      <c r="D383" t="str">
        <f>IFERROR(VLOOKUP(A383,#REF!, 7, FALSE), "")</f>
        <v/>
      </c>
      <c r="E383" t="str">
        <f>IFERROR(VLOOKUP(A383,#REF!, 5, FALSE), "")</f>
        <v/>
      </c>
      <c r="F383" t="str">
        <f>IFERROR(VLOOKUP(A383,#REF!, 8, FALSE), "")</f>
        <v/>
      </c>
    </row>
    <row r="384" spans="1:6" x14ac:dyDescent="0.25">
      <c r="A384" s="33" t="s">
        <v>2270</v>
      </c>
      <c r="B384" s="11" t="s">
        <v>2271</v>
      </c>
      <c r="C384" t="str">
        <f>IFERROR(VLOOKUP(A384,#REF!, 6, FALSE), "")</f>
        <v/>
      </c>
      <c r="D384" t="str">
        <f>IFERROR(VLOOKUP(A384,#REF!, 7, FALSE), "")</f>
        <v/>
      </c>
      <c r="E384" t="str">
        <f>IFERROR(VLOOKUP(A384,#REF!, 5, FALSE), "")</f>
        <v/>
      </c>
      <c r="F384" t="str">
        <f>IFERROR(VLOOKUP(A384,#REF!, 8, FALSE), "")</f>
        <v/>
      </c>
    </row>
    <row r="385" spans="1:6" x14ac:dyDescent="0.25">
      <c r="A385" s="33">
        <v>7200</v>
      </c>
      <c r="B385" s="11" t="s">
        <v>2277</v>
      </c>
      <c r="C385" t="str">
        <f>IFERROR(VLOOKUP(A385,#REF!, 6, FALSE), "")</f>
        <v/>
      </c>
      <c r="D385" t="str">
        <f>IFERROR(VLOOKUP(A385,#REF!, 7, FALSE), "")</f>
        <v/>
      </c>
      <c r="E385" t="str">
        <f>IFERROR(VLOOKUP(A385,#REF!, 5, FALSE), "")</f>
        <v/>
      </c>
      <c r="F385" t="str">
        <f>IFERROR(VLOOKUP(A385,#REF!, 8, FALSE), "")</f>
        <v/>
      </c>
    </row>
    <row r="386" spans="1:6" x14ac:dyDescent="0.25">
      <c r="A386" s="33">
        <v>7200.65</v>
      </c>
      <c r="B386" s="11" t="s">
        <v>2279</v>
      </c>
      <c r="C386" t="str">
        <f>IFERROR(VLOOKUP(A386,#REF!, 6, FALSE), "")</f>
        <v/>
      </c>
      <c r="D386" t="str">
        <f>IFERROR(VLOOKUP(A386,#REF!, 7, FALSE), "")</f>
        <v/>
      </c>
      <c r="E386" t="str">
        <f>IFERROR(VLOOKUP(A386,#REF!, 5, FALSE), "")</f>
        <v/>
      </c>
      <c r="F386" t="str">
        <f>IFERROR(VLOOKUP(A386,#REF!, 8, FALSE), "")</f>
        <v/>
      </c>
    </row>
    <row r="387" spans="1:6" x14ac:dyDescent="0.25">
      <c r="A387" s="33" t="s">
        <v>2281</v>
      </c>
      <c r="B387" s="11" t="s">
        <v>2282</v>
      </c>
      <c r="C387" t="str">
        <f>IFERROR(VLOOKUP(A387,#REF!, 6, FALSE), "")</f>
        <v/>
      </c>
      <c r="D387" t="str">
        <f>IFERROR(VLOOKUP(A387,#REF!, 7, FALSE), "")</f>
        <v/>
      </c>
      <c r="E387" t="str">
        <f>IFERROR(VLOOKUP(A387,#REF!, 5, FALSE), "")</f>
        <v/>
      </c>
      <c r="F387" t="str">
        <f>IFERROR(VLOOKUP(A387,#REF!, 8, FALSE), "")</f>
        <v/>
      </c>
    </row>
    <row r="388" spans="1:6" x14ac:dyDescent="0.25">
      <c r="A388" s="33"/>
      <c r="C388" t="str">
        <f>IFERROR(VLOOKUP(A388,#REF!, 6, FALSE), "")</f>
        <v/>
      </c>
      <c r="D388" t="str">
        <f>IFERROR(VLOOKUP(A388,#REF!, 7, FALSE), "")</f>
        <v/>
      </c>
      <c r="E388" t="str">
        <f>IFERROR(VLOOKUP(A388,#REF!, 5, FALSE), "")</f>
        <v/>
      </c>
      <c r="F388" t="str">
        <f>IFERROR(VLOOKUP(A388,#REF!, 8, FALSE), "")</f>
        <v/>
      </c>
    </row>
    <row r="389" spans="1:6" x14ac:dyDescent="0.25">
      <c r="A389" s="33" t="s">
        <v>2290</v>
      </c>
      <c r="B389" s="11" t="s">
        <v>2291</v>
      </c>
      <c r="C389" t="str">
        <f>IFERROR(VLOOKUP(A389,#REF!, 6, FALSE), "")</f>
        <v/>
      </c>
      <c r="D389" t="str">
        <f>IFERROR(VLOOKUP(A389,#REF!, 7, FALSE), "")</f>
        <v/>
      </c>
      <c r="E389" t="str">
        <f>IFERROR(VLOOKUP(A389,#REF!, 5, FALSE), "")</f>
        <v/>
      </c>
      <c r="F389" t="str">
        <f>IFERROR(VLOOKUP(A389,#REF!, 8, FALSE), "")</f>
        <v/>
      </c>
    </row>
    <row r="390" spans="1:6" x14ac:dyDescent="0.25">
      <c r="A390" s="33" t="s">
        <v>2293</v>
      </c>
      <c r="B390" s="11" t="s">
        <v>2294</v>
      </c>
      <c r="C390" t="str">
        <f>IFERROR(VLOOKUP(A390,#REF!, 6, FALSE), "")</f>
        <v/>
      </c>
      <c r="D390" t="str">
        <f>IFERROR(VLOOKUP(A390,#REF!, 7, FALSE), "")</f>
        <v/>
      </c>
      <c r="E390" t="str">
        <f>IFERROR(VLOOKUP(A390,#REF!, 5, FALSE), "")</f>
        <v/>
      </c>
      <c r="F390" t="str">
        <f>IFERROR(VLOOKUP(A390,#REF!, 8, FALSE), "")</f>
        <v/>
      </c>
    </row>
    <row r="391" spans="1:6" x14ac:dyDescent="0.25">
      <c r="A391" s="33" t="s">
        <v>2296</v>
      </c>
      <c r="B391" s="11" t="s">
        <v>2297</v>
      </c>
      <c r="C391" t="str">
        <f>IFERROR(VLOOKUP(A391,#REF!, 6, FALSE), "")</f>
        <v/>
      </c>
      <c r="D391" t="str">
        <f>IFERROR(VLOOKUP(A391,#REF!, 7, FALSE), "")</f>
        <v/>
      </c>
      <c r="E391" t="str">
        <f>IFERROR(VLOOKUP(A391,#REF!, 5, FALSE), "")</f>
        <v/>
      </c>
      <c r="F391" t="str">
        <f>IFERROR(VLOOKUP(A391,#REF!, 8, FALSE), "")</f>
        <v/>
      </c>
    </row>
    <row r="392" spans="1:6" x14ac:dyDescent="0.25">
      <c r="A392" s="33" t="s">
        <v>2299</v>
      </c>
      <c r="B392" s="11" t="s">
        <v>2300</v>
      </c>
      <c r="C392" t="str">
        <f>IFERROR(VLOOKUP(A392,#REF!, 6, FALSE), "")</f>
        <v/>
      </c>
      <c r="D392" t="str">
        <f>IFERROR(VLOOKUP(A392,#REF!, 7, FALSE), "")</f>
        <v/>
      </c>
      <c r="E392" t="str">
        <f>IFERROR(VLOOKUP(A392,#REF!, 5, FALSE), "")</f>
        <v/>
      </c>
      <c r="F392" t="str">
        <f>IFERROR(VLOOKUP(A392,#REF!, 8, FALSE), "")</f>
        <v/>
      </c>
    </row>
    <row r="393" spans="1:6" x14ac:dyDescent="0.25">
      <c r="A393" s="33" t="s">
        <v>1922</v>
      </c>
      <c r="B393" s="11" t="s">
        <v>2302</v>
      </c>
      <c r="C393" t="str">
        <f>IFERROR(VLOOKUP(A393,#REF!, 6, FALSE), "")</f>
        <v/>
      </c>
      <c r="D393" t="str">
        <f>IFERROR(VLOOKUP(A393,#REF!, 7, FALSE), "")</f>
        <v/>
      </c>
      <c r="E393" t="str">
        <f>IFERROR(VLOOKUP(A393,#REF!, 5, FALSE), "")</f>
        <v/>
      </c>
      <c r="F393" t="str">
        <f>IFERROR(VLOOKUP(A393,#REF!, 8, FALSE), "")</f>
        <v/>
      </c>
    </row>
    <row r="394" spans="1:6" x14ac:dyDescent="0.25">
      <c r="A394" s="33">
        <v>7100.4</v>
      </c>
      <c r="B394" s="11" t="s">
        <v>2307</v>
      </c>
      <c r="C394" t="str">
        <f>IFERROR(VLOOKUP(A394,#REF!, 6, FALSE), "")</f>
        <v/>
      </c>
      <c r="D394" t="str">
        <f>IFERROR(VLOOKUP(A394,#REF!, 7, FALSE), "")</f>
        <v/>
      </c>
      <c r="E394" t="str">
        <f>IFERROR(VLOOKUP(A394,#REF!, 5, FALSE), "")</f>
        <v/>
      </c>
      <c r="F394" t="str">
        <f>IFERROR(VLOOKUP(A394,#REF!, 8, FALSE), "")</f>
        <v/>
      </c>
    </row>
    <row r="395" spans="1:6" x14ac:dyDescent="0.25">
      <c r="A395" s="33" t="s">
        <v>2310</v>
      </c>
      <c r="B395" s="11" t="s">
        <v>2311</v>
      </c>
      <c r="C395" t="str">
        <f>IFERROR(VLOOKUP(A395,#REF!, 6, FALSE), "")</f>
        <v/>
      </c>
      <c r="D395" t="str">
        <f>IFERROR(VLOOKUP(A395,#REF!, 7, FALSE), "")</f>
        <v/>
      </c>
      <c r="E395" t="str">
        <f>IFERROR(VLOOKUP(A395,#REF!, 5, FALSE), "")</f>
        <v/>
      </c>
      <c r="F395" t="str">
        <f>IFERROR(VLOOKUP(A395,#REF!, 8, FALSE), "")</f>
        <v/>
      </c>
    </row>
    <row r="396" spans="1:6" x14ac:dyDescent="0.25">
      <c r="A396" s="33"/>
      <c r="B396" s="11" t="s">
        <v>2313</v>
      </c>
      <c r="C396" t="str">
        <f>IFERROR(VLOOKUP(A396,#REF!, 6, FALSE), "")</f>
        <v/>
      </c>
      <c r="D396" t="str">
        <f>IFERROR(VLOOKUP(A396,#REF!, 7, FALSE), "")</f>
        <v/>
      </c>
      <c r="E396" t="str">
        <f>IFERROR(VLOOKUP(A396,#REF!, 5, FALSE), "")</f>
        <v/>
      </c>
      <c r="F396" t="str">
        <f>IFERROR(VLOOKUP(A396,#REF!, 8, FALSE), "")</f>
        <v/>
      </c>
    </row>
    <row r="397" spans="1:6" x14ac:dyDescent="0.25">
      <c r="A397" s="33">
        <v>1017.1</v>
      </c>
      <c r="B397" s="11" t="s">
        <v>2315</v>
      </c>
      <c r="C397" t="str">
        <f>IFERROR(VLOOKUP(A397,#REF!, 6, FALSE), "")</f>
        <v/>
      </c>
      <c r="D397" t="str">
        <f>IFERROR(VLOOKUP(A397,#REF!, 7, FALSE), "")</f>
        <v/>
      </c>
      <c r="E397" t="str">
        <f>IFERROR(VLOOKUP(A397,#REF!, 5, FALSE), "")</f>
        <v/>
      </c>
      <c r="F397" t="str">
        <f>IFERROR(VLOOKUP(A397,#REF!, 8, FALSE), "")</f>
        <v/>
      </c>
    </row>
    <row r="398" spans="1:6" x14ac:dyDescent="0.25">
      <c r="A398" s="33">
        <v>1017.2</v>
      </c>
      <c r="B398" s="11" t="s">
        <v>2319</v>
      </c>
      <c r="C398" t="str">
        <f>IFERROR(VLOOKUP(A398,#REF!, 6, FALSE), "")</f>
        <v/>
      </c>
      <c r="D398" t="str">
        <f>IFERROR(VLOOKUP(A398,#REF!, 7, FALSE), "")</f>
        <v/>
      </c>
      <c r="E398" t="str">
        <f>IFERROR(VLOOKUP(A398,#REF!, 5, FALSE), "")</f>
        <v/>
      </c>
      <c r="F398" t="str">
        <f>IFERROR(VLOOKUP(A398,#REF!, 8, FALSE), "")</f>
        <v/>
      </c>
    </row>
    <row r="399" spans="1:6" x14ac:dyDescent="0.25">
      <c r="A399" s="33" t="s">
        <v>2322</v>
      </c>
      <c r="B399" s="11" t="s">
        <v>2323</v>
      </c>
      <c r="C399" t="str">
        <f>IFERROR(VLOOKUP(A399,#REF!, 6, FALSE), "")</f>
        <v/>
      </c>
      <c r="D399" t="str">
        <f>IFERROR(VLOOKUP(A399,#REF!, 7, FALSE), "")</f>
        <v/>
      </c>
      <c r="E399" t="str">
        <f>IFERROR(VLOOKUP(A399,#REF!, 5, FALSE), "")</f>
        <v/>
      </c>
      <c r="F399" t="str">
        <f>IFERROR(VLOOKUP(A399,#REF!, 8, FALSE), "")</f>
        <v/>
      </c>
    </row>
    <row r="400" spans="1:6" x14ac:dyDescent="0.25">
      <c r="A400" s="33">
        <v>2040</v>
      </c>
      <c r="B400" s="11" t="s">
        <v>2327</v>
      </c>
      <c r="C400" t="str">
        <f>IFERROR(VLOOKUP(A400,#REF!, 6, FALSE), "")</f>
        <v/>
      </c>
      <c r="D400" t="str">
        <f>IFERROR(VLOOKUP(A400,#REF!, 7, FALSE), "")</f>
        <v/>
      </c>
      <c r="E400" t="str">
        <f>IFERROR(VLOOKUP(A400,#REF!, 5, FALSE), "")</f>
        <v/>
      </c>
      <c r="F400" t="str">
        <f>IFERROR(VLOOKUP(A400,#REF!, 8, FALSE), "")</f>
        <v/>
      </c>
    </row>
    <row r="401" spans="1:6" x14ac:dyDescent="0.25">
      <c r="A401" s="33">
        <v>2040.03</v>
      </c>
      <c r="B401" s="11" t="s">
        <v>2329</v>
      </c>
      <c r="C401" t="str">
        <f>IFERROR(VLOOKUP(A401,#REF!, 6, FALSE), "")</f>
        <v/>
      </c>
      <c r="D401" t="str">
        <f>IFERROR(VLOOKUP(A401,#REF!, 7, FALSE), "")</f>
        <v/>
      </c>
      <c r="E401" t="str">
        <f>IFERROR(VLOOKUP(A401,#REF!, 5, FALSE), "")</f>
        <v/>
      </c>
      <c r="F401" t="str">
        <f>IFERROR(VLOOKUP(A401,#REF!, 8, FALSE), "")</f>
        <v/>
      </c>
    </row>
    <row r="402" spans="1:6" x14ac:dyDescent="0.25">
      <c r="A402" s="33" t="s">
        <v>2331</v>
      </c>
      <c r="B402" s="11" t="s">
        <v>2332</v>
      </c>
      <c r="C402" t="str">
        <f>IFERROR(VLOOKUP(A402,#REF!, 6, FALSE), "")</f>
        <v/>
      </c>
      <c r="D402" t="str">
        <f>IFERROR(VLOOKUP(A402,#REF!, 7, FALSE), "")</f>
        <v/>
      </c>
      <c r="E402" t="str">
        <f>IFERROR(VLOOKUP(A402,#REF!, 5, FALSE), "")</f>
        <v/>
      </c>
      <c r="F402" t="str">
        <f>IFERROR(VLOOKUP(A402,#REF!, 8, FALSE), "")</f>
        <v/>
      </c>
    </row>
    <row r="403" spans="1:6" x14ac:dyDescent="0.25">
      <c r="A403" s="33" t="s">
        <v>2336</v>
      </c>
      <c r="B403" s="11" t="s">
        <v>2337</v>
      </c>
      <c r="C403" t="str">
        <f>IFERROR(VLOOKUP(A403,#REF!, 6, FALSE), "")</f>
        <v/>
      </c>
      <c r="D403" t="str">
        <f>IFERROR(VLOOKUP(A403,#REF!, 7, FALSE), "")</f>
        <v/>
      </c>
      <c r="E403" t="str">
        <f>IFERROR(VLOOKUP(A403,#REF!, 5, FALSE), "")</f>
        <v/>
      </c>
      <c r="F403" t="str">
        <f>IFERROR(VLOOKUP(A403,#REF!, 8, FALSE), "")</f>
        <v/>
      </c>
    </row>
    <row r="404" spans="1:6" x14ac:dyDescent="0.25">
      <c r="A404" s="33">
        <v>2210</v>
      </c>
      <c r="B404" s="11" t="s">
        <v>2340</v>
      </c>
      <c r="C404" t="str">
        <f>IFERROR(VLOOKUP(A404,#REF!, 6, FALSE), "")</f>
        <v/>
      </c>
      <c r="D404" t="str">
        <f>IFERROR(VLOOKUP(A404,#REF!, 7, FALSE), "")</f>
        <v/>
      </c>
      <c r="E404" t="str">
        <f>IFERROR(VLOOKUP(A404,#REF!, 5, FALSE), "")</f>
        <v/>
      </c>
      <c r="F404" t="str">
        <f>IFERROR(VLOOKUP(A404,#REF!, 8, FALSE), "")</f>
        <v/>
      </c>
    </row>
    <row r="405" spans="1:6" x14ac:dyDescent="0.25">
      <c r="A405" s="33">
        <v>2210.1</v>
      </c>
      <c r="B405" s="11" t="s">
        <v>2342</v>
      </c>
      <c r="C405" t="str">
        <f>IFERROR(VLOOKUP(A405,#REF!, 6, FALSE), "")</f>
        <v/>
      </c>
      <c r="D405" t="str">
        <f>IFERROR(VLOOKUP(A405,#REF!, 7, FALSE), "")</f>
        <v/>
      </c>
      <c r="E405" t="str">
        <f>IFERROR(VLOOKUP(A405,#REF!, 5, FALSE), "")</f>
        <v/>
      </c>
      <c r="F405" t="str">
        <f>IFERROR(VLOOKUP(A405,#REF!, 8, FALSE), "")</f>
        <v/>
      </c>
    </row>
    <row r="406" spans="1:6" x14ac:dyDescent="0.25">
      <c r="A406" s="33">
        <v>2045</v>
      </c>
      <c r="B406" s="11" t="s">
        <v>86</v>
      </c>
      <c r="C406" t="str">
        <f>IFERROR(VLOOKUP(A406,#REF!, 6, FALSE), "")</f>
        <v/>
      </c>
      <c r="D406" t="str">
        <f>IFERROR(VLOOKUP(A406,#REF!, 7, FALSE), "")</f>
        <v/>
      </c>
      <c r="E406" t="str">
        <f>IFERROR(VLOOKUP(A406,#REF!, 5, FALSE), "")</f>
        <v/>
      </c>
      <c r="F406" t="str">
        <f>IFERROR(VLOOKUP(A406,#REF!, 8, FALSE), "")</f>
        <v/>
      </c>
    </row>
    <row r="407" spans="1:6" x14ac:dyDescent="0.25">
      <c r="A407" s="33">
        <v>2045.123</v>
      </c>
      <c r="B407" s="11" t="s">
        <v>2345</v>
      </c>
      <c r="C407" t="str">
        <f>IFERROR(VLOOKUP(A407,#REF!, 6, FALSE), "")</f>
        <v/>
      </c>
      <c r="D407" t="str">
        <f>IFERROR(VLOOKUP(A407,#REF!, 7, FALSE), "")</f>
        <v/>
      </c>
      <c r="E407" t="str">
        <f>IFERROR(VLOOKUP(A407,#REF!, 5, FALSE), "")</f>
        <v/>
      </c>
      <c r="F407" t="str">
        <f>IFERROR(VLOOKUP(A407,#REF!, 8, FALSE), "")</f>
        <v/>
      </c>
    </row>
    <row r="408" spans="1:6" x14ac:dyDescent="0.25">
      <c r="A408" s="33" t="s">
        <v>308</v>
      </c>
      <c r="B408" s="11" t="s">
        <v>2347</v>
      </c>
      <c r="C408" t="str">
        <f>IFERROR(VLOOKUP(A408,#REF!, 6, FALSE), "")</f>
        <v/>
      </c>
      <c r="D408" t="str">
        <f>IFERROR(VLOOKUP(A408,#REF!, 7, FALSE), "")</f>
        <v/>
      </c>
      <c r="E408" t="str">
        <f>IFERROR(VLOOKUP(A408,#REF!, 5, FALSE), "")</f>
        <v/>
      </c>
      <c r="F408" t="str">
        <f>IFERROR(VLOOKUP(A408,#REF!, 8, FALSE), "")</f>
        <v/>
      </c>
    </row>
    <row r="409" spans="1:6" x14ac:dyDescent="0.25">
      <c r="A409" s="33">
        <v>2028</v>
      </c>
      <c r="B409" s="11" t="s">
        <v>2356</v>
      </c>
      <c r="C409" t="str">
        <f>IFERROR(VLOOKUP(A409,#REF!, 6, FALSE), "")</f>
        <v/>
      </c>
      <c r="D409" t="str">
        <f>IFERROR(VLOOKUP(A409,#REF!, 7, FALSE), "")</f>
        <v/>
      </c>
      <c r="E409" t="str">
        <f>IFERROR(VLOOKUP(A409,#REF!, 5, FALSE), "")</f>
        <v/>
      </c>
      <c r="F409" t="str">
        <f>IFERROR(VLOOKUP(A409,#REF!, 8, FALSE), "")</f>
        <v/>
      </c>
    </row>
    <row r="410" spans="1:6" x14ac:dyDescent="0.25">
      <c r="A410" s="33">
        <v>2028.1</v>
      </c>
      <c r="B410" s="11" t="s">
        <v>2358</v>
      </c>
      <c r="C410" t="str">
        <f>IFERROR(VLOOKUP(A410,#REF!, 6, FALSE), "")</f>
        <v/>
      </c>
      <c r="D410" t="str">
        <f>IFERROR(VLOOKUP(A410,#REF!, 7, FALSE), "")</f>
        <v/>
      </c>
      <c r="E410" t="str">
        <f>IFERROR(VLOOKUP(A410,#REF!, 5, FALSE), "")</f>
        <v/>
      </c>
      <c r="F410" t="str">
        <f>IFERROR(VLOOKUP(A410,#REF!, 8, FALSE), "")</f>
        <v/>
      </c>
    </row>
    <row r="411" spans="1:6" x14ac:dyDescent="0.25">
      <c r="A411" s="33">
        <v>2120</v>
      </c>
      <c r="B411" s="11" t="s">
        <v>2362</v>
      </c>
      <c r="C411" t="str">
        <f>IFERROR(VLOOKUP(A411,#REF!, 6, FALSE), "")</f>
        <v/>
      </c>
      <c r="D411" t="str">
        <f>IFERROR(VLOOKUP(A411,#REF!, 7, FALSE), "")</f>
        <v/>
      </c>
      <c r="E411" t="str">
        <f>IFERROR(VLOOKUP(A411,#REF!, 5, FALSE), "")</f>
        <v/>
      </c>
      <c r="F411" t="str">
        <f>IFERROR(VLOOKUP(A411,#REF!, 8, FALSE), "")</f>
        <v/>
      </c>
    </row>
    <row r="412" spans="1:6" x14ac:dyDescent="0.25">
      <c r="A412" s="33">
        <v>2121</v>
      </c>
      <c r="B412" s="11" t="s">
        <v>2364</v>
      </c>
      <c r="C412" t="str">
        <f>IFERROR(VLOOKUP(A412,#REF!, 6, FALSE), "")</f>
        <v/>
      </c>
      <c r="D412" t="str">
        <f>IFERROR(VLOOKUP(A412,#REF!, 7, FALSE), "")</f>
        <v/>
      </c>
      <c r="E412" t="str">
        <f>IFERROR(VLOOKUP(A412,#REF!, 5, FALSE), "")</f>
        <v/>
      </c>
      <c r="F412" t="str">
        <f>IFERROR(VLOOKUP(A412,#REF!, 8, FALSE), "")</f>
        <v/>
      </c>
    </row>
    <row r="413" spans="1:6" x14ac:dyDescent="0.25">
      <c r="A413" s="33">
        <v>2010.03</v>
      </c>
      <c r="B413" s="11" t="s">
        <v>2366</v>
      </c>
      <c r="C413" t="str">
        <f>IFERROR(VLOOKUP(A413,#REF!, 6, FALSE), "")</f>
        <v/>
      </c>
      <c r="D413" t="str">
        <f>IFERROR(VLOOKUP(A413,#REF!, 7, FALSE), "")</f>
        <v/>
      </c>
      <c r="E413" t="str">
        <f>IFERROR(VLOOKUP(A413,#REF!, 5, FALSE), "")</f>
        <v/>
      </c>
      <c r="F413" t="str">
        <f>IFERROR(VLOOKUP(A413,#REF!, 8, FALSE), "")</f>
        <v/>
      </c>
    </row>
    <row r="414" spans="1:6" x14ac:dyDescent="0.25">
      <c r="A414" s="33">
        <v>2010.0150000000001</v>
      </c>
      <c r="B414" s="11" t="s">
        <v>2368</v>
      </c>
      <c r="C414" t="str">
        <f>IFERROR(VLOOKUP(A414,#REF!, 6, FALSE), "")</f>
        <v/>
      </c>
      <c r="D414" t="str">
        <f>IFERROR(VLOOKUP(A414,#REF!, 7, FALSE), "")</f>
        <v/>
      </c>
      <c r="E414" t="str">
        <f>IFERROR(VLOOKUP(A414,#REF!, 5, FALSE), "")</f>
        <v/>
      </c>
      <c r="F414" t="str">
        <f>IFERROR(VLOOKUP(A414,#REF!, 8, FALSE), "")</f>
        <v/>
      </c>
    </row>
    <row r="415" spans="1:6" x14ac:dyDescent="0.25">
      <c r="A415" s="33" t="s">
        <v>2370</v>
      </c>
      <c r="B415" s="11" t="s">
        <v>2371</v>
      </c>
      <c r="C415" t="str">
        <f>IFERROR(VLOOKUP(A415,#REF!, 6, FALSE), "")</f>
        <v/>
      </c>
      <c r="D415" t="str">
        <f>IFERROR(VLOOKUP(A415,#REF!, 7, FALSE), "")</f>
        <v/>
      </c>
      <c r="E415" t="str">
        <f>IFERROR(VLOOKUP(A415,#REF!, 5, FALSE), "")</f>
        <v/>
      </c>
      <c r="F415" t="str">
        <f>IFERROR(VLOOKUP(A415,#REF!, 8, FALSE), "")</f>
        <v/>
      </c>
    </row>
    <row r="416" spans="1:6" x14ac:dyDescent="0.25">
      <c r="A416" s="33" t="s">
        <v>2373</v>
      </c>
      <c r="B416" s="11" t="s">
        <v>2374</v>
      </c>
      <c r="C416" t="str">
        <f>IFERROR(VLOOKUP(A416,#REF!, 6, FALSE), "")</f>
        <v/>
      </c>
      <c r="D416" t="str">
        <f>IFERROR(VLOOKUP(A416,#REF!, 7, FALSE), "")</f>
        <v/>
      </c>
      <c r="E416" t="str">
        <f>IFERROR(VLOOKUP(A416,#REF!, 5, FALSE), "")</f>
        <v/>
      </c>
      <c r="F416" t="str">
        <f>IFERROR(VLOOKUP(A416,#REF!, 8, FALSE), "")</f>
        <v/>
      </c>
    </row>
    <row r="417" spans="1:6" x14ac:dyDescent="0.25">
      <c r="A417" s="33" t="s">
        <v>2376</v>
      </c>
      <c r="B417" s="11" t="s">
        <v>2377</v>
      </c>
      <c r="C417" t="str">
        <f>IFERROR(VLOOKUP(A417,#REF!, 6, FALSE), "")</f>
        <v/>
      </c>
      <c r="D417" t="str">
        <f>IFERROR(VLOOKUP(A417,#REF!, 7, FALSE), "")</f>
        <v/>
      </c>
      <c r="E417" t="str">
        <f>IFERROR(VLOOKUP(A417,#REF!, 5, FALSE), "")</f>
        <v/>
      </c>
      <c r="F417" t="str">
        <f>IFERROR(VLOOKUP(A417,#REF!, 8, FALSE), "")</f>
        <v/>
      </c>
    </row>
    <row r="418" spans="1:6" x14ac:dyDescent="0.25">
      <c r="A418" s="33">
        <v>2046</v>
      </c>
      <c r="B418" s="11" t="s">
        <v>2379</v>
      </c>
      <c r="C418" t="str">
        <f>IFERROR(VLOOKUP(A418,#REF!, 6, FALSE), "")</f>
        <v/>
      </c>
      <c r="D418" t="str">
        <f>IFERROR(VLOOKUP(A418,#REF!, 7, FALSE), "")</f>
        <v/>
      </c>
      <c r="E418" t="str">
        <f>IFERROR(VLOOKUP(A418,#REF!, 5, FALSE), "")</f>
        <v/>
      </c>
      <c r="F418" t="str">
        <f>IFERROR(VLOOKUP(A418,#REF!, 8, FALSE), "")</f>
        <v/>
      </c>
    </row>
    <row r="419" spans="1:6" x14ac:dyDescent="0.25">
      <c r="A419" s="33" t="s">
        <v>2383</v>
      </c>
      <c r="B419" s="11" t="s">
        <v>2384</v>
      </c>
      <c r="C419" t="str">
        <f>IFERROR(VLOOKUP(A419,#REF!, 6, FALSE), "")</f>
        <v/>
      </c>
      <c r="D419" t="str">
        <f>IFERROR(VLOOKUP(A419,#REF!, 7, FALSE), "")</f>
        <v/>
      </c>
      <c r="E419" t="str">
        <f>IFERROR(VLOOKUP(A419,#REF!, 5, FALSE), "")</f>
        <v/>
      </c>
      <c r="F419" t="str">
        <f>IFERROR(VLOOKUP(A419,#REF!, 8, FALSE), "")</f>
        <v/>
      </c>
    </row>
    <row r="420" spans="1:6" x14ac:dyDescent="0.25">
      <c r="A420" s="33" t="s">
        <v>2386</v>
      </c>
      <c r="B420" s="11" t="s">
        <v>2387</v>
      </c>
      <c r="C420" t="str">
        <f>IFERROR(VLOOKUP(A420,#REF!, 6, FALSE), "")</f>
        <v/>
      </c>
      <c r="D420" t="str">
        <f>IFERROR(VLOOKUP(A420,#REF!, 7, FALSE), "")</f>
        <v/>
      </c>
      <c r="E420" t="str">
        <f>IFERROR(VLOOKUP(A420,#REF!, 5, FALSE), "")</f>
        <v/>
      </c>
      <c r="F420" t="str">
        <f>IFERROR(VLOOKUP(A420,#REF!, 8, FALSE), "")</f>
        <v/>
      </c>
    </row>
    <row r="421" spans="1:6" x14ac:dyDescent="0.25">
      <c r="A421" s="33" t="s">
        <v>333</v>
      </c>
      <c r="B421" s="11" t="s">
        <v>2389</v>
      </c>
      <c r="C421" t="str">
        <f>IFERROR(VLOOKUP(A421,#REF!, 6, FALSE), "")</f>
        <v/>
      </c>
      <c r="D421" t="str">
        <f>IFERROR(VLOOKUP(A421,#REF!, 7, FALSE), "")</f>
        <v/>
      </c>
      <c r="E421" t="str">
        <f>IFERROR(VLOOKUP(A421,#REF!, 5, FALSE), "")</f>
        <v/>
      </c>
      <c r="F421" t="str">
        <f>IFERROR(VLOOKUP(A421,#REF!, 8, FALSE), "")</f>
        <v/>
      </c>
    </row>
    <row r="422" spans="1:6" x14ac:dyDescent="0.25">
      <c r="A422" s="33" t="s">
        <v>335</v>
      </c>
      <c r="B422" s="11" t="s">
        <v>2392</v>
      </c>
      <c r="C422" t="str">
        <f>IFERROR(VLOOKUP(A422,#REF!, 6, FALSE), "")</f>
        <v/>
      </c>
      <c r="D422" t="str">
        <f>IFERROR(VLOOKUP(A422,#REF!, 7, FALSE), "")</f>
        <v/>
      </c>
      <c r="E422" t="str">
        <f>IFERROR(VLOOKUP(A422,#REF!, 5, FALSE), "")</f>
        <v/>
      </c>
      <c r="F422" t="str">
        <f>IFERROR(VLOOKUP(A422,#REF!, 8, FALSE), "")</f>
        <v/>
      </c>
    </row>
    <row r="423" spans="1:6" x14ac:dyDescent="0.25">
      <c r="A423" s="33" t="s">
        <v>302</v>
      </c>
      <c r="B423" s="11" t="s">
        <v>2394</v>
      </c>
      <c r="C423" t="str">
        <f>IFERROR(VLOOKUP(A423,#REF!, 6, FALSE), "")</f>
        <v/>
      </c>
      <c r="D423" t="str">
        <f>IFERROR(VLOOKUP(A423,#REF!, 7, FALSE), "")</f>
        <v/>
      </c>
      <c r="E423" t="str">
        <f>IFERROR(VLOOKUP(A423,#REF!, 5, FALSE), "")</f>
        <v/>
      </c>
      <c r="F423" t="str">
        <f>IFERROR(VLOOKUP(A423,#REF!, 8, FALSE), "")</f>
        <v/>
      </c>
    </row>
    <row r="424" spans="1:6" x14ac:dyDescent="0.25">
      <c r="A424" s="33" t="s">
        <v>333</v>
      </c>
      <c r="B424" s="11" t="s">
        <v>2396</v>
      </c>
      <c r="C424" t="str">
        <f>IFERROR(VLOOKUP(A424,#REF!, 6, FALSE), "")</f>
        <v/>
      </c>
      <c r="D424" t="str">
        <f>IFERROR(VLOOKUP(A424,#REF!, 7, FALSE), "")</f>
        <v/>
      </c>
      <c r="E424" t="str">
        <f>IFERROR(VLOOKUP(A424,#REF!, 5, FALSE), "")</f>
        <v/>
      </c>
      <c r="F424" t="str">
        <f>IFERROR(VLOOKUP(A424,#REF!, 8, FALSE), "")</f>
        <v/>
      </c>
    </row>
    <row r="425" spans="1:6" x14ac:dyDescent="0.25">
      <c r="A425" s="33">
        <v>2048</v>
      </c>
      <c r="B425" s="11" t="s">
        <v>2398</v>
      </c>
      <c r="C425" t="str">
        <f>IFERROR(VLOOKUP(A425,#REF!, 6, FALSE), "")</f>
        <v/>
      </c>
      <c r="D425" t="str">
        <f>IFERROR(VLOOKUP(A425,#REF!, 7, FALSE), "")</f>
        <v/>
      </c>
      <c r="E425" t="str">
        <f>IFERROR(VLOOKUP(A425,#REF!, 5, FALSE), "")</f>
        <v/>
      </c>
      <c r="F425" t="str">
        <f>IFERROR(VLOOKUP(A425,#REF!, 8, FALSE), "")</f>
        <v/>
      </c>
    </row>
    <row r="426" spans="1:6" x14ac:dyDescent="0.25">
      <c r="A426" s="33">
        <v>2048.3000000000002</v>
      </c>
      <c r="B426" s="11" t="s">
        <v>2400</v>
      </c>
      <c r="C426" t="str">
        <f>IFERROR(VLOOKUP(A426,#REF!, 6, FALSE), "")</f>
        <v/>
      </c>
      <c r="D426" t="str">
        <f>IFERROR(VLOOKUP(A426,#REF!, 7, FALSE), "")</f>
        <v/>
      </c>
      <c r="E426" t="str">
        <f>IFERROR(VLOOKUP(A426,#REF!, 5, FALSE), "")</f>
        <v/>
      </c>
      <c r="F426" t="str">
        <f>IFERROR(VLOOKUP(A426,#REF!, 8, FALSE), "")</f>
        <v/>
      </c>
    </row>
    <row r="427" spans="1:6" x14ac:dyDescent="0.25">
      <c r="A427" s="33" t="s">
        <v>2402</v>
      </c>
      <c r="B427" s="11" t="s">
        <v>2403</v>
      </c>
      <c r="C427" t="str">
        <f>IFERROR(VLOOKUP(A427,#REF!, 6, FALSE), "")</f>
        <v/>
      </c>
      <c r="D427" t="str">
        <f>IFERROR(VLOOKUP(A427,#REF!, 7, FALSE), "")</f>
        <v/>
      </c>
      <c r="E427" t="str">
        <f>IFERROR(VLOOKUP(A427,#REF!, 5, FALSE), "")</f>
        <v/>
      </c>
      <c r="F427" t="str">
        <f>IFERROR(VLOOKUP(A427,#REF!, 8, FALSE), "")</f>
        <v/>
      </c>
    </row>
    <row r="428" spans="1:6" x14ac:dyDescent="0.25">
      <c r="A428" s="33">
        <v>2049</v>
      </c>
      <c r="B428" s="11" t="s">
        <v>2405</v>
      </c>
      <c r="C428" t="str">
        <f>IFERROR(VLOOKUP(A428,#REF!, 6, FALSE), "")</f>
        <v/>
      </c>
      <c r="D428" t="str">
        <f>IFERROR(VLOOKUP(A428,#REF!, 7, FALSE), "")</f>
        <v/>
      </c>
      <c r="E428" t="str">
        <f>IFERROR(VLOOKUP(A428,#REF!, 5, FALSE), "")</f>
        <v/>
      </c>
      <c r="F428" t="str">
        <f>IFERROR(VLOOKUP(A428,#REF!, 8, FALSE), "")</f>
        <v/>
      </c>
    </row>
    <row r="429" spans="1:6" x14ac:dyDescent="0.25">
      <c r="A429" s="33">
        <v>2049.1</v>
      </c>
      <c r="B429" s="11" t="s">
        <v>2407</v>
      </c>
      <c r="C429" t="str">
        <f>IFERROR(VLOOKUP(A429,#REF!, 6, FALSE), "")</f>
        <v/>
      </c>
      <c r="D429" t="str">
        <f>IFERROR(VLOOKUP(A429,#REF!, 7, FALSE), "")</f>
        <v/>
      </c>
      <c r="E429" t="str">
        <f>IFERROR(VLOOKUP(A429,#REF!, 5, FALSE), "")</f>
        <v/>
      </c>
      <c r="F429" t="str">
        <f>IFERROR(VLOOKUP(A429,#REF!, 8, FALSE), "")</f>
        <v/>
      </c>
    </row>
    <row r="430" spans="1:6" x14ac:dyDescent="0.25">
      <c r="A430" s="33" t="s">
        <v>2409</v>
      </c>
      <c r="B430" s="11" t="s">
        <v>2410</v>
      </c>
      <c r="C430" t="str">
        <f>IFERROR(VLOOKUP(A430,#REF!, 6, FALSE), "")</f>
        <v/>
      </c>
      <c r="D430" t="str">
        <f>IFERROR(VLOOKUP(A430,#REF!, 7, FALSE), "")</f>
        <v/>
      </c>
      <c r="E430" t="str">
        <f>IFERROR(VLOOKUP(A430,#REF!, 5, FALSE), "")</f>
        <v/>
      </c>
      <c r="F430" t="str">
        <f>IFERROR(VLOOKUP(A430,#REF!, 8, FALSE), "")</f>
        <v/>
      </c>
    </row>
    <row r="431" spans="1:6" x14ac:dyDescent="0.25">
      <c r="A431" s="33" t="s">
        <v>2412</v>
      </c>
      <c r="B431" s="11" t="s">
        <v>2413</v>
      </c>
      <c r="C431" t="str">
        <f>IFERROR(VLOOKUP(A431,#REF!, 6, FALSE), "")</f>
        <v/>
      </c>
      <c r="D431" t="str">
        <f>IFERROR(VLOOKUP(A431,#REF!, 7, FALSE), "")</f>
        <v/>
      </c>
      <c r="E431" t="str">
        <f>IFERROR(VLOOKUP(A431,#REF!, 5, FALSE), "")</f>
        <v/>
      </c>
      <c r="F431" t="str">
        <f>IFERROR(VLOOKUP(A431,#REF!, 8, FALSE), "")</f>
        <v/>
      </c>
    </row>
    <row r="432" spans="1:6" x14ac:dyDescent="0.25">
      <c r="A432" s="33">
        <v>5013</v>
      </c>
      <c r="B432" s="11" t="s">
        <v>2421</v>
      </c>
      <c r="C432" t="str">
        <f>IFERROR(VLOOKUP(A432,#REF!, 6, FALSE), "")</f>
        <v/>
      </c>
      <c r="D432" t="str">
        <f>IFERROR(VLOOKUP(A432,#REF!, 7, FALSE), "")</f>
        <v/>
      </c>
      <c r="E432" t="str">
        <f>IFERROR(VLOOKUP(A432,#REF!, 5, FALSE), "")</f>
        <v/>
      </c>
      <c r="F432" t="str">
        <f>IFERROR(VLOOKUP(A432,#REF!, 8, FALSE), "")</f>
        <v/>
      </c>
    </row>
    <row r="433" spans="1:6" x14ac:dyDescent="0.25">
      <c r="A433" s="33">
        <v>2050</v>
      </c>
      <c r="B433" s="11" t="s">
        <v>2423</v>
      </c>
      <c r="C433" t="str">
        <f>IFERROR(VLOOKUP(A433,#REF!, 6, FALSE), "")</f>
        <v/>
      </c>
      <c r="D433" t="str">
        <f>IFERROR(VLOOKUP(A433,#REF!, 7, FALSE), "")</f>
        <v/>
      </c>
      <c r="E433" t="str">
        <f>IFERROR(VLOOKUP(A433,#REF!, 5, FALSE), "")</f>
        <v/>
      </c>
      <c r="F433" t="str">
        <f>IFERROR(VLOOKUP(A433,#REF!, 8, FALSE), "")</f>
        <v/>
      </c>
    </row>
    <row r="434" spans="1:6" x14ac:dyDescent="0.25">
      <c r="A434" s="33">
        <v>2050.16</v>
      </c>
      <c r="B434" s="11" t="s">
        <v>2425</v>
      </c>
      <c r="C434" t="str">
        <f>IFERROR(VLOOKUP(A434,#REF!, 6, FALSE), "")</f>
        <v/>
      </c>
      <c r="D434" t="str">
        <f>IFERROR(VLOOKUP(A434,#REF!, 7, FALSE), "")</f>
        <v/>
      </c>
      <c r="E434" t="str">
        <f>IFERROR(VLOOKUP(A434,#REF!, 5, FALSE), "")</f>
        <v/>
      </c>
      <c r="F434" t="str">
        <f>IFERROR(VLOOKUP(A434,#REF!, 8, FALSE), "")</f>
        <v/>
      </c>
    </row>
    <row r="435" spans="1:6" x14ac:dyDescent="0.25">
      <c r="A435" s="33" t="s">
        <v>2427</v>
      </c>
      <c r="B435" s="11" t="s">
        <v>2428</v>
      </c>
      <c r="C435" t="str">
        <f>IFERROR(VLOOKUP(A435,#REF!, 6, FALSE), "")</f>
        <v/>
      </c>
      <c r="D435" t="str">
        <f>IFERROR(VLOOKUP(A435,#REF!, 7, FALSE), "")</f>
        <v/>
      </c>
      <c r="E435" t="str">
        <f>IFERROR(VLOOKUP(A435,#REF!, 5, FALSE), "")</f>
        <v/>
      </c>
      <c r="F435" t="str">
        <f>IFERROR(VLOOKUP(A435,#REF!, 8, FALSE), "")</f>
        <v/>
      </c>
    </row>
    <row r="436" spans="1:6" x14ac:dyDescent="0.25">
      <c r="A436" s="33" t="s">
        <v>2431</v>
      </c>
      <c r="B436" s="11" t="s">
        <v>2432</v>
      </c>
      <c r="C436" t="str">
        <f>IFERROR(VLOOKUP(A436,#REF!, 6, FALSE), "")</f>
        <v/>
      </c>
      <c r="D436" t="str">
        <f>IFERROR(VLOOKUP(A436,#REF!, 7, FALSE), "")</f>
        <v/>
      </c>
      <c r="E436" t="str">
        <f>IFERROR(VLOOKUP(A436,#REF!, 5, FALSE), "")</f>
        <v/>
      </c>
      <c r="F436" t="str">
        <f>IFERROR(VLOOKUP(A436,#REF!, 8, FALSE), "")</f>
        <v/>
      </c>
    </row>
  </sheetData>
  <autoFilter ref="A1:F436" xr:uid="{4AE86EA9-182A-46D7-92F3-EAE759C083F3}"/>
  <pageMargins left="0.7" right="0.7" top="0.75" bottom="0.75" header="0.3" footer="0.3"/>
  <ignoredErrors>
    <ignoredError sqref="A4:A21 A23:A28 A30:A35 A37:A62" numberStoredAsText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EECAD-5387-4088-ACE1-B6E25B0679BC}">
  <sheetPr codeName="Sheet14"/>
  <dimension ref="A1:B27"/>
  <sheetViews>
    <sheetView workbookViewId="0">
      <selection activeCell="H21" sqref="H21"/>
    </sheetView>
  </sheetViews>
  <sheetFormatPr defaultRowHeight="15" x14ac:dyDescent="0.25"/>
  <cols>
    <col min="1" max="1" width="24" customWidth="1"/>
  </cols>
  <sheetData>
    <row r="1" spans="1:2" x14ac:dyDescent="0.25">
      <c r="A1" t="s">
        <v>0</v>
      </c>
      <c r="B1" t="s">
        <v>2519</v>
      </c>
    </row>
    <row r="2" spans="1:2" x14ac:dyDescent="0.25">
      <c r="A2" t="s">
        <v>3</v>
      </c>
      <c r="B2">
        <v>493.09999999999997</v>
      </c>
    </row>
    <row r="3" spans="1:2" x14ac:dyDescent="0.25">
      <c r="A3" t="s">
        <v>4</v>
      </c>
      <c r="B3">
        <v>246.54999999999998</v>
      </c>
    </row>
    <row r="4" spans="1:2" x14ac:dyDescent="0.25">
      <c r="A4" t="s">
        <v>5</v>
      </c>
      <c r="B4">
        <v>962.9375</v>
      </c>
    </row>
    <row r="5" spans="1:2" x14ac:dyDescent="0.25">
      <c r="A5" t="s">
        <v>6</v>
      </c>
      <c r="B5">
        <v>300.22589999999997</v>
      </c>
    </row>
    <row r="6" spans="1:2" x14ac:dyDescent="0.25">
      <c r="A6" t="s">
        <v>7</v>
      </c>
      <c r="B6">
        <v>380.64883400000002</v>
      </c>
    </row>
    <row r="7" spans="1:2" x14ac:dyDescent="0.25">
      <c r="A7" t="s">
        <v>8</v>
      </c>
      <c r="B7">
        <v>35.974425000000004</v>
      </c>
    </row>
    <row r="8" spans="1:2" x14ac:dyDescent="0.25">
      <c r="A8" t="s">
        <v>9</v>
      </c>
      <c r="B8">
        <v>7.3964999999999996</v>
      </c>
    </row>
    <row r="9" spans="1:2" x14ac:dyDescent="0.25">
      <c r="A9" t="s">
        <v>10</v>
      </c>
      <c r="B9">
        <v>5.5486500000000003</v>
      </c>
    </row>
    <row r="10" spans="1:2" x14ac:dyDescent="0.25">
      <c r="A10" t="s">
        <v>11</v>
      </c>
      <c r="B10">
        <v>1.2327500000000002</v>
      </c>
    </row>
    <row r="11" spans="1:2" x14ac:dyDescent="0.25">
      <c r="A11" t="s">
        <v>12</v>
      </c>
      <c r="B11">
        <v>6.1637500000000003</v>
      </c>
    </row>
    <row r="12" spans="1:2" x14ac:dyDescent="0.25">
      <c r="A12" t="s">
        <v>13</v>
      </c>
      <c r="B12">
        <v>30.831499999999998</v>
      </c>
    </row>
    <row r="13" spans="1:2" x14ac:dyDescent="0.25">
      <c r="A13" t="s">
        <v>14</v>
      </c>
      <c r="B13">
        <v>5.1046500000000004</v>
      </c>
    </row>
    <row r="14" spans="1:2" x14ac:dyDescent="0.25">
      <c r="A14" t="s">
        <v>15</v>
      </c>
      <c r="B14">
        <v>0.43146250000000008</v>
      </c>
    </row>
    <row r="15" spans="1:2" x14ac:dyDescent="0.25">
      <c r="A15" t="s">
        <v>16</v>
      </c>
      <c r="B15">
        <v>115.28874999999999</v>
      </c>
    </row>
    <row r="16" spans="1:2" x14ac:dyDescent="0.25">
      <c r="A16" t="s">
        <v>17</v>
      </c>
      <c r="B16">
        <v>575.59080000000006</v>
      </c>
    </row>
    <row r="17" spans="1:2" x14ac:dyDescent="0.25">
      <c r="A17" t="s">
        <v>23</v>
      </c>
      <c r="B17">
        <v>413.0172</v>
      </c>
    </row>
    <row r="18" spans="1:2" x14ac:dyDescent="0.25">
      <c r="A18" t="s">
        <v>20</v>
      </c>
      <c r="B18">
        <v>10.878</v>
      </c>
    </row>
    <row r="19" spans="1:2" x14ac:dyDescent="0.25">
      <c r="A19" t="s">
        <v>64</v>
      </c>
      <c r="B19">
        <v>27.195</v>
      </c>
    </row>
    <row r="20" spans="1:2" x14ac:dyDescent="0.25">
      <c r="A20" t="s">
        <v>65</v>
      </c>
      <c r="B20">
        <v>5.4390000000000001</v>
      </c>
    </row>
    <row r="21" spans="1:2" x14ac:dyDescent="0.25">
      <c r="A21" t="s">
        <v>31</v>
      </c>
      <c r="B21">
        <v>8.271840000000001</v>
      </c>
    </row>
    <row r="22" spans="1:2" x14ac:dyDescent="0.25">
      <c r="A22" t="s">
        <v>106</v>
      </c>
      <c r="B22">
        <v>4365</v>
      </c>
    </row>
    <row r="23" spans="1:2" x14ac:dyDescent="0.25">
      <c r="A23" t="s">
        <v>37</v>
      </c>
      <c r="B23">
        <v>2706.444</v>
      </c>
    </row>
    <row r="24" spans="1:2" x14ac:dyDescent="0.25">
      <c r="A24" t="s">
        <v>94</v>
      </c>
      <c r="B24">
        <v>112.8258</v>
      </c>
    </row>
    <row r="25" spans="1:2" x14ac:dyDescent="0.25">
      <c r="A25" t="s">
        <v>34</v>
      </c>
      <c r="B25">
        <v>33.385140000000007</v>
      </c>
    </row>
    <row r="26" spans="1:2" x14ac:dyDescent="0.25">
      <c r="A26" t="s">
        <v>61</v>
      </c>
      <c r="B26">
        <v>185.03999999999996</v>
      </c>
    </row>
    <row r="27" spans="1:2" x14ac:dyDescent="0.25">
      <c r="A27" t="s">
        <v>96</v>
      </c>
      <c r="B27">
        <v>120.27599999999998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328FE-AAB7-4098-9EED-5858E9687EF2}">
  <sheetPr codeName="Sheet13"/>
  <dimension ref="A1:S13"/>
  <sheetViews>
    <sheetView workbookViewId="0">
      <selection activeCell="L29" sqref="L29"/>
    </sheetView>
  </sheetViews>
  <sheetFormatPr defaultRowHeight="15" x14ac:dyDescent="0.25"/>
  <cols>
    <col min="1" max="1" width="25.42578125" customWidth="1"/>
  </cols>
  <sheetData>
    <row r="1" spans="1:19" x14ac:dyDescent="0.25">
      <c r="A1">
        <v>45747</v>
      </c>
      <c r="B1">
        <f>A1</f>
        <v>45747</v>
      </c>
      <c r="E1">
        <f>A1+1</f>
        <v>45748</v>
      </c>
      <c r="H1">
        <f>A1+2</f>
        <v>45749</v>
      </c>
      <c r="K1">
        <f>A1+3</f>
        <v>45750</v>
      </c>
      <c r="N1">
        <f>A1+4</f>
        <v>45751</v>
      </c>
      <c r="Q1">
        <f>A1+7</f>
        <v>45754</v>
      </c>
    </row>
    <row r="2" spans="1:19" x14ac:dyDescent="0.25">
      <c r="B2" t="s">
        <v>2549</v>
      </c>
      <c r="C2">
        <v>22</v>
      </c>
      <c r="D2">
        <v>30</v>
      </c>
      <c r="E2" t="s">
        <v>2549</v>
      </c>
      <c r="F2">
        <v>22</v>
      </c>
      <c r="G2">
        <v>30</v>
      </c>
      <c r="H2" t="s">
        <v>2549</v>
      </c>
      <c r="I2">
        <v>22</v>
      </c>
      <c r="J2">
        <v>30</v>
      </c>
      <c r="K2" t="s">
        <v>2549</v>
      </c>
      <c r="L2">
        <v>22</v>
      </c>
      <c r="M2">
        <v>30</v>
      </c>
      <c r="N2" t="s">
        <v>2549</v>
      </c>
      <c r="O2">
        <v>22</v>
      </c>
      <c r="P2">
        <v>30</v>
      </c>
      <c r="Q2" t="s">
        <v>2549</v>
      </c>
      <c r="R2">
        <v>22</v>
      </c>
      <c r="S2">
        <v>30</v>
      </c>
    </row>
    <row r="3" spans="1:19" x14ac:dyDescent="0.25">
      <c r="A3" t="s">
        <v>2550</v>
      </c>
      <c r="B3">
        <f ca="1">SUMIFS([1]!Table1[Weight],[1]!Table1[Filler],A3,[1]!Table1[Production Date],$B$2,[1]!Table1[Size],$B$3)</f>
        <v>0</v>
      </c>
      <c r="C3">
        <f ca="1">SUMIFS([1]!Table1[Weight],[1]!Table1[Filler],A3,[1]!Table1[Production Date],$B$2,[1]!Table1[Size],$C$3)</f>
        <v>0</v>
      </c>
      <c r="D3">
        <f ca="1">SUMIFS([1]!Table1[Weight],[1]!Table1[Filler],A3,[1]!Table1[Production Date],$B$2,[1]!Table1[Size],$D$3)</f>
        <v>0</v>
      </c>
      <c r="E3">
        <f ca="1">SUMIFS([1]!Table1[Weight],[1]!Table1[Filler],A3,[1]!Table1[Production Date],$E$2,[1]!Table1[Size],$E$3)</f>
        <v>0</v>
      </c>
      <c r="F3">
        <f ca="1">SUMIFS([1]!Table1[Weight],[1]!Table1[Filler],A3,[1]!Table1[Production Date],$E$2,[1]!Table1[Size],$F$3)</f>
        <v>0</v>
      </c>
      <c r="G3">
        <f ca="1">SUMIFS([1]!Table1[Weight],[1]!Table1[Filler],A3,[1]!Table1[Production Date],$E$2,[1]!Table1[Size],$G$3)</f>
        <v>0</v>
      </c>
      <c r="H3">
        <f ca="1">SUMIFS([1]!Table1[Weight],[1]!Table1[Filler],A3,[1]!Table1[Production Date],$H$2,[1]!Table1[Size],$H$3)</f>
        <v>0</v>
      </c>
      <c r="I3">
        <f ca="1">SUMIFS([1]!Table1[Weight],[1]!Table1[Filler],A3,[1]!Table1[Production Date],$H$2,[1]!Table1[Size],$I$3)</f>
        <v>0</v>
      </c>
      <c r="J3">
        <f ca="1">SUMIFS([1]!Table1[Weight],[1]!Table1[Filler],A3,[1]!Table1[Production Date],$H$2,[1]!Table1[Size],$J$3)</f>
        <v>0</v>
      </c>
      <c r="K3">
        <f ca="1">SUMIFS([1]!Table1[Weight],[1]!Table1[Filler],A3,[1]!Table1[Production Date],$K$2,[1]!Table1[Size],$K$3)</f>
        <v>0</v>
      </c>
      <c r="L3">
        <f ca="1">SUMIFS([1]!Table1[Weight],[1]!Table1[Filler],A3,[1]!Table1[Production Date],$K$2,[1]!Table1[Size],$L$3)</f>
        <v>0</v>
      </c>
      <c r="M3">
        <f ca="1">SUMIFS([1]!Table1[Weight],[1]!Table1[Filler],A3,[1]!Table1[Production Date],$K$2,[1]!Table1[Size],$M$3)</f>
        <v>0</v>
      </c>
      <c r="N3">
        <f ca="1">SUMIFS([1]!Table1[Weight],[1]!Table1[Filler],A3,[1]!Table1[Production Date],$N$2,[1]!Table1[Size],$N$3)</f>
        <v>0</v>
      </c>
      <c r="O3">
        <f ca="1">SUMIFS([1]!Table1[Weight],[1]!Table1[Filler],A3,[1]!Table1[Production Date],$N$2,[1]!Table1[Size],$O$3)</f>
        <v>0</v>
      </c>
      <c r="P3">
        <f ca="1">SUMIFS([1]!Table1[Weight],[1]!Table1[Filler],A3,[1]!Table1[Production Date],$N$2,[1]!Table1[Size],$P$3)</f>
        <v>0</v>
      </c>
      <c r="Q3">
        <f ca="1">SUMIFS([1]!Table1[Weight],[1]!Table1[Filler],A3,[1]!Table1[Production Date],$Q$2,[1]!Table1[Size],$Q$3)</f>
        <v>0</v>
      </c>
      <c r="R3">
        <f ca="1">SUMIFS([1]!Table1[Weight],[1]!Table1[Filler],A3,[1]!Table1[Production Date],$Q$2,[1]!Table1[Size],$R$3)</f>
        <v>0</v>
      </c>
      <c r="S3">
        <f ca="1">SUMIFS([1]!Table1[Weight],[1]!Table1[Filler],A3,[1]!Table1[Production Date],$Q$2,[1]!Table1[Size],$S$3)</f>
        <v>0</v>
      </c>
    </row>
    <row r="4" spans="1:19" x14ac:dyDescent="0.25">
      <c r="A4" t="s">
        <v>2551</v>
      </c>
      <c r="B4">
        <f ca="1">SUMIFS([1]!Table1[Weight],[1]!Table1[Filler],A4,[1]!Table1[Production Date],$B$2,[1]!Table1[Size],$B$3)</f>
        <v>0</v>
      </c>
      <c r="C4">
        <f ca="1">SUMIFS([1]!Table1[Weight],[1]!Table1[Filler],A4,[1]!Table1[Production Date],$B$2,[1]!Table1[Size],$C$3)</f>
        <v>3900</v>
      </c>
      <c r="D4">
        <f ca="1">SUMIFS([1]!Table1[Weight],[1]!Table1[Filler],A4,[1]!Table1[Production Date],$B$2,[1]!Table1[Size],$D$3)</f>
        <v>1200</v>
      </c>
      <c r="E4">
        <f ca="1">SUMIFS([1]!Table1[Weight],[1]!Table1[Filler],A4,[1]!Table1[Production Date],$E$2,[1]!Table1[Size],$E$3)</f>
        <v>0</v>
      </c>
      <c r="F4">
        <f ca="1">SUMIFS([1]!Table1[Weight],[1]!Table1[Filler],A4,[1]!Table1[Production Date],$E$2,[1]!Table1[Size],$F$3)</f>
        <v>2700</v>
      </c>
      <c r="G4">
        <f ca="1">SUMIFS([1]!Table1[Weight],[1]!Table1[Filler],A4,[1]!Table1[Production Date],$E$2,[1]!Table1[Size],$G$3)</f>
        <v>3000</v>
      </c>
      <c r="H4">
        <f ca="1">SUMIFS([1]!Table1[Weight],[1]!Table1[Filler],A4,[1]!Table1[Production Date],$H$2,[1]!Table1[Size],$H$3)</f>
        <v>0</v>
      </c>
      <c r="I4">
        <f ca="1">SUMIFS([1]!Table1[Weight],[1]!Table1[Filler],A4,[1]!Table1[Production Date],$H$2,[1]!Table1[Size],$I$3)</f>
        <v>5400</v>
      </c>
      <c r="J4">
        <f ca="1">SUMIFS([1]!Table1[Weight],[1]!Table1[Filler],A4,[1]!Table1[Production Date],$H$2,[1]!Table1[Size],$J$3)</f>
        <v>0</v>
      </c>
      <c r="K4">
        <f ca="1">SUMIFS([1]!Table1[Weight],[1]!Table1[Filler],A4,[1]!Table1[Production Date],$K$2,[1]!Table1[Size],$K$3)</f>
        <v>0</v>
      </c>
      <c r="L4">
        <f ca="1">SUMIFS([1]!Table1[Weight],[1]!Table1[Filler],A4,[1]!Table1[Production Date],$K$2,[1]!Table1[Size],$L$3)</f>
        <v>900</v>
      </c>
      <c r="M4">
        <f ca="1">SUMIFS([1]!Table1[Weight],[1]!Table1[Filler],A4,[1]!Table1[Production Date],$K$2,[1]!Table1[Size],$M$3)</f>
        <v>2525</v>
      </c>
      <c r="N4">
        <f ca="1">SUMIFS([1]!Table1[Weight],[1]!Table1[Filler],A4,[1]!Table1[Production Date],$N$2,[1]!Table1[Size],$N$3)</f>
        <v>0</v>
      </c>
      <c r="O4">
        <f ca="1">SUMIFS([1]!Table1[Weight],[1]!Table1[Filler],A4,[1]!Table1[Production Date],$N$2,[1]!Table1[Size],$O$3)</f>
        <v>0</v>
      </c>
      <c r="P4">
        <f ca="1">SUMIFS([1]!Table1[Weight],[1]!Table1[Filler],A4,[1]!Table1[Production Date],$N$2,[1]!Table1[Size],$P$3)</f>
        <v>6000</v>
      </c>
      <c r="Q4">
        <f ca="1">SUMIFS([1]!Table1[Weight],[1]!Table1[Filler],A4,[1]!Table1[Production Date],$Q$2,[1]!Table1[Size],$Q$3)</f>
        <v>0</v>
      </c>
      <c r="R4">
        <f ca="1">SUMIFS([1]!Table1[Weight],[1]!Table1[Filler],A4,[1]!Table1[Production Date],$Q$2,[1]!Table1[Size],$R$3)</f>
        <v>0</v>
      </c>
      <c r="S4">
        <f ca="1">SUMIFS([1]!Table1[Weight],[1]!Table1[Filler],A4,[1]!Table1[Production Date],$Q$2,[1]!Table1[Size],$S$3)</f>
        <v>0</v>
      </c>
    </row>
    <row r="5" spans="1:19" x14ac:dyDescent="0.25">
      <c r="A5" t="s">
        <v>2552</v>
      </c>
      <c r="B5">
        <f ca="1">SUMIFS([1]!Table1[Weight],[1]!Table1[Filler],A5,[1]!Table1[Production Date],$B$2,[1]!Table1[Size],$B$3)</f>
        <v>0</v>
      </c>
      <c r="C5">
        <f ca="1">SUMIFS([1]!Table1[Weight],[1]!Table1[Filler],A5,[1]!Table1[Production Date],$B$2,[1]!Table1[Size],$C$3)</f>
        <v>0</v>
      </c>
      <c r="D5">
        <f ca="1">SUMIFS([1]!Table1[Weight],[1]!Table1[Filler],A5,[1]!Table1[Production Date],$B$2,[1]!Table1[Size],$D$3)</f>
        <v>0</v>
      </c>
      <c r="E5">
        <f ca="1">SUMIFS([1]!Table1[Weight],[1]!Table1[Filler],A5,[1]!Table1[Production Date],$E$2,[1]!Table1[Size],$E$3)</f>
        <v>0</v>
      </c>
      <c r="F5">
        <f ca="1">SUMIFS([1]!Table1[Weight],[1]!Table1[Filler],A5,[1]!Table1[Production Date],$E$2,[1]!Table1[Size],$F$3)</f>
        <v>0</v>
      </c>
      <c r="G5">
        <f ca="1">SUMIFS([1]!Table1[Weight],[1]!Table1[Filler],A5,[1]!Table1[Production Date],$E$2,[1]!Table1[Size],$G$3)</f>
        <v>0</v>
      </c>
      <c r="H5">
        <f ca="1">SUMIFS([1]!Table1[Weight],[1]!Table1[Filler],A5,[1]!Table1[Production Date],$H$2,[1]!Table1[Size],$H$3)</f>
        <v>0</v>
      </c>
      <c r="I5">
        <f ca="1">SUMIFS([1]!Table1[Weight],[1]!Table1[Filler],A5,[1]!Table1[Production Date],$H$2,[1]!Table1[Size],$I$3)</f>
        <v>0</v>
      </c>
      <c r="J5">
        <f ca="1">SUMIFS([1]!Table1[Weight],[1]!Table1[Filler],A5,[1]!Table1[Production Date],$H$2,[1]!Table1[Size],$J$3)</f>
        <v>0</v>
      </c>
      <c r="K5">
        <f ca="1">SUMIFS([1]!Table1[Weight],[1]!Table1[Filler],A5,[1]!Table1[Production Date],$K$2,[1]!Table1[Size],$K$3)</f>
        <v>1500</v>
      </c>
      <c r="L5">
        <f ca="1">SUMIFS([1]!Table1[Weight],[1]!Table1[Filler],A5,[1]!Table1[Production Date],$K$2,[1]!Table1[Size],$L$3)</f>
        <v>0</v>
      </c>
      <c r="M5">
        <f ca="1">SUMIFS([1]!Table1[Weight],[1]!Table1[Filler],A5,[1]!Table1[Production Date],$K$2,[1]!Table1[Size],$M$3)</f>
        <v>0</v>
      </c>
      <c r="N5">
        <f ca="1">SUMIFS([1]!Table1[Weight],[1]!Table1[Filler],A5,[1]!Table1[Production Date],$N$2,[1]!Table1[Size],$N$3)</f>
        <v>0</v>
      </c>
      <c r="O5">
        <f ca="1">SUMIFS([1]!Table1[Weight],[1]!Table1[Filler],A5,[1]!Table1[Production Date],$N$2,[1]!Table1[Size],$O$3)</f>
        <v>0</v>
      </c>
      <c r="P5">
        <f ca="1">SUMIFS([1]!Table1[Weight],[1]!Table1[Filler],A5,[1]!Table1[Production Date],$N$2,[1]!Table1[Size],$P$3)</f>
        <v>0</v>
      </c>
      <c r="Q5">
        <f ca="1">SUMIFS([1]!Table1[Weight],[1]!Table1[Filler],A5,[1]!Table1[Production Date],$Q$2,[1]!Table1[Size],$Q$3)</f>
        <v>0</v>
      </c>
      <c r="R5">
        <f ca="1">SUMIFS([1]!Table1[Weight],[1]!Table1[Filler],A5,[1]!Table1[Production Date],$Q$2,[1]!Table1[Size],$R$3)</f>
        <v>0</v>
      </c>
      <c r="S5">
        <f ca="1">SUMIFS([1]!Table1[Weight],[1]!Table1[Filler],A5,[1]!Table1[Production Date],$Q$2,[1]!Table1[Size],$S$3)</f>
        <v>0</v>
      </c>
    </row>
    <row r="6" spans="1:19" x14ac:dyDescent="0.25">
      <c r="A6" t="s">
        <v>2553</v>
      </c>
      <c r="B6">
        <f ca="1">SUMIFS([1]!Table1[Weight],[1]!Table1[Filler],A6,[1]!Table1[Production Date],$B$2,[1]!Table1[Size],$B$3)</f>
        <v>3900</v>
      </c>
      <c r="C6">
        <f ca="1">SUMIFS([1]!Table1[Weight],[1]!Table1[Filler],A6,[1]!Table1[Production Date],$B$2,[1]!Table1[Size],$C$3)</f>
        <v>300</v>
      </c>
      <c r="D6">
        <f ca="1">SUMIFS([1]!Table1[Weight],[1]!Table1[Filler],A6,[1]!Table1[Production Date],$B$2,[1]!Table1[Size],$D$3)</f>
        <v>0</v>
      </c>
      <c r="E6">
        <f ca="1">SUMIFS([1]!Table1[Weight],[1]!Table1[Filler],A6,[1]!Table1[Production Date],$E$2,[1]!Table1[Size],$E$3)</f>
        <v>3000</v>
      </c>
      <c r="F6">
        <f ca="1">SUMIFS([1]!Table1[Weight],[1]!Table1[Filler],A6,[1]!Table1[Production Date],$E$2,[1]!Table1[Size],$F$3)</f>
        <v>0</v>
      </c>
      <c r="G6">
        <f ca="1">SUMIFS([1]!Table1[Weight],[1]!Table1[Filler],A6,[1]!Table1[Production Date],$E$2,[1]!Table1[Size],$G$3)</f>
        <v>600</v>
      </c>
      <c r="H6">
        <f ca="1">SUMIFS([1]!Table1[Weight],[1]!Table1[Filler],A6,[1]!Table1[Production Date],$H$2,[1]!Table1[Size],$H$3)</f>
        <v>3000</v>
      </c>
      <c r="I6">
        <f ca="1">SUMIFS([1]!Table1[Weight],[1]!Table1[Filler],A6,[1]!Table1[Production Date],$H$2,[1]!Table1[Size],$I$3)</f>
        <v>0</v>
      </c>
      <c r="J6">
        <f ca="1">SUMIFS([1]!Table1[Weight],[1]!Table1[Filler],A6,[1]!Table1[Production Date],$H$2,[1]!Table1[Size],$J$3)</f>
        <v>900</v>
      </c>
      <c r="K6">
        <f ca="1">SUMIFS([1]!Table1[Weight],[1]!Table1[Filler],A6,[1]!Table1[Production Date],$K$2,[1]!Table1[Size],$K$3)</f>
        <v>2700</v>
      </c>
      <c r="L6">
        <f ca="1">SUMIFS([1]!Table1[Weight],[1]!Table1[Filler],A6,[1]!Table1[Production Date],$K$2,[1]!Table1[Size],$L$3)</f>
        <v>0</v>
      </c>
      <c r="M6">
        <f ca="1">SUMIFS([1]!Table1[Weight],[1]!Table1[Filler],A6,[1]!Table1[Production Date],$K$2,[1]!Table1[Size],$M$3)</f>
        <v>0</v>
      </c>
      <c r="N6">
        <f ca="1">SUMIFS([1]!Table1[Weight],[1]!Table1[Filler],A6,[1]!Table1[Production Date],$N$2,[1]!Table1[Size],$N$3)</f>
        <v>3800</v>
      </c>
      <c r="O6">
        <f ca="1">SUMIFS([1]!Table1[Weight],[1]!Table1[Filler],A6,[1]!Table1[Production Date],$N$2,[1]!Table1[Size],$O$3)</f>
        <v>0</v>
      </c>
      <c r="P6">
        <f ca="1">SUMIFS([1]!Table1[Weight],[1]!Table1[Filler],A6,[1]!Table1[Production Date],$N$2,[1]!Table1[Size],$P$3)</f>
        <v>0</v>
      </c>
      <c r="Q6">
        <f ca="1">SUMIFS([1]!Table1[Weight],[1]!Table1[Filler],A6,[1]!Table1[Production Date],$Q$2,[1]!Table1[Size],$Q$3)</f>
        <v>3000</v>
      </c>
      <c r="R6">
        <f ca="1">SUMIFS([1]!Table1[Weight],[1]!Table1[Filler],A6,[1]!Table1[Production Date],$Q$2,[1]!Table1[Size],$R$3)</f>
        <v>0</v>
      </c>
      <c r="S6">
        <f ca="1">SUMIFS([1]!Table1[Weight],[1]!Table1[Filler],A6,[1]!Table1[Production Date],$Q$2,[1]!Table1[Size],$S$3)</f>
        <v>0</v>
      </c>
    </row>
    <row r="7" spans="1:19" x14ac:dyDescent="0.25">
      <c r="A7" t="s">
        <v>2554</v>
      </c>
      <c r="B7">
        <f ca="1">SUMIFS([1]!Table1[Weight],[1]!Table1[Filler],A7,[1]!Table1[Production Date],$B$2,[1]!Table1[Size],$B$3)</f>
        <v>1000</v>
      </c>
      <c r="C7">
        <f ca="1">SUMIFS([1]!Table1[Weight],[1]!Table1[Filler],A7,[1]!Table1[Production Date],$B$2,[1]!Table1[Size],$C$3)</f>
        <v>0</v>
      </c>
      <c r="D7">
        <f ca="1">SUMIFS([1]!Table1[Weight],[1]!Table1[Filler],A7,[1]!Table1[Production Date],$B$2,[1]!Table1[Size],$D$3)</f>
        <v>0</v>
      </c>
      <c r="E7">
        <f ca="1">SUMIFS([1]!Table1[Weight],[1]!Table1[Filler],A7,[1]!Table1[Production Date],$E$2,[1]!Table1[Size],$E$3)</f>
        <v>1000</v>
      </c>
      <c r="F7">
        <f ca="1">SUMIFS([1]!Table1[Weight],[1]!Table1[Filler],A7,[1]!Table1[Production Date],$E$2,[1]!Table1[Size],$F$3)</f>
        <v>0</v>
      </c>
      <c r="G7">
        <f ca="1">SUMIFS([1]!Table1[Weight],[1]!Table1[Filler],A7,[1]!Table1[Production Date],$E$2,[1]!Table1[Size],$G$3)</f>
        <v>0</v>
      </c>
      <c r="H7">
        <f ca="1">SUMIFS([1]!Table1[Weight],[1]!Table1[Filler],A7,[1]!Table1[Production Date],$H$2,[1]!Table1[Size],$H$3)</f>
        <v>1000</v>
      </c>
      <c r="I7">
        <f ca="1">SUMIFS([1]!Table1[Weight],[1]!Table1[Filler],A7,[1]!Table1[Production Date],$H$2,[1]!Table1[Size],$I$3)</f>
        <v>0</v>
      </c>
      <c r="J7">
        <f ca="1">SUMIFS([1]!Table1[Weight],[1]!Table1[Filler],A7,[1]!Table1[Production Date],$H$2,[1]!Table1[Size],$J$3)</f>
        <v>0</v>
      </c>
      <c r="K7">
        <f ca="1">SUMIFS([1]!Table1[Weight],[1]!Table1[Filler],A7,[1]!Table1[Production Date],$K$2,[1]!Table1[Size],$K$3)</f>
        <v>1000</v>
      </c>
      <c r="L7">
        <f ca="1">SUMIFS([1]!Table1[Weight],[1]!Table1[Filler],A7,[1]!Table1[Production Date],$K$2,[1]!Table1[Size],$L$3)</f>
        <v>0</v>
      </c>
      <c r="M7">
        <f ca="1">SUMIFS([1]!Table1[Weight],[1]!Table1[Filler],A7,[1]!Table1[Production Date],$K$2,[1]!Table1[Size],$M$3)</f>
        <v>0</v>
      </c>
      <c r="N7">
        <f ca="1">SUMIFS([1]!Table1[Weight],[1]!Table1[Filler],A7,[1]!Table1[Production Date],$N$2,[1]!Table1[Size],$N$3)</f>
        <v>1000</v>
      </c>
      <c r="O7">
        <f ca="1">SUMIFS([1]!Table1[Weight],[1]!Table1[Filler],A7,[1]!Table1[Production Date],$N$2,[1]!Table1[Size],$O$3)</f>
        <v>0</v>
      </c>
      <c r="P7">
        <f ca="1">SUMIFS([1]!Table1[Weight],[1]!Table1[Filler],A7,[1]!Table1[Production Date],$N$2,[1]!Table1[Size],$P$3)</f>
        <v>0</v>
      </c>
      <c r="Q7">
        <f ca="1">SUMIFS([1]!Table1[Weight],[1]!Table1[Filler],A7,[1]!Table1[Production Date],$Q$2,[1]!Table1[Size],$Q$3)</f>
        <v>0</v>
      </c>
      <c r="R7">
        <f ca="1">SUMIFS([1]!Table1[Weight],[1]!Table1[Filler],A7,[1]!Table1[Production Date],$Q$2,[1]!Table1[Size],$R$3)</f>
        <v>0</v>
      </c>
      <c r="S7">
        <f ca="1">SUMIFS([1]!Table1[Weight],[1]!Table1[Filler],A7,[1]!Table1[Production Date],$Q$2,[1]!Table1[Size],$S$3)</f>
        <v>0</v>
      </c>
    </row>
    <row r="8" spans="1:19" x14ac:dyDescent="0.25">
      <c r="A8" t="s">
        <v>2555</v>
      </c>
      <c r="B8">
        <f ca="1">SUMIFS([1]!Table1[Weight],[1]!Table1[Filler],A8,[1]!Table1[Production Date],$B$2,[1]!Table1[Size],$B$3)</f>
        <v>900</v>
      </c>
      <c r="C8">
        <f ca="1">SUMIFS([1]!Table1[Weight],[1]!Table1[Filler],A8,[1]!Table1[Production Date],$B$2,[1]!Table1[Size],$C$3)</f>
        <v>0</v>
      </c>
      <c r="D8">
        <f ca="1">SUMIFS([1]!Table1[Weight],[1]!Table1[Filler],A8,[1]!Table1[Production Date],$B$2,[1]!Table1[Size],$D$3)</f>
        <v>0</v>
      </c>
      <c r="E8">
        <f ca="1">SUMIFS([1]!Table1[Weight],[1]!Table1[Filler],A8,[1]!Table1[Production Date],$E$2,[1]!Table1[Size],$E$3)</f>
        <v>0</v>
      </c>
      <c r="F8">
        <f ca="1">SUMIFS([1]!Table1[Weight],[1]!Table1[Filler],A8,[1]!Table1[Production Date],$E$2,[1]!Table1[Size],$F$3)</f>
        <v>0</v>
      </c>
      <c r="G8">
        <f ca="1">SUMIFS([1]!Table1[Weight],[1]!Table1[Filler],A8,[1]!Table1[Production Date],$E$2,[1]!Table1[Size],$G$3)</f>
        <v>0</v>
      </c>
      <c r="H8">
        <f ca="1">SUMIFS([1]!Table1[Weight],[1]!Table1[Filler],A8,[1]!Table1[Production Date],$H$2,[1]!Table1[Size],$H$3)</f>
        <v>300</v>
      </c>
      <c r="I8">
        <f ca="1">SUMIFS([1]!Table1[Weight],[1]!Table1[Filler],A8,[1]!Table1[Production Date],$H$2,[1]!Table1[Size],$I$3)</f>
        <v>0</v>
      </c>
      <c r="J8">
        <f ca="1">SUMIFS([1]!Table1[Weight],[1]!Table1[Filler],A8,[1]!Table1[Production Date],$H$2,[1]!Table1[Size],$J$3)</f>
        <v>0</v>
      </c>
      <c r="K8">
        <f ca="1">SUMIFS([1]!Table1[Weight],[1]!Table1[Filler],A8,[1]!Table1[Production Date],$K$2,[1]!Table1[Size],$K$3)</f>
        <v>0</v>
      </c>
      <c r="L8">
        <f ca="1">SUMIFS([1]!Table1[Weight],[1]!Table1[Filler],A8,[1]!Table1[Production Date],$K$2,[1]!Table1[Size],$L$3)</f>
        <v>0</v>
      </c>
      <c r="M8">
        <f ca="1">SUMIFS([1]!Table1[Weight],[1]!Table1[Filler],A8,[1]!Table1[Production Date],$K$2,[1]!Table1[Size],$M$3)</f>
        <v>0</v>
      </c>
      <c r="N8">
        <f ca="1">SUMIFS([1]!Table1[Weight],[1]!Table1[Filler],A8,[1]!Table1[Production Date],$N$2,[1]!Table1[Size],$N$3)</f>
        <v>0</v>
      </c>
      <c r="O8">
        <f ca="1">SUMIFS([1]!Table1[Weight],[1]!Table1[Filler],A8,[1]!Table1[Production Date],$N$2,[1]!Table1[Size],$O$3)</f>
        <v>0</v>
      </c>
      <c r="P8">
        <f ca="1">SUMIFS([1]!Table1[Weight],[1]!Table1[Filler],A8,[1]!Table1[Production Date],$N$2,[1]!Table1[Size],$P$3)</f>
        <v>0</v>
      </c>
      <c r="Q8">
        <f ca="1">SUMIFS([1]!Table1[Weight],[1]!Table1[Filler],A8,[1]!Table1[Production Date],$Q$2,[1]!Table1[Size],$Q$3)</f>
        <v>0</v>
      </c>
      <c r="R8">
        <f ca="1">SUMIFS([1]!Table1[Weight],[1]!Table1[Filler],A8,[1]!Table1[Production Date],$Q$2,[1]!Table1[Size],$R$3)</f>
        <v>0</v>
      </c>
      <c r="S8">
        <f ca="1">SUMIFS([1]!Table1[Weight],[1]!Table1[Filler],A8,[1]!Table1[Production Date],$Q$2,[1]!Table1[Size],$S$3)</f>
        <v>0</v>
      </c>
    </row>
    <row r="9" spans="1:19" x14ac:dyDescent="0.25">
      <c r="A9" t="s">
        <v>2556</v>
      </c>
      <c r="B9">
        <f ca="1">SUMIFS([1]!Table1[Weight],[1]!Table1[Filler],A9,[1]!Table1[Production Date],$B$2,[1]!Table1[Size],$B$3)</f>
        <v>0</v>
      </c>
      <c r="C9">
        <f ca="1">SUMIFS([1]!Table1[Weight],[1]!Table1[Filler],A9,[1]!Table1[Production Date],$B$2,[1]!Table1[Size],$C$3)</f>
        <v>0</v>
      </c>
      <c r="D9">
        <f ca="1">SUMIFS([1]!Table1[Weight],[1]!Table1[Filler],A9,[1]!Table1[Production Date],$B$2,[1]!Table1[Size],$D$3)</f>
        <v>0</v>
      </c>
      <c r="E9">
        <f ca="1">SUMIFS([1]!Table1[Weight],[1]!Table1[Filler],A9,[1]!Table1[Production Date],$E$2,[1]!Table1[Size],$E$3)</f>
        <v>0</v>
      </c>
      <c r="F9">
        <f ca="1">SUMIFS([1]!Table1[Weight],[1]!Table1[Filler],A9,[1]!Table1[Production Date],$E$2,[1]!Table1[Size],$F$3)</f>
        <v>0</v>
      </c>
      <c r="G9">
        <f ca="1">SUMIFS([1]!Table1[Weight],[1]!Table1[Filler],A9,[1]!Table1[Production Date],$E$2,[1]!Table1[Size],$G$3)</f>
        <v>0</v>
      </c>
      <c r="H9">
        <f ca="1">SUMIFS([1]!Table1[Weight],[1]!Table1[Filler],A9,[1]!Table1[Production Date],$H$2,[1]!Table1[Size],$H$3)</f>
        <v>0</v>
      </c>
      <c r="I9">
        <f ca="1">SUMIFS([1]!Table1[Weight],[1]!Table1[Filler],A9,[1]!Table1[Production Date],$H$2,[1]!Table1[Size],$I$3)</f>
        <v>0</v>
      </c>
      <c r="J9">
        <f ca="1">SUMIFS([1]!Table1[Weight],[1]!Table1[Filler],A9,[1]!Table1[Production Date],$H$2,[1]!Table1[Size],$J$3)</f>
        <v>0</v>
      </c>
      <c r="K9">
        <f ca="1">SUMIFS([1]!Table1[Weight],[1]!Table1[Filler],A9,[1]!Table1[Production Date],$K$2,[1]!Table1[Size],$K$3)</f>
        <v>0</v>
      </c>
      <c r="L9">
        <f ca="1">SUMIFS([1]!Table1[Weight],[1]!Table1[Filler],A9,[1]!Table1[Production Date],$K$2,[1]!Table1[Size],$L$3)</f>
        <v>0</v>
      </c>
      <c r="M9">
        <f ca="1">SUMIFS([1]!Table1[Weight],[1]!Table1[Filler],A9,[1]!Table1[Production Date],$K$2,[1]!Table1[Size],$M$3)</f>
        <v>0</v>
      </c>
      <c r="N9">
        <f ca="1">SUMIFS([1]!Table1[Weight],[1]!Table1[Filler],A9,[1]!Table1[Production Date],$N$2,[1]!Table1[Size],$N$3)</f>
        <v>0</v>
      </c>
      <c r="O9">
        <f ca="1">SUMIFS([1]!Table1[Weight],[1]!Table1[Filler],A9,[1]!Table1[Production Date],$N$2,[1]!Table1[Size],$O$3)</f>
        <v>0</v>
      </c>
      <c r="P9">
        <f ca="1">SUMIFS([1]!Table1[Weight],[1]!Table1[Filler],A9,[1]!Table1[Production Date],$N$2,[1]!Table1[Size],$P$3)</f>
        <v>0</v>
      </c>
      <c r="Q9">
        <f ca="1">SUMIFS([1]!Table1[Weight],[1]!Table1[Filler],A9,[1]!Table1[Production Date],$Q$2,[1]!Table1[Size],$Q$3)</f>
        <v>0</v>
      </c>
      <c r="R9">
        <f ca="1">SUMIFS([1]!Table1[Weight],[1]!Table1[Filler],A9,[1]!Table1[Production Date],$Q$2,[1]!Table1[Size],$R$3)</f>
        <v>0</v>
      </c>
      <c r="S9">
        <f ca="1">SUMIFS([1]!Table1[Weight],[1]!Table1[Filler],A9,[1]!Table1[Production Date],$Q$2,[1]!Table1[Size],$S$3)</f>
        <v>0</v>
      </c>
    </row>
    <row r="10" spans="1:19" x14ac:dyDescent="0.25">
      <c r="A10" t="s">
        <v>2557</v>
      </c>
      <c r="B10">
        <f ca="1">SUMIFS([1]!Table1[Weight],[1]!Table1[Filler],A10,[1]!Table1[Production Date],$B$2,[1]!Table1[Size],$B$3)</f>
        <v>0</v>
      </c>
      <c r="C10">
        <f ca="1">SUMIFS([1]!Table1[Weight],[1]!Table1[Filler],A10,[1]!Table1[Production Date],$B$2,[1]!Table1[Size],$C$3)</f>
        <v>0</v>
      </c>
      <c r="D10">
        <f ca="1">SUMIFS([1]!Table1[Weight],[1]!Table1[Filler],A10,[1]!Table1[Production Date],$B$2,[1]!Table1[Size],$D$3)</f>
        <v>0</v>
      </c>
      <c r="E10">
        <f ca="1">SUMIFS([1]!Table1[Weight],[1]!Table1[Filler],A10,[1]!Table1[Production Date],$E$2,[1]!Table1[Size],$E$3)</f>
        <v>1240</v>
      </c>
      <c r="F10">
        <f ca="1">SUMIFS([1]!Table1[Weight],[1]!Table1[Filler],A10,[1]!Table1[Production Date],$E$2,[1]!Table1[Size],$F$3)</f>
        <v>0</v>
      </c>
      <c r="G10">
        <f ca="1">SUMIFS([1]!Table1[Weight],[1]!Table1[Filler],A10,[1]!Table1[Production Date],$E$2,[1]!Table1[Size],$G$3)</f>
        <v>0</v>
      </c>
      <c r="H10">
        <f ca="1">SUMIFS([1]!Table1[Weight],[1]!Table1[Filler],A10,[1]!Table1[Production Date],$H$2,[1]!Table1[Size],$H$3)</f>
        <v>0</v>
      </c>
      <c r="I10">
        <f ca="1">SUMIFS([1]!Table1[Weight],[1]!Table1[Filler],A10,[1]!Table1[Production Date],$H$2,[1]!Table1[Size],$I$3)</f>
        <v>0</v>
      </c>
      <c r="J10">
        <f ca="1">SUMIFS([1]!Table1[Weight],[1]!Table1[Filler],A10,[1]!Table1[Production Date],$H$2,[1]!Table1[Size],$J$3)</f>
        <v>0</v>
      </c>
      <c r="K10">
        <f ca="1">SUMIFS([1]!Table1[Weight],[1]!Table1[Filler],A10,[1]!Table1[Production Date],$K$2,[1]!Table1[Size],$K$3)</f>
        <v>500</v>
      </c>
      <c r="L10">
        <f ca="1">SUMIFS([1]!Table1[Weight],[1]!Table1[Filler],A10,[1]!Table1[Production Date],$K$2,[1]!Table1[Size],$L$3)</f>
        <v>0</v>
      </c>
      <c r="M10">
        <f ca="1">SUMIFS([1]!Table1[Weight],[1]!Table1[Filler],A10,[1]!Table1[Production Date],$K$2,[1]!Table1[Size],$M$3)</f>
        <v>0</v>
      </c>
      <c r="N10">
        <f ca="1">SUMIFS([1]!Table1[Weight],[1]!Table1[Filler],A10,[1]!Table1[Production Date],$N$2,[1]!Table1[Size],$N$3)</f>
        <v>0</v>
      </c>
      <c r="O10">
        <f ca="1">SUMIFS([1]!Table1[Weight],[1]!Table1[Filler],A10,[1]!Table1[Production Date],$N$2,[1]!Table1[Size],$O$3)</f>
        <v>0</v>
      </c>
      <c r="P10">
        <f ca="1">SUMIFS([1]!Table1[Weight],[1]!Table1[Filler],A10,[1]!Table1[Production Date],$N$2,[1]!Table1[Size],$P$3)</f>
        <v>0</v>
      </c>
      <c r="Q10">
        <f ca="1">SUMIFS([1]!Table1[Weight],[1]!Table1[Filler],A10,[1]!Table1[Production Date],$Q$2,[1]!Table1[Size],$Q$3)</f>
        <v>0</v>
      </c>
      <c r="R10">
        <f ca="1">SUMIFS([1]!Table1[Weight],[1]!Table1[Filler],A10,[1]!Table1[Production Date],$Q$2,[1]!Table1[Size],$R$3)</f>
        <v>0</v>
      </c>
      <c r="S10">
        <f ca="1">SUMIFS([1]!Table1[Weight],[1]!Table1[Filler],A10,[1]!Table1[Production Date],$Q$2,[1]!Table1[Size],$S$3)</f>
        <v>0</v>
      </c>
    </row>
    <row r="12" spans="1:19" x14ac:dyDescent="0.25">
      <c r="A12" t="s">
        <v>2558</v>
      </c>
      <c r="B12">
        <f t="shared" ref="B12:P12" ca="1" si="0">SUM(B3:B11)</f>
        <v>5800</v>
      </c>
      <c r="C12">
        <f t="shared" ca="1" si="0"/>
        <v>4200</v>
      </c>
      <c r="D12">
        <f t="shared" ca="1" si="0"/>
        <v>1200</v>
      </c>
      <c r="E12">
        <f t="shared" ca="1" si="0"/>
        <v>5240</v>
      </c>
      <c r="F12">
        <f t="shared" ca="1" si="0"/>
        <v>2700</v>
      </c>
      <c r="G12">
        <f t="shared" ca="1" si="0"/>
        <v>3600</v>
      </c>
      <c r="H12">
        <f t="shared" ca="1" si="0"/>
        <v>4300</v>
      </c>
      <c r="I12">
        <f t="shared" ca="1" si="0"/>
        <v>5400</v>
      </c>
      <c r="J12">
        <f t="shared" ca="1" si="0"/>
        <v>900</v>
      </c>
      <c r="K12">
        <f t="shared" ca="1" si="0"/>
        <v>5700</v>
      </c>
      <c r="L12">
        <f t="shared" ca="1" si="0"/>
        <v>900</v>
      </c>
      <c r="M12">
        <f t="shared" ca="1" si="0"/>
        <v>2525</v>
      </c>
      <c r="N12">
        <f t="shared" ca="1" si="0"/>
        <v>4800</v>
      </c>
      <c r="O12">
        <f t="shared" ca="1" si="0"/>
        <v>0</v>
      </c>
      <c r="P12">
        <f t="shared" ca="1" si="0"/>
        <v>6000</v>
      </c>
      <c r="Q12">
        <f ca="1">SUM(Q3:Q11)</f>
        <v>3000</v>
      </c>
      <c r="R12">
        <f ca="1">SUM(R3:R11)</f>
        <v>0</v>
      </c>
      <c r="S12">
        <f ca="1">SUM(S3:S11)</f>
        <v>0</v>
      </c>
    </row>
    <row r="13" spans="1:19" x14ac:dyDescent="0.25">
      <c r="A13" t="s">
        <v>2559</v>
      </c>
      <c r="B13">
        <f ca="1">SUM(B12:D12)</f>
        <v>11200</v>
      </c>
      <c r="E13">
        <f ca="1">SUM(E12:G12)</f>
        <v>11540</v>
      </c>
      <c r="H13">
        <f ca="1">SUM(H12:J12)</f>
        <v>10600</v>
      </c>
      <c r="K13">
        <f ca="1">SUM(K12:M12)</f>
        <v>9125</v>
      </c>
      <c r="N13">
        <f ca="1">SUM(N12:P12)</f>
        <v>10800</v>
      </c>
      <c r="Q13">
        <f ca="1">SUM(Q12:S12)</f>
        <v>3000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BCDEE-7913-496A-AE72-FF7C6704EA5C}">
  <sheetPr codeName="Sheet8"/>
  <dimension ref="A1:B62"/>
  <sheetViews>
    <sheetView workbookViewId="0">
      <selection activeCell="C19" sqref="C19"/>
    </sheetView>
  </sheetViews>
  <sheetFormatPr defaultRowHeight="15" x14ac:dyDescent="0.25"/>
  <cols>
    <col min="1" max="1" width="21.28515625" style="32" customWidth="1"/>
    <col min="2" max="2" width="40.5703125" customWidth="1"/>
    <col min="3" max="3" width="30.7109375" customWidth="1"/>
  </cols>
  <sheetData>
    <row r="1" spans="1:2" x14ac:dyDescent="0.25">
      <c r="A1" s="32" t="s">
        <v>110</v>
      </c>
      <c r="B1" t="s">
        <v>111</v>
      </c>
    </row>
    <row r="2" spans="1:2" x14ac:dyDescent="0.25">
      <c r="A2" s="32">
        <v>2006.1</v>
      </c>
      <c r="B2" t="s">
        <v>121</v>
      </c>
    </row>
    <row r="3" spans="1:2" x14ac:dyDescent="0.25">
      <c r="A3" s="32">
        <v>2006.4</v>
      </c>
      <c r="B3" t="s">
        <v>123</v>
      </c>
    </row>
    <row r="4" spans="1:2" x14ac:dyDescent="0.25">
      <c r="A4" s="33" t="s">
        <v>124</v>
      </c>
      <c r="B4" t="s">
        <v>125</v>
      </c>
    </row>
    <row r="5" spans="1:2" x14ac:dyDescent="0.25">
      <c r="A5" s="33">
        <v>2006.11</v>
      </c>
      <c r="B5" t="s">
        <v>128</v>
      </c>
    </row>
    <row r="6" spans="1:2" x14ac:dyDescent="0.25">
      <c r="A6" s="33" t="s">
        <v>131</v>
      </c>
      <c r="B6" t="s">
        <v>132</v>
      </c>
    </row>
    <row r="7" spans="1:2" x14ac:dyDescent="0.25">
      <c r="A7" s="33" t="s">
        <v>136</v>
      </c>
      <c r="B7" t="s">
        <v>137</v>
      </c>
    </row>
    <row r="8" spans="1:2" x14ac:dyDescent="0.25">
      <c r="A8" s="33" t="s">
        <v>139</v>
      </c>
      <c r="B8" t="s">
        <v>332</v>
      </c>
    </row>
    <row r="9" spans="1:2" x14ac:dyDescent="0.25">
      <c r="A9" s="33" t="s">
        <v>143</v>
      </c>
      <c r="B9" t="s">
        <v>144</v>
      </c>
    </row>
    <row r="10" spans="1:2" x14ac:dyDescent="0.25">
      <c r="A10" s="33" t="s">
        <v>146</v>
      </c>
      <c r="B10" t="s">
        <v>147</v>
      </c>
    </row>
    <row r="11" spans="1:2" x14ac:dyDescent="0.25">
      <c r="A11" s="33" t="s">
        <v>151</v>
      </c>
      <c r="B11" t="s">
        <v>152</v>
      </c>
    </row>
    <row r="12" spans="1:2" x14ac:dyDescent="0.25">
      <c r="A12" s="33" t="s">
        <v>155</v>
      </c>
      <c r="B12" t="s">
        <v>156</v>
      </c>
    </row>
    <row r="13" spans="1:2" x14ac:dyDescent="0.25">
      <c r="A13" s="33" t="s">
        <v>160</v>
      </c>
      <c r="B13" t="s">
        <v>161</v>
      </c>
    </row>
    <row r="14" spans="1:2" x14ac:dyDescent="0.25">
      <c r="A14" s="33" t="s">
        <v>163</v>
      </c>
      <c r="B14" t="s">
        <v>164</v>
      </c>
    </row>
    <row r="15" spans="1:2" x14ac:dyDescent="0.25">
      <c r="A15" s="33" t="s">
        <v>167</v>
      </c>
      <c r="B15" t="s">
        <v>168</v>
      </c>
    </row>
    <row r="16" spans="1:2" x14ac:dyDescent="0.25">
      <c r="A16" s="33" t="s">
        <v>169</v>
      </c>
      <c r="B16" t="s">
        <v>170</v>
      </c>
    </row>
    <row r="17" spans="1:2" x14ac:dyDescent="0.25">
      <c r="A17" s="33" t="s">
        <v>171</v>
      </c>
      <c r="B17" t="s">
        <v>172</v>
      </c>
    </row>
    <row r="18" spans="1:2" x14ac:dyDescent="0.25">
      <c r="A18" s="33" t="s">
        <v>173</v>
      </c>
      <c r="B18" t="s">
        <v>174</v>
      </c>
    </row>
    <row r="19" spans="1:2" x14ac:dyDescent="0.25">
      <c r="A19" s="33" t="s">
        <v>175</v>
      </c>
      <c r="B19" t="s">
        <v>176</v>
      </c>
    </row>
    <row r="20" spans="1:2" x14ac:dyDescent="0.25">
      <c r="A20" s="33" t="s">
        <v>177</v>
      </c>
      <c r="B20" t="s">
        <v>178</v>
      </c>
    </row>
    <row r="21" spans="1:2" x14ac:dyDescent="0.25">
      <c r="A21" s="33" t="s">
        <v>179</v>
      </c>
      <c r="B21" t="s">
        <v>180</v>
      </c>
    </row>
    <row r="22" spans="1:2" x14ac:dyDescent="0.25">
      <c r="A22" s="33" t="s">
        <v>181</v>
      </c>
      <c r="B22" t="s">
        <v>182</v>
      </c>
    </row>
    <row r="23" spans="1:2" x14ac:dyDescent="0.25">
      <c r="A23" s="33" t="s">
        <v>186</v>
      </c>
      <c r="B23" t="s">
        <v>187</v>
      </c>
    </row>
    <row r="24" spans="1:2" x14ac:dyDescent="0.25">
      <c r="A24" s="33" t="s">
        <v>188</v>
      </c>
      <c r="B24" t="s">
        <v>189</v>
      </c>
    </row>
    <row r="25" spans="1:2" x14ac:dyDescent="0.25">
      <c r="A25" s="33" t="s">
        <v>190</v>
      </c>
      <c r="B25" t="s">
        <v>191</v>
      </c>
    </row>
    <row r="26" spans="1:2" x14ac:dyDescent="0.25">
      <c r="A26" s="33" t="s">
        <v>195</v>
      </c>
      <c r="B26" t="s">
        <v>196</v>
      </c>
    </row>
    <row r="27" spans="1:2" x14ac:dyDescent="0.25">
      <c r="A27" s="33" t="s">
        <v>200</v>
      </c>
      <c r="B27" t="s">
        <v>201</v>
      </c>
    </row>
    <row r="28" spans="1:2" x14ac:dyDescent="0.25">
      <c r="A28" s="33" t="s">
        <v>203</v>
      </c>
      <c r="B28" t="s">
        <v>204</v>
      </c>
    </row>
    <row r="29" spans="1:2" x14ac:dyDescent="0.25">
      <c r="A29" s="33" t="s">
        <v>208</v>
      </c>
      <c r="B29" t="s">
        <v>209</v>
      </c>
    </row>
    <row r="30" spans="1:2" x14ac:dyDescent="0.25">
      <c r="A30" s="33" t="s">
        <v>211</v>
      </c>
      <c r="B30" t="s">
        <v>121</v>
      </c>
    </row>
    <row r="31" spans="1:2" x14ac:dyDescent="0.25">
      <c r="A31" s="33" t="s">
        <v>212</v>
      </c>
      <c r="B31" t="s">
        <v>128</v>
      </c>
    </row>
    <row r="32" spans="1:2" x14ac:dyDescent="0.25">
      <c r="A32" s="33" t="s">
        <v>213</v>
      </c>
      <c r="B32" t="s">
        <v>214</v>
      </c>
    </row>
    <row r="33" spans="1:2" x14ac:dyDescent="0.25">
      <c r="A33" s="33" t="s">
        <v>218</v>
      </c>
      <c r="B33" t="s">
        <v>219</v>
      </c>
    </row>
    <row r="34" spans="1:2" x14ac:dyDescent="0.25">
      <c r="A34" s="33" t="s">
        <v>223</v>
      </c>
      <c r="B34" t="s">
        <v>219</v>
      </c>
    </row>
    <row r="35" spans="1:2" x14ac:dyDescent="0.25">
      <c r="A35" s="33" t="s">
        <v>226</v>
      </c>
      <c r="B35" t="s">
        <v>227</v>
      </c>
    </row>
    <row r="36" spans="1:2" x14ac:dyDescent="0.25">
      <c r="A36" s="33" t="s">
        <v>230</v>
      </c>
      <c r="B36" t="s">
        <v>231</v>
      </c>
    </row>
    <row r="37" spans="1:2" x14ac:dyDescent="0.25">
      <c r="A37" s="33" t="s">
        <v>232</v>
      </c>
      <c r="B37" t="s">
        <v>233</v>
      </c>
    </row>
    <row r="38" spans="1:2" x14ac:dyDescent="0.25">
      <c r="A38" s="33" t="s">
        <v>155</v>
      </c>
      <c r="B38" t="s">
        <v>236</v>
      </c>
    </row>
    <row r="39" spans="1:2" x14ac:dyDescent="0.25">
      <c r="A39" s="33" t="s">
        <v>237</v>
      </c>
      <c r="B39" t="s">
        <v>238</v>
      </c>
    </row>
    <row r="40" spans="1:2" x14ac:dyDescent="0.25">
      <c r="A40" s="33" t="s">
        <v>242</v>
      </c>
      <c r="B40" t="s">
        <v>243</v>
      </c>
    </row>
    <row r="41" spans="1:2" x14ac:dyDescent="0.25">
      <c r="A41" s="33" t="s">
        <v>247</v>
      </c>
      <c r="B41" t="s">
        <v>248</v>
      </c>
    </row>
    <row r="42" spans="1:2" x14ac:dyDescent="0.25">
      <c r="A42" s="33" t="s">
        <v>252</v>
      </c>
      <c r="B42" t="s">
        <v>253</v>
      </c>
    </row>
    <row r="43" spans="1:2" x14ac:dyDescent="0.25">
      <c r="A43" s="33" t="s">
        <v>257</v>
      </c>
      <c r="B43" t="s">
        <v>258</v>
      </c>
    </row>
    <row r="44" spans="1:2" x14ac:dyDescent="0.25">
      <c r="A44" s="33" t="s">
        <v>262</v>
      </c>
      <c r="B44" t="s">
        <v>263</v>
      </c>
    </row>
    <row r="45" spans="1:2" x14ac:dyDescent="0.25">
      <c r="A45" s="33" t="s">
        <v>264</v>
      </c>
      <c r="B45" t="s">
        <v>265</v>
      </c>
    </row>
    <row r="46" spans="1:2" x14ac:dyDescent="0.25">
      <c r="A46" s="33" t="s">
        <v>268</v>
      </c>
      <c r="B46" t="s">
        <v>269</v>
      </c>
    </row>
    <row r="47" spans="1:2" x14ac:dyDescent="0.25">
      <c r="A47" s="33" t="s">
        <v>270</v>
      </c>
      <c r="B47" t="s">
        <v>271</v>
      </c>
    </row>
    <row r="48" spans="1:2" x14ac:dyDescent="0.25">
      <c r="A48" s="33" t="s">
        <v>275</v>
      </c>
      <c r="B48" t="s">
        <v>276</v>
      </c>
    </row>
    <row r="49" spans="1:2" x14ac:dyDescent="0.25">
      <c r="A49" s="33" t="s">
        <v>280</v>
      </c>
      <c r="B49" t="s">
        <v>281</v>
      </c>
    </row>
    <row r="50" spans="1:2" x14ac:dyDescent="0.25">
      <c r="A50" s="33" t="s">
        <v>282</v>
      </c>
      <c r="B50" t="s">
        <v>283</v>
      </c>
    </row>
    <row r="51" spans="1:2" x14ac:dyDescent="0.25">
      <c r="A51" s="33" t="s">
        <v>287</v>
      </c>
      <c r="B51" t="s">
        <v>288</v>
      </c>
    </row>
    <row r="52" spans="1:2" x14ac:dyDescent="0.25">
      <c r="A52" s="33" t="s">
        <v>291</v>
      </c>
      <c r="B52" t="s">
        <v>292</v>
      </c>
    </row>
    <row r="53" spans="1:2" x14ac:dyDescent="0.25">
      <c r="A53" s="33" t="s">
        <v>293</v>
      </c>
      <c r="B53" t="s">
        <v>294</v>
      </c>
    </row>
    <row r="54" spans="1:2" x14ac:dyDescent="0.25">
      <c r="A54" s="33" t="s">
        <v>297</v>
      </c>
      <c r="B54" t="s">
        <v>298</v>
      </c>
    </row>
    <row r="55" spans="1:2" x14ac:dyDescent="0.25">
      <c r="A55" s="33" t="s">
        <v>300</v>
      </c>
      <c r="B55" t="s">
        <v>301</v>
      </c>
    </row>
    <row r="56" spans="1:2" x14ac:dyDescent="0.25">
      <c r="A56" s="33" t="s">
        <v>302</v>
      </c>
      <c r="B56" t="s">
        <v>303</v>
      </c>
    </row>
    <row r="57" spans="1:2" x14ac:dyDescent="0.25">
      <c r="A57" s="33" t="s">
        <v>304</v>
      </c>
      <c r="B57" t="s">
        <v>305</v>
      </c>
    </row>
    <row r="58" spans="1:2" x14ac:dyDescent="0.25">
      <c r="A58" s="33" t="s">
        <v>308</v>
      </c>
      <c r="B58" t="s">
        <v>309</v>
      </c>
    </row>
    <row r="59" spans="1:2" x14ac:dyDescent="0.25">
      <c r="A59" s="33" t="s">
        <v>312</v>
      </c>
      <c r="B59" t="s">
        <v>313</v>
      </c>
    </row>
    <row r="60" spans="1:2" x14ac:dyDescent="0.25">
      <c r="A60" s="33" t="s">
        <v>333</v>
      </c>
      <c r="B60" t="s">
        <v>334</v>
      </c>
    </row>
    <row r="61" spans="1:2" x14ac:dyDescent="0.25">
      <c r="A61" s="33" t="s">
        <v>335</v>
      </c>
      <c r="B61" t="s">
        <v>336</v>
      </c>
    </row>
    <row r="62" spans="1:2" x14ac:dyDescent="0.25">
      <c r="A62" s="33">
        <v>0</v>
      </c>
      <c r="B62">
        <v>0</v>
      </c>
    </row>
  </sheetData>
  <pageMargins left="0.7" right="0.7" top="0.75" bottom="0.75" header="0.3" footer="0.3"/>
  <ignoredErrors>
    <ignoredError sqref="A4:A62" numberStoredAsText="1"/>
  </ignoredError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99A6C-29B1-4E26-B018-BF1B704E9D11}">
  <sheetPr codeName="Sheet10" filterMode="1"/>
  <dimension ref="A1:BB963"/>
  <sheetViews>
    <sheetView workbookViewId="0">
      <selection activeCell="B641" sqref="B641"/>
    </sheetView>
  </sheetViews>
  <sheetFormatPr defaultRowHeight="15" x14ac:dyDescent="0.25"/>
  <cols>
    <col min="1" max="1" width="18.140625" customWidth="1"/>
    <col min="2" max="2" width="20" customWidth="1"/>
    <col min="4" max="4" width="0" hidden="1" customWidth="1"/>
    <col min="5" max="5" width="11.85546875" customWidth="1"/>
    <col min="8" max="8" width="15.42578125" customWidth="1"/>
    <col min="15" max="17" width="0" hidden="1" customWidth="1"/>
    <col min="20" max="20" width="0" hidden="1" customWidth="1"/>
    <col min="37" max="38" width="0" hidden="1" customWidth="1"/>
  </cols>
  <sheetData>
    <row r="1" spans="1:54" ht="75.75" thickBot="1" x14ac:dyDescent="0.3">
      <c r="A1" s="28" t="s">
        <v>2442</v>
      </c>
      <c r="B1" s="28" t="s">
        <v>111</v>
      </c>
      <c r="C1" s="28" t="s">
        <v>2443</v>
      </c>
      <c r="D1" s="28" t="s">
        <v>2444</v>
      </c>
      <c r="E1" s="28" t="s">
        <v>2445</v>
      </c>
      <c r="F1" s="28" t="s">
        <v>2446</v>
      </c>
      <c r="G1" s="28" t="s">
        <v>2447</v>
      </c>
      <c r="H1" s="28" t="s">
        <v>2448</v>
      </c>
      <c r="I1" s="28" t="s">
        <v>2449</v>
      </c>
      <c r="J1" s="28" t="s">
        <v>2450</v>
      </c>
      <c r="K1" s="28" t="s">
        <v>2451</v>
      </c>
      <c r="L1" s="28" t="s">
        <v>2452</v>
      </c>
      <c r="M1" s="28" t="s">
        <v>2453</v>
      </c>
      <c r="N1" s="28" t="s">
        <v>2454</v>
      </c>
      <c r="O1" s="28" t="s">
        <v>2455</v>
      </c>
      <c r="P1" s="28" t="s">
        <v>2456</v>
      </c>
      <c r="Q1" s="28" t="s">
        <v>2457</v>
      </c>
      <c r="R1" s="28" t="s">
        <v>2458</v>
      </c>
      <c r="S1" s="28" t="s">
        <v>2459</v>
      </c>
      <c r="T1" s="28" t="s">
        <v>2460</v>
      </c>
      <c r="U1" s="28" t="s">
        <v>2461</v>
      </c>
      <c r="V1" s="28" t="s">
        <v>2462</v>
      </c>
      <c r="W1" s="28" t="s">
        <v>2463</v>
      </c>
      <c r="X1" s="28" t="s">
        <v>2464</v>
      </c>
      <c r="Y1" s="28" t="s">
        <v>2465</v>
      </c>
      <c r="Z1" s="28" t="s">
        <v>2466</v>
      </c>
      <c r="AA1" s="28" t="s">
        <v>2467</v>
      </c>
      <c r="AB1" s="28" t="s">
        <v>2454</v>
      </c>
      <c r="AC1" s="28" t="s">
        <v>2468</v>
      </c>
      <c r="AD1" s="28" t="s">
        <v>2469</v>
      </c>
      <c r="AE1" s="28" t="s">
        <v>2470</v>
      </c>
      <c r="AF1" s="28" t="s">
        <v>2471</v>
      </c>
      <c r="AG1" s="28" t="s">
        <v>2472</v>
      </c>
      <c r="AH1" s="28" t="s">
        <v>2473</v>
      </c>
      <c r="AI1" s="28" t="s">
        <v>2474</v>
      </c>
      <c r="AJ1" s="28" t="s">
        <v>2475</v>
      </c>
      <c r="AK1" s="28" t="s">
        <v>2476</v>
      </c>
      <c r="AL1" s="28" t="s">
        <v>2477</v>
      </c>
      <c r="AM1" s="28" t="s">
        <v>2478</v>
      </c>
      <c r="AN1" s="28" t="s">
        <v>2479</v>
      </c>
      <c r="AO1" s="28" t="s">
        <v>2480</v>
      </c>
      <c r="AP1" s="28" t="s">
        <v>2481</v>
      </c>
      <c r="AQ1" s="28" t="s">
        <v>2482</v>
      </c>
      <c r="AR1" s="28" t="s">
        <v>2483</v>
      </c>
      <c r="AS1" s="28" t="s">
        <v>2484</v>
      </c>
      <c r="AT1" s="28" t="s">
        <v>2485</v>
      </c>
      <c r="AU1" s="28" t="s">
        <v>2486</v>
      </c>
      <c r="AV1" s="28" t="s">
        <v>2487</v>
      </c>
      <c r="AW1" s="28" t="s">
        <v>2488</v>
      </c>
      <c r="AX1" s="28" t="s">
        <v>2489</v>
      </c>
      <c r="AY1" s="28" t="s">
        <v>2490</v>
      </c>
      <c r="AZ1" s="28" t="s">
        <v>2491</v>
      </c>
      <c r="BA1" s="28" t="s">
        <v>2492</v>
      </c>
      <c r="BB1" s="30" t="s">
        <v>2493</v>
      </c>
    </row>
    <row r="2" spans="1:54" ht="15.75" hidden="1" thickBot="1" x14ac:dyDescent="0.3">
      <c r="A2" s="28">
        <v>204</v>
      </c>
      <c r="B2" s="28" t="s">
        <v>6</v>
      </c>
      <c r="C2" s="28" t="s">
        <v>337</v>
      </c>
      <c r="D2" s="28" t="s">
        <v>338</v>
      </c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</row>
    <row r="3" spans="1:54" ht="15.75" hidden="1" thickBot="1" x14ac:dyDescent="0.3">
      <c r="A3" s="28"/>
      <c r="B3" s="28" t="s">
        <v>20</v>
      </c>
      <c r="C3" s="28" t="s">
        <v>337</v>
      </c>
      <c r="D3" s="28" t="s">
        <v>339</v>
      </c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</row>
    <row r="4" spans="1:54" ht="15.75" hidden="1" thickBot="1" x14ac:dyDescent="0.3">
      <c r="A4" s="28"/>
      <c r="B4" s="28" t="s">
        <v>340</v>
      </c>
      <c r="C4" s="28" t="s">
        <v>337</v>
      </c>
      <c r="D4" s="28" t="s">
        <v>341</v>
      </c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</row>
    <row r="5" spans="1:54" ht="30.75" hidden="1" thickBot="1" x14ac:dyDescent="0.3">
      <c r="A5" s="28"/>
      <c r="B5" s="28" t="s">
        <v>342</v>
      </c>
      <c r="C5" s="28"/>
      <c r="D5" s="28" t="s">
        <v>343</v>
      </c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</row>
    <row r="6" spans="1:54" ht="30.75" hidden="1" thickBot="1" x14ac:dyDescent="0.3">
      <c r="A6" s="28"/>
      <c r="B6" s="28" t="s">
        <v>344</v>
      </c>
      <c r="C6" s="28"/>
      <c r="D6" s="28" t="s">
        <v>345</v>
      </c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</row>
    <row r="7" spans="1:54" ht="30.75" hidden="1" thickBot="1" x14ac:dyDescent="0.3">
      <c r="A7" s="28"/>
      <c r="B7" s="28" t="s">
        <v>79</v>
      </c>
      <c r="C7" s="28"/>
      <c r="D7" s="28" t="s">
        <v>346</v>
      </c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</row>
    <row r="8" spans="1:54" ht="30.75" hidden="1" thickBot="1" x14ac:dyDescent="0.3">
      <c r="A8" s="28"/>
      <c r="B8" s="28" t="s">
        <v>58</v>
      </c>
      <c r="C8" s="28"/>
      <c r="D8" s="28" t="s">
        <v>347</v>
      </c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</row>
    <row r="9" spans="1:54" ht="30.75" hidden="1" thickBot="1" x14ac:dyDescent="0.3">
      <c r="A9" s="28"/>
      <c r="B9" s="28" t="s">
        <v>348</v>
      </c>
      <c r="C9" s="28"/>
      <c r="D9" s="28" t="s">
        <v>349</v>
      </c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</row>
    <row r="10" spans="1:54" ht="30.75" hidden="1" thickBot="1" x14ac:dyDescent="0.3">
      <c r="A10" s="28"/>
      <c r="B10" s="28" t="s">
        <v>350</v>
      </c>
      <c r="C10" s="28"/>
      <c r="D10" s="28" t="s">
        <v>351</v>
      </c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</row>
    <row r="11" spans="1:54" ht="30.75" hidden="1" thickBot="1" x14ac:dyDescent="0.3">
      <c r="A11" s="28"/>
      <c r="B11" s="28" t="s">
        <v>352</v>
      </c>
      <c r="C11" s="28"/>
      <c r="D11" s="28" t="s">
        <v>353</v>
      </c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</row>
    <row r="12" spans="1:54" ht="30.75" hidden="1" thickBot="1" x14ac:dyDescent="0.3">
      <c r="A12" s="28"/>
      <c r="B12" s="28" t="s">
        <v>354</v>
      </c>
      <c r="C12" s="28"/>
      <c r="D12" s="28" t="s">
        <v>355</v>
      </c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</row>
    <row r="13" spans="1:54" ht="30.75" hidden="1" thickBot="1" x14ac:dyDescent="0.3">
      <c r="A13" s="28"/>
      <c r="B13" s="28" t="s">
        <v>356</v>
      </c>
      <c r="C13" s="28"/>
      <c r="D13" s="28" t="s">
        <v>357</v>
      </c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</row>
    <row r="14" spans="1:54" ht="30.75" hidden="1" thickBot="1" x14ac:dyDescent="0.3">
      <c r="A14" s="28"/>
      <c r="B14" s="28" t="s">
        <v>6</v>
      </c>
      <c r="C14" s="28"/>
      <c r="D14" s="28" t="s">
        <v>358</v>
      </c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</row>
    <row r="15" spans="1:54" ht="30.75" hidden="1" thickBot="1" x14ac:dyDescent="0.3">
      <c r="A15" s="28"/>
      <c r="B15" s="28" t="s">
        <v>359</v>
      </c>
      <c r="C15" s="28"/>
      <c r="D15" s="28" t="s">
        <v>360</v>
      </c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</row>
    <row r="16" spans="1:54" ht="30.75" hidden="1" thickBot="1" x14ac:dyDescent="0.3">
      <c r="A16" s="28"/>
      <c r="B16" s="28" t="s">
        <v>361</v>
      </c>
      <c r="C16" s="28"/>
      <c r="D16" s="28" t="s">
        <v>362</v>
      </c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</row>
    <row r="17" spans="1:27" ht="30.75" hidden="1" thickBot="1" x14ac:dyDescent="0.3">
      <c r="A17" s="28"/>
      <c r="B17" s="28" t="s">
        <v>363</v>
      </c>
      <c r="C17" s="28"/>
      <c r="D17" s="28" t="s">
        <v>364</v>
      </c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</row>
    <row r="18" spans="1:27" ht="30.75" hidden="1" thickBot="1" x14ac:dyDescent="0.3">
      <c r="A18" s="28"/>
      <c r="B18" s="28" t="s">
        <v>20</v>
      </c>
      <c r="C18" s="28"/>
      <c r="D18" s="28" t="s">
        <v>365</v>
      </c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</row>
    <row r="19" spans="1:27" ht="30.75" hidden="1" thickBot="1" x14ac:dyDescent="0.3">
      <c r="A19" s="28"/>
      <c r="B19" s="28" t="s">
        <v>21</v>
      </c>
      <c r="C19" s="28"/>
      <c r="D19" s="28" t="s">
        <v>366</v>
      </c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</row>
    <row r="20" spans="1:27" ht="30.75" hidden="1" thickBot="1" x14ac:dyDescent="0.3">
      <c r="A20" s="28"/>
      <c r="B20" s="28" t="s">
        <v>367</v>
      </c>
      <c r="C20" s="28"/>
      <c r="D20" s="28" t="s">
        <v>368</v>
      </c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</row>
    <row r="21" spans="1:27" ht="30.75" hidden="1" thickBot="1" x14ac:dyDescent="0.3">
      <c r="A21" s="28"/>
      <c r="B21" s="28" t="s">
        <v>369</v>
      </c>
      <c r="C21" s="28"/>
      <c r="D21" s="28" t="s">
        <v>370</v>
      </c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</row>
    <row r="22" spans="1:27" ht="30.75" hidden="1" thickBot="1" x14ac:dyDescent="0.3">
      <c r="A22" s="28"/>
      <c r="B22" s="28" t="s">
        <v>106</v>
      </c>
      <c r="C22" s="28"/>
      <c r="D22" s="28" t="s">
        <v>371</v>
      </c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</row>
    <row r="23" spans="1:27" ht="30.75" hidden="1" thickBot="1" x14ac:dyDescent="0.3">
      <c r="A23" s="28"/>
      <c r="B23" s="28" t="s">
        <v>23</v>
      </c>
      <c r="C23" s="28"/>
      <c r="D23" s="28" t="s">
        <v>372</v>
      </c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</row>
    <row r="24" spans="1:27" ht="30.75" hidden="1" thickBot="1" x14ac:dyDescent="0.3">
      <c r="A24" s="28"/>
      <c r="B24" s="28" t="s">
        <v>3</v>
      </c>
      <c r="C24" s="28"/>
      <c r="D24" s="28" t="s">
        <v>373</v>
      </c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</row>
    <row r="25" spans="1:27" ht="30.75" hidden="1" thickBot="1" x14ac:dyDescent="0.3">
      <c r="A25" s="28"/>
      <c r="B25" s="28" t="s">
        <v>374</v>
      </c>
      <c r="C25" s="28"/>
      <c r="D25" s="28" t="s">
        <v>375</v>
      </c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</row>
    <row r="26" spans="1:27" ht="30.75" hidden="1" thickBot="1" x14ac:dyDescent="0.3">
      <c r="A26" s="28"/>
      <c r="B26" s="28" t="s">
        <v>376</v>
      </c>
      <c r="C26" s="28"/>
      <c r="D26" s="28" t="s">
        <v>377</v>
      </c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</row>
    <row r="27" spans="1:27" ht="30.75" hidden="1" thickBot="1" x14ac:dyDescent="0.3">
      <c r="A27" s="28"/>
      <c r="B27" s="28" t="s">
        <v>24</v>
      </c>
      <c r="C27" s="28"/>
      <c r="D27" s="28" t="s">
        <v>378</v>
      </c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</row>
    <row r="28" spans="1:27" ht="30.75" hidden="1" thickBot="1" x14ac:dyDescent="0.3">
      <c r="A28" s="28"/>
      <c r="B28" s="28" t="s">
        <v>379</v>
      </c>
      <c r="C28" s="28"/>
      <c r="D28" s="28" t="s">
        <v>380</v>
      </c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</row>
    <row r="29" spans="1:27" ht="30.75" hidden="1" thickBot="1" x14ac:dyDescent="0.3">
      <c r="A29" s="28"/>
      <c r="B29" s="28" t="s">
        <v>381</v>
      </c>
      <c r="C29" s="28"/>
      <c r="D29" s="28" t="s">
        <v>382</v>
      </c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</row>
    <row r="30" spans="1:27" ht="30.75" hidden="1" thickBot="1" x14ac:dyDescent="0.3">
      <c r="A30" s="28"/>
      <c r="B30" s="28" t="s">
        <v>383</v>
      </c>
      <c r="C30" s="28"/>
      <c r="D30" s="28" t="s">
        <v>384</v>
      </c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</row>
    <row r="31" spans="1:27" ht="30.75" hidden="1" thickBot="1" x14ac:dyDescent="0.3">
      <c r="A31" s="28"/>
      <c r="B31" s="28" t="s">
        <v>385</v>
      </c>
      <c r="C31" s="28"/>
      <c r="D31" s="28" t="s">
        <v>386</v>
      </c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</row>
    <row r="32" spans="1:27" ht="30.75" hidden="1" thickBot="1" x14ac:dyDescent="0.3">
      <c r="A32" s="28"/>
      <c r="B32" s="28" t="s">
        <v>387</v>
      </c>
      <c r="C32" s="28"/>
      <c r="D32" s="28" t="s">
        <v>388</v>
      </c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</row>
    <row r="33" spans="1:27" ht="30.75" hidden="1" thickBot="1" x14ac:dyDescent="0.3">
      <c r="A33" s="28"/>
      <c r="B33" s="28" t="s">
        <v>389</v>
      </c>
      <c r="C33" s="28"/>
      <c r="D33" s="28" t="s">
        <v>390</v>
      </c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</row>
    <row r="34" spans="1:27" ht="30.75" hidden="1" thickBot="1" x14ac:dyDescent="0.3">
      <c r="A34" s="28"/>
      <c r="B34" s="28" t="s">
        <v>391</v>
      </c>
      <c r="C34" s="28"/>
      <c r="D34" s="28" t="s">
        <v>392</v>
      </c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</row>
    <row r="35" spans="1:27" ht="30.75" hidden="1" thickBot="1" x14ac:dyDescent="0.3">
      <c r="A35" s="28"/>
      <c r="B35" s="28" t="s">
        <v>4</v>
      </c>
      <c r="C35" s="28"/>
      <c r="D35" s="28" t="s">
        <v>393</v>
      </c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</row>
    <row r="36" spans="1:27" ht="30.75" hidden="1" thickBot="1" x14ac:dyDescent="0.3">
      <c r="A36" s="28"/>
      <c r="B36" s="28" t="s">
        <v>394</v>
      </c>
      <c r="C36" s="28"/>
      <c r="D36" s="28" t="s">
        <v>395</v>
      </c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</row>
    <row r="37" spans="1:27" ht="30.75" hidden="1" thickBot="1" x14ac:dyDescent="0.3">
      <c r="A37" s="28"/>
      <c r="B37" s="28" t="s">
        <v>396</v>
      </c>
      <c r="C37" s="28"/>
      <c r="D37" s="28" t="s">
        <v>397</v>
      </c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</row>
    <row r="38" spans="1:27" ht="30.75" hidden="1" thickBot="1" x14ac:dyDescent="0.3">
      <c r="A38" s="28"/>
      <c r="B38" s="28" t="s">
        <v>398</v>
      </c>
      <c r="C38" s="28"/>
      <c r="D38" s="28" t="s">
        <v>399</v>
      </c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</row>
    <row r="39" spans="1:27" ht="30.75" hidden="1" thickBot="1" x14ac:dyDescent="0.3">
      <c r="A39" s="28"/>
      <c r="B39" s="28" t="s">
        <v>400</v>
      </c>
      <c r="C39" s="28"/>
      <c r="D39" s="28" t="s">
        <v>401</v>
      </c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</row>
    <row r="40" spans="1:27" ht="30.75" hidden="1" thickBot="1" x14ac:dyDescent="0.3">
      <c r="A40" s="28"/>
      <c r="B40" s="28" t="s">
        <v>402</v>
      </c>
      <c r="C40" s="28"/>
      <c r="D40" s="28" t="s">
        <v>403</v>
      </c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</row>
    <row r="41" spans="1:27" ht="30.75" hidden="1" thickBot="1" x14ac:dyDescent="0.3">
      <c r="A41" s="28"/>
      <c r="B41" s="28" t="s">
        <v>404</v>
      </c>
      <c r="C41" s="28"/>
      <c r="D41" s="28" t="s">
        <v>405</v>
      </c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</row>
    <row r="42" spans="1:27" ht="30.75" hidden="1" thickBot="1" x14ac:dyDescent="0.3">
      <c r="A42" s="28"/>
      <c r="B42" s="28" t="s">
        <v>406</v>
      </c>
      <c r="C42" s="28"/>
      <c r="D42" s="28" t="s">
        <v>407</v>
      </c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</row>
    <row r="43" spans="1:27" ht="30.75" hidden="1" thickBot="1" x14ac:dyDescent="0.3">
      <c r="A43" s="28"/>
      <c r="B43" s="28" t="s">
        <v>99</v>
      </c>
      <c r="C43" s="28"/>
      <c r="D43" s="28" t="s">
        <v>408</v>
      </c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</row>
    <row r="44" spans="1:27" ht="30.75" hidden="1" thickBot="1" x14ac:dyDescent="0.3">
      <c r="A44" s="28"/>
      <c r="B44" s="28" t="s">
        <v>409</v>
      </c>
      <c r="C44" s="28"/>
      <c r="D44" s="28" t="s">
        <v>410</v>
      </c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</row>
    <row r="45" spans="1:27" ht="30.75" hidden="1" thickBot="1" x14ac:dyDescent="0.3">
      <c r="A45" s="28"/>
      <c r="B45" s="28" t="s">
        <v>411</v>
      </c>
      <c r="C45" s="28"/>
      <c r="D45" s="28" t="s">
        <v>412</v>
      </c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</row>
    <row r="46" spans="1:27" ht="30.75" hidden="1" thickBot="1" x14ac:dyDescent="0.3">
      <c r="A46" s="28"/>
      <c r="B46" s="28" t="s">
        <v>36</v>
      </c>
      <c r="C46" s="28"/>
      <c r="D46" s="28" t="s">
        <v>413</v>
      </c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</row>
    <row r="47" spans="1:27" ht="30.75" hidden="1" thickBot="1" x14ac:dyDescent="0.3">
      <c r="A47" s="28"/>
      <c r="B47" s="28" t="s">
        <v>414</v>
      </c>
      <c r="C47" s="28"/>
      <c r="D47" s="28" t="s">
        <v>415</v>
      </c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</row>
    <row r="48" spans="1:27" ht="30.75" hidden="1" thickBot="1" x14ac:dyDescent="0.3">
      <c r="A48" s="28"/>
      <c r="B48" s="28" t="s">
        <v>51</v>
      </c>
      <c r="C48" s="28"/>
      <c r="D48" s="28" t="s">
        <v>416</v>
      </c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</row>
    <row r="49" spans="1:27" ht="30.75" hidden="1" thickBot="1" x14ac:dyDescent="0.3">
      <c r="A49" s="28"/>
      <c r="B49" s="28" t="s">
        <v>92</v>
      </c>
      <c r="C49" s="28"/>
      <c r="D49" s="28" t="s">
        <v>417</v>
      </c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</row>
    <row r="50" spans="1:27" ht="30.75" hidden="1" thickBot="1" x14ac:dyDescent="0.3">
      <c r="A50" s="28"/>
      <c r="B50" s="28" t="s">
        <v>19</v>
      </c>
      <c r="C50" s="28"/>
      <c r="D50" s="28" t="s">
        <v>418</v>
      </c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</row>
    <row r="51" spans="1:27" ht="30.75" hidden="1" thickBot="1" x14ac:dyDescent="0.3">
      <c r="A51" s="28"/>
      <c r="B51" s="28" t="s">
        <v>419</v>
      </c>
      <c r="C51" s="28"/>
      <c r="D51" s="28" t="s">
        <v>420</v>
      </c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</row>
    <row r="52" spans="1:27" ht="30.75" hidden="1" thickBot="1" x14ac:dyDescent="0.3">
      <c r="A52" s="28"/>
      <c r="B52" s="28" t="s">
        <v>421</v>
      </c>
      <c r="C52" s="28"/>
      <c r="D52" s="28" t="s">
        <v>422</v>
      </c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</row>
    <row r="53" spans="1:27" ht="30.75" hidden="1" thickBot="1" x14ac:dyDescent="0.3">
      <c r="A53" s="28"/>
      <c r="B53" s="28" t="s">
        <v>423</v>
      </c>
      <c r="C53" s="28"/>
      <c r="D53" s="28" t="s">
        <v>424</v>
      </c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</row>
    <row r="54" spans="1:27" ht="30.75" hidden="1" thickBot="1" x14ac:dyDescent="0.3">
      <c r="A54" s="28"/>
      <c r="B54" s="28" t="s">
        <v>425</v>
      </c>
      <c r="C54" s="28"/>
      <c r="D54" s="28" t="s">
        <v>426</v>
      </c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</row>
    <row r="55" spans="1:27" ht="30.75" hidden="1" thickBot="1" x14ac:dyDescent="0.3">
      <c r="A55" s="28"/>
      <c r="B55" s="28" t="s">
        <v>427</v>
      </c>
      <c r="C55" s="28"/>
      <c r="D55" s="28" t="s">
        <v>428</v>
      </c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</row>
    <row r="56" spans="1:27" ht="30.75" hidden="1" thickBot="1" x14ac:dyDescent="0.3">
      <c r="A56" s="28"/>
      <c r="B56" s="28" t="s">
        <v>429</v>
      </c>
      <c r="C56" s="28"/>
      <c r="D56" s="28" t="s">
        <v>430</v>
      </c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</row>
    <row r="57" spans="1:27" ht="30.75" hidden="1" thickBot="1" x14ac:dyDescent="0.3">
      <c r="A57" s="28"/>
      <c r="B57" s="28" t="s">
        <v>37</v>
      </c>
      <c r="C57" s="28"/>
      <c r="D57" s="28" t="s">
        <v>431</v>
      </c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</row>
    <row r="58" spans="1:27" ht="30.75" hidden="1" thickBot="1" x14ac:dyDescent="0.3">
      <c r="A58" s="28"/>
      <c r="B58" s="28" t="s">
        <v>432</v>
      </c>
      <c r="C58" s="28"/>
      <c r="D58" s="28" t="s">
        <v>433</v>
      </c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</row>
    <row r="59" spans="1:27" ht="30.75" hidden="1" thickBot="1" x14ac:dyDescent="0.3">
      <c r="A59" s="28"/>
      <c r="B59" s="28" t="s">
        <v>5</v>
      </c>
      <c r="C59" s="28"/>
      <c r="D59" s="28" t="s">
        <v>434</v>
      </c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</row>
    <row r="60" spans="1:27" ht="30.75" hidden="1" thickBot="1" x14ac:dyDescent="0.3">
      <c r="A60" s="28"/>
      <c r="B60" s="28" t="s">
        <v>435</v>
      </c>
      <c r="C60" s="28"/>
      <c r="D60" s="28" t="s">
        <v>436</v>
      </c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</row>
    <row r="61" spans="1:27" ht="30.75" hidden="1" thickBot="1" x14ac:dyDescent="0.3">
      <c r="A61" s="28"/>
      <c r="B61" s="28" t="s">
        <v>437</v>
      </c>
      <c r="C61" s="28"/>
      <c r="D61" s="28" t="s">
        <v>438</v>
      </c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</row>
    <row r="62" spans="1:27" ht="30.75" hidden="1" thickBot="1" x14ac:dyDescent="0.3">
      <c r="A62" s="28"/>
      <c r="B62" s="28" t="s">
        <v>439</v>
      </c>
      <c r="C62" s="28"/>
      <c r="D62" s="28" t="s">
        <v>440</v>
      </c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</row>
    <row r="63" spans="1:27" ht="30.75" hidden="1" thickBot="1" x14ac:dyDescent="0.3">
      <c r="A63" s="28"/>
      <c r="B63" s="28" t="s">
        <v>441</v>
      </c>
      <c r="C63" s="28"/>
      <c r="D63" s="28" t="s">
        <v>442</v>
      </c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</row>
    <row r="64" spans="1:27" ht="30.75" hidden="1" thickBot="1" x14ac:dyDescent="0.3">
      <c r="A64" s="28"/>
      <c r="B64" s="28" t="s">
        <v>443</v>
      </c>
      <c r="C64" s="28"/>
      <c r="D64" s="28" t="s">
        <v>444</v>
      </c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</row>
    <row r="65" spans="1:27" ht="30.75" hidden="1" thickBot="1" x14ac:dyDescent="0.3">
      <c r="A65" s="28"/>
      <c r="B65" s="28" t="s">
        <v>445</v>
      </c>
      <c r="C65" s="28"/>
      <c r="D65" s="28" t="s">
        <v>446</v>
      </c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</row>
    <row r="66" spans="1:27" ht="30.75" hidden="1" thickBot="1" x14ac:dyDescent="0.3">
      <c r="A66" s="28"/>
      <c r="B66" s="28" t="s">
        <v>447</v>
      </c>
      <c r="C66" s="28"/>
      <c r="D66" s="28" t="s">
        <v>448</v>
      </c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</row>
    <row r="67" spans="1:27" ht="30.75" hidden="1" thickBot="1" x14ac:dyDescent="0.3">
      <c r="A67" s="28"/>
      <c r="B67" s="28" t="s">
        <v>449</v>
      </c>
      <c r="C67" s="28"/>
      <c r="D67" s="28" t="s">
        <v>450</v>
      </c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</row>
    <row r="68" spans="1:27" ht="30.75" hidden="1" thickBot="1" x14ac:dyDescent="0.3">
      <c r="A68" s="28"/>
      <c r="B68" s="28" t="s">
        <v>451</v>
      </c>
      <c r="C68" s="28"/>
      <c r="D68" s="28" t="s">
        <v>452</v>
      </c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</row>
    <row r="69" spans="1:27" ht="30.75" hidden="1" thickBot="1" x14ac:dyDescent="0.3">
      <c r="A69" s="28"/>
      <c r="B69" s="28" t="s">
        <v>453</v>
      </c>
      <c r="C69" s="28"/>
      <c r="D69" s="28" t="s">
        <v>454</v>
      </c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</row>
    <row r="70" spans="1:27" ht="30.75" hidden="1" thickBot="1" x14ac:dyDescent="0.3">
      <c r="A70" s="28"/>
      <c r="B70" s="28" t="s">
        <v>455</v>
      </c>
      <c r="C70" s="28"/>
      <c r="D70" s="28" t="s">
        <v>456</v>
      </c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</row>
    <row r="71" spans="1:27" ht="30.75" hidden="1" thickBot="1" x14ac:dyDescent="0.3">
      <c r="A71" s="28"/>
      <c r="B71" s="28" t="s">
        <v>457</v>
      </c>
      <c r="C71" s="28"/>
      <c r="D71" s="28" t="s">
        <v>458</v>
      </c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</row>
    <row r="72" spans="1:27" ht="30.75" hidden="1" thickBot="1" x14ac:dyDescent="0.3">
      <c r="A72" s="28"/>
      <c r="B72" s="28" t="s">
        <v>459</v>
      </c>
      <c r="C72" s="28"/>
      <c r="D72" s="28" t="s">
        <v>460</v>
      </c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</row>
    <row r="73" spans="1:27" ht="30.75" hidden="1" thickBot="1" x14ac:dyDescent="0.3">
      <c r="A73" s="28"/>
      <c r="B73" s="28" t="s">
        <v>461</v>
      </c>
      <c r="C73" s="28"/>
      <c r="D73" s="28" t="s">
        <v>462</v>
      </c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</row>
    <row r="74" spans="1:27" ht="30.75" hidden="1" thickBot="1" x14ac:dyDescent="0.3">
      <c r="A74" s="28"/>
      <c r="B74" s="28" t="s">
        <v>463</v>
      </c>
      <c r="C74" s="28"/>
      <c r="D74" s="28" t="s">
        <v>464</v>
      </c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</row>
    <row r="75" spans="1:27" ht="30.75" hidden="1" thickBot="1" x14ac:dyDescent="0.3">
      <c r="A75" s="28"/>
      <c r="B75" s="28" t="s">
        <v>465</v>
      </c>
      <c r="C75" s="28"/>
      <c r="D75" s="28" t="s">
        <v>466</v>
      </c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</row>
    <row r="76" spans="1:27" ht="30.75" hidden="1" thickBot="1" x14ac:dyDescent="0.3">
      <c r="A76" s="28"/>
      <c r="B76" s="28" t="s">
        <v>467</v>
      </c>
      <c r="C76" s="28"/>
      <c r="D76" s="28" t="s">
        <v>468</v>
      </c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</row>
    <row r="77" spans="1:27" ht="30.75" hidden="1" thickBot="1" x14ac:dyDescent="0.3">
      <c r="A77" s="28"/>
      <c r="B77" s="28" t="s">
        <v>469</v>
      </c>
      <c r="C77" s="28"/>
      <c r="D77" s="28" t="s">
        <v>470</v>
      </c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</row>
    <row r="78" spans="1:27" ht="30.75" hidden="1" thickBot="1" x14ac:dyDescent="0.3">
      <c r="A78" s="28"/>
      <c r="B78" s="28" t="s">
        <v>471</v>
      </c>
      <c r="C78" s="28"/>
      <c r="D78" s="28" t="s">
        <v>472</v>
      </c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</row>
    <row r="79" spans="1:27" ht="30.75" hidden="1" thickBot="1" x14ac:dyDescent="0.3">
      <c r="A79" s="28"/>
      <c r="B79" s="28" t="s">
        <v>473</v>
      </c>
      <c r="C79" s="28"/>
      <c r="D79" s="28" t="s">
        <v>474</v>
      </c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</row>
    <row r="80" spans="1:27" ht="30.75" hidden="1" thickBot="1" x14ac:dyDescent="0.3">
      <c r="A80" s="28"/>
      <c r="B80" s="28" t="s">
        <v>475</v>
      </c>
      <c r="C80" s="28"/>
      <c r="D80" s="28" t="s">
        <v>476</v>
      </c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</row>
    <row r="81" spans="1:27" ht="30.75" hidden="1" thickBot="1" x14ac:dyDescent="0.3">
      <c r="A81" s="28"/>
      <c r="B81" s="28" t="s">
        <v>477</v>
      </c>
      <c r="C81" s="28"/>
      <c r="D81" s="28" t="s">
        <v>478</v>
      </c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</row>
    <row r="82" spans="1:27" ht="30.75" hidden="1" thickBot="1" x14ac:dyDescent="0.3">
      <c r="A82" s="28"/>
      <c r="B82" s="28" t="s">
        <v>479</v>
      </c>
      <c r="C82" s="28"/>
      <c r="D82" s="28" t="s">
        <v>480</v>
      </c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</row>
    <row r="83" spans="1:27" ht="30.75" hidden="1" thickBot="1" x14ac:dyDescent="0.3">
      <c r="A83" s="28"/>
      <c r="B83" s="28" t="s">
        <v>481</v>
      </c>
      <c r="C83" s="28"/>
      <c r="D83" s="28" t="s">
        <v>482</v>
      </c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</row>
    <row r="84" spans="1:27" ht="30.75" hidden="1" thickBot="1" x14ac:dyDescent="0.3">
      <c r="A84" s="28"/>
      <c r="B84" s="28" t="s">
        <v>483</v>
      </c>
      <c r="C84" s="28"/>
      <c r="D84" s="28" t="s">
        <v>484</v>
      </c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28"/>
    </row>
    <row r="85" spans="1:27" ht="30.75" hidden="1" thickBot="1" x14ac:dyDescent="0.3">
      <c r="A85" s="28"/>
      <c r="B85" s="28" t="s">
        <v>485</v>
      </c>
      <c r="C85" s="28"/>
      <c r="D85" s="28" t="s">
        <v>486</v>
      </c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  <c r="AA85" s="28"/>
    </row>
    <row r="86" spans="1:27" ht="30.75" hidden="1" thickBot="1" x14ac:dyDescent="0.3">
      <c r="A86" s="28"/>
      <c r="B86" s="28" t="s">
        <v>487</v>
      </c>
      <c r="C86" s="28"/>
      <c r="D86" s="28" t="s">
        <v>488</v>
      </c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  <c r="AA86" s="28"/>
    </row>
    <row r="87" spans="1:27" ht="30.75" hidden="1" thickBot="1" x14ac:dyDescent="0.3">
      <c r="A87" s="28"/>
      <c r="B87" s="28" t="s">
        <v>489</v>
      </c>
      <c r="C87" s="28"/>
      <c r="D87" s="28" t="s">
        <v>490</v>
      </c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  <c r="AA87" s="28"/>
    </row>
    <row r="88" spans="1:27" ht="30.75" hidden="1" thickBot="1" x14ac:dyDescent="0.3">
      <c r="A88" s="28"/>
      <c r="B88" s="28" t="s">
        <v>491</v>
      </c>
      <c r="C88" s="28"/>
      <c r="D88" s="28" t="s">
        <v>492</v>
      </c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  <c r="AA88" s="28"/>
    </row>
    <row r="89" spans="1:27" ht="30.75" hidden="1" thickBot="1" x14ac:dyDescent="0.3">
      <c r="A89" s="28"/>
      <c r="B89" s="28" t="s">
        <v>493</v>
      </c>
      <c r="C89" s="28"/>
      <c r="D89" s="28" t="s">
        <v>494</v>
      </c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  <c r="AA89" s="28"/>
    </row>
    <row r="90" spans="1:27" ht="30.75" hidden="1" thickBot="1" x14ac:dyDescent="0.3">
      <c r="A90" s="28"/>
      <c r="B90" s="28" t="s">
        <v>38</v>
      </c>
      <c r="C90" s="28"/>
      <c r="D90" s="28" t="s">
        <v>495</v>
      </c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  <c r="AA90" s="28"/>
    </row>
    <row r="91" spans="1:27" ht="30.75" hidden="1" thickBot="1" x14ac:dyDescent="0.3">
      <c r="A91" s="28"/>
      <c r="B91" s="28" t="s">
        <v>39</v>
      </c>
      <c r="C91" s="28"/>
      <c r="D91" s="28" t="s">
        <v>496</v>
      </c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  <c r="AA91" s="28"/>
    </row>
    <row r="92" spans="1:27" ht="30.75" hidden="1" thickBot="1" x14ac:dyDescent="0.3">
      <c r="A92" s="28"/>
      <c r="B92" s="28" t="s">
        <v>497</v>
      </c>
      <c r="C92" s="28"/>
      <c r="D92" s="28" t="s">
        <v>498</v>
      </c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</row>
    <row r="93" spans="1:27" ht="30.75" hidden="1" thickBot="1" x14ac:dyDescent="0.3">
      <c r="A93" s="28"/>
      <c r="B93" s="28" t="s">
        <v>499</v>
      </c>
      <c r="C93" s="28"/>
      <c r="D93" s="28" t="s">
        <v>500</v>
      </c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  <c r="AA93" s="28"/>
    </row>
    <row r="94" spans="1:27" ht="30.75" hidden="1" thickBot="1" x14ac:dyDescent="0.3">
      <c r="A94" s="28"/>
      <c r="B94" s="28" t="s">
        <v>501</v>
      </c>
      <c r="C94" s="28"/>
      <c r="D94" s="28" t="s">
        <v>502</v>
      </c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  <c r="AA94" s="28"/>
    </row>
    <row r="95" spans="1:27" ht="30.75" hidden="1" thickBot="1" x14ac:dyDescent="0.3">
      <c r="A95" s="28"/>
      <c r="B95" s="28" t="s">
        <v>503</v>
      </c>
      <c r="C95" s="28"/>
      <c r="D95" s="28" t="s">
        <v>504</v>
      </c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  <c r="AA95" s="28"/>
    </row>
    <row r="96" spans="1:27" ht="30.75" hidden="1" thickBot="1" x14ac:dyDescent="0.3">
      <c r="A96" s="28"/>
      <c r="B96" s="28" t="s">
        <v>102</v>
      </c>
      <c r="C96" s="28"/>
      <c r="D96" s="28" t="s">
        <v>505</v>
      </c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</row>
    <row r="97" spans="1:27" ht="30.75" hidden="1" thickBot="1" x14ac:dyDescent="0.3">
      <c r="A97" s="28"/>
      <c r="B97" s="28" t="s">
        <v>64</v>
      </c>
      <c r="C97" s="28"/>
      <c r="D97" s="28" t="s">
        <v>506</v>
      </c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</row>
    <row r="98" spans="1:27" ht="30.75" hidden="1" thickBot="1" x14ac:dyDescent="0.3">
      <c r="A98" s="28"/>
      <c r="B98" s="28" t="s">
        <v>507</v>
      </c>
      <c r="C98" s="28"/>
      <c r="D98" s="28" t="s">
        <v>508</v>
      </c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</row>
    <row r="99" spans="1:27" ht="30.75" hidden="1" thickBot="1" x14ac:dyDescent="0.3">
      <c r="A99" s="28"/>
      <c r="B99" s="28" t="s">
        <v>509</v>
      </c>
      <c r="C99" s="28"/>
      <c r="D99" s="28" t="s">
        <v>510</v>
      </c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</row>
    <row r="100" spans="1:27" ht="30.75" hidden="1" thickBot="1" x14ac:dyDescent="0.3">
      <c r="A100" s="28"/>
      <c r="B100" s="28" t="s">
        <v>511</v>
      </c>
      <c r="C100" s="28"/>
      <c r="D100" s="28" t="s">
        <v>512</v>
      </c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  <c r="AA100" s="28"/>
    </row>
    <row r="101" spans="1:27" ht="30.75" hidden="1" thickBot="1" x14ac:dyDescent="0.3">
      <c r="A101" s="28"/>
      <c r="B101" s="28" t="s">
        <v>513</v>
      </c>
      <c r="C101" s="28"/>
      <c r="D101" s="28" t="s">
        <v>514</v>
      </c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  <c r="AA101" s="28"/>
    </row>
    <row r="102" spans="1:27" ht="30.75" hidden="1" thickBot="1" x14ac:dyDescent="0.3">
      <c r="A102" s="28"/>
      <c r="B102" s="28" t="s">
        <v>515</v>
      </c>
      <c r="C102" s="28"/>
      <c r="D102" s="28" t="s">
        <v>516</v>
      </c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  <c r="AA102" s="28"/>
    </row>
    <row r="103" spans="1:27" ht="30.75" hidden="1" thickBot="1" x14ac:dyDescent="0.3">
      <c r="A103" s="28"/>
      <c r="B103" s="28" t="s">
        <v>517</v>
      </c>
      <c r="C103" s="28"/>
      <c r="D103" s="28" t="s">
        <v>518</v>
      </c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  <c r="AA103" s="28"/>
    </row>
    <row r="104" spans="1:27" ht="30.75" hidden="1" thickBot="1" x14ac:dyDescent="0.3">
      <c r="A104" s="28"/>
      <c r="B104" s="28" t="s">
        <v>519</v>
      </c>
      <c r="C104" s="28"/>
      <c r="D104" s="28" t="s">
        <v>520</v>
      </c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  <c r="AA104" s="28"/>
    </row>
    <row r="105" spans="1:27" ht="30.75" hidden="1" thickBot="1" x14ac:dyDescent="0.3">
      <c r="A105" s="28"/>
      <c r="B105" s="28" t="s">
        <v>521</v>
      </c>
      <c r="C105" s="28"/>
      <c r="D105" s="28" t="s">
        <v>522</v>
      </c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  <c r="AA105" s="28"/>
    </row>
    <row r="106" spans="1:27" ht="30.75" hidden="1" thickBot="1" x14ac:dyDescent="0.3">
      <c r="A106" s="28"/>
      <c r="B106" s="28" t="s">
        <v>523</v>
      </c>
      <c r="C106" s="28"/>
      <c r="D106" s="28" t="s">
        <v>524</v>
      </c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  <c r="AA106" s="28"/>
    </row>
    <row r="107" spans="1:27" ht="30.75" hidden="1" thickBot="1" x14ac:dyDescent="0.3">
      <c r="A107" s="28"/>
      <c r="B107" s="28" t="s">
        <v>525</v>
      </c>
      <c r="C107" s="28"/>
      <c r="D107" s="28" t="s">
        <v>526</v>
      </c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  <c r="AA107" s="28"/>
    </row>
    <row r="108" spans="1:27" ht="45.75" hidden="1" thickBot="1" x14ac:dyDescent="0.3">
      <c r="A108" s="28"/>
      <c r="B108" s="28" t="s">
        <v>108</v>
      </c>
      <c r="C108" s="28"/>
      <c r="D108" s="28" t="s">
        <v>527</v>
      </c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  <c r="AA108" s="28"/>
    </row>
    <row r="109" spans="1:27" ht="30.75" hidden="1" thickBot="1" x14ac:dyDescent="0.3">
      <c r="A109" s="28"/>
      <c r="B109" s="28" t="s">
        <v>528</v>
      </c>
      <c r="C109" s="28"/>
      <c r="D109" s="28" t="s">
        <v>529</v>
      </c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  <c r="AA109" s="28"/>
    </row>
    <row r="110" spans="1:27" ht="30.75" hidden="1" thickBot="1" x14ac:dyDescent="0.3">
      <c r="A110" s="28"/>
      <c r="B110" s="28" t="s">
        <v>530</v>
      </c>
      <c r="C110" s="28"/>
      <c r="D110" s="28" t="s">
        <v>531</v>
      </c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  <c r="AA110" s="28"/>
    </row>
    <row r="111" spans="1:27" ht="30.75" hidden="1" thickBot="1" x14ac:dyDescent="0.3">
      <c r="A111" s="28"/>
      <c r="B111" s="28" t="s">
        <v>532</v>
      </c>
      <c r="C111" s="28"/>
      <c r="D111" s="28" t="s">
        <v>533</v>
      </c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  <c r="AA111" s="28"/>
    </row>
    <row r="112" spans="1:27" ht="30.75" hidden="1" thickBot="1" x14ac:dyDescent="0.3">
      <c r="A112" s="28"/>
      <c r="B112" s="28" t="s">
        <v>534</v>
      </c>
      <c r="C112" s="28"/>
      <c r="D112" s="28" t="s">
        <v>535</v>
      </c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  <c r="AA112" s="28"/>
    </row>
    <row r="113" spans="1:27" ht="30.75" hidden="1" thickBot="1" x14ac:dyDescent="0.3">
      <c r="A113" s="28"/>
      <c r="B113" s="28" t="s">
        <v>536</v>
      </c>
      <c r="C113" s="28"/>
      <c r="D113" s="28" t="s">
        <v>537</v>
      </c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  <c r="AA113" s="28"/>
    </row>
    <row r="114" spans="1:27" ht="30.75" hidden="1" thickBot="1" x14ac:dyDescent="0.3">
      <c r="A114" s="28"/>
      <c r="B114" s="28" t="s">
        <v>538</v>
      </c>
      <c r="C114" s="28"/>
      <c r="D114" s="28" t="s">
        <v>539</v>
      </c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  <c r="AA114" s="28"/>
    </row>
    <row r="115" spans="1:27" ht="30.75" hidden="1" thickBot="1" x14ac:dyDescent="0.3">
      <c r="A115" s="28"/>
      <c r="B115" s="28" t="s">
        <v>540</v>
      </c>
      <c r="C115" s="28"/>
      <c r="D115" s="28" t="s">
        <v>541</v>
      </c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  <c r="AA115" s="28"/>
    </row>
    <row r="116" spans="1:27" ht="30.75" hidden="1" thickBot="1" x14ac:dyDescent="0.3">
      <c r="A116" s="28"/>
      <c r="B116" s="28" t="s">
        <v>542</v>
      </c>
      <c r="C116" s="28"/>
      <c r="D116" s="28" t="s">
        <v>543</v>
      </c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  <c r="AA116" s="28"/>
    </row>
    <row r="117" spans="1:27" ht="30.75" hidden="1" thickBot="1" x14ac:dyDescent="0.3">
      <c r="A117" s="28"/>
      <c r="B117" s="28" t="s">
        <v>544</v>
      </c>
      <c r="C117" s="28"/>
      <c r="D117" s="28" t="s">
        <v>545</v>
      </c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  <c r="AA117" s="28"/>
    </row>
    <row r="118" spans="1:27" ht="30.75" hidden="1" thickBot="1" x14ac:dyDescent="0.3">
      <c r="A118" s="28"/>
      <c r="B118" s="28" t="s">
        <v>546</v>
      </c>
      <c r="C118" s="28"/>
      <c r="D118" s="28" t="s">
        <v>547</v>
      </c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  <c r="AA118" s="28"/>
    </row>
    <row r="119" spans="1:27" ht="30.75" hidden="1" thickBot="1" x14ac:dyDescent="0.3">
      <c r="A119" s="28"/>
      <c r="B119" s="28" t="s">
        <v>548</v>
      </c>
      <c r="C119" s="28"/>
      <c r="D119" s="28" t="s">
        <v>549</v>
      </c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  <c r="AA119" s="28"/>
    </row>
    <row r="120" spans="1:27" ht="30.75" hidden="1" thickBot="1" x14ac:dyDescent="0.3">
      <c r="A120" s="28"/>
      <c r="B120" s="28" t="s">
        <v>550</v>
      </c>
      <c r="C120" s="28"/>
      <c r="D120" s="28" t="s">
        <v>551</v>
      </c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  <c r="AA120" s="28"/>
    </row>
    <row r="121" spans="1:27" ht="30.75" hidden="1" thickBot="1" x14ac:dyDescent="0.3">
      <c r="A121" s="28"/>
      <c r="B121" s="28" t="s">
        <v>552</v>
      </c>
      <c r="C121" s="28"/>
      <c r="D121" s="28" t="s">
        <v>553</v>
      </c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  <c r="AA121" s="28"/>
    </row>
    <row r="122" spans="1:27" ht="30.75" hidden="1" thickBot="1" x14ac:dyDescent="0.3">
      <c r="A122" s="28"/>
      <c r="B122" s="28" t="s">
        <v>554</v>
      </c>
      <c r="C122" s="28"/>
      <c r="D122" s="28" t="s">
        <v>555</v>
      </c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  <c r="AA122" s="28"/>
    </row>
    <row r="123" spans="1:27" ht="30.75" hidden="1" thickBot="1" x14ac:dyDescent="0.3">
      <c r="A123" s="28"/>
      <c r="B123" s="28" t="s">
        <v>556</v>
      </c>
      <c r="C123" s="28"/>
      <c r="D123" s="28" t="s">
        <v>557</v>
      </c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  <c r="AA123" s="28"/>
    </row>
    <row r="124" spans="1:27" ht="30.75" hidden="1" thickBot="1" x14ac:dyDescent="0.3">
      <c r="A124" s="28"/>
      <c r="B124" s="28" t="s">
        <v>558</v>
      </c>
      <c r="C124" s="28"/>
      <c r="D124" s="28" t="s">
        <v>559</v>
      </c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  <c r="AA124" s="28"/>
    </row>
    <row r="125" spans="1:27" ht="30.75" hidden="1" thickBot="1" x14ac:dyDescent="0.3">
      <c r="A125" s="28"/>
      <c r="B125" s="28" t="s">
        <v>560</v>
      </c>
      <c r="C125" s="28"/>
      <c r="D125" s="28" t="s">
        <v>561</v>
      </c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  <c r="AA125" s="28"/>
    </row>
    <row r="126" spans="1:27" ht="30.75" hidden="1" thickBot="1" x14ac:dyDescent="0.3">
      <c r="A126" s="28"/>
      <c r="B126" s="28" t="s">
        <v>562</v>
      </c>
      <c r="C126" s="28"/>
      <c r="D126" s="28" t="s">
        <v>563</v>
      </c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  <c r="AA126" s="28"/>
    </row>
    <row r="127" spans="1:27" ht="30.75" hidden="1" thickBot="1" x14ac:dyDescent="0.3">
      <c r="A127" s="28"/>
      <c r="B127" s="28" t="s">
        <v>564</v>
      </c>
      <c r="C127" s="28"/>
      <c r="D127" s="28" t="s">
        <v>565</v>
      </c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  <c r="AA127" s="28"/>
    </row>
    <row r="128" spans="1:27" ht="30.75" hidden="1" thickBot="1" x14ac:dyDescent="0.3">
      <c r="A128" s="28"/>
      <c r="B128" s="28" t="s">
        <v>566</v>
      </c>
      <c r="C128" s="28"/>
      <c r="D128" s="28" t="s">
        <v>567</v>
      </c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  <c r="AA128" s="28"/>
    </row>
    <row r="129" spans="1:27" ht="30.75" hidden="1" thickBot="1" x14ac:dyDescent="0.3">
      <c r="A129" s="28"/>
      <c r="B129" s="28" t="s">
        <v>568</v>
      </c>
      <c r="C129" s="28"/>
      <c r="D129" s="28" t="s">
        <v>569</v>
      </c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  <c r="AA129" s="28"/>
    </row>
    <row r="130" spans="1:27" ht="30.75" hidden="1" thickBot="1" x14ac:dyDescent="0.3">
      <c r="A130" s="28"/>
      <c r="B130" s="28" t="s">
        <v>570</v>
      </c>
      <c r="C130" s="28"/>
      <c r="D130" s="28" t="s">
        <v>571</v>
      </c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  <c r="AA130" s="28"/>
    </row>
    <row r="131" spans="1:27" ht="30.75" hidden="1" thickBot="1" x14ac:dyDescent="0.3">
      <c r="A131" s="28"/>
      <c r="B131" s="28" t="s">
        <v>572</v>
      </c>
      <c r="C131" s="28"/>
      <c r="D131" s="28" t="s">
        <v>573</v>
      </c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  <c r="AA131" s="28"/>
    </row>
    <row r="132" spans="1:27" ht="30.75" hidden="1" thickBot="1" x14ac:dyDescent="0.3">
      <c r="A132" s="28"/>
      <c r="B132" s="28" t="s">
        <v>574</v>
      </c>
      <c r="C132" s="28"/>
      <c r="D132" s="28" t="s">
        <v>575</v>
      </c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  <c r="AA132" s="28"/>
    </row>
    <row r="133" spans="1:27" ht="30.75" hidden="1" thickBot="1" x14ac:dyDescent="0.3">
      <c r="A133" s="28"/>
      <c r="B133" s="28" t="s">
        <v>576</v>
      </c>
      <c r="C133" s="28"/>
      <c r="D133" s="28" t="s">
        <v>577</v>
      </c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  <c r="AA133" s="28"/>
    </row>
    <row r="134" spans="1:27" ht="30.75" hidden="1" thickBot="1" x14ac:dyDescent="0.3">
      <c r="A134" s="28"/>
      <c r="B134" s="28" t="s">
        <v>578</v>
      </c>
      <c r="C134" s="28"/>
      <c r="D134" s="28" t="s">
        <v>579</v>
      </c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  <c r="AA134" s="28"/>
    </row>
    <row r="135" spans="1:27" ht="30.75" hidden="1" thickBot="1" x14ac:dyDescent="0.3">
      <c r="A135" s="28"/>
      <c r="B135" s="28" t="s">
        <v>580</v>
      </c>
      <c r="C135" s="28"/>
      <c r="D135" s="28" t="s">
        <v>581</v>
      </c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  <c r="AA135" s="28"/>
    </row>
    <row r="136" spans="1:27" ht="30.75" hidden="1" thickBot="1" x14ac:dyDescent="0.3">
      <c r="A136" s="28"/>
      <c r="B136" s="28" t="s">
        <v>582</v>
      </c>
      <c r="C136" s="28"/>
      <c r="D136" s="28" t="s">
        <v>583</v>
      </c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  <c r="AA136" s="28"/>
    </row>
    <row r="137" spans="1:27" ht="30.75" hidden="1" thickBot="1" x14ac:dyDescent="0.3">
      <c r="A137" s="28"/>
      <c r="B137" s="28" t="s">
        <v>584</v>
      </c>
      <c r="C137" s="28"/>
      <c r="D137" s="28" t="s">
        <v>585</v>
      </c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  <c r="AA137" s="28"/>
    </row>
    <row r="138" spans="1:27" ht="30.75" hidden="1" thickBot="1" x14ac:dyDescent="0.3">
      <c r="A138" s="28"/>
      <c r="B138" s="28" t="s">
        <v>586</v>
      </c>
      <c r="C138" s="28"/>
      <c r="D138" s="28" t="s">
        <v>587</v>
      </c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  <c r="AA138" s="28"/>
    </row>
    <row r="139" spans="1:27" ht="30.75" hidden="1" thickBot="1" x14ac:dyDescent="0.3">
      <c r="A139" s="28"/>
      <c r="B139" s="28" t="s">
        <v>588</v>
      </c>
      <c r="C139" s="28"/>
      <c r="D139" s="28" t="s">
        <v>589</v>
      </c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  <c r="AA139" s="28"/>
    </row>
    <row r="140" spans="1:27" ht="30.75" hidden="1" thickBot="1" x14ac:dyDescent="0.3">
      <c r="A140" s="28"/>
      <c r="B140" s="28" t="s">
        <v>590</v>
      </c>
      <c r="C140" s="28"/>
      <c r="D140" s="28" t="s">
        <v>591</v>
      </c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  <c r="AA140" s="28"/>
    </row>
    <row r="141" spans="1:27" ht="30.75" hidden="1" thickBot="1" x14ac:dyDescent="0.3">
      <c r="A141" s="28"/>
      <c r="B141" s="28" t="s">
        <v>592</v>
      </c>
      <c r="C141" s="28"/>
      <c r="D141" s="28" t="s">
        <v>593</v>
      </c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  <c r="AA141" s="28"/>
    </row>
    <row r="142" spans="1:27" ht="30.75" hidden="1" thickBot="1" x14ac:dyDescent="0.3">
      <c r="A142" s="28"/>
      <c r="B142" s="28" t="s">
        <v>594</v>
      </c>
      <c r="C142" s="28"/>
      <c r="D142" s="28" t="s">
        <v>595</v>
      </c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  <c r="AA142" s="28"/>
    </row>
    <row r="143" spans="1:27" ht="30.75" hidden="1" thickBot="1" x14ac:dyDescent="0.3">
      <c r="A143" s="28"/>
      <c r="B143" s="28" t="s">
        <v>98</v>
      </c>
      <c r="C143" s="28"/>
      <c r="D143" s="28" t="s">
        <v>596</v>
      </c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  <c r="AA143" s="28"/>
    </row>
    <row r="144" spans="1:27" ht="30.75" hidden="1" thickBot="1" x14ac:dyDescent="0.3">
      <c r="A144" s="28"/>
      <c r="B144" s="28" t="s">
        <v>574</v>
      </c>
      <c r="C144" s="28"/>
      <c r="D144" s="28" t="s">
        <v>597</v>
      </c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  <c r="AA144" s="28"/>
    </row>
    <row r="145" spans="1:27" ht="30.75" hidden="1" thickBot="1" x14ac:dyDescent="0.3">
      <c r="A145" s="28"/>
      <c r="B145" s="28" t="s">
        <v>598</v>
      </c>
      <c r="C145" s="28"/>
      <c r="D145" s="28" t="s">
        <v>599</v>
      </c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  <c r="AA145" s="28"/>
    </row>
    <row r="146" spans="1:27" ht="30.75" hidden="1" thickBot="1" x14ac:dyDescent="0.3">
      <c r="A146" s="28"/>
      <c r="B146" s="28" t="s">
        <v>600</v>
      </c>
      <c r="C146" s="28"/>
      <c r="D146" s="28" t="s">
        <v>601</v>
      </c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  <c r="AA146" s="28"/>
    </row>
    <row r="147" spans="1:27" ht="30.75" hidden="1" thickBot="1" x14ac:dyDescent="0.3">
      <c r="A147" s="28"/>
      <c r="B147" s="28" t="s">
        <v>602</v>
      </c>
      <c r="C147" s="28"/>
      <c r="D147" s="28" t="s">
        <v>603</v>
      </c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  <c r="AA147" s="28"/>
    </row>
    <row r="148" spans="1:27" ht="30.75" hidden="1" thickBot="1" x14ac:dyDescent="0.3">
      <c r="A148" s="28"/>
      <c r="B148" s="28" t="s">
        <v>604</v>
      </c>
      <c r="C148" s="28"/>
      <c r="D148" s="28" t="s">
        <v>605</v>
      </c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  <c r="AA148" s="28"/>
    </row>
    <row r="149" spans="1:27" ht="30.75" hidden="1" thickBot="1" x14ac:dyDescent="0.3">
      <c r="A149" s="28"/>
      <c r="B149" s="28" t="s">
        <v>606</v>
      </c>
      <c r="C149" s="28"/>
      <c r="D149" s="28" t="s">
        <v>607</v>
      </c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  <c r="AA149" s="28"/>
    </row>
    <row r="150" spans="1:27" ht="30.75" hidden="1" thickBot="1" x14ac:dyDescent="0.3">
      <c r="A150" s="28"/>
      <c r="B150" s="28" t="s">
        <v>608</v>
      </c>
      <c r="C150" s="28"/>
      <c r="D150" s="28" t="s">
        <v>609</v>
      </c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  <c r="AA150" s="28"/>
    </row>
    <row r="151" spans="1:27" ht="30.75" hidden="1" thickBot="1" x14ac:dyDescent="0.3">
      <c r="A151" s="28"/>
      <c r="B151" s="28" t="s">
        <v>610</v>
      </c>
      <c r="C151" s="28"/>
      <c r="D151" s="28" t="s">
        <v>611</v>
      </c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  <c r="AA151" s="28"/>
    </row>
    <row r="152" spans="1:27" ht="30.75" hidden="1" thickBot="1" x14ac:dyDescent="0.3">
      <c r="A152" s="28"/>
      <c r="B152" s="28" t="s">
        <v>61</v>
      </c>
      <c r="C152" s="28"/>
      <c r="D152" s="28" t="s">
        <v>612</v>
      </c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  <c r="AA152" s="28"/>
    </row>
    <row r="153" spans="1:27" ht="30.75" hidden="1" thickBot="1" x14ac:dyDescent="0.3">
      <c r="A153" s="28"/>
      <c r="B153" s="28" t="s">
        <v>613</v>
      </c>
      <c r="C153" s="28"/>
      <c r="D153" s="28" t="s">
        <v>614</v>
      </c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  <c r="AA153" s="28"/>
    </row>
    <row r="154" spans="1:27" ht="30.75" hidden="1" thickBot="1" x14ac:dyDescent="0.3">
      <c r="A154" s="28"/>
      <c r="B154" s="28" t="s">
        <v>615</v>
      </c>
      <c r="C154" s="28"/>
      <c r="D154" s="28" t="s">
        <v>616</v>
      </c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  <c r="AA154" s="28"/>
    </row>
    <row r="155" spans="1:27" ht="30.75" hidden="1" thickBot="1" x14ac:dyDescent="0.3">
      <c r="A155" s="28"/>
      <c r="B155" s="28" t="s">
        <v>617</v>
      </c>
      <c r="C155" s="28"/>
      <c r="D155" s="28" t="s">
        <v>618</v>
      </c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  <c r="AA155" s="28"/>
    </row>
    <row r="156" spans="1:27" ht="45.75" hidden="1" thickBot="1" x14ac:dyDescent="0.3">
      <c r="A156" s="28"/>
      <c r="B156" s="28" t="s">
        <v>619</v>
      </c>
      <c r="C156" s="28"/>
      <c r="D156" s="28" t="s">
        <v>620</v>
      </c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  <c r="AA156" s="28"/>
    </row>
    <row r="157" spans="1:27" ht="30.75" hidden="1" thickBot="1" x14ac:dyDescent="0.3">
      <c r="A157" s="28"/>
      <c r="B157" s="28" t="s">
        <v>621</v>
      </c>
      <c r="C157" s="28"/>
      <c r="D157" s="28" t="s">
        <v>622</v>
      </c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  <c r="AA157" s="28"/>
    </row>
    <row r="158" spans="1:27" ht="30.75" hidden="1" thickBot="1" x14ac:dyDescent="0.3">
      <c r="A158" s="28"/>
      <c r="B158" s="28" t="s">
        <v>623</v>
      </c>
      <c r="C158" s="28"/>
      <c r="D158" s="28" t="s">
        <v>624</v>
      </c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  <c r="AA158" s="28"/>
    </row>
    <row r="159" spans="1:27" ht="30.75" hidden="1" thickBot="1" x14ac:dyDescent="0.3">
      <c r="A159" s="28"/>
      <c r="B159" s="28" t="s">
        <v>625</v>
      </c>
      <c r="C159" s="28"/>
      <c r="D159" s="28" t="s">
        <v>626</v>
      </c>
      <c r="E159" s="28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  <c r="AA159" s="28"/>
    </row>
    <row r="160" spans="1:27" ht="30.75" hidden="1" thickBot="1" x14ac:dyDescent="0.3">
      <c r="A160" s="28"/>
      <c r="B160" s="28" t="s">
        <v>627</v>
      </c>
      <c r="C160" s="28"/>
      <c r="D160" s="28" t="s">
        <v>628</v>
      </c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</row>
    <row r="161" spans="1:27" ht="30.75" hidden="1" thickBot="1" x14ac:dyDescent="0.3">
      <c r="A161" s="28"/>
      <c r="B161" s="28" t="s">
        <v>629</v>
      </c>
      <c r="C161" s="28"/>
      <c r="D161" s="28" t="s">
        <v>630</v>
      </c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</row>
    <row r="162" spans="1:27" ht="30.75" hidden="1" thickBot="1" x14ac:dyDescent="0.3">
      <c r="A162" s="28"/>
      <c r="B162" s="28" t="s">
        <v>631</v>
      </c>
      <c r="C162" s="28"/>
      <c r="D162" s="28" t="s">
        <v>632</v>
      </c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</row>
    <row r="163" spans="1:27" ht="30.75" hidden="1" thickBot="1" x14ac:dyDescent="0.3">
      <c r="A163" s="28"/>
      <c r="B163" s="28" t="s">
        <v>633</v>
      </c>
      <c r="C163" s="28"/>
      <c r="D163" s="28" t="s">
        <v>634</v>
      </c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</row>
    <row r="164" spans="1:27" ht="30.75" hidden="1" thickBot="1" x14ac:dyDescent="0.3">
      <c r="A164" s="28"/>
      <c r="B164" s="28" t="s">
        <v>60</v>
      </c>
      <c r="C164" s="28"/>
      <c r="D164" s="28" t="s">
        <v>635</v>
      </c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</row>
    <row r="165" spans="1:27" ht="30.75" hidden="1" thickBot="1" x14ac:dyDescent="0.3">
      <c r="A165" s="28"/>
      <c r="B165" s="28" t="s">
        <v>636</v>
      </c>
      <c r="C165" s="28"/>
      <c r="D165" s="28" t="s">
        <v>637</v>
      </c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</row>
    <row r="166" spans="1:27" ht="30.75" hidden="1" thickBot="1" x14ac:dyDescent="0.3">
      <c r="A166" s="28"/>
      <c r="B166" s="28" t="s">
        <v>638</v>
      </c>
      <c r="C166" s="28"/>
      <c r="D166" s="28" t="s">
        <v>639</v>
      </c>
      <c r="E166" s="28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  <c r="AA166" s="28"/>
    </row>
    <row r="167" spans="1:27" ht="30.75" hidden="1" thickBot="1" x14ac:dyDescent="0.3">
      <c r="A167" s="28"/>
      <c r="B167" s="28" t="s">
        <v>54</v>
      </c>
      <c r="C167" s="28"/>
      <c r="D167" s="28" t="s">
        <v>640</v>
      </c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  <c r="AA167" s="28"/>
    </row>
    <row r="168" spans="1:27" ht="30.75" hidden="1" thickBot="1" x14ac:dyDescent="0.3">
      <c r="A168" s="28"/>
      <c r="B168" s="28" t="s">
        <v>641</v>
      </c>
      <c r="C168" s="28"/>
      <c r="D168" s="28" t="s">
        <v>642</v>
      </c>
      <c r="E168" s="28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  <c r="AA168" s="28"/>
    </row>
    <row r="169" spans="1:27" ht="30.75" hidden="1" thickBot="1" x14ac:dyDescent="0.3">
      <c r="A169" s="28"/>
      <c r="B169" s="28" t="s">
        <v>96</v>
      </c>
      <c r="C169" s="28"/>
      <c r="D169" s="28" t="s">
        <v>643</v>
      </c>
      <c r="E169" s="28"/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  <c r="AA169" s="28"/>
    </row>
    <row r="170" spans="1:27" ht="30.75" hidden="1" thickBot="1" x14ac:dyDescent="0.3">
      <c r="A170" s="28"/>
      <c r="B170" s="28" t="s">
        <v>644</v>
      </c>
      <c r="C170" s="28"/>
      <c r="D170" s="28" t="s">
        <v>645</v>
      </c>
      <c r="E170" s="28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  <c r="AA170" s="28"/>
    </row>
    <row r="171" spans="1:27" ht="30.75" hidden="1" thickBot="1" x14ac:dyDescent="0.3">
      <c r="A171" s="28"/>
      <c r="B171" s="28" t="s">
        <v>646</v>
      </c>
      <c r="C171" s="28"/>
      <c r="D171" s="28" t="s">
        <v>647</v>
      </c>
      <c r="E171" s="28"/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  <c r="AA171" s="28"/>
    </row>
    <row r="172" spans="1:27" ht="30.75" hidden="1" thickBot="1" x14ac:dyDescent="0.3">
      <c r="A172" s="28"/>
      <c r="B172" s="28" t="s">
        <v>648</v>
      </c>
      <c r="C172" s="28"/>
      <c r="D172" s="28" t="s">
        <v>649</v>
      </c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  <c r="AA172" s="28"/>
    </row>
    <row r="173" spans="1:27" ht="30.75" hidden="1" thickBot="1" x14ac:dyDescent="0.3">
      <c r="A173" s="28"/>
      <c r="B173" s="28" t="s">
        <v>650</v>
      </c>
      <c r="C173" s="28"/>
      <c r="D173" s="28" t="s">
        <v>651</v>
      </c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  <c r="AA173" s="28"/>
    </row>
    <row r="174" spans="1:27" ht="30.75" hidden="1" thickBot="1" x14ac:dyDescent="0.3">
      <c r="A174" s="28"/>
      <c r="B174" s="28" t="s">
        <v>652</v>
      </c>
      <c r="C174" s="28"/>
      <c r="D174" s="28" t="s">
        <v>653</v>
      </c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  <c r="AA174" s="28"/>
    </row>
    <row r="175" spans="1:27" ht="30.75" hidden="1" thickBot="1" x14ac:dyDescent="0.3">
      <c r="A175" s="28"/>
      <c r="B175" s="28" t="s">
        <v>654</v>
      </c>
      <c r="C175" s="28"/>
      <c r="D175" s="28" t="s">
        <v>655</v>
      </c>
      <c r="E175" s="28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  <c r="AA175" s="28"/>
    </row>
    <row r="176" spans="1:27" ht="30.75" hidden="1" thickBot="1" x14ac:dyDescent="0.3">
      <c r="A176" s="28"/>
      <c r="B176" s="28" t="s">
        <v>656</v>
      </c>
      <c r="C176" s="28"/>
      <c r="D176" s="28" t="s">
        <v>657</v>
      </c>
      <c r="E176" s="28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  <c r="AA176" s="28"/>
    </row>
    <row r="177" spans="1:27" ht="30.75" hidden="1" thickBot="1" x14ac:dyDescent="0.3">
      <c r="A177" s="28"/>
      <c r="B177" s="28" t="s">
        <v>658</v>
      </c>
      <c r="C177" s="28"/>
      <c r="D177" s="28" t="s">
        <v>659</v>
      </c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  <c r="AA177" s="28"/>
    </row>
    <row r="178" spans="1:27" ht="30.75" hidden="1" thickBot="1" x14ac:dyDescent="0.3">
      <c r="A178" s="28"/>
      <c r="B178" s="28" t="s">
        <v>660</v>
      </c>
      <c r="C178" s="28"/>
      <c r="D178" s="28" t="s">
        <v>661</v>
      </c>
      <c r="E178" s="28"/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  <c r="AA178" s="28"/>
    </row>
    <row r="179" spans="1:27" ht="30.75" hidden="1" thickBot="1" x14ac:dyDescent="0.3">
      <c r="A179" s="28"/>
      <c r="B179" s="28" t="s">
        <v>662</v>
      </c>
      <c r="C179" s="28"/>
      <c r="D179" s="28" t="s">
        <v>663</v>
      </c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  <c r="AA179" s="28"/>
    </row>
    <row r="180" spans="1:27" ht="30.75" hidden="1" thickBot="1" x14ac:dyDescent="0.3">
      <c r="A180" s="28"/>
      <c r="B180" s="28" t="s">
        <v>664</v>
      </c>
      <c r="C180" s="28"/>
      <c r="D180" s="28" t="s">
        <v>665</v>
      </c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  <c r="AA180" s="28"/>
    </row>
    <row r="181" spans="1:27" ht="30.75" hidden="1" thickBot="1" x14ac:dyDescent="0.3">
      <c r="A181" s="28"/>
      <c r="B181" s="28" t="s">
        <v>666</v>
      </c>
      <c r="C181" s="28"/>
      <c r="D181" s="28" t="s">
        <v>667</v>
      </c>
      <c r="E181" s="28"/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  <c r="AA181" s="28"/>
    </row>
    <row r="182" spans="1:27" ht="30.75" hidden="1" thickBot="1" x14ac:dyDescent="0.3">
      <c r="A182" s="28"/>
      <c r="B182" s="28" t="s">
        <v>668</v>
      </c>
      <c r="C182" s="28"/>
      <c r="D182" s="28" t="s">
        <v>669</v>
      </c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  <c r="AA182" s="28"/>
    </row>
    <row r="183" spans="1:27" ht="30.75" hidden="1" thickBot="1" x14ac:dyDescent="0.3">
      <c r="A183" s="28"/>
      <c r="B183" s="28" t="s">
        <v>670</v>
      </c>
      <c r="C183" s="28"/>
      <c r="D183" s="28" t="s">
        <v>671</v>
      </c>
      <c r="E183" s="28"/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  <c r="AA183" s="28"/>
    </row>
    <row r="184" spans="1:27" ht="30.75" hidden="1" thickBot="1" x14ac:dyDescent="0.3">
      <c r="A184" s="28"/>
      <c r="B184" s="28" t="s">
        <v>672</v>
      </c>
      <c r="C184" s="28"/>
      <c r="D184" s="28" t="s">
        <v>673</v>
      </c>
      <c r="E184" s="28"/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  <c r="AA184" s="28"/>
    </row>
    <row r="185" spans="1:27" ht="30.75" hidden="1" thickBot="1" x14ac:dyDescent="0.3">
      <c r="A185" s="28"/>
      <c r="B185" s="28" t="s">
        <v>674</v>
      </c>
      <c r="C185" s="28"/>
      <c r="D185" s="28" t="s">
        <v>675</v>
      </c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  <c r="AA185" s="28"/>
    </row>
    <row r="186" spans="1:27" ht="30.75" hidden="1" thickBot="1" x14ac:dyDescent="0.3">
      <c r="A186" s="28"/>
      <c r="B186" s="28" t="s">
        <v>676</v>
      </c>
      <c r="C186" s="28"/>
      <c r="D186" s="28" t="s">
        <v>677</v>
      </c>
      <c r="E186" s="28"/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  <c r="AA186" s="28"/>
    </row>
    <row r="187" spans="1:27" ht="30.75" hidden="1" thickBot="1" x14ac:dyDescent="0.3">
      <c r="A187" s="28"/>
      <c r="B187" s="28" t="s">
        <v>33</v>
      </c>
      <c r="C187" s="28"/>
      <c r="D187" s="28" t="s">
        <v>678</v>
      </c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  <c r="AA187" s="28"/>
    </row>
    <row r="188" spans="1:27" ht="30.75" hidden="1" thickBot="1" x14ac:dyDescent="0.3">
      <c r="A188" s="28"/>
      <c r="B188" s="28" t="s">
        <v>679</v>
      </c>
      <c r="C188" s="28"/>
      <c r="D188" s="28" t="s">
        <v>680</v>
      </c>
      <c r="E188" s="28"/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  <c r="AA188" s="28"/>
    </row>
    <row r="189" spans="1:27" ht="30.75" hidden="1" thickBot="1" x14ac:dyDescent="0.3">
      <c r="A189" s="28"/>
      <c r="B189" s="28" t="s">
        <v>681</v>
      </c>
      <c r="C189" s="28"/>
      <c r="D189" s="28" t="s">
        <v>682</v>
      </c>
      <c r="E189" s="28"/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  <c r="AA189" s="28"/>
    </row>
    <row r="190" spans="1:27" ht="30.75" hidden="1" thickBot="1" x14ac:dyDescent="0.3">
      <c r="A190" s="28"/>
      <c r="B190" s="28" t="s">
        <v>683</v>
      </c>
      <c r="C190" s="28"/>
      <c r="D190" s="28" t="s">
        <v>684</v>
      </c>
      <c r="E190" s="28"/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  <c r="AA190" s="28"/>
    </row>
    <row r="191" spans="1:27" ht="30.75" hidden="1" thickBot="1" x14ac:dyDescent="0.3">
      <c r="A191" s="28"/>
      <c r="B191" s="28" t="s">
        <v>685</v>
      </c>
      <c r="C191" s="28"/>
      <c r="D191" s="28" t="s">
        <v>686</v>
      </c>
      <c r="E191" s="28"/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  <c r="AA191" s="28"/>
    </row>
    <row r="192" spans="1:27" ht="30.75" hidden="1" thickBot="1" x14ac:dyDescent="0.3">
      <c r="A192" s="28"/>
      <c r="B192" s="28" t="s">
        <v>687</v>
      </c>
      <c r="C192" s="28"/>
      <c r="D192" s="28" t="s">
        <v>688</v>
      </c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  <c r="AA192" s="28"/>
    </row>
    <row r="193" spans="1:27" ht="30.75" hidden="1" thickBot="1" x14ac:dyDescent="0.3">
      <c r="A193" s="28"/>
      <c r="B193" s="28" t="s">
        <v>689</v>
      </c>
      <c r="C193" s="28"/>
      <c r="D193" s="28" t="s">
        <v>690</v>
      </c>
      <c r="E193" s="28"/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  <c r="AA193" s="28"/>
    </row>
    <row r="194" spans="1:27" ht="30.75" hidden="1" thickBot="1" x14ac:dyDescent="0.3">
      <c r="A194" s="28"/>
      <c r="B194" s="28" t="s">
        <v>691</v>
      </c>
      <c r="C194" s="28"/>
      <c r="D194" s="28" t="s">
        <v>692</v>
      </c>
      <c r="E194" s="28"/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  <c r="AA194" s="28"/>
    </row>
    <row r="195" spans="1:27" ht="30.75" hidden="1" thickBot="1" x14ac:dyDescent="0.3">
      <c r="A195" s="28"/>
      <c r="B195" s="28" t="s">
        <v>103</v>
      </c>
      <c r="C195" s="28"/>
      <c r="D195" s="28" t="s">
        <v>693</v>
      </c>
      <c r="E195" s="28"/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  <c r="AA195" s="28"/>
    </row>
    <row r="196" spans="1:27" ht="30.75" hidden="1" thickBot="1" x14ac:dyDescent="0.3">
      <c r="A196" s="28"/>
      <c r="B196" s="28" t="s">
        <v>48</v>
      </c>
      <c r="C196" s="28"/>
      <c r="D196" s="28" t="s">
        <v>694</v>
      </c>
      <c r="E196" s="28"/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  <c r="AA196" s="28"/>
    </row>
    <row r="197" spans="1:27" ht="30.75" hidden="1" thickBot="1" x14ac:dyDescent="0.3">
      <c r="A197" s="28"/>
      <c r="B197" s="28" t="s">
        <v>50</v>
      </c>
      <c r="C197" s="28"/>
      <c r="D197" s="28" t="s">
        <v>695</v>
      </c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  <c r="AA197" s="28"/>
    </row>
    <row r="198" spans="1:27" ht="30.75" hidden="1" thickBot="1" x14ac:dyDescent="0.3">
      <c r="A198" s="28"/>
      <c r="B198" s="28" t="s">
        <v>696</v>
      </c>
      <c r="C198" s="28"/>
      <c r="D198" s="28" t="s">
        <v>697</v>
      </c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  <c r="AA198" s="28"/>
    </row>
    <row r="199" spans="1:27" ht="30.75" hidden="1" thickBot="1" x14ac:dyDescent="0.3">
      <c r="A199" s="28"/>
      <c r="B199" s="28" t="s">
        <v>75</v>
      </c>
      <c r="C199" s="28"/>
      <c r="D199" s="28" t="s">
        <v>698</v>
      </c>
      <c r="E199" s="28"/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  <c r="AA199" s="28"/>
    </row>
    <row r="200" spans="1:27" ht="30.75" hidden="1" thickBot="1" x14ac:dyDescent="0.3">
      <c r="A200" s="28"/>
      <c r="B200" s="28" t="s">
        <v>699</v>
      </c>
      <c r="C200" s="28"/>
      <c r="D200" s="28" t="s">
        <v>700</v>
      </c>
      <c r="E200" s="28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  <c r="AA200" s="28"/>
    </row>
    <row r="201" spans="1:27" ht="30.75" hidden="1" thickBot="1" x14ac:dyDescent="0.3">
      <c r="A201" s="28"/>
      <c r="B201" s="28" t="s">
        <v>701</v>
      </c>
      <c r="C201" s="28"/>
      <c r="D201" s="28" t="s">
        <v>702</v>
      </c>
      <c r="E201" s="28"/>
      <c r="F201" s="28"/>
      <c r="G201" s="28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  <c r="AA201" s="28"/>
    </row>
    <row r="202" spans="1:27" ht="30.75" hidden="1" thickBot="1" x14ac:dyDescent="0.3">
      <c r="A202" s="28"/>
      <c r="B202" s="28" t="s">
        <v>703</v>
      </c>
      <c r="C202" s="28"/>
      <c r="D202" s="28" t="s">
        <v>704</v>
      </c>
      <c r="E202" s="28"/>
      <c r="F202" s="28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  <c r="AA202" s="28"/>
    </row>
    <row r="203" spans="1:27" ht="30.75" hidden="1" thickBot="1" x14ac:dyDescent="0.3">
      <c r="A203" s="28"/>
      <c r="B203" s="28" t="s">
        <v>14</v>
      </c>
      <c r="C203" s="28"/>
      <c r="D203" s="28" t="s">
        <v>705</v>
      </c>
      <c r="E203" s="28"/>
      <c r="F203" s="28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  <c r="AA203" s="28"/>
    </row>
    <row r="204" spans="1:27" ht="30.75" hidden="1" thickBot="1" x14ac:dyDescent="0.3">
      <c r="A204" s="28"/>
      <c r="B204" s="28" t="s">
        <v>706</v>
      </c>
      <c r="C204" s="28"/>
      <c r="D204" s="28" t="s">
        <v>707</v>
      </c>
      <c r="E204" s="28"/>
      <c r="F204" s="28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  <c r="AA204" s="28"/>
    </row>
    <row r="205" spans="1:27" ht="30.75" hidden="1" thickBot="1" x14ac:dyDescent="0.3">
      <c r="A205" s="28"/>
      <c r="B205" s="28" t="s">
        <v>708</v>
      </c>
      <c r="C205" s="28"/>
      <c r="D205" s="28" t="s">
        <v>709</v>
      </c>
      <c r="E205" s="28"/>
      <c r="F205" s="28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  <c r="AA205" s="28"/>
    </row>
    <row r="206" spans="1:27" ht="30.75" hidden="1" thickBot="1" x14ac:dyDescent="0.3">
      <c r="A206" s="28"/>
      <c r="B206" s="28" t="s">
        <v>710</v>
      </c>
      <c r="C206" s="28"/>
      <c r="D206" s="28" t="s">
        <v>711</v>
      </c>
      <c r="E206" s="28"/>
      <c r="F206" s="28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  <c r="AA206" s="28"/>
    </row>
    <row r="207" spans="1:27" ht="30.75" hidden="1" thickBot="1" x14ac:dyDescent="0.3">
      <c r="A207" s="28"/>
      <c r="B207" s="28" t="s">
        <v>712</v>
      </c>
      <c r="C207" s="28"/>
      <c r="D207" s="28" t="s">
        <v>713</v>
      </c>
      <c r="E207" s="28"/>
      <c r="F207" s="28"/>
      <c r="G207" s="28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  <c r="AA207" s="28"/>
    </row>
    <row r="208" spans="1:27" ht="30.75" hidden="1" thickBot="1" x14ac:dyDescent="0.3">
      <c r="A208" s="28"/>
      <c r="B208" s="28" t="s">
        <v>714</v>
      </c>
      <c r="C208" s="28"/>
      <c r="D208" s="28" t="s">
        <v>715</v>
      </c>
      <c r="E208" s="28"/>
      <c r="F208" s="28"/>
      <c r="G208" s="28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  <c r="AA208" s="28"/>
    </row>
    <row r="209" spans="1:27" ht="30.75" hidden="1" thickBot="1" x14ac:dyDescent="0.3">
      <c r="A209" s="28"/>
      <c r="B209" s="28" t="s">
        <v>716</v>
      </c>
      <c r="C209" s="28"/>
      <c r="D209" s="28" t="s">
        <v>717</v>
      </c>
      <c r="E209" s="28"/>
      <c r="F209" s="28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  <c r="AA209" s="28"/>
    </row>
    <row r="210" spans="1:27" ht="30.75" hidden="1" thickBot="1" x14ac:dyDescent="0.3">
      <c r="A210" s="28"/>
      <c r="B210" s="28" t="s">
        <v>47</v>
      </c>
      <c r="C210" s="28"/>
      <c r="D210" s="28" t="s">
        <v>718</v>
      </c>
      <c r="E210" s="28"/>
      <c r="F210" s="28"/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  <c r="AA210" s="28"/>
    </row>
    <row r="211" spans="1:27" ht="30.75" hidden="1" thickBot="1" x14ac:dyDescent="0.3">
      <c r="A211" s="28"/>
      <c r="B211" s="28" t="s">
        <v>87</v>
      </c>
      <c r="C211" s="28"/>
      <c r="D211" s="28" t="s">
        <v>719</v>
      </c>
      <c r="E211" s="28"/>
      <c r="F211" s="28"/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  <c r="AA211" s="28"/>
    </row>
    <row r="212" spans="1:27" ht="30.75" hidden="1" thickBot="1" x14ac:dyDescent="0.3">
      <c r="A212" s="28"/>
      <c r="B212" s="28" t="s">
        <v>720</v>
      </c>
      <c r="C212" s="28"/>
      <c r="D212" s="28" t="s">
        <v>721</v>
      </c>
      <c r="E212" s="28"/>
      <c r="F212" s="28"/>
      <c r="G212" s="28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  <c r="AA212" s="28"/>
    </row>
    <row r="213" spans="1:27" ht="30.75" hidden="1" thickBot="1" x14ac:dyDescent="0.3">
      <c r="A213" s="28"/>
      <c r="B213" s="28" t="s">
        <v>44</v>
      </c>
      <c r="C213" s="28"/>
      <c r="D213" s="28" t="s">
        <v>722</v>
      </c>
      <c r="E213" s="28"/>
      <c r="F213" s="28"/>
      <c r="G213" s="28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  <c r="AA213" s="28"/>
    </row>
    <row r="214" spans="1:27" ht="30.75" hidden="1" thickBot="1" x14ac:dyDescent="0.3">
      <c r="A214" s="28"/>
      <c r="B214" s="28" t="s">
        <v>723</v>
      </c>
      <c r="C214" s="28"/>
      <c r="D214" s="28" t="s">
        <v>724</v>
      </c>
      <c r="E214" s="28"/>
      <c r="F214" s="28"/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  <c r="AA214" s="28"/>
    </row>
    <row r="215" spans="1:27" ht="30.75" hidden="1" thickBot="1" x14ac:dyDescent="0.3">
      <c r="A215" s="28"/>
      <c r="B215" s="28" t="s">
        <v>725</v>
      </c>
      <c r="C215" s="28"/>
      <c r="D215" s="28" t="s">
        <v>726</v>
      </c>
      <c r="E215" s="28"/>
      <c r="F215" s="28"/>
      <c r="G215" s="28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  <c r="AA215" s="28"/>
    </row>
    <row r="216" spans="1:27" ht="30.75" hidden="1" thickBot="1" x14ac:dyDescent="0.3">
      <c r="A216" s="28"/>
      <c r="B216" s="28" t="s">
        <v>727</v>
      </c>
      <c r="C216" s="28"/>
      <c r="D216" s="28" t="s">
        <v>728</v>
      </c>
      <c r="E216" s="28"/>
      <c r="F216" s="28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  <c r="AA216" s="28"/>
    </row>
    <row r="217" spans="1:27" ht="30.75" hidden="1" thickBot="1" x14ac:dyDescent="0.3">
      <c r="A217" s="28"/>
      <c r="B217" s="28" t="s">
        <v>45</v>
      </c>
      <c r="C217" s="28"/>
      <c r="D217" s="28" t="s">
        <v>729</v>
      </c>
      <c r="E217" s="28"/>
      <c r="F217" s="28"/>
      <c r="G217" s="28"/>
      <c r="H217" s="28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  <c r="AA217" s="28"/>
    </row>
    <row r="218" spans="1:27" ht="30.75" hidden="1" thickBot="1" x14ac:dyDescent="0.3">
      <c r="A218" s="28"/>
      <c r="B218" s="28" t="s">
        <v>730</v>
      </c>
      <c r="C218" s="28"/>
      <c r="D218" s="28" t="s">
        <v>731</v>
      </c>
      <c r="E218" s="28"/>
      <c r="F218" s="28"/>
      <c r="G218" s="28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  <c r="AA218" s="28"/>
    </row>
    <row r="219" spans="1:27" ht="30.75" hidden="1" thickBot="1" x14ac:dyDescent="0.3">
      <c r="A219" s="28"/>
      <c r="B219" s="28" t="s">
        <v>732</v>
      </c>
      <c r="C219" s="28"/>
      <c r="D219" s="28" t="s">
        <v>733</v>
      </c>
      <c r="E219" s="28"/>
      <c r="F219" s="28"/>
      <c r="G219" s="28"/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  <c r="AA219" s="28"/>
    </row>
    <row r="220" spans="1:27" ht="30.75" hidden="1" thickBot="1" x14ac:dyDescent="0.3">
      <c r="A220" s="28"/>
      <c r="B220" s="28" t="s">
        <v>11</v>
      </c>
      <c r="C220" s="28"/>
      <c r="D220" s="28" t="s">
        <v>734</v>
      </c>
      <c r="E220" s="28"/>
      <c r="F220" s="28"/>
      <c r="G220" s="28"/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  <c r="AA220" s="28"/>
    </row>
    <row r="221" spans="1:27" ht="30.75" hidden="1" thickBot="1" x14ac:dyDescent="0.3">
      <c r="A221" s="28"/>
      <c r="B221" s="28" t="s">
        <v>16</v>
      </c>
      <c r="C221" s="28"/>
      <c r="D221" s="28" t="s">
        <v>735</v>
      </c>
      <c r="E221" s="28"/>
      <c r="F221" s="28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  <c r="AA221" s="28"/>
    </row>
    <row r="222" spans="1:27" ht="30.75" hidden="1" thickBot="1" x14ac:dyDescent="0.3">
      <c r="A222" s="28"/>
      <c r="B222" s="28" t="s">
        <v>736</v>
      </c>
      <c r="C222" s="28"/>
      <c r="D222" s="28" t="s">
        <v>737</v>
      </c>
      <c r="E222" s="28"/>
      <c r="F222" s="28"/>
      <c r="G222" s="28"/>
      <c r="H222" s="28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  <c r="AA222" s="28"/>
    </row>
    <row r="223" spans="1:27" ht="30.75" hidden="1" thickBot="1" x14ac:dyDescent="0.3">
      <c r="A223" s="28"/>
      <c r="B223" s="28" t="s">
        <v>67</v>
      </c>
      <c r="C223" s="28"/>
      <c r="D223" s="28" t="s">
        <v>738</v>
      </c>
      <c r="E223" s="28"/>
      <c r="F223" s="28"/>
      <c r="G223" s="28"/>
      <c r="H223" s="28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  <c r="AA223" s="28"/>
    </row>
    <row r="224" spans="1:27" ht="30.75" hidden="1" thickBot="1" x14ac:dyDescent="0.3">
      <c r="A224" s="28"/>
      <c r="B224" s="28" t="s">
        <v>739</v>
      </c>
      <c r="C224" s="28"/>
      <c r="D224" s="28" t="s">
        <v>740</v>
      </c>
      <c r="E224" s="28"/>
      <c r="F224" s="28"/>
      <c r="G224" s="28"/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  <c r="AA224" s="28"/>
    </row>
    <row r="225" spans="1:27" ht="30.75" hidden="1" thickBot="1" x14ac:dyDescent="0.3">
      <c r="A225" s="28"/>
      <c r="B225" s="28" t="s">
        <v>741</v>
      </c>
      <c r="C225" s="28"/>
      <c r="D225" s="28" t="s">
        <v>742</v>
      </c>
      <c r="E225" s="28"/>
      <c r="F225" s="28"/>
      <c r="G225" s="28"/>
      <c r="H225" s="28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  <c r="AA225" s="28"/>
    </row>
    <row r="226" spans="1:27" ht="30.75" hidden="1" thickBot="1" x14ac:dyDescent="0.3">
      <c r="A226" s="28"/>
      <c r="B226" s="28" t="s">
        <v>15</v>
      </c>
      <c r="C226" s="28"/>
      <c r="D226" s="28" t="s">
        <v>743</v>
      </c>
      <c r="E226" s="28"/>
      <c r="F226" s="28"/>
      <c r="G226" s="28"/>
      <c r="H226" s="28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  <c r="AA226" s="28"/>
    </row>
    <row r="227" spans="1:27" ht="30.75" hidden="1" thickBot="1" x14ac:dyDescent="0.3">
      <c r="A227" s="28"/>
      <c r="B227" s="28" t="s">
        <v>744</v>
      </c>
      <c r="C227" s="28"/>
      <c r="D227" s="28" t="s">
        <v>745</v>
      </c>
      <c r="E227" s="28"/>
      <c r="F227" s="28"/>
      <c r="G227" s="28"/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  <c r="AA227" s="28"/>
    </row>
    <row r="228" spans="1:27" ht="30.75" hidden="1" thickBot="1" x14ac:dyDescent="0.3">
      <c r="A228" s="28"/>
      <c r="B228" s="28" t="s">
        <v>746</v>
      </c>
      <c r="C228" s="28"/>
      <c r="D228" s="28" t="s">
        <v>747</v>
      </c>
      <c r="E228" s="28"/>
      <c r="F228" s="28"/>
      <c r="G228" s="28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  <c r="AA228" s="28"/>
    </row>
    <row r="229" spans="1:27" ht="30.75" hidden="1" thickBot="1" x14ac:dyDescent="0.3">
      <c r="A229" s="28"/>
      <c r="B229" s="28" t="s">
        <v>34</v>
      </c>
      <c r="C229" s="28"/>
      <c r="D229" s="28" t="s">
        <v>748</v>
      </c>
      <c r="E229" s="28"/>
      <c r="F229" s="28"/>
      <c r="G229" s="28"/>
      <c r="H229" s="28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  <c r="AA229" s="28"/>
    </row>
    <row r="230" spans="1:27" ht="30.75" hidden="1" thickBot="1" x14ac:dyDescent="0.3">
      <c r="A230" s="28"/>
      <c r="B230" s="28" t="s">
        <v>749</v>
      </c>
      <c r="C230" s="28"/>
      <c r="D230" s="28" t="s">
        <v>750</v>
      </c>
      <c r="E230" s="28"/>
      <c r="F230" s="28"/>
      <c r="G230" s="28"/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  <c r="AA230" s="28"/>
    </row>
    <row r="231" spans="1:27" ht="30.75" hidden="1" thickBot="1" x14ac:dyDescent="0.3">
      <c r="A231" s="28"/>
      <c r="B231" s="28" t="s">
        <v>751</v>
      </c>
      <c r="C231" s="28"/>
      <c r="D231" s="28" t="s">
        <v>752</v>
      </c>
      <c r="E231" s="28"/>
      <c r="F231" s="28"/>
      <c r="G231" s="28"/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  <c r="AA231" s="28"/>
    </row>
    <row r="232" spans="1:27" ht="30.75" hidden="1" thickBot="1" x14ac:dyDescent="0.3">
      <c r="A232" s="28"/>
      <c r="B232" s="28" t="s">
        <v>753</v>
      </c>
      <c r="C232" s="28"/>
      <c r="D232" s="28" t="s">
        <v>754</v>
      </c>
      <c r="E232" s="28"/>
      <c r="F232" s="28"/>
      <c r="G232" s="28"/>
      <c r="H232" s="28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  <c r="AA232" s="28"/>
    </row>
    <row r="233" spans="1:27" ht="30.75" hidden="1" thickBot="1" x14ac:dyDescent="0.3">
      <c r="A233" s="28"/>
      <c r="B233" s="28" t="s">
        <v>755</v>
      </c>
      <c r="C233" s="28"/>
      <c r="D233" s="28" t="s">
        <v>756</v>
      </c>
      <c r="E233" s="28"/>
      <c r="F233" s="28"/>
      <c r="G233" s="28"/>
      <c r="H233" s="28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  <c r="AA233" s="28"/>
    </row>
    <row r="234" spans="1:27" ht="30.75" hidden="1" thickBot="1" x14ac:dyDescent="0.3">
      <c r="A234" s="28"/>
      <c r="B234" s="28" t="s">
        <v>757</v>
      </c>
      <c r="C234" s="28"/>
      <c r="D234" s="28" t="s">
        <v>758</v>
      </c>
      <c r="E234" s="28"/>
      <c r="F234" s="28"/>
      <c r="G234" s="28"/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  <c r="AA234" s="28"/>
    </row>
    <row r="235" spans="1:27" ht="30.75" hidden="1" thickBot="1" x14ac:dyDescent="0.3">
      <c r="A235" s="28"/>
      <c r="B235" s="28" t="s">
        <v>759</v>
      </c>
      <c r="C235" s="28"/>
      <c r="D235" s="28" t="s">
        <v>760</v>
      </c>
      <c r="E235" s="28"/>
      <c r="F235" s="28"/>
      <c r="G235" s="28"/>
      <c r="H235" s="28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  <c r="AA235" s="28"/>
    </row>
    <row r="236" spans="1:27" ht="30.75" hidden="1" thickBot="1" x14ac:dyDescent="0.3">
      <c r="A236" s="28"/>
      <c r="B236" s="28" t="s">
        <v>761</v>
      </c>
      <c r="C236" s="28"/>
      <c r="D236" s="28" t="s">
        <v>762</v>
      </c>
      <c r="E236" s="28"/>
      <c r="F236" s="28"/>
      <c r="G236" s="28"/>
      <c r="H236" s="28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  <c r="AA236" s="28"/>
    </row>
    <row r="237" spans="1:27" ht="30.75" hidden="1" thickBot="1" x14ac:dyDescent="0.3">
      <c r="A237" s="28"/>
      <c r="B237" s="28" t="s">
        <v>763</v>
      </c>
      <c r="C237" s="28"/>
      <c r="D237" s="28" t="s">
        <v>764</v>
      </c>
      <c r="E237" s="28"/>
      <c r="F237" s="28"/>
      <c r="G237" s="28"/>
      <c r="H237" s="28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  <c r="AA237" s="28"/>
    </row>
    <row r="238" spans="1:27" ht="30.75" hidden="1" thickBot="1" x14ac:dyDescent="0.3">
      <c r="A238" s="28"/>
      <c r="B238" s="28" t="s">
        <v>12</v>
      </c>
      <c r="C238" s="28"/>
      <c r="D238" s="28" t="s">
        <v>765</v>
      </c>
      <c r="E238" s="28"/>
      <c r="F238" s="28"/>
      <c r="G238" s="28"/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  <c r="AA238" s="28"/>
    </row>
    <row r="239" spans="1:27" ht="30.75" hidden="1" thickBot="1" x14ac:dyDescent="0.3">
      <c r="A239" s="28"/>
      <c r="B239" s="28" t="s">
        <v>766</v>
      </c>
      <c r="C239" s="28"/>
      <c r="D239" s="28" t="s">
        <v>767</v>
      </c>
      <c r="E239" s="28"/>
      <c r="F239" s="28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  <c r="AA239" s="28"/>
    </row>
    <row r="240" spans="1:27" ht="30.75" hidden="1" thickBot="1" x14ac:dyDescent="0.3">
      <c r="A240" s="28"/>
      <c r="B240" s="28" t="s">
        <v>768</v>
      </c>
      <c r="C240" s="28"/>
      <c r="D240" s="28" t="s">
        <v>769</v>
      </c>
      <c r="E240" s="28"/>
      <c r="F240" s="28"/>
      <c r="G240" s="28"/>
      <c r="H240" s="28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  <c r="AA240" s="28"/>
    </row>
    <row r="241" spans="1:27" ht="30.75" hidden="1" thickBot="1" x14ac:dyDescent="0.3">
      <c r="A241" s="28"/>
      <c r="B241" s="28" t="s">
        <v>770</v>
      </c>
      <c r="C241" s="28"/>
      <c r="D241" s="28" t="s">
        <v>771</v>
      </c>
      <c r="E241" s="28"/>
      <c r="F241" s="28"/>
      <c r="G241" s="28"/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  <c r="AA241" s="28"/>
    </row>
    <row r="242" spans="1:27" ht="30.75" hidden="1" thickBot="1" x14ac:dyDescent="0.3">
      <c r="A242" s="28"/>
      <c r="B242" s="28" t="s">
        <v>772</v>
      </c>
      <c r="C242" s="28"/>
      <c r="D242" s="28" t="s">
        <v>773</v>
      </c>
      <c r="E242" s="28"/>
      <c r="F242" s="28"/>
      <c r="G242" s="28"/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  <c r="AA242" s="28"/>
    </row>
    <row r="243" spans="1:27" ht="30.75" hidden="1" thickBot="1" x14ac:dyDescent="0.3">
      <c r="A243" s="28"/>
      <c r="B243" s="28" t="s">
        <v>56</v>
      </c>
      <c r="C243" s="28"/>
      <c r="D243" s="28" t="s">
        <v>774</v>
      </c>
      <c r="E243" s="28"/>
      <c r="F243" s="28"/>
      <c r="G243" s="28"/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  <c r="AA243" s="28"/>
    </row>
    <row r="244" spans="1:27" ht="30.75" hidden="1" thickBot="1" x14ac:dyDescent="0.3">
      <c r="A244" s="28"/>
      <c r="B244" s="28" t="s">
        <v>775</v>
      </c>
      <c r="C244" s="28"/>
      <c r="D244" s="28" t="s">
        <v>776</v>
      </c>
      <c r="E244" s="28"/>
      <c r="F244" s="28"/>
      <c r="G244" s="28"/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  <c r="AA244" s="28"/>
    </row>
    <row r="245" spans="1:27" ht="30.75" hidden="1" thickBot="1" x14ac:dyDescent="0.3">
      <c r="A245" s="28"/>
      <c r="B245" s="28" t="s">
        <v>777</v>
      </c>
      <c r="C245" s="28"/>
      <c r="D245" s="28" t="s">
        <v>778</v>
      </c>
      <c r="E245" s="28"/>
      <c r="F245" s="28"/>
      <c r="G245" s="28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  <c r="AA245" s="28"/>
    </row>
    <row r="246" spans="1:27" ht="30.75" hidden="1" thickBot="1" x14ac:dyDescent="0.3">
      <c r="A246" s="28"/>
      <c r="B246" s="28" t="s">
        <v>779</v>
      </c>
      <c r="C246" s="28"/>
      <c r="D246" s="28" t="s">
        <v>780</v>
      </c>
      <c r="E246" s="28"/>
      <c r="F246" s="28"/>
      <c r="G246" s="28"/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  <c r="AA246" s="28"/>
    </row>
    <row r="247" spans="1:27" ht="45.75" hidden="1" thickBot="1" x14ac:dyDescent="0.3">
      <c r="A247" s="28"/>
      <c r="B247" s="28" t="s">
        <v>781</v>
      </c>
      <c r="C247" s="28"/>
      <c r="D247" s="28" t="s">
        <v>782</v>
      </c>
      <c r="E247" s="28"/>
      <c r="F247" s="28"/>
      <c r="G247" s="28"/>
      <c r="H247" s="28"/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  <c r="AA247" s="28"/>
    </row>
    <row r="248" spans="1:27" ht="30.75" hidden="1" thickBot="1" x14ac:dyDescent="0.3">
      <c r="A248" s="28"/>
      <c r="B248" s="28" t="s">
        <v>783</v>
      </c>
      <c r="C248" s="28"/>
      <c r="D248" s="28" t="s">
        <v>784</v>
      </c>
      <c r="E248" s="28"/>
      <c r="F248" s="28"/>
      <c r="G248" s="28"/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  <c r="AA248" s="28"/>
    </row>
    <row r="249" spans="1:27" ht="30.75" hidden="1" thickBot="1" x14ac:dyDescent="0.3">
      <c r="A249" s="28"/>
      <c r="B249" s="28" t="s">
        <v>785</v>
      </c>
      <c r="C249" s="28"/>
      <c r="D249" s="28" t="s">
        <v>786</v>
      </c>
      <c r="E249" s="28"/>
      <c r="F249" s="28"/>
      <c r="G249" s="28"/>
      <c r="H249" s="28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  <c r="AA249" s="28"/>
    </row>
    <row r="250" spans="1:27" ht="30.75" hidden="1" thickBot="1" x14ac:dyDescent="0.3">
      <c r="A250" s="28"/>
      <c r="B250" s="28" t="s">
        <v>70</v>
      </c>
      <c r="C250" s="28"/>
      <c r="D250" s="28" t="s">
        <v>787</v>
      </c>
      <c r="E250" s="28"/>
      <c r="F250" s="28"/>
      <c r="G250" s="28"/>
      <c r="H250" s="28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  <c r="AA250" s="28"/>
    </row>
    <row r="251" spans="1:27" ht="30.75" hidden="1" thickBot="1" x14ac:dyDescent="0.3">
      <c r="A251" s="28"/>
      <c r="B251" s="28" t="s">
        <v>788</v>
      </c>
      <c r="C251" s="28"/>
      <c r="D251" s="28" t="s">
        <v>789</v>
      </c>
      <c r="E251" s="28"/>
      <c r="F251" s="28"/>
      <c r="G251" s="28"/>
      <c r="H251" s="28"/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  <c r="AA251" s="28"/>
    </row>
    <row r="252" spans="1:27" ht="30.75" hidden="1" thickBot="1" x14ac:dyDescent="0.3">
      <c r="A252" s="28"/>
      <c r="B252" s="28" t="s">
        <v>790</v>
      </c>
      <c r="C252" s="28"/>
      <c r="D252" s="28" t="s">
        <v>791</v>
      </c>
      <c r="E252" s="28"/>
      <c r="F252" s="28"/>
      <c r="G252" s="28"/>
      <c r="H252" s="28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  <c r="AA252" s="28"/>
    </row>
    <row r="253" spans="1:27" ht="30.75" hidden="1" thickBot="1" x14ac:dyDescent="0.3">
      <c r="A253" s="28"/>
      <c r="B253" s="28" t="s">
        <v>792</v>
      </c>
      <c r="C253" s="28"/>
      <c r="D253" s="28" t="s">
        <v>793</v>
      </c>
      <c r="E253" s="28"/>
      <c r="F253" s="28"/>
      <c r="G253" s="28"/>
      <c r="H253" s="28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  <c r="AA253" s="28"/>
    </row>
    <row r="254" spans="1:27" ht="30.75" hidden="1" thickBot="1" x14ac:dyDescent="0.3">
      <c r="A254" s="28"/>
      <c r="B254" s="28" t="s">
        <v>794</v>
      </c>
      <c r="C254" s="28"/>
      <c r="D254" s="28" t="s">
        <v>795</v>
      </c>
      <c r="E254" s="28"/>
      <c r="F254" s="28"/>
      <c r="G254" s="28"/>
      <c r="H254" s="28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  <c r="AA254" s="28"/>
    </row>
    <row r="255" spans="1:27" ht="30.75" hidden="1" thickBot="1" x14ac:dyDescent="0.3">
      <c r="A255" s="28"/>
      <c r="B255" s="28" t="s">
        <v>796</v>
      </c>
      <c r="C255" s="28"/>
      <c r="D255" s="28" t="s">
        <v>797</v>
      </c>
      <c r="E255" s="28"/>
      <c r="F255" s="28"/>
      <c r="G255" s="28"/>
      <c r="H255" s="28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  <c r="AA255" s="28"/>
    </row>
    <row r="256" spans="1:27" ht="30.75" hidden="1" thickBot="1" x14ac:dyDescent="0.3">
      <c r="A256" s="28"/>
      <c r="B256" s="28" t="s">
        <v>798</v>
      </c>
      <c r="C256" s="28"/>
      <c r="D256" s="28" t="s">
        <v>799</v>
      </c>
      <c r="E256" s="28"/>
      <c r="F256" s="28"/>
      <c r="G256" s="28"/>
      <c r="H256" s="28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  <c r="AA256" s="28"/>
    </row>
    <row r="257" spans="1:27" ht="30.75" hidden="1" thickBot="1" x14ac:dyDescent="0.3">
      <c r="A257" s="28"/>
      <c r="B257" s="28" t="s">
        <v>800</v>
      </c>
      <c r="C257" s="28"/>
      <c r="D257" s="28" t="s">
        <v>801</v>
      </c>
      <c r="E257" s="28"/>
      <c r="F257" s="28"/>
      <c r="G257" s="28"/>
      <c r="H257" s="28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  <c r="AA257" s="28"/>
    </row>
    <row r="258" spans="1:27" ht="30.75" hidden="1" thickBot="1" x14ac:dyDescent="0.3">
      <c r="A258" s="28"/>
      <c r="B258" s="28" t="s">
        <v>802</v>
      </c>
      <c r="C258" s="28"/>
      <c r="D258" s="28" t="s">
        <v>803</v>
      </c>
      <c r="E258" s="28"/>
      <c r="F258" s="28"/>
      <c r="G258" s="28"/>
      <c r="H258" s="28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  <c r="AA258" s="28"/>
    </row>
    <row r="259" spans="1:27" ht="30.75" hidden="1" thickBot="1" x14ac:dyDescent="0.3">
      <c r="A259" s="28"/>
      <c r="B259" s="28" t="s">
        <v>804</v>
      </c>
      <c r="C259" s="28"/>
      <c r="D259" s="28" t="s">
        <v>805</v>
      </c>
      <c r="E259" s="28"/>
      <c r="F259" s="28"/>
      <c r="G259" s="28"/>
      <c r="H259" s="28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  <c r="AA259" s="28"/>
    </row>
    <row r="260" spans="1:27" ht="45.75" hidden="1" thickBot="1" x14ac:dyDescent="0.3">
      <c r="A260" s="28"/>
      <c r="B260" s="28" t="s">
        <v>806</v>
      </c>
      <c r="C260" s="28"/>
      <c r="D260" s="28" t="s">
        <v>807</v>
      </c>
      <c r="E260" s="28"/>
      <c r="F260" s="28"/>
      <c r="G260" s="28"/>
      <c r="H260" s="28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  <c r="AA260" s="28"/>
    </row>
    <row r="261" spans="1:27" ht="45.75" hidden="1" thickBot="1" x14ac:dyDescent="0.3">
      <c r="A261" s="28"/>
      <c r="B261" s="28" t="s">
        <v>808</v>
      </c>
      <c r="C261" s="28"/>
      <c r="D261" s="28" t="s">
        <v>809</v>
      </c>
      <c r="E261" s="28"/>
      <c r="F261" s="28"/>
      <c r="G261" s="28"/>
      <c r="H261" s="28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  <c r="AA261" s="28"/>
    </row>
    <row r="262" spans="1:27" ht="30.75" hidden="1" thickBot="1" x14ac:dyDescent="0.3">
      <c r="A262" s="28"/>
      <c r="B262" s="28" t="s">
        <v>52</v>
      </c>
      <c r="C262" s="28"/>
      <c r="D262" s="28" t="s">
        <v>810</v>
      </c>
      <c r="E262" s="28"/>
      <c r="F262" s="28"/>
      <c r="G262" s="28"/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  <c r="AA262" s="28"/>
    </row>
    <row r="263" spans="1:27" ht="30.75" hidden="1" thickBot="1" x14ac:dyDescent="0.3">
      <c r="A263" s="28"/>
      <c r="B263" s="28" t="s">
        <v>811</v>
      </c>
      <c r="C263" s="28"/>
      <c r="D263" s="28" t="s">
        <v>812</v>
      </c>
      <c r="E263" s="28"/>
      <c r="F263" s="28"/>
      <c r="G263" s="28"/>
      <c r="H263" s="28"/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  <c r="AA263" s="28"/>
    </row>
    <row r="264" spans="1:27" ht="30.75" hidden="1" thickBot="1" x14ac:dyDescent="0.3">
      <c r="A264" s="28"/>
      <c r="B264" s="28" t="s">
        <v>813</v>
      </c>
      <c r="C264" s="28"/>
      <c r="D264" s="28" t="s">
        <v>814</v>
      </c>
      <c r="E264" s="28"/>
      <c r="F264" s="28"/>
      <c r="G264" s="28"/>
      <c r="H264" s="28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  <c r="AA264" s="28"/>
    </row>
    <row r="265" spans="1:27" ht="30.75" hidden="1" thickBot="1" x14ac:dyDescent="0.3">
      <c r="A265" s="28"/>
      <c r="B265" s="28" t="s">
        <v>815</v>
      </c>
      <c r="C265" s="28"/>
      <c r="D265" s="28" t="s">
        <v>816</v>
      </c>
      <c r="E265" s="28"/>
      <c r="F265" s="28"/>
      <c r="G265" s="28"/>
      <c r="H265" s="28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  <c r="AA265" s="28"/>
    </row>
    <row r="266" spans="1:27" ht="30.75" hidden="1" thickBot="1" x14ac:dyDescent="0.3">
      <c r="A266" s="28"/>
      <c r="B266" s="28" t="s">
        <v>817</v>
      </c>
      <c r="C266" s="28"/>
      <c r="D266" s="28" t="s">
        <v>818</v>
      </c>
      <c r="E266" s="28"/>
      <c r="F266" s="28"/>
      <c r="G266" s="28"/>
      <c r="H266" s="28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  <c r="AA266" s="28"/>
    </row>
    <row r="267" spans="1:27" ht="30.75" hidden="1" thickBot="1" x14ac:dyDescent="0.3">
      <c r="A267" s="28"/>
      <c r="B267" s="28" t="s">
        <v>819</v>
      </c>
      <c r="C267" s="28"/>
      <c r="D267" s="28" t="s">
        <v>820</v>
      </c>
      <c r="E267" s="28"/>
      <c r="F267" s="28"/>
      <c r="G267" s="28"/>
      <c r="H267" s="28"/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  <c r="AA267" s="28"/>
    </row>
    <row r="268" spans="1:27" ht="30.75" hidden="1" thickBot="1" x14ac:dyDescent="0.3">
      <c r="A268" s="28"/>
      <c r="B268" s="28" t="s">
        <v>80</v>
      </c>
      <c r="C268" s="28"/>
      <c r="D268" s="28" t="s">
        <v>821</v>
      </c>
      <c r="E268" s="28"/>
      <c r="F268" s="28"/>
      <c r="G268" s="28"/>
      <c r="H268" s="28"/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  <c r="AA268" s="28"/>
    </row>
    <row r="269" spans="1:27" ht="30.75" hidden="1" thickBot="1" x14ac:dyDescent="0.3">
      <c r="A269" s="28"/>
      <c r="B269" s="28" t="s">
        <v>822</v>
      </c>
      <c r="C269" s="28"/>
      <c r="D269" s="28" t="s">
        <v>823</v>
      </c>
      <c r="E269" s="28"/>
      <c r="F269" s="28"/>
      <c r="G269" s="28"/>
      <c r="H269" s="28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  <c r="AA269" s="28"/>
    </row>
    <row r="270" spans="1:27" ht="30.75" hidden="1" thickBot="1" x14ac:dyDescent="0.3">
      <c r="A270" s="28"/>
      <c r="B270" s="28" t="s">
        <v>43</v>
      </c>
      <c r="C270" s="28"/>
      <c r="D270" s="28" t="s">
        <v>824</v>
      </c>
      <c r="E270" s="28"/>
      <c r="F270" s="28"/>
      <c r="G270" s="28"/>
      <c r="H270" s="28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  <c r="AA270" s="28"/>
    </row>
    <row r="271" spans="1:27" ht="30.75" hidden="1" thickBot="1" x14ac:dyDescent="0.3">
      <c r="A271" s="28"/>
      <c r="B271" s="28" t="s">
        <v>825</v>
      </c>
      <c r="C271" s="28"/>
      <c r="D271" s="28" t="s">
        <v>826</v>
      </c>
      <c r="E271" s="28"/>
      <c r="F271" s="28"/>
      <c r="G271" s="28"/>
      <c r="H271" s="28"/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  <c r="AA271" s="28"/>
    </row>
    <row r="272" spans="1:27" ht="30.75" hidden="1" thickBot="1" x14ac:dyDescent="0.3">
      <c r="A272" s="28"/>
      <c r="B272" s="28" t="s">
        <v>32</v>
      </c>
      <c r="C272" s="28"/>
      <c r="D272" s="28" t="s">
        <v>827</v>
      </c>
      <c r="E272" s="28"/>
      <c r="F272" s="28"/>
      <c r="G272" s="28"/>
      <c r="H272" s="28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  <c r="AA272" s="28"/>
    </row>
    <row r="273" spans="1:27" ht="30.75" hidden="1" thickBot="1" x14ac:dyDescent="0.3">
      <c r="A273" s="28"/>
      <c r="B273" s="28" t="s">
        <v>828</v>
      </c>
      <c r="C273" s="28"/>
      <c r="D273" s="28" t="s">
        <v>829</v>
      </c>
      <c r="E273" s="28"/>
      <c r="F273" s="28"/>
      <c r="G273" s="28"/>
      <c r="H273" s="28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  <c r="AA273" s="28"/>
    </row>
    <row r="274" spans="1:27" ht="30.75" hidden="1" thickBot="1" x14ac:dyDescent="0.3">
      <c r="A274" s="28"/>
      <c r="B274" s="28" t="s">
        <v>41</v>
      </c>
      <c r="C274" s="28"/>
      <c r="D274" s="28" t="s">
        <v>830</v>
      </c>
      <c r="E274" s="28"/>
      <c r="F274" s="28"/>
      <c r="G274" s="28"/>
      <c r="H274" s="28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  <c r="AA274" s="28"/>
    </row>
    <row r="275" spans="1:27" ht="30.75" hidden="1" thickBot="1" x14ac:dyDescent="0.3">
      <c r="A275" s="28"/>
      <c r="B275" s="28" t="s">
        <v>29</v>
      </c>
      <c r="C275" s="28"/>
      <c r="D275" s="28" t="s">
        <v>831</v>
      </c>
      <c r="E275" s="28"/>
      <c r="F275" s="28"/>
      <c r="G275" s="28"/>
      <c r="H275" s="28"/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  <c r="AA275" s="28"/>
    </row>
    <row r="276" spans="1:27" ht="30.75" hidden="1" thickBot="1" x14ac:dyDescent="0.3">
      <c r="A276" s="28"/>
      <c r="B276" s="28" t="s">
        <v>832</v>
      </c>
      <c r="C276" s="28"/>
      <c r="D276" s="28" t="s">
        <v>833</v>
      </c>
      <c r="E276" s="28"/>
      <c r="F276" s="28"/>
      <c r="G276" s="28"/>
      <c r="H276" s="28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  <c r="AA276" s="28"/>
    </row>
    <row r="277" spans="1:27" ht="30.75" hidden="1" thickBot="1" x14ac:dyDescent="0.3">
      <c r="A277" s="28"/>
      <c r="B277" s="28" t="s">
        <v>89</v>
      </c>
      <c r="C277" s="28"/>
      <c r="D277" s="28" t="s">
        <v>834</v>
      </c>
      <c r="E277" s="28"/>
      <c r="F277" s="28"/>
      <c r="G277" s="28"/>
      <c r="H277" s="28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  <c r="AA277" s="28"/>
    </row>
    <row r="278" spans="1:27" ht="30.75" hidden="1" thickBot="1" x14ac:dyDescent="0.3">
      <c r="A278" s="28"/>
      <c r="B278" s="28" t="s">
        <v>835</v>
      </c>
      <c r="C278" s="28"/>
      <c r="D278" s="28" t="s">
        <v>836</v>
      </c>
      <c r="E278" s="28"/>
      <c r="F278" s="28"/>
      <c r="G278" s="28"/>
      <c r="H278" s="28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  <c r="AA278" s="28"/>
    </row>
    <row r="279" spans="1:27" ht="30.75" hidden="1" thickBot="1" x14ac:dyDescent="0.3">
      <c r="A279" s="28"/>
      <c r="B279" s="28" t="s">
        <v>837</v>
      </c>
      <c r="C279" s="28"/>
      <c r="D279" s="28" t="s">
        <v>838</v>
      </c>
      <c r="E279" s="28"/>
      <c r="F279" s="28"/>
      <c r="G279" s="28"/>
      <c r="H279" s="28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  <c r="AA279" s="28"/>
    </row>
    <row r="280" spans="1:27" ht="30.75" hidden="1" thickBot="1" x14ac:dyDescent="0.3">
      <c r="A280" s="28"/>
      <c r="B280" s="28" t="s">
        <v>46</v>
      </c>
      <c r="C280" s="28"/>
      <c r="D280" s="28" t="s">
        <v>839</v>
      </c>
      <c r="E280" s="28"/>
      <c r="F280" s="28"/>
      <c r="G280" s="28"/>
      <c r="H280" s="28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  <c r="AA280" s="28"/>
    </row>
    <row r="281" spans="1:27" ht="30.75" hidden="1" thickBot="1" x14ac:dyDescent="0.3">
      <c r="A281" s="28"/>
      <c r="B281" s="28" t="s">
        <v>840</v>
      </c>
      <c r="C281" s="28"/>
      <c r="D281" s="28" t="s">
        <v>841</v>
      </c>
      <c r="E281" s="28"/>
      <c r="F281" s="28"/>
      <c r="G281" s="28"/>
      <c r="H281" s="28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  <c r="AA281" s="28"/>
    </row>
    <row r="282" spans="1:27" ht="30.75" hidden="1" thickBot="1" x14ac:dyDescent="0.3">
      <c r="A282" s="28"/>
      <c r="B282" s="28" t="s">
        <v>842</v>
      </c>
      <c r="C282" s="28"/>
      <c r="D282" s="28" t="s">
        <v>843</v>
      </c>
      <c r="E282" s="28"/>
      <c r="F282" s="28"/>
      <c r="G282" s="28"/>
      <c r="H282" s="28"/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  <c r="AA282" s="28"/>
    </row>
    <row r="283" spans="1:27" ht="30.75" hidden="1" thickBot="1" x14ac:dyDescent="0.3">
      <c r="A283" s="28"/>
      <c r="B283" s="28" t="s">
        <v>844</v>
      </c>
      <c r="C283" s="28"/>
      <c r="D283" s="28" t="s">
        <v>845</v>
      </c>
      <c r="E283" s="28"/>
      <c r="F283" s="28"/>
      <c r="G283" s="28"/>
      <c r="H283" s="28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  <c r="AA283" s="28"/>
    </row>
    <row r="284" spans="1:27" ht="30.75" hidden="1" thickBot="1" x14ac:dyDescent="0.3">
      <c r="A284" s="28"/>
      <c r="B284" s="28" t="s">
        <v>846</v>
      </c>
      <c r="C284" s="28"/>
      <c r="D284" s="28" t="s">
        <v>847</v>
      </c>
      <c r="E284" s="28"/>
      <c r="F284" s="28"/>
      <c r="G284" s="28"/>
      <c r="H284" s="28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  <c r="AA284" s="28"/>
    </row>
    <row r="285" spans="1:27" ht="30.75" hidden="1" thickBot="1" x14ac:dyDescent="0.3">
      <c r="A285" s="28"/>
      <c r="B285" s="28" t="s">
        <v>848</v>
      </c>
      <c r="C285" s="28"/>
      <c r="D285" s="28" t="s">
        <v>849</v>
      </c>
      <c r="E285" s="28"/>
      <c r="F285" s="28"/>
      <c r="G285" s="28"/>
      <c r="H285" s="28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  <c r="AA285" s="28"/>
    </row>
    <row r="286" spans="1:27" ht="30.75" hidden="1" thickBot="1" x14ac:dyDescent="0.3">
      <c r="A286" s="28"/>
      <c r="B286" s="28" t="s">
        <v>40</v>
      </c>
      <c r="C286" s="28"/>
      <c r="D286" s="28" t="s">
        <v>850</v>
      </c>
      <c r="E286" s="28"/>
      <c r="F286" s="28"/>
      <c r="G286" s="28"/>
      <c r="H286" s="28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  <c r="AA286" s="28"/>
    </row>
    <row r="287" spans="1:27" ht="30.75" hidden="1" thickBot="1" x14ac:dyDescent="0.3">
      <c r="A287" s="28"/>
      <c r="B287" s="28" t="s">
        <v>109</v>
      </c>
      <c r="C287" s="28"/>
      <c r="D287" s="28" t="s">
        <v>851</v>
      </c>
      <c r="E287" s="28"/>
      <c r="F287" s="28"/>
      <c r="G287" s="28"/>
      <c r="H287" s="28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  <c r="AA287" s="28"/>
    </row>
    <row r="288" spans="1:27" ht="30.75" hidden="1" thickBot="1" x14ac:dyDescent="0.3">
      <c r="A288" s="28"/>
      <c r="B288" s="28" t="s">
        <v>27</v>
      </c>
      <c r="C288" s="28"/>
      <c r="D288" s="28" t="s">
        <v>852</v>
      </c>
      <c r="E288" s="28"/>
      <c r="F288" s="28"/>
      <c r="G288" s="28"/>
      <c r="H288" s="28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  <c r="AA288" s="28"/>
    </row>
    <row r="289" spans="1:27" ht="30.75" hidden="1" thickBot="1" x14ac:dyDescent="0.3">
      <c r="A289" s="28"/>
      <c r="B289" s="28" t="s">
        <v>853</v>
      </c>
      <c r="C289" s="28"/>
      <c r="D289" s="28" t="s">
        <v>854</v>
      </c>
      <c r="E289" s="28"/>
      <c r="F289" s="28"/>
      <c r="G289" s="28"/>
      <c r="H289" s="28"/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  <c r="AA289" s="28"/>
    </row>
    <row r="290" spans="1:27" ht="30.75" hidden="1" thickBot="1" x14ac:dyDescent="0.3">
      <c r="A290" s="28"/>
      <c r="B290" s="28" t="s">
        <v>855</v>
      </c>
      <c r="C290" s="28"/>
      <c r="D290" s="28" t="s">
        <v>856</v>
      </c>
      <c r="E290" s="28"/>
      <c r="F290" s="28"/>
      <c r="G290" s="28"/>
      <c r="H290" s="28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  <c r="AA290" s="28"/>
    </row>
    <row r="291" spans="1:27" ht="30.75" hidden="1" thickBot="1" x14ac:dyDescent="0.3">
      <c r="A291" s="28"/>
      <c r="B291" s="28" t="s">
        <v>857</v>
      </c>
      <c r="C291" s="28"/>
      <c r="D291" s="28" t="s">
        <v>858</v>
      </c>
      <c r="E291" s="28"/>
      <c r="F291" s="28"/>
      <c r="G291" s="28"/>
      <c r="H291" s="28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  <c r="AA291" s="28"/>
    </row>
    <row r="292" spans="1:27" ht="30.75" hidden="1" thickBot="1" x14ac:dyDescent="0.3">
      <c r="A292" s="28"/>
      <c r="B292" s="28" t="s">
        <v>859</v>
      </c>
      <c r="C292" s="28"/>
      <c r="D292" s="28" t="s">
        <v>860</v>
      </c>
      <c r="E292" s="28"/>
      <c r="F292" s="28"/>
      <c r="G292" s="28"/>
      <c r="H292" s="28"/>
      <c r="I292" s="28"/>
      <c r="J292" s="28"/>
      <c r="K292" s="28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  <c r="AA292" s="28"/>
    </row>
    <row r="293" spans="1:27" ht="30.75" hidden="1" thickBot="1" x14ac:dyDescent="0.3">
      <c r="A293" s="28"/>
      <c r="B293" s="28" t="s">
        <v>861</v>
      </c>
      <c r="C293" s="28"/>
      <c r="D293" s="28" t="s">
        <v>862</v>
      </c>
      <c r="E293" s="28"/>
      <c r="F293" s="28"/>
      <c r="G293" s="28"/>
      <c r="H293" s="28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  <c r="AA293" s="28"/>
    </row>
    <row r="294" spans="1:27" ht="30.75" hidden="1" thickBot="1" x14ac:dyDescent="0.3">
      <c r="A294" s="28"/>
      <c r="B294" s="28" t="s">
        <v>863</v>
      </c>
      <c r="C294" s="28"/>
      <c r="D294" s="28" t="s">
        <v>864</v>
      </c>
      <c r="E294" s="28"/>
      <c r="F294" s="28"/>
      <c r="G294" s="28"/>
      <c r="H294" s="28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  <c r="AA294" s="28"/>
    </row>
    <row r="295" spans="1:27" ht="30.75" hidden="1" thickBot="1" x14ac:dyDescent="0.3">
      <c r="A295" s="28"/>
      <c r="B295" s="28" t="s">
        <v>865</v>
      </c>
      <c r="C295" s="28"/>
      <c r="D295" s="28" t="s">
        <v>866</v>
      </c>
      <c r="E295" s="28"/>
      <c r="F295" s="28"/>
      <c r="G295" s="28"/>
      <c r="H295" s="28"/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  <c r="AA295" s="28"/>
    </row>
    <row r="296" spans="1:27" ht="30.75" hidden="1" thickBot="1" x14ac:dyDescent="0.3">
      <c r="A296" s="28"/>
      <c r="B296" s="28" t="s">
        <v>867</v>
      </c>
      <c r="C296" s="28"/>
      <c r="D296" s="28" t="s">
        <v>868</v>
      </c>
      <c r="E296" s="28"/>
      <c r="F296" s="28"/>
      <c r="G296" s="28"/>
      <c r="H296" s="28"/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  <c r="AA296" s="28"/>
    </row>
    <row r="297" spans="1:27" ht="30.75" hidden="1" thickBot="1" x14ac:dyDescent="0.3">
      <c r="A297" s="28"/>
      <c r="B297" s="28" t="s">
        <v>869</v>
      </c>
      <c r="C297" s="28"/>
      <c r="D297" s="28" t="s">
        <v>870</v>
      </c>
      <c r="E297" s="28"/>
      <c r="F297" s="28"/>
      <c r="G297" s="28"/>
      <c r="H297" s="28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  <c r="AA297" s="28"/>
    </row>
    <row r="298" spans="1:27" ht="30.75" hidden="1" thickBot="1" x14ac:dyDescent="0.3">
      <c r="A298" s="28"/>
      <c r="B298" s="28" t="s">
        <v>871</v>
      </c>
      <c r="C298" s="28"/>
      <c r="D298" s="28" t="s">
        <v>872</v>
      </c>
      <c r="E298" s="28"/>
      <c r="F298" s="28"/>
      <c r="G298" s="28"/>
      <c r="H298" s="28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  <c r="AA298" s="28"/>
    </row>
    <row r="299" spans="1:27" ht="30.75" hidden="1" thickBot="1" x14ac:dyDescent="0.3">
      <c r="A299" s="28"/>
      <c r="B299" s="28" t="s">
        <v>873</v>
      </c>
      <c r="C299" s="28"/>
      <c r="D299" s="28" t="s">
        <v>874</v>
      </c>
      <c r="E299" s="28"/>
      <c r="F299" s="28"/>
      <c r="G299" s="28"/>
      <c r="H299" s="28"/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  <c r="AA299" s="28"/>
    </row>
    <row r="300" spans="1:27" ht="30.75" hidden="1" thickBot="1" x14ac:dyDescent="0.3">
      <c r="A300" s="28"/>
      <c r="B300" s="28" t="s">
        <v>875</v>
      </c>
      <c r="C300" s="28"/>
      <c r="D300" s="28" t="s">
        <v>876</v>
      </c>
      <c r="E300" s="28"/>
      <c r="F300" s="28"/>
      <c r="G300" s="28"/>
      <c r="H300" s="28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  <c r="AA300" s="28"/>
    </row>
    <row r="301" spans="1:27" ht="30.75" hidden="1" thickBot="1" x14ac:dyDescent="0.3">
      <c r="A301" s="28"/>
      <c r="B301" s="28" t="s">
        <v>13</v>
      </c>
      <c r="C301" s="28"/>
      <c r="D301" s="28" t="s">
        <v>877</v>
      </c>
      <c r="E301" s="28"/>
      <c r="F301" s="28"/>
      <c r="G301" s="28"/>
      <c r="H301" s="28"/>
      <c r="I301" s="28"/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  <c r="AA301" s="28"/>
    </row>
    <row r="302" spans="1:27" ht="30.75" hidden="1" thickBot="1" x14ac:dyDescent="0.3">
      <c r="A302" s="28"/>
      <c r="B302" s="28" t="s">
        <v>878</v>
      </c>
      <c r="C302" s="28"/>
      <c r="D302" s="28" t="s">
        <v>879</v>
      </c>
      <c r="E302" s="28"/>
      <c r="F302" s="28"/>
      <c r="G302" s="28"/>
      <c r="H302" s="28"/>
      <c r="I302" s="28"/>
      <c r="J302" s="28"/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  <c r="AA302" s="28"/>
    </row>
    <row r="303" spans="1:27" ht="30.75" hidden="1" thickBot="1" x14ac:dyDescent="0.3">
      <c r="A303" s="28"/>
      <c r="B303" s="28" t="s">
        <v>880</v>
      </c>
      <c r="C303" s="28"/>
      <c r="D303" s="28" t="s">
        <v>881</v>
      </c>
      <c r="E303" s="28"/>
      <c r="F303" s="28"/>
      <c r="G303" s="28"/>
      <c r="H303" s="28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  <c r="AA303" s="28"/>
    </row>
    <row r="304" spans="1:27" ht="30.75" hidden="1" thickBot="1" x14ac:dyDescent="0.3">
      <c r="A304" s="28"/>
      <c r="B304" s="28" t="s">
        <v>882</v>
      </c>
      <c r="C304" s="28"/>
      <c r="D304" s="28" t="s">
        <v>883</v>
      </c>
      <c r="E304" s="28"/>
      <c r="F304" s="28"/>
      <c r="G304" s="28"/>
      <c r="H304" s="28"/>
      <c r="I304" s="28"/>
      <c r="J304" s="28"/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  <c r="AA304" s="28"/>
    </row>
    <row r="305" spans="1:27" ht="30.75" hidden="1" thickBot="1" x14ac:dyDescent="0.3">
      <c r="A305" s="28"/>
      <c r="B305" s="28" t="s">
        <v>884</v>
      </c>
      <c r="C305" s="28"/>
      <c r="D305" s="28" t="s">
        <v>885</v>
      </c>
      <c r="E305" s="28"/>
      <c r="F305" s="28"/>
      <c r="G305" s="28"/>
      <c r="H305" s="28"/>
      <c r="I305" s="28"/>
      <c r="J305" s="28"/>
      <c r="K305" s="28"/>
      <c r="L305" s="28"/>
      <c r="M305" s="28"/>
      <c r="N305" s="2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  <c r="AA305" s="28"/>
    </row>
    <row r="306" spans="1:27" ht="30.75" hidden="1" thickBot="1" x14ac:dyDescent="0.3">
      <c r="A306" s="28"/>
      <c r="B306" s="28" t="s">
        <v>886</v>
      </c>
      <c r="C306" s="28"/>
      <c r="D306" s="28" t="s">
        <v>887</v>
      </c>
      <c r="E306" s="28"/>
      <c r="F306" s="28"/>
      <c r="G306" s="28"/>
      <c r="H306" s="28"/>
      <c r="I306" s="28"/>
      <c r="J306" s="28"/>
      <c r="K306" s="28"/>
      <c r="L306" s="28"/>
      <c r="M306" s="28"/>
      <c r="N306" s="2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  <c r="AA306" s="28"/>
    </row>
    <row r="307" spans="1:27" ht="30.75" hidden="1" thickBot="1" x14ac:dyDescent="0.3">
      <c r="A307" s="28"/>
      <c r="B307" s="28" t="s">
        <v>69</v>
      </c>
      <c r="C307" s="28"/>
      <c r="D307" s="28" t="s">
        <v>888</v>
      </c>
      <c r="E307" s="28"/>
      <c r="F307" s="28"/>
      <c r="G307" s="28"/>
      <c r="H307" s="28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  <c r="AA307" s="28"/>
    </row>
    <row r="308" spans="1:27" ht="30.75" hidden="1" thickBot="1" x14ac:dyDescent="0.3">
      <c r="A308" s="28"/>
      <c r="B308" s="28" t="s">
        <v>889</v>
      </c>
      <c r="C308" s="28"/>
      <c r="D308" s="28" t="s">
        <v>890</v>
      </c>
      <c r="E308" s="28"/>
      <c r="F308" s="28"/>
      <c r="G308" s="28"/>
      <c r="H308" s="28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  <c r="AA308" s="28"/>
    </row>
    <row r="309" spans="1:27" ht="30.75" hidden="1" thickBot="1" x14ac:dyDescent="0.3">
      <c r="A309" s="28"/>
      <c r="B309" s="28" t="s">
        <v>891</v>
      </c>
      <c r="C309" s="28"/>
      <c r="D309" s="28" t="s">
        <v>892</v>
      </c>
      <c r="E309" s="28"/>
      <c r="F309" s="28"/>
      <c r="G309" s="28"/>
      <c r="H309" s="28"/>
      <c r="I309" s="28"/>
      <c r="J309" s="28"/>
      <c r="K309" s="28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  <c r="AA309" s="28"/>
    </row>
    <row r="310" spans="1:27" ht="30.75" hidden="1" thickBot="1" x14ac:dyDescent="0.3">
      <c r="A310" s="28"/>
      <c r="B310" s="28" t="s">
        <v>7</v>
      </c>
      <c r="C310" s="28"/>
      <c r="D310" s="28" t="s">
        <v>893</v>
      </c>
      <c r="E310" s="28"/>
      <c r="F310" s="28"/>
      <c r="G310" s="28"/>
      <c r="H310" s="28"/>
      <c r="I310" s="28"/>
      <c r="J310" s="28"/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  <c r="AA310" s="28"/>
    </row>
    <row r="311" spans="1:27" ht="30.75" hidden="1" thickBot="1" x14ac:dyDescent="0.3">
      <c r="A311" s="28"/>
      <c r="B311" s="28" t="s">
        <v>90</v>
      </c>
      <c r="C311" s="28"/>
      <c r="D311" s="28" t="s">
        <v>894</v>
      </c>
      <c r="E311" s="28"/>
      <c r="F311" s="28"/>
      <c r="G311" s="28"/>
      <c r="H311" s="28"/>
      <c r="I311" s="28"/>
      <c r="J311" s="28"/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  <c r="AA311" s="28"/>
    </row>
    <row r="312" spans="1:27" ht="30.75" hidden="1" thickBot="1" x14ac:dyDescent="0.3">
      <c r="A312" s="28"/>
      <c r="B312" s="28" t="s">
        <v>94</v>
      </c>
      <c r="C312" s="28"/>
      <c r="D312" s="28" t="s">
        <v>895</v>
      </c>
      <c r="E312" s="28"/>
      <c r="F312" s="28"/>
      <c r="G312" s="28"/>
      <c r="H312" s="28"/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  <c r="AA312" s="28"/>
    </row>
    <row r="313" spans="1:27" ht="30.75" hidden="1" thickBot="1" x14ac:dyDescent="0.3">
      <c r="A313" s="28"/>
      <c r="B313" s="28" t="s">
        <v>896</v>
      </c>
      <c r="C313" s="28"/>
      <c r="D313" s="28" t="s">
        <v>897</v>
      </c>
      <c r="E313" s="28"/>
      <c r="F313" s="28"/>
      <c r="G313" s="28"/>
      <c r="H313" s="28"/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  <c r="AA313" s="28"/>
    </row>
    <row r="314" spans="1:27" ht="30.75" hidden="1" thickBot="1" x14ac:dyDescent="0.3">
      <c r="A314" s="28"/>
      <c r="B314" s="28" t="s">
        <v>898</v>
      </c>
      <c r="C314" s="28"/>
      <c r="D314" s="28" t="s">
        <v>899</v>
      </c>
      <c r="E314" s="28"/>
      <c r="F314" s="28"/>
      <c r="G314" s="28"/>
      <c r="H314" s="28"/>
      <c r="I314" s="28"/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  <c r="AA314" s="28"/>
    </row>
    <row r="315" spans="1:27" ht="30.75" hidden="1" thickBot="1" x14ac:dyDescent="0.3">
      <c r="A315" s="28"/>
      <c r="B315" s="28" t="s">
        <v>900</v>
      </c>
      <c r="C315" s="28"/>
      <c r="D315" s="28" t="s">
        <v>901</v>
      </c>
      <c r="E315" s="28"/>
      <c r="F315" s="28"/>
      <c r="G315" s="28"/>
      <c r="H315" s="28"/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  <c r="AA315" s="28"/>
    </row>
    <row r="316" spans="1:27" ht="30.75" hidden="1" thickBot="1" x14ac:dyDescent="0.3">
      <c r="A316" s="28"/>
      <c r="B316" s="28" t="s">
        <v>902</v>
      </c>
      <c r="C316" s="28"/>
      <c r="D316" s="28" t="s">
        <v>903</v>
      </c>
      <c r="E316" s="28"/>
      <c r="F316" s="28"/>
      <c r="G316" s="28"/>
      <c r="H316" s="28"/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  <c r="AA316" s="28"/>
    </row>
    <row r="317" spans="1:27" ht="30.75" hidden="1" thickBot="1" x14ac:dyDescent="0.3">
      <c r="A317" s="28"/>
      <c r="B317" s="28" t="s">
        <v>904</v>
      </c>
      <c r="C317" s="28"/>
      <c r="D317" s="28" t="s">
        <v>905</v>
      </c>
      <c r="E317" s="28"/>
      <c r="F317" s="28"/>
      <c r="G317" s="28"/>
      <c r="H317" s="28"/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  <c r="AA317" s="28"/>
    </row>
    <row r="318" spans="1:27" ht="30.75" hidden="1" thickBot="1" x14ac:dyDescent="0.3">
      <c r="A318" s="28"/>
      <c r="B318" s="28" t="s">
        <v>906</v>
      </c>
      <c r="C318" s="28"/>
      <c r="D318" s="28" t="s">
        <v>907</v>
      </c>
      <c r="E318" s="28"/>
      <c r="F318" s="28"/>
      <c r="G318" s="28"/>
      <c r="H318" s="28"/>
      <c r="I318" s="28"/>
      <c r="J318" s="28"/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  <c r="AA318" s="28"/>
    </row>
    <row r="319" spans="1:27" ht="30.75" hidden="1" thickBot="1" x14ac:dyDescent="0.3">
      <c r="A319" s="28"/>
      <c r="B319" s="28" t="s">
        <v>908</v>
      </c>
      <c r="C319" s="28"/>
      <c r="D319" s="28" t="s">
        <v>909</v>
      </c>
      <c r="E319" s="28"/>
      <c r="F319" s="28"/>
      <c r="G319" s="28"/>
      <c r="H319" s="28"/>
      <c r="I319" s="28"/>
      <c r="J319" s="28"/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  <c r="AA319" s="28"/>
    </row>
    <row r="320" spans="1:27" ht="30.75" hidden="1" thickBot="1" x14ac:dyDescent="0.3">
      <c r="A320" s="28"/>
      <c r="B320" s="28" t="s">
        <v>85</v>
      </c>
      <c r="C320" s="28"/>
      <c r="D320" s="28" t="s">
        <v>910</v>
      </c>
      <c r="E320" s="28"/>
      <c r="F320" s="28"/>
      <c r="G320" s="28"/>
      <c r="H320" s="28"/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  <c r="AA320" s="28"/>
    </row>
    <row r="321" spans="1:27" ht="30.75" hidden="1" thickBot="1" x14ac:dyDescent="0.3">
      <c r="A321" s="28"/>
      <c r="B321" s="28" t="s">
        <v>49</v>
      </c>
      <c r="C321" s="28"/>
      <c r="D321" s="28" t="s">
        <v>911</v>
      </c>
      <c r="E321" s="28"/>
      <c r="F321" s="28"/>
      <c r="G321" s="28"/>
      <c r="H321" s="28"/>
      <c r="I321" s="28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  <c r="AA321" s="28"/>
    </row>
    <row r="322" spans="1:27" ht="30.75" hidden="1" thickBot="1" x14ac:dyDescent="0.3">
      <c r="A322" s="28"/>
      <c r="B322" s="28" t="s">
        <v>17</v>
      </c>
      <c r="C322" s="28"/>
      <c r="D322" s="28" t="s">
        <v>912</v>
      </c>
      <c r="E322" s="28"/>
      <c r="F322" s="28"/>
      <c r="G322" s="28"/>
      <c r="H322" s="28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  <c r="AA322" s="28"/>
    </row>
    <row r="323" spans="1:27" ht="30.75" hidden="1" thickBot="1" x14ac:dyDescent="0.3">
      <c r="A323" s="28"/>
      <c r="B323" s="28" t="s">
        <v>913</v>
      </c>
      <c r="C323" s="28"/>
      <c r="D323" s="28" t="s">
        <v>914</v>
      </c>
      <c r="E323" s="28"/>
      <c r="F323" s="28"/>
      <c r="G323" s="28"/>
      <c r="H323" s="28"/>
      <c r="I323" s="28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  <c r="AA323" s="28"/>
    </row>
    <row r="324" spans="1:27" ht="30.75" hidden="1" thickBot="1" x14ac:dyDescent="0.3">
      <c r="A324" s="28"/>
      <c r="B324" s="28" t="s">
        <v>915</v>
      </c>
      <c r="C324" s="28"/>
      <c r="D324" s="28" t="s">
        <v>916</v>
      </c>
      <c r="E324" s="28"/>
      <c r="F324" s="28"/>
      <c r="G324" s="28"/>
      <c r="H324" s="28"/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  <c r="AA324" s="28"/>
    </row>
    <row r="325" spans="1:27" ht="30.75" hidden="1" thickBot="1" x14ac:dyDescent="0.3">
      <c r="A325" s="28"/>
      <c r="B325" s="28" t="s">
        <v>917</v>
      </c>
      <c r="C325" s="28"/>
      <c r="D325" s="28" t="s">
        <v>918</v>
      </c>
      <c r="E325" s="28"/>
      <c r="F325" s="28"/>
      <c r="G325" s="28"/>
      <c r="H325" s="28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  <c r="AA325" s="28"/>
    </row>
    <row r="326" spans="1:27" ht="30.75" hidden="1" thickBot="1" x14ac:dyDescent="0.3">
      <c r="A326" s="28"/>
      <c r="B326" s="28" t="s">
        <v>919</v>
      </c>
      <c r="C326" s="28"/>
      <c r="D326" s="28" t="s">
        <v>920</v>
      </c>
      <c r="E326" s="28"/>
      <c r="F326" s="28"/>
      <c r="G326" s="28"/>
      <c r="H326" s="28"/>
      <c r="I326" s="28"/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  <c r="AA326" s="28"/>
    </row>
    <row r="327" spans="1:27" ht="30.75" hidden="1" thickBot="1" x14ac:dyDescent="0.3">
      <c r="A327" s="28"/>
      <c r="B327" s="28" t="s">
        <v>10</v>
      </c>
      <c r="C327" s="28"/>
      <c r="D327" s="28" t="s">
        <v>921</v>
      </c>
      <c r="E327" s="28"/>
      <c r="F327" s="28"/>
      <c r="G327" s="28"/>
      <c r="H327" s="28"/>
      <c r="I327" s="28"/>
      <c r="J327" s="28"/>
      <c r="K327" s="28"/>
      <c r="L327" s="28"/>
      <c r="M327" s="28"/>
      <c r="N327" s="28"/>
      <c r="O327" s="28"/>
      <c r="P327" s="28"/>
      <c r="Q327" s="28"/>
      <c r="R327" s="28"/>
      <c r="S327" s="28"/>
      <c r="T327" s="28"/>
      <c r="U327" s="28"/>
      <c r="V327" s="28"/>
      <c r="W327" s="28"/>
      <c r="X327" s="28"/>
      <c r="Y327" s="28"/>
      <c r="Z327" s="28"/>
      <c r="AA327" s="28"/>
    </row>
    <row r="328" spans="1:27" ht="30.75" hidden="1" thickBot="1" x14ac:dyDescent="0.3">
      <c r="A328" s="28"/>
      <c r="B328" s="28" t="s">
        <v>31</v>
      </c>
      <c r="C328" s="28"/>
      <c r="D328" s="28" t="s">
        <v>922</v>
      </c>
      <c r="E328" s="28"/>
      <c r="F328" s="28"/>
      <c r="G328" s="28"/>
      <c r="H328" s="28"/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  <c r="AA328" s="28"/>
    </row>
    <row r="329" spans="1:27" ht="30.75" hidden="1" thickBot="1" x14ac:dyDescent="0.3">
      <c r="A329" s="28"/>
      <c r="B329" s="28" t="s">
        <v>923</v>
      </c>
      <c r="C329" s="28"/>
      <c r="D329" s="28" t="s">
        <v>924</v>
      </c>
      <c r="E329" s="28"/>
      <c r="F329" s="28"/>
      <c r="G329" s="28"/>
      <c r="H329" s="28"/>
      <c r="I329" s="28"/>
      <c r="J329" s="28"/>
      <c r="K329" s="28"/>
      <c r="L329" s="28"/>
      <c r="M329" s="28"/>
      <c r="N329" s="2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28"/>
      <c r="AA329" s="28"/>
    </row>
    <row r="330" spans="1:27" ht="30.75" hidden="1" thickBot="1" x14ac:dyDescent="0.3">
      <c r="A330" s="28"/>
      <c r="B330" s="28" t="s">
        <v>925</v>
      </c>
      <c r="C330" s="28"/>
      <c r="D330" s="28" t="s">
        <v>926</v>
      </c>
      <c r="E330" s="28"/>
      <c r="F330" s="28"/>
      <c r="G330" s="28"/>
      <c r="H330" s="28"/>
      <c r="I330" s="28"/>
      <c r="J330" s="28"/>
      <c r="K330" s="28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  <c r="AA330" s="28"/>
    </row>
    <row r="331" spans="1:27" ht="30.75" hidden="1" thickBot="1" x14ac:dyDescent="0.3">
      <c r="A331" s="28"/>
      <c r="B331" s="28" t="s">
        <v>927</v>
      </c>
      <c r="C331" s="28"/>
      <c r="D331" s="28" t="s">
        <v>928</v>
      </c>
      <c r="E331" s="28"/>
      <c r="F331" s="28"/>
      <c r="G331" s="28"/>
      <c r="H331" s="28"/>
      <c r="I331" s="28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  <c r="AA331" s="28"/>
    </row>
    <row r="332" spans="1:27" ht="30.75" hidden="1" thickBot="1" x14ac:dyDescent="0.3">
      <c r="A332" s="28"/>
      <c r="B332" s="28" t="s">
        <v>929</v>
      </c>
      <c r="C332" s="28"/>
      <c r="D332" s="28" t="s">
        <v>930</v>
      </c>
      <c r="E332" s="28"/>
      <c r="F332" s="28"/>
      <c r="G332" s="28"/>
      <c r="H332" s="28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  <c r="AA332" s="28"/>
    </row>
    <row r="333" spans="1:27" ht="30.75" hidden="1" thickBot="1" x14ac:dyDescent="0.3">
      <c r="A333" s="28"/>
      <c r="B333" s="28" t="s">
        <v>931</v>
      </c>
      <c r="C333" s="28"/>
      <c r="D333" s="28" t="s">
        <v>932</v>
      </c>
      <c r="E333" s="28"/>
      <c r="F333" s="28"/>
      <c r="G333" s="28"/>
      <c r="H333" s="28"/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  <c r="AA333" s="28"/>
    </row>
    <row r="334" spans="1:27" ht="30.75" hidden="1" thickBot="1" x14ac:dyDescent="0.3">
      <c r="A334" s="28"/>
      <c r="B334" s="28" t="s">
        <v>933</v>
      </c>
      <c r="C334" s="28"/>
      <c r="D334" s="28" t="s">
        <v>934</v>
      </c>
      <c r="E334" s="28"/>
      <c r="F334" s="28"/>
      <c r="G334" s="28"/>
      <c r="H334" s="28"/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  <c r="AA334" s="28"/>
    </row>
    <row r="335" spans="1:27" ht="30.75" hidden="1" thickBot="1" x14ac:dyDescent="0.3">
      <c r="A335" s="28"/>
      <c r="B335" s="28" t="s">
        <v>935</v>
      </c>
      <c r="C335" s="28"/>
      <c r="D335" s="28" t="s">
        <v>936</v>
      </c>
      <c r="E335" s="28"/>
      <c r="F335" s="28"/>
      <c r="G335" s="28"/>
      <c r="H335" s="28"/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  <c r="AA335" s="28"/>
    </row>
    <row r="336" spans="1:27" ht="30.75" hidden="1" thickBot="1" x14ac:dyDescent="0.3">
      <c r="A336" s="28"/>
      <c r="B336" s="28" t="s">
        <v>42</v>
      </c>
      <c r="C336" s="28"/>
      <c r="D336" s="28" t="s">
        <v>937</v>
      </c>
      <c r="E336" s="28"/>
      <c r="F336" s="28"/>
      <c r="G336" s="28"/>
      <c r="H336" s="28"/>
      <c r="I336" s="28"/>
      <c r="J336" s="28"/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  <c r="AA336" s="28"/>
    </row>
    <row r="337" spans="1:27" ht="30.75" hidden="1" thickBot="1" x14ac:dyDescent="0.3">
      <c r="A337" s="28"/>
      <c r="B337" s="28" t="s">
        <v>938</v>
      </c>
      <c r="C337" s="28"/>
      <c r="D337" s="28" t="s">
        <v>939</v>
      </c>
      <c r="E337" s="28"/>
      <c r="F337" s="28"/>
      <c r="G337" s="28"/>
      <c r="H337" s="28"/>
      <c r="I337" s="28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  <c r="AA337" s="28"/>
    </row>
    <row r="338" spans="1:27" ht="30.75" hidden="1" thickBot="1" x14ac:dyDescent="0.3">
      <c r="A338" s="28"/>
      <c r="B338" s="28" t="s">
        <v>8</v>
      </c>
      <c r="C338" s="28"/>
      <c r="D338" s="28" t="s">
        <v>940</v>
      </c>
      <c r="E338" s="28"/>
      <c r="F338" s="28"/>
      <c r="G338" s="28"/>
      <c r="H338" s="28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  <c r="AA338" s="28"/>
    </row>
    <row r="339" spans="1:27" ht="45.75" hidden="1" thickBot="1" x14ac:dyDescent="0.3">
      <c r="A339" s="28"/>
      <c r="B339" s="28" t="s">
        <v>941</v>
      </c>
      <c r="C339" s="28"/>
      <c r="D339" s="28" t="s">
        <v>942</v>
      </c>
      <c r="E339" s="28"/>
      <c r="F339" s="28"/>
      <c r="G339" s="28"/>
      <c r="H339" s="28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  <c r="AA339" s="28"/>
    </row>
    <row r="340" spans="1:27" ht="30.75" hidden="1" thickBot="1" x14ac:dyDescent="0.3">
      <c r="A340" s="28"/>
      <c r="B340" s="28" t="s">
        <v>943</v>
      </c>
      <c r="C340" s="28"/>
      <c r="D340" s="28" t="s">
        <v>944</v>
      </c>
      <c r="E340" s="28"/>
      <c r="F340" s="28"/>
      <c r="G340" s="28"/>
      <c r="H340" s="28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  <c r="AA340" s="28"/>
    </row>
    <row r="341" spans="1:27" ht="30.75" hidden="1" thickBot="1" x14ac:dyDescent="0.3">
      <c r="A341" s="28"/>
      <c r="B341" s="28" t="s">
        <v>9</v>
      </c>
      <c r="C341" s="28"/>
      <c r="D341" s="28" t="s">
        <v>945</v>
      </c>
      <c r="E341" s="28"/>
      <c r="F341" s="28"/>
      <c r="G341" s="28"/>
      <c r="H341" s="28"/>
      <c r="I341" s="28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  <c r="AA341" s="28"/>
    </row>
    <row r="342" spans="1:27" ht="30.75" hidden="1" thickBot="1" x14ac:dyDescent="0.3">
      <c r="A342" s="28">
        <v>709</v>
      </c>
      <c r="B342" s="28" t="s">
        <v>946</v>
      </c>
      <c r="C342" s="28" t="s">
        <v>337</v>
      </c>
      <c r="D342" s="28" t="s">
        <v>947</v>
      </c>
      <c r="E342" s="29">
        <v>1</v>
      </c>
      <c r="F342" s="28"/>
      <c r="G342" s="28"/>
      <c r="H342" s="28"/>
      <c r="I342" s="28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  <c r="AA342" s="28"/>
    </row>
    <row r="343" spans="1:27" ht="30.75" hidden="1" thickBot="1" x14ac:dyDescent="0.3">
      <c r="A343" s="28"/>
      <c r="B343" s="28" t="s">
        <v>28</v>
      </c>
      <c r="C343" s="28"/>
      <c r="D343" s="28" t="s">
        <v>948</v>
      </c>
      <c r="E343" s="28"/>
      <c r="F343" s="28"/>
      <c r="G343" s="28"/>
      <c r="H343" s="28"/>
      <c r="I343" s="28"/>
      <c r="J343" s="28"/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  <c r="AA343" s="28"/>
    </row>
    <row r="344" spans="1:27" ht="30.75" hidden="1" thickBot="1" x14ac:dyDescent="0.3">
      <c r="A344" s="28"/>
      <c r="B344" s="28" t="s">
        <v>949</v>
      </c>
      <c r="C344" s="28"/>
      <c r="D344" s="28" t="s">
        <v>950</v>
      </c>
      <c r="E344" s="28"/>
      <c r="F344" s="28"/>
      <c r="G344" s="28"/>
      <c r="H344" s="28"/>
      <c r="I344" s="28"/>
      <c r="J344" s="28"/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  <c r="AA344" s="28"/>
    </row>
    <row r="345" spans="1:27" ht="30.75" hidden="1" thickBot="1" x14ac:dyDescent="0.3">
      <c r="A345" s="28"/>
      <c r="B345" s="28" t="s">
        <v>951</v>
      </c>
      <c r="C345" s="28"/>
      <c r="D345" s="28" t="s">
        <v>952</v>
      </c>
      <c r="E345" s="28"/>
      <c r="F345" s="28"/>
      <c r="G345" s="28"/>
      <c r="H345" s="28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  <c r="AA345" s="28"/>
    </row>
    <row r="346" spans="1:27" ht="30.75" hidden="1" thickBot="1" x14ac:dyDescent="0.3">
      <c r="A346" s="28"/>
      <c r="B346" s="28" t="s">
        <v>953</v>
      </c>
      <c r="C346" s="28"/>
      <c r="D346" s="28" t="s">
        <v>954</v>
      </c>
      <c r="E346" s="28"/>
      <c r="F346" s="28"/>
      <c r="G346" s="28"/>
      <c r="H346" s="28"/>
      <c r="I346" s="28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  <c r="AA346" s="28"/>
    </row>
    <row r="347" spans="1:27" ht="30.75" hidden="1" thickBot="1" x14ac:dyDescent="0.3">
      <c r="A347" s="28"/>
      <c r="B347" s="28" t="s">
        <v>955</v>
      </c>
      <c r="C347" s="28"/>
      <c r="D347" s="28" t="s">
        <v>956</v>
      </c>
      <c r="E347" s="28"/>
      <c r="F347" s="28"/>
      <c r="G347" s="28"/>
      <c r="H347" s="28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  <c r="AA347" s="28"/>
    </row>
    <row r="348" spans="1:27" ht="30.75" hidden="1" thickBot="1" x14ac:dyDescent="0.3">
      <c r="A348" s="28"/>
      <c r="B348" s="28" t="s">
        <v>957</v>
      </c>
      <c r="C348" s="28"/>
      <c r="D348" s="28" t="s">
        <v>958</v>
      </c>
      <c r="E348" s="28"/>
      <c r="F348" s="28"/>
      <c r="G348" s="28"/>
      <c r="H348" s="28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  <c r="AA348" s="28"/>
    </row>
    <row r="349" spans="1:27" ht="30.75" hidden="1" thickBot="1" x14ac:dyDescent="0.3">
      <c r="A349" s="28"/>
      <c r="B349" s="28" t="s">
        <v>25</v>
      </c>
      <c r="C349" s="28"/>
      <c r="D349" s="28" t="s">
        <v>959</v>
      </c>
      <c r="E349" s="28"/>
      <c r="F349" s="28"/>
      <c r="G349" s="28"/>
      <c r="H349" s="28"/>
      <c r="I349" s="28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  <c r="AA349" s="28"/>
    </row>
    <row r="350" spans="1:27" ht="30.75" hidden="1" thickBot="1" x14ac:dyDescent="0.3">
      <c r="A350" s="28"/>
      <c r="B350" s="28" t="s">
        <v>960</v>
      </c>
      <c r="C350" s="28"/>
      <c r="D350" s="28" t="s">
        <v>961</v>
      </c>
      <c r="E350" s="28"/>
      <c r="F350" s="28"/>
      <c r="G350" s="28"/>
      <c r="H350" s="28"/>
      <c r="I350" s="28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  <c r="AA350" s="28"/>
    </row>
    <row r="351" spans="1:27" ht="30.75" hidden="1" thickBot="1" x14ac:dyDescent="0.3">
      <c r="A351" s="28"/>
      <c r="B351" s="28" t="s">
        <v>962</v>
      </c>
      <c r="C351" s="28"/>
      <c r="D351" s="28" t="s">
        <v>963</v>
      </c>
      <c r="E351" s="28"/>
      <c r="F351" s="28"/>
      <c r="G351" s="28"/>
      <c r="H351" s="28"/>
      <c r="I351" s="28"/>
      <c r="J351" s="28"/>
      <c r="K351" s="28"/>
      <c r="L351" s="28"/>
      <c r="M351" s="28"/>
      <c r="N351" s="28"/>
      <c r="O351" s="28"/>
      <c r="P351" s="28"/>
      <c r="Q351" s="28"/>
      <c r="R351" s="28"/>
      <c r="S351" s="28"/>
      <c r="T351" s="28"/>
      <c r="U351" s="28"/>
      <c r="V351" s="28"/>
      <c r="W351" s="28"/>
      <c r="X351" s="28"/>
      <c r="Y351" s="28"/>
      <c r="Z351" s="28"/>
      <c r="AA351" s="28"/>
    </row>
    <row r="352" spans="1:27" ht="30.75" hidden="1" thickBot="1" x14ac:dyDescent="0.3">
      <c r="A352" s="28"/>
      <c r="B352" s="28" t="s">
        <v>964</v>
      </c>
      <c r="C352" s="28"/>
      <c r="D352" s="28" t="s">
        <v>965</v>
      </c>
      <c r="E352" s="28"/>
      <c r="F352" s="28"/>
      <c r="G352" s="28"/>
      <c r="H352" s="28"/>
      <c r="I352" s="28"/>
      <c r="J352" s="28"/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  <c r="AA352" s="28"/>
    </row>
    <row r="353" spans="1:27" ht="30.75" hidden="1" thickBot="1" x14ac:dyDescent="0.3">
      <c r="A353" s="28"/>
      <c r="B353" s="28" t="s">
        <v>966</v>
      </c>
      <c r="C353" s="28"/>
      <c r="D353" s="28" t="s">
        <v>967</v>
      </c>
      <c r="E353" s="28"/>
      <c r="F353" s="28"/>
      <c r="G353" s="28"/>
      <c r="H353" s="28"/>
      <c r="I353" s="28"/>
      <c r="J353" s="28"/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  <c r="AA353" s="28"/>
    </row>
    <row r="354" spans="1:27" ht="30.75" hidden="1" thickBot="1" x14ac:dyDescent="0.3">
      <c r="A354" s="28"/>
      <c r="B354" s="28" t="s">
        <v>968</v>
      </c>
      <c r="C354" s="28"/>
      <c r="D354" s="28" t="s">
        <v>969</v>
      </c>
      <c r="E354" s="28"/>
      <c r="F354" s="28"/>
      <c r="G354" s="28"/>
      <c r="H354" s="28"/>
      <c r="I354" s="28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  <c r="AA354" s="28"/>
    </row>
    <row r="355" spans="1:27" ht="30.75" hidden="1" thickBot="1" x14ac:dyDescent="0.3">
      <c r="A355" s="28"/>
      <c r="B355" s="28" t="s">
        <v>970</v>
      </c>
      <c r="C355" s="28"/>
      <c r="D355" s="28" t="s">
        <v>971</v>
      </c>
      <c r="E355" s="28"/>
      <c r="F355" s="28"/>
      <c r="G355" s="28"/>
      <c r="H355" s="28"/>
      <c r="I355" s="28"/>
      <c r="J355" s="28"/>
      <c r="K355" s="28"/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  <c r="AA355" s="28"/>
    </row>
    <row r="356" spans="1:27" ht="30.75" hidden="1" thickBot="1" x14ac:dyDescent="0.3">
      <c r="A356" s="28"/>
      <c r="B356" s="28" t="s">
        <v>972</v>
      </c>
      <c r="C356" s="28"/>
      <c r="D356" s="28" t="s">
        <v>973</v>
      </c>
      <c r="E356" s="28"/>
      <c r="F356" s="28"/>
      <c r="G356" s="28"/>
      <c r="H356" s="28"/>
      <c r="I356" s="28"/>
      <c r="J356" s="28"/>
      <c r="K356" s="28"/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  <c r="AA356" s="28"/>
    </row>
    <row r="357" spans="1:27" ht="30.75" hidden="1" thickBot="1" x14ac:dyDescent="0.3">
      <c r="A357" s="28"/>
      <c r="B357" s="28" t="s">
        <v>974</v>
      </c>
      <c r="C357" s="28"/>
      <c r="D357" s="28" t="s">
        <v>975</v>
      </c>
      <c r="E357" s="28"/>
      <c r="F357" s="28"/>
      <c r="G357" s="28"/>
      <c r="H357" s="28"/>
      <c r="I357" s="28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  <c r="AA357" s="28"/>
    </row>
    <row r="358" spans="1:27" ht="30.75" hidden="1" thickBot="1" x14ac:dyDescent="0.3">
      <c r="A358" s="28"/>
      <c r="B358" s="28" t="s">
        <v>976</v>
      </c>
      <c r="C358" s="28"/>
      <c r="D358" s="28" t="s">
        <v>977</v>
      </c>
      <c r="E358" s="28"/>
      <c r="F358" s="28"/>
      <c r="G358" s="28"/>
      <c r="H358" s="28"/>
      <c r="I358" s="2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  <c r="AA358" s="28"/>
    </row>
    <row r="359" spans="1:27" ht="30.75" hidden="1" thickBot="1" x14ac:dyDescent="0.3">
      <c r="A359" s="28"/>
      <c r="B359" s="28" t="s">
        <v>978</v>
      </c>
      <c r="C359" s="28"/>
      <c r="D359" s="28" t="s">
        <v>979</v>
      </c>
      <c r="E359" s="28"/>
      <c r="F359" s="28"/>
      <c r="G359" s="28"/>
      <c r="H359" s="28"/>
      <c r="I359" s="28"/>
      <c r="J359" s="28"/>
      <c r="K359" s="28"/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  <c r="AA359" s="28"/>
    </row>
    <row r="360" spans="1:27" ht="30.75" hidden="1" thickBot="1" x14ac:dyDescent="0.3">
      <c r="A360" s="28"/>
      <c r="B360" s="28" t="s">
        <v>980</v>
      </c>
      <c r="C360" s="28"/>
      <c r="D360" s="28" t="s">
        <v>981</v>
      </c>
      <c r="E360" s="28"/>
      <c r="F360" s="28"/>
      <c r="G360" s="28"/>
      <c r="H360" s="28"/>
      <c r="I360" s="28"/>
      <c r="J360" s="28"/>
      <c r="K360" s="28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  <c r="AA360" s="28"/>
    </row>
    <row r="361" spans="1:27" ht="30.75" hidden="1" thickBot="1" x14ac:dyDescent="0.3">
      <c r="A361" s="28"/>
      <c r="B361" s="28" t="s">
        <v>982</v>
      </c>
      <c r="C361" s="28"/>
      <c r="D361" s="28" t="s">
        <v>983</v>
      </c>
      <c r="E361" s="28"/>
      <c r="F361" s="28"/>
      <c r="G361" s="28"/>
      <c r="H361" s="28"/>
      <c r="I361" s="28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  <c r="AA361" s="28"/>
    </row>
    <row r="362" spans="1:27" ht="30.75" hidden="1" thickBot="1" x14ac:dyDescent="0.3">
      <c r="A362" s="28"/>
      <c r="B362" s="28" t="s">
        <v>26</v>
      </c>
      <c r="C362" s="28"/>
      <c r="D362" s="28" t="s">
        <v>984</v>
      </c>
      <c r="E362" s="28"/>
      <c r="F362" s="28"/>
      <c r="G362" s="28"/>
      <c r="H362" s="28"/>
      <c r="I362" s="28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  <c r="AA362" s="28"/>
    </row>
    <row r="363" spans="1:27" ht="30.75" hidden="1" thickBot="1" x14ac:dyDescent="0.3">
      <c r="A363" s="28"/>
      <c r="B363" s="28" t="s">
        <v>62</v>
      </c>
      <c r="C363" s="28"/>
      <c r="D363" s="28" t="s">
        <v>985</v>
      </c>
      <c r="E363" s="28"/>
      <c r="F363" s="28"/>
      <c r="G363" s="28"/>
      <c r="H363" s="28"/>
      <c r="I363" s="28"/>
      <c r="J363" s="28"/>
      <c r="K363" s="28"/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  <c r="AA363" s="28"/>
    </row>
    <row r="364" spans="1:27" ht="45.75" hidden="1" thickBot="1" x14ac:dyDescent="0.3">
      <c r="A364" s="28"/>
      <c r="B364" s="28" t="s">
        <v>72</v>
      </c>
      <c r="C364" s="28"/>
      <c r="D364" s="28" t="s">
        <v>986</v>
      </c>
      <c r="E364" s="28"/>
      <c r="F364" s="28"/>
      <c r="G364" s="28"/>
      <c r="H364" s="28"/>
      <c r="I364" s="28"/>
      <c r="J364" s="28"/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  <c r="AA364" s="28"/>
    </row>
    <row r="365" spans="1:27" ht="30.75" hidden="1" thickBot="1" x14ac:dyDescent="0.3">
      <c r="A365" s="28"/>
      <c r="B365" s="28" t="s">
        <v>77</v>
      </c>
      <c r="C365" s="28"/>
      <c r="D365" s="28" t="s">
        <v>987</v>
      </c>
      <c r="E365" s="28"/>
      <c r="F365" s="28"/>
      <c r="G365" s="28"/>
      <c r="H365" s="28"/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  <c r="AA365" s="28"/>
    </row>
    <row r="366" spans="1:27" ht="30.75" hidden="1" thickBot="1" x14ac:dyDescent="0.3">
      <c r="A366" s="28"/>
      <c r="B366" s="28" t="s">
        <v>988</v>
      </c>
      <c r="C366" s="28"/>
      <c r="D366" s="28" t="s">
        <v>989</v>
      </c>
      <c r="E366" s="28"/>
      <c r="F366" s="28"/>
      <c r="G366" s="28"/>
      <c r="H366" s="28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  <c r="AA366" s="28"/>
    </row>
    <row r="367" spans="1:27" ht="30.75" hidden="1" thickBot="1" x14ac:dyDescent="0.3">
      <c r="A367" s="28"/>
      <c r="B367" s="28" t="s">
        <v>990</v>
      </c>
      <c r="C367" s="28"/>
      <c r="D367" s="28" t="s">
        <v>991</v>
      </c>
      <c r="E367" s="28"/>
      <c r="F367" s="28"/>
      <c r="G367" s="28"/>
      <c r="H367" s="28"/>
      <c r="I367" s="28"/>
      <c r="J367" s="28"/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  <c r="AA367" s="28"/>
    </row>
    <row r="368" spans="1:27" ht="30.75" hidden="1" thickBot="1" x14ac:dyDescent="0.3">
      <c r="A368" s="28"/>
      <c r="B368" s="28" t="s">
        <v>992</v>
      </c>
      <c r="C368" s="28"/>
      <c r="D368" s="28" t="s">
        <v>993</v>
      </c>
      <c r="E368" s="28"/>
      <c r="F368" s="28"/>
      <c r="G368" s="28"/>
      <c r="H368" s="28"/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  <c r="AA368" s="28"/>
    </row>
    <row r="369" spans="1:27" ht="45.75" hidden="1" thickBot="1" x14ac:dyDescent="0.3">
      <c r="A369" s="28"/>
      <c r="B369" s="28" t="s">
        <v>994</v>
      </c>
      <c r="C369" s="28"/>
      <c r="D369" s="28" t="s">
        <v>995</v>
      </c>
      <c r="E369" s="28"/>
      <c r="F369" s="28"/>
      <c r="G369" s="28"/>
      <c r="H369" s="28"/>
      <c r="I369" s="28"/>
      <c r="J369" s="28"/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  <c r="AA369" s="28"/>
    </row>
    <row r="370" spans="1:27" ht="30.75" hidden="1" thickBot="1" x14ac:dyDescent="0.3">
      <c r="A370" s="28"/>
      <c r="B370" s="28" t="s">
        <v>996</v>
      </c>
      <c r="C370" s="28"/>
      <c r="D370" s="28" t="s">
        <v>997</v>
      </c>
      <c r="E370" s="28"/>
      <c r="F370" s="28"/>
      <c r="G370" s="28"/>
      <c r="H370" s="28"/>
      <c r="I370" s="28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  <c r="AA370" s="28"/>
    </row>
    <row r="371" spans="1:27" ht="30.75" hidden="1" thickBot="1" x14ac:dyDescent="0.3">
      <c r="A371" s="28"/>
      <c r="B371" s="28" t="s">
        <v>998</v>
      </c>
      <c r="C371" s="28"/>
      <c r="D371" s="28" t="s">
        <v>999</v>
      </c>
      <c r="E371" s="28"/>
      <c r="F371" s="28"/>
      <c r="G371" s="28"/>
      <c r="H371" s="28"/>
      <c r="I371" s="28"/>
      <c r="J371" s="28"/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  <c r="AA371" s="28"/>
    </row>
    <row r="372" spans="1:27" ht="30.75" hidden="1" thickBot="1" x14ac:dyDescent="0.3">
      <c r="A372" s="28"/>
      <c r="B372" s="28" t="s">
        <v>1000</v>
      </c>
      <c r="C372" s="28"/>
      <c r="D372" s="28" t="s">
        <v>1001</v>
      </c>
      <c r="E372" s="28"/>
      <c r="F372" s="28"/>
      <c r="G372" s="28"/>
      <c r="H372" s="28"/>
      <c r="I372" s="28"/>
      <c r="J372" s="28"/>
      <c r="K372" s="28"/>
      <c r="L372" s="28"/>
      <c r="M372" s="28"/>
      <c r="N372" s="28"/>
      <c r="O372" s="28"/>
      <c r="P372" s="28"/>
      <c r="Q372" s="28"/>
      <c r="R372" s="28"/>
      <c r="S372" s="28"/>
      <c r="T372" s="28"/>
      <c r="U372" s="28"/>
      <c r="V372" s="28"/>
      <c r="W372" s="28"/>
      <c r="X372" s="28"/>
      <c r="Y372" s="28"/>
      <c r="Z372" s="28"/>
      <c r="AA372" s="28"/>
    </row>
    <row r="373" spans="1:27" ht="30.75" hidden="1" thickBot="1" x14ac:dyDescent="0.3">
      <c r="A373" s="28"/>
      <c r="B373" s="28" t="s">
        <v>95</v>
      </c>
      <c r="C373" s="28"/>
      <c r="D373" s="28" t="s">
        <v>1002</v>
      </c>
      <c r="E373" s="28"/>
      <c r="F373" s="28"/>
      <c r="G373" s="28"/>
      <c r="H373" s="28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  <c r="AA373" s="28"/>
    </row>
    <row r="374" spans="1:27" ht="30.75" hidden="1" thickBot="1" x14ac:dyDescent="0.3">
      <c r="A374" s="28"/>
      <c r="B374" s="28" t="s">
        <v>55</v>
      </c>
      <c r="C374" s="28"/>
      <c r="D374" s="28" t="s">
        <v>1003</v>
      </c>
      <c r="E374" s="28"/>
      <c r="F374" s="28"/>
      <c r="G374" s="28"/>
      <c r="H374" s="28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  <c r="AA374" s="28"/>
    </row>
    <row r="375" spans="1:27" ht="30.75" hidden="1" thickBot="1" x14ac:dyDescent="0.3">
      <c r="A375" s="28"/>
      <c r="B375" s="28" t="s">
        <v>71</v>
      </c>
      <c r="C375" s="28"/>
      <c r="D375" s="28" t="s">
        <v>1004</v>
      </c>
      <c r="E375" s="28"/>
      <c r="F375" s="28"/>
      <c r="G375" s="28"/>
      <c r="H375" s="28"/>
      <c r="I375" s="28"/>
      <c r="J375" s="28"/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  <c r="AA375" s="28"/>
    </row>
    <row r="376" spans="1:27" ht="30.75" hidden="1" thickBot="1" x14ac:dyDescent="0.3">
      <c r="A376" s="28"/>
      <c r="B376" s="28" t="s">
        <v>1005</v>
      </c>
      <c r="C376" s="28"/>
      <c r="D376" s="28" t="s">
        <v>1006</v>
      </c>
      <c r="E376" s="28"/>
      <c r="F376" s="28"/>
      <c r="G376" s="28"/>
      <c r="H376" s="28"/>
      <c r="I376" s="28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  <c r="AA376" s="28"/>
    </row>
    <row r="377" spans="1:27" ht="30.75" hidden="1" thickBot="1" x14ac:dyDescent="0.3">
      <c r="A377" s="28"/>
      <c r="B377" s="28" t="s">
        <v>1007</v>
      </c>
      <c r="C377" s="28"/>
      <c r="D377" s="28" t="s">
        <v>1008</v>
      </c>
      <c r="E377" s="28"/>
      <c r="F377" s="28"/>
      <c r="G377" s="28"/>
      <c r="H377" s="28"/>
      <c r="I377" s="28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  <c r="AA377" s="28"/>
    </row>
    <row r="378" spans="1:27" ht="30.75" hidden="1" thickBot="1" x14ac:dyDescent="0.3">
      <c r="A378" s="28"/>
      <c r="B378" s="28" t="s">
        <v>1009</v>
      </c>
      <c r="C378" s="28"/>
      <c r="D378" s="28" t="s">
        <v>1010</v>
      </c>
      <c r="E378" s="28"/>
      <c r="F378" s="28"/>
      <c r="G378" s="28"/>
      <c r="H378" s="28"/>
      <c r="I378" s="28"/>
      <c r="J378" s="28"/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  <c r="AA378" s="28"/>
    </row>
    <row r="379" spans="1:27" ht="30.75" hidden="1" thickBot="1" x14ac:dyDescent="0.3">
      <c r="A379" s="28"/>
      <c r="B379" s="28" t="s">
        <v>1011</v>
      </c>
      <c r="C379" s="28"/>
      <c r="D379" s="28" t="s">
        <v>1012</v>
      </c>
      <c r="E379" s="28"/>
      <c r="F379" s="28"/>
      <c r="G379" s="28"/>
      <c r="H379" s="28"/>
      <c r="I379" s="28"/>
      <c r="J379" s="28"/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  <c r="AA379" s="28"/>
    </row>
    <row r="380" spans="1:27" ht="30.75" hidden="1" thickBot="1" x14ac:dyDescent="0.3">
      <c r="A380" s="28"/>
      <c r="B380" s="28" t="s">
        <v>1013</v>
      </c>
      <c r="C380" s="28"/>
      <c r="D380" s="28" t="s">
        <v>1014</v>
      </c>
      <c r="E380" s="28"/>
      <c r="F380" s="28"/>
      <c r="G380" s="28"/>
      <c r="H380" s="28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  <c r="AA380" s="28"/>
    </row>
    <row r="381" spans="1:27" ht="30.75" hidden="1" thickBot="1" x14ac:dyDescent="0.3">
      <c r="A381" s="28"/>
      <c r="B381" s="28" t="s">
        <v>84</v>
      </c>
      <c r="C381" s="28"/>
      <c r="D381" s="28" t="s">
        <v>1015</v>
      </c>
      <c r="E381" s="28"/>
      <c r="F381" s="28"/>
      <c r="G381" s="28"/>
      <c r="H381" s="28"/>
      <c r="I381" s="28"/>
      <c r="J381" s="28"/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  <c r="AA381" s="28"/>
    </row>
    <row r="382" spans="1:27" ht="30.75" hidden="1" thickBot="1" x14ac:dyDescent="0.3">
      <c r="A382" s="28"/>
      <c r="B382" s="28" t="s">
        <v>1016</v>
      </c>
      <c r="C382" s="28"/>
      <c r="D382" s="28" t="s">
        <v>1017</v>
      </c>
      <c r="E382" s="28"/>
      <c r="F382" s="28"/>
      <c r="G382" s="28"/>
      <c r="H382" s="28"/>
      <c r="I382" s="28"/>
      <c r="J382" s="28"/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  <c r="AA382" s="28"/>
    </row>
    <row r="383" spans="1:27" ht="30.75" hidden="1" thickBot="1" x14ac:dyDescent="0.3">
      <c r="A383" s="28"/>
      <c r="B383" s="28" t="s">
        <v>1018</v>
      </c>
      <c r="C383" s="28"/>
      <c r="D383" s="28" t="s">
        <v>1019</v>
      </c>
      <c r="E383" s="28"/>
      <c r="F383" s="28"/>
      <c r="G383" s="28"/>
      <c r="H383" s="28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  <c r="AA383" s="28"/>
    </row>
    <row r="384" spans="1:27" ht="30.75" hidden="1" thickBot="1" x14ac:dyDescent="0.3">
      <c r="A384" s="28"/>
      <c r="B384" s="28" t="s">
        <v>1020</v>
      </c>
      <c r="C384" s="28"/>
      <c r="D384" s="28" t="s">
        <v>1021</v>
      </c>
      <c r="E384" s="28"/>
      <c r="F384" s="28"/>
      <c r="G384" s="28"/>
      <c r="H384" s="28"/>
      <c r="I384" s="28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  <c r="AA384" s="28"/>
    </row>
    <row r="385" spans="1:27" ht="30.75" hidden="1" thickBot="1" x14ac:dyDescent="0.3">
      <c r="A385" s="28"/>
      <c r="B385" s="28" t="s">
        <v>1022</v>
      </c>
      <c r="C385" s="28"/>
      <c r="D385" s="28" t="s">
        <v>1023</v>
      </c>
      <c r="E385" s="28"/>
      <c r="F385" s="28"/>
      <c r="G385" s="28"/>
      <c r="H385" s="28"/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  <c r="AA385" s="28"/>
    </row>
    <row r="386" spans="1:27" ht="30.75" hidden="1" thickBot="1" x14ac:dyDescent="0.3">
      <c r="A386" s="28"/>
      <c r="B386" s="28" t="s">
        <v>1024</v>
      </c>
      <c r="C386" s="28"/>
      <c r="D386" s="28" t="s">
        <v>1025</v>
      </c>
      <c r="E386" s="28"/>
      <c r="F386" s="28"/>
      <c r="G386" s="28"/>
      <c r="H386" s="28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  <c r="AA386" s="28"/>
    </row>
    <row r="387" spans="1:27" ht="30.75" hidden="1" thickBot="1" x14ac:dyDescent="0.3">
      <c r="A387" s="28"/>
      <c r="B387" s="28" t="s">
        <v>1026</v>
      </c>
      <c r="C387" s="28"/>
      <c r="D387" s="28" t="s">
        <v>1027</v>
      </c>
      <c r="E387" s="28"/>
      <c r="F387" s="28"/>
      <c r="G387" s="28"/>
      <c r="H387" s="28"/>
      <c r="I387" s="28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  <c r="AA387" s="28"/>
    </row>
    <row r="388" spans="1:27" ht="30.75" hidden="1" thickBot="1" x14ac:dyDescent="0.3">
      <c r="A388" s="28"/>
      <c r="B388" s="28" t="s">
        <v>1028</v>
      </c>
      <c r="C388" s="28"/>
      <c r="D388" s="28" t="s">
        <v>1029</v>
      </c>
      <c r="E388" s="28"/>
      <c r="F388" s="28"/>
      <c r="G388" s="28"/>
      <c r="H388" s="28"/>
      <c r="I388" s="28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  <c r="AA388" s="28"/>
    </row>
    <row r="389" spans="1:27" ht="30.75" hidden="1" thickBot="1" x14ac:dyDescent="0.3">
      <c r="A389" s="28"/>
      <c r="B389" s="28" t="s">
        <v>1030</v>
      </c>
      <c r="C389" s="28"/>
      <c r="D389" s="28" t="s">
        <v>1031</v>
      </c>
      <c r="E389" s="28"/>
      <c r="F389" s="28"/>
      <c r="G389" s="28"/>
      <c r="H389" s="28"/>
      <c r="I389" s="28"/>
      <c r="J389" s="28"/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  <c r="AA389" s="28"/>
    </row>
    <row r="390" spans="1:27" ht="30.75" hidden="1" thickBot="1" x14ac:dyDescent="0.3">
      <c r="A390" s="28"/>
      <c r="B390" s="28" t="s">
        <v>1032</v>
      </c>
      <c r="C390" s="28"/>
      <c r="D390" s="28" t="s">
        <v>1033</v>
      </c>
      <c r="E390" s="28"/>
      <c r="F390" s="28"/>
      <c r="G390" s="28"/>
      <c r="H390" s="28"/>
      <c r="I390" s="28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  <c r="AA390" s="28"/>
    </row>
    <row r="391" spans="1:27" ht="30.75" hidden="1" thickBot="1" x14ac:dyDescent="0.3">
      <c r="A391" s="28"/>
      <c r="B391" s="28" t="s">
        <v>1034</v>
      </c>
      <c r="C391" s="28"/>
      <c r="D391" s="28" t="s">
        <v>1035</v>
      </c>
      <c r="E391" s="28"/>
      <c r="F391" s="28"/>
      <c r="G391" s="28"/>
      <c r="H391" s="28"/>
      <c r="I391" s="28"/>
      <c r="J391" s="28"/>
      <c r="K391" s="28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  <c r="AA391" s="28"/>
    </row>
    <row r="392" spans="1:27" ht="30.75" hidden="1" thickBot="1" x14ac:dyDescent="0.3">
      <c r="A392" s="28"/>
      <c r="B392" s="28" t="s">
        <v>1036</v>
      </c>
      <c r="C392" s="28"/>
      <c r="D392" s="28" t="s">
        <v>1037</v>
      </c>
      <c r="E392" s="28"/>
      <c r="F392" s="28"/>
      <c r="G392" s="28"/>
      <c r="H392" s="28"/>
      <c r="I392" s="28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  <c r="AA392" s="28"/>
    </row>
    <row r="393" spans="1:27" ht="30.75" hidden="1" thickBot="1" x14ac:dyDescent="0.3">
      <c r="A393" s="28"/>
      <c r="B393" s="28" t="s">
        <v>1038</v>
      </c>
      <c r="C393" s="28"/>
      <c r="D393" s="28" t="s">
        <v>1039</v>
      </c>
      <c r="E393" s="28"/>
      <c r="F393" s="28"/>
      <c r="G393" s="28"/>
      <c r="H393" s="28"/>
      <c r="I393" s="28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  <c r="AA393" s="28"/>
    </row>
    <row r="394" spans="1:27" ht="30.75" hidden="1" thickBot="1" x14ac:dyDescent="0.3">
      <c r="A394" s="28"/>
      <c r="B394" s="28" t="s">
        <v>1040</v>
      </c>
      <c r="C394" s="28"/>
      <c r="D394" s="28" t="s">
        <v>1041</v>
      </c>
      <c r="E394" s="28"/>
      <c r="F394" s="28"/>
      <c r="G394" s="28"/>
      <c r="H394" s="28"/>
      <c r="I394" s="28"/>
      <c r="J394" s="28"/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  <c r="AA394" s="28"/>
    </row>
    <row r="395" spans="1:27" ht="30.75" hidden="1" thickBot="1" x14ac:dyDescent="0.3">
      <c r="A395" s="28"/>
      <c r="B395" s="28" t="s">
        <v>1042</v>
      </c>
      <c r="C395" s="28"/>
      <c r="D395" s="28" t="s">
        <v>1043</v>
      </c>
      <c r="E395" s="28"/>
      <c r="F395" s="28"/>
      <c r="G395" s="28"/>
      <c r="H395" s="28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  <c r="AA395" s="28"/>
    </row>
    <row r="396" spans="1:27" ht="30.75" hidden="1" thickBot="1" x14ac:dyDescent="0.3">
      <c r="A396" s="28"/>
      <c r="B396" s="28" t="s">
        <v>1044</v>
      </c>
      <c r="C396" s="28"/>
      <c r="D396" s="28" t="s">
        <v>1045</v>
      </c>
      <c r="E396" s="28"/>
      <c r="F396" s="28"/>
      <c r="G396" s="28"/>
      <c r="H396" s="28"/>
      <c r="I396" s="28"/>
      <c r="J396" s="28"/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  <c r="AA396" s="28"/>
    </row>
    <row r="397" spans="1:27" ht="30.75" hidden="1" thickBot="1" x14ac:dyDescent="0.3">
      <c r="A397" s="28"/>
      <c r="B397" s="28" t="s">
        <v>74</v>
      </c>
      <c r="C397" s="28"/>
      <c r="D397" s="28" t="s">
        <v>1046</v>
      </c>
      <c r="E397" s="28"/>
      <c r="F397" s="28"/>
      <c r="G397" s="28"/>
      <c r="H397" s="28"/>
      <c r="I397" s="28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  <c r="AA397" s="28"/>
    </row>
    <row r="398" spans="1:27" ht="30.75" hidden="1" thickBot="1" x14ac:dyDescent="0.3">
      <c r="A398" s="28"/>
      <c r="B398" s="28" t="s">
        <v>1047</v>
      </c>
      <c r="C398" s="28"/>
      <c r="D398" s="28" t="s">
        <v>1048</v>
      </c>
      <c r="E398" s="28"/>
      <c r="F398" s="28"/>
      <c r="G398" s="28"/>
      <c r="H398" s="28"/>
      <c r="I398" s="28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  <c r="AA398" s="28"/>
    </row>
    <row r="399" spans="1:27" ht="30.75" hidden="1" thickBot="1" x14ac:dyDescent="0.3">
      <c r="A399" s="28"/>
      <c r="B399" s="28" t="s">
        <v>1049</v>
      </c>
      <c r="C399" s="28"/>
      <c r="D399" s="28" t="s">
        <v>1050</v>
      </c>
      <c r="E399" s="28"/>
      <c r="F399" s="28"/>
      <c r="G399" s="28"/>
      <c r="H399" s="28"/>
      <c r="I399" s="28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  <c r="AA399" s="28"/>
    </row>
    <row r="400" spans="1:27" ht="30.75" hidden="1" thickBot="1" x14ac:dyDescent="0.3">
      <c r="A400" s="28"/>
      <c r="B400" s="28" t="s">
        <v>1051</v>
      </c>
      <c r="C400" s="28"/>
      <c r="D400" s="28" t="s">
        <v>1052</v>
      </c>
      <c r="E400" s="28"/>
      <c r="F400" s="28"/>
      <c r="G400" s="28"/>
      <c r="H400" s="28"/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  <c r="AA400" s="28"/>
    </row>
    <row r="401" spans="1:27" ht="30.75" hidden="1" thickBot="1" x14ac:dyDescent="0.3">
      <c r="A401" s="28"/>
      <c r="B401" s="28" t="s">
        <v>1053</v>
      </c>
      <c r="C401" s="28"/>
      <c r="D401" s="28" t="s">
        <v>1054</v>
      </c>
      <c r="E401" s="28"/>
      <c r="F401" s="28"/>
      <c r="G401" s="28"/>
      <c r="H401" s="28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  <c r="AA401" s="28"/>
    </row>
    <row r="402" spans="1:27" ht="45.75" hidden="1" thickBot="1" x14ac:dyDescent="0.3">
      <c r="A402" s="28"/>
      <c r="B402" s="28" t="s">
        <v>1055</v>
      </c>
      <c r="C402" s="28"/>
      <c r="D402" s="28" t="s">
        <v>1056</v>
      </c>
      <c r="E402" s="28"/>
      <c r="F402" s="28"/>
      <c r="G402" s="28"/>
      <c r="H402" s="28"/>
      <c r="I402" s="28"/>
      <c r="J402" s="28"/>
      <c r="K402" s="28"/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  <c r="AA402" s="28"/>
    </row>
    <row r="403" spans="1:27" ht="30.75" hidden="1" thickBot="1" x14ac:dyDescent="0.3">
      <c r="A403" s="28"/>
      <c r="B403" s="28" t="s">
        <v>1057</v>
      </c>
      <c r="C403" s="28"/>
      <c r="D403" s="28" t="s">
        <v>1058</v>
      </c>
      <c r="E403" s="28"/>
      <c r="F403" s="28"/>
      <c r="G403" s="28"/>
      <c r="H403" s="28"/>
      <c r="I403" s="28"/>
      <c r="J403" s="28"/>
      <c r="K403" s="28"/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  <c r="AA403" s="28"/>
    </row>
    <row r="404" spans="1:27" ht="30.75" hidden="1" thickBot="1" x14ac:dyDescent="0.3">
      <c r="A404" s="28"/>
      <c r="B404" s="28" t="s">
        <v>1059</v>
      </c>
      <c r="C404" s="28"/>
      <c r="D404" s="28" t="s">
        <v>1060</v>
      </c>
      <c r="E404" s="28"/>
      <c r="F404" s="28"/>
      <c r="G404" s="28"/>
      <c r="H404" s="28"/>
      <c r="I404" s="28"/>
      <c r="J404" s="28"/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  <c r="AA404" s="28"/>
    </row>
    <row r="405" spans="1:27" ht="30.75" hidden="1" thickBot="1" x14ac:dyDescent="0.3">
      <c r="A405" s="28"/>
      <c r="B405" s="28" t="s">
        <v>1061</v>
      </c>
      <c r="C405" s="28"/>
      <c r="D405" s="28" t="s">
        <v>1062</v>
      </c>
      <c r="E405" s="28"/>
      <c r="F405" s="28"/>
      <c r="G405" s="28"/>
      <c r="H405" s="28"/>
      <c r="I405" s="28"/>
      <c r="J405" s="28"/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  <c r="AA405" s="28"/>
    </row>
    <row r="406" spans="1:27" ht="45.75" hidden="1" thickBot="1" x14ac:dyDescent="0.3">
      <c r="A406" s="28"/>
      <c r="B406" s="28" t="s">
        <v>1063</v>
      </c>
      <c r="C406" s="28"/>
      <c r="D406" s="28" t="s">
        <v>1064</v>
      </c>
      <c r="E406" s="28"/>
      <c r="F406" s="28"/>
      <c r="G406" s="28"/>
      <c r="H406" s="28"/>
      <c r="I406" s="28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  <c r="AA406" s="28"/>
    </row>
    <row r="407" spans="1:27" ht="30.75" hidden="1" thickBot="1" x14ac:dyDescent="0.3">
      <c r="A407" s="28"/>
      <c r="B407" s="28" t="s">
        <v>1065</v>
      </c>
      <c r="C407" s="28"/>
      <c r="D407" s="28" t="s">
        <v>1066</v>
      </c>
      <c r="E407" s="28"/>
      <c r="F407" s="28"/>
      <c r="G407" s="28"/>
      <c r="H407" s="28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  <c r="AA407" s="28"/>
    </row>
    <row r="408" spans="1:27" ht="45.75" hidden="1" thickBot="1" x14ac:dyDescent="0.3">
      <c r="A408" s="28"/>
      <c r="B408" s="28" t="s">
        <v>1067</v>
      </c>
      <c r="C408" s="28"/>
      <c r="D408" s="28" t="s">
        <v>1068</v>
      </c>
      <c r="E408" s="28"/>
      <c r="F408" s="28"/>
      <c r="G408" s="28"/>
      <c r="H408" s="28"/>
      <c r="I408" s="28"/>
      <c r="J408" s="28"/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  <c r="AA408" s="28"/>
    </row>
    <row r="409" spans="1:27" ht="30.75" hidden="1" thickBot="1" x14ac:dyDescent="0.3">
      <c r="A409" s="28"/>
      <c r="B409" s="28" t="s">
        <v>1069</v>
      </c>
      <c r="C409" s="28"/>
      <c r="D409" s="28" t="s">
        <v>1070</v>
      </c>
      <c r="E409" s="28"/>
      <c r="F409" s="28"/>
      <c r="G409" s="28"/>
      <c r="H409" s="28"/>
      <c r="I409" s="28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  <c r="AA409" s="28"/>
    </row>
    <row r="410" spans="1:27" ht="45.75" hidden="1" thickBot="1" x14ac:dyDescent="0.3">
      <c r="A410" s="28"/>
      <c r="B410" s="28" t="s">
        <v>1071</v>
      </c>
      <c r="C410" s="28"/>
      <c r="D410" s="28" t="s">
        <v>1072</v>
      </c>
      <c r="E410" s="28"/>
      <c r="F410" s="28"/>
      <c r="G410" s="28"/>
      <c r="H410" s="28"/>
      <c r="I410" s="28"/>
      <c r="J410" s="28"/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  <c r="AA410" s="28"/>
    </row>
    <row r="411" spans="1:27" ht="45.75" hidden="1" thickBot="1" x14ac:dyDescent="0.3">
      <c r="A411" s="28"/>
      <c r="B411" s="28" t="s">
        <v>1073</v>
      </c>
      <c r="C411" s="28"/>
      <c r="D411" s="28" t="s">
        <v>1074</v>
      </c>
      <c r="E411" s="28"/>
      <c r="F411" s="28"/>
      <c r="G411" s="28"/>
      <c r="H411" s="28"/>
      <c r="I411" s="28"/>
      <c r="J411" s="28"/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  <c r="AA411" s="28"/>
    </row>
    <row r="412" spans="1:27" ht="45.75" hidden="1" thickBot="1" x14ac:dyDescent="0.3">
      <c r="A412" s="28"/>
      <c r="B412" s="28" t="s">
        <v>1075</v>
      </c>
      <c r="C412" s="28"/>
      <c r="D412" s="28" t="s">
        <v>1076</v>
      </c>
      <c r="E412" s="28"/>
      <c r="F412" s="28"/>
      <c r="G412" s="28"/>
      <c r="H412" s="28"/>
      <c r="I412" s="28"/>
      <c r="J412" s="28"/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  <c r="AA412" s="28"/>
    </row>
    <row r="413" spans="1:27" ht="30.75" hidden="1" thickBot="1" x14ac:dyDescent="0.3">
      <c r="A413" s="28"/>
      <c r="B413" s="28" t="s">
        <v>1077</v>
      </c>
      <c r="C413" s="28"/>
      <c r="D413" s="28" t="s">
        <v>1078</v>
      </c>
      <c r="E413" s="28"/>
      <c r="F413" s="28"/>
      <c r="G413" s="28"/>
      <c r="H413" s="28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  <c r="AA413" s="28"/>
    </row>
    <row r="414" spans="1:27" ht="30.75" hidden="1" thickBot="1" x14ac:dyDescent="0.3">
      <c r="A414" s="28"/>
      <c r="B414" s="28" t="s">
        <v>1079</v>
      </c>
      <c r="C414" s="28"/>
      <c r="D414" s="28" t="s">
        <v>1080</v>
      </c>
      <c r="E414" s="28"/>
      <c r="F414" s="28"/>
      <c r="G414" s="28"/>
      <c r="H414" s="28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  <c r="AA414" s="28"/>
    </row>
    <row r="415" spans="1:27" ht="45.75" hidden="1" thickBot="1" x14ac:dyDescent="0.3">
      <c r="A415" s="28"/>
      <c r="B415" s="28" t="s">
        <v>1081</v>
      </c>
      <c r="C415" s="28"/>
      <c r="D415" s="28" t="s">
        <v>1082</v>
      </c>
      <c r="E415" s="28"/>
      <c r="F415" s="28"/>
      <c r="G415" s="28"/>
      <c r="H415" s="28"/>
      <c r="I415" s="28"/>
      <c r="J415" s="28"/>
      <c r="K415" s="28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  <c r="AA415" s="28"/>
    </row>
    <row r="416" spans="1:27" ht="30.75" hidden="1" thickBot="1" x14ac:dyDescent="0.3">
      <c r="A416" s="28"/>
      <c r="B416" s="28" t="s">
        <v>1083</v>
      </c>
      <c r="C416" s="28"/>
      <c r="D416" s="28" t="s">
        <v>1084</v>
      </c>
      <c r="E416" s="28"/>
      <c r="F416" s="28"/>
      <c r="G416" s="28"/>
      <c r="H416" s="28"/>
      <c r="I416" s="28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  <c r="AA416" s="28"/>
    </row>
    <row r="417" spans="1:27" ht="45.75" hidden="1" thickBot="1" x14ac:dyDescent="0.3">
      <c r="A417" s="28"/>
      <c r="B417" s="28" t="s">
        <v>1085</v>
      </c>
      <c r="C417" s="28"/>
      <c r="D417" s="28" t="s">
        <v>1086</v>
      </c>
      <c r="E417" s="28"/>
      <c r="F417" s="28"/>
      <c r="G417" s="28"/>
      <c r="H417" s="28"/>
      <c r="I417" s="28"/>
      <c r="J417" s="28"/>
      <c r="K417" s="28"/>
      <c r="L417" s="28"/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  <c r="AA417" s="28"/>
    </row>
    <row r="418" spans="1:27" ht="30.75" hidden="1" thickBot="1" x14ac:dyDescent="0.3">
      <c r="A418" s="28"/>
      <c r="B418" s="28" t="s">
        <v>1087</v>
      </c>
      <c r="C418" s="28"/>
      <c r="D418" s="28" t="s">
        <v>1088</v>
      </c>
      <c r="E418" s="28"/>
      <c r="F418" s="28"/>
      <c r="G418" s="28"/>
      <c r="H418" s="28"/>
      <c r="I418" s="28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  <c r="AA418" s="28"/>
    </row>
    <row r="419" spans="1:27" ht="30.75" hidden="1" thickBot="1" x14ac:dyDescent="0.3">
      <c r="A419" s="28"/>
      <c r="B419" s="28" t="s">
        <v>1089</v>
      </c>
      <c r="C419" s="28"/>
      <c r="D419" s="28" t="s">
        <v>1090</v>
      </c>
      <c r="E419" s="28"/>
      <c r="F419" s="28"/>
      <c r="G419" s="28"/>
      <c r="H419" s="28"/>
      <c r="I419" s="28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  <c r="AA419" s="28"/>
    </row>
    <row r="420" spans="1:27" ht="30.75" hidden="1" thickBot="1" x14ac:dyDescent="0.3">
      <c r="A420" s="28"/>
      <c r="B420" s="28" t="s">
        <v>1091</v>
      </c>
      <c r="C420" s="28"/>
      <c r="D420" s="28" t="s">
        <v>1092</v>
      </c>
      <c r="E420" s="28"/>
      <c r="F420" s="28"/>
      <c r="G420" s="28"/>
      <c r="H420" s="28"/>
      <c r="I420" s="28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  <c r="AA420" s="28"/>
    </row>
    <row r="421" spans="1:27" ht="45.75" hidden="1" thickBot="1" x14ac:dyDescent="0.3">
      <c r="A421" s="28"/>
      <c r="B421" s="28" t="s">
        <v>1093</v>
      </c>
      <c r="C421" s="28"/>
      <c r="D421" s="28" t="s">
        <v>1094</v>
      </c>
      <c r="E421" s="28"/>
      <c r="F421" s="28"/>
      <c r="G421" s="28"/>
      <c r="H421" s="28"/>
      <c r="I421" s="28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  <c r="AA421" s="28"/>
    </row>
    <row r="422" spans="1:27" ht="60.75" hidden="1" thickBot="1" x14ac:dyDescent="0.3">
      <c r="A422" s="28"/>
      <c r="B422" s="28" t="s">
        <v>1095</v>
      </c>
      <c r="C422" s="28"/>
      <c r="D422" s="28" t="s">
        <v>1096</v>
      </c>
      <c r="E422" s="28"/>
      <c r="F422" s="28"/>
      <c r="G422" s="28"/>
      <c r="H422" s="28"/>
      <c r="I422" s="28"/>
      <c r="J422" s="28"/>
      <c r="K422" s="28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  <c r="AA422" s="28"/>
    </row>
    <row r="423" spans="1:27" ht="60.75" hidden="1" thickBot="1" x14ac:dyDescent="0.3">
      <c r="A423" s="28"/>
      <c r="B423" s="28" t="s">
        <v>1097</v>
      </c>
      <c r="C423" s="28"/>
      <c r="D423" s="28" t="s">
        <v>1098</v>
      </c>
      <c r="E423" s="28"/>
      <c r="F423" s="28"/>
      <c r="G423" s="28"/>
      <c r="H423" s="28"/>
      <c r="I423" s="28"/>
      <c r="J423" s="28"/>
      <c r="K423" s="28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  <c r="AA423" s="28"/>
    </row>
    <row r="424" spans="1:27" ht="60.75" hidden="1" thickBot="1" x14ac:dyDescent="0.3">
      <c r="A424" s="28"/>
      <c r="B424" s="28" t="s">
        <v>1099</v>
      </c>
      <c r="C424" s="28"/>
      <c r="D424" s="28" t="s">
        <v>1100</v>
      </c>
      <c r="E424" s="28"/>
      <c r="F424" s="28"/>
      <c r="G424" s="28"/>
      <c r="H424" s="28"/>
      <c r="I424" s="28"/>
      <c r="J424" s="28"/>
      <c r="K424" s="28"/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  <c r="AA424" s="28"/>
    </row>
    <row r="425" spans="1:27" ht="45.75" hidden="1" thickBot="1" x14ac:dyDescent="0.3">
      <c r="A425" s="28"/>
      <c r="B425" s="28" t="s">
        <v>1101</v>
      </c>
      <c r="C425" s="28"/>
      <c r="D425" s="28" t="s">
        <v>1102</v>
      </c>
      <c r="E425" s="28"/>
      <c r="F425" s="28"/>
      <c r="G425" s="28"/>
      <c r="H425" s="28"/>
      <c r="I425" s="28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  <c r="AA425" s="28"/>
    </row>
    <row r="426" spans="1:27" ht="60.75" hidden="1" thickBot="1" x14ac:dyDescent="0.3">
      <c r="A426" s="28"/>
      <c r="B426" s="28" t="s">
        <v>1103</v>
      </c>
      <c r="C426" s="28"/>
      <c r="D426" s="28" t="s">
        <v>1104</v>
      </c>
      <c r="E426" s="28"/>
      <c r="F426" s="28"/>
      <c r="G426" s="28"/>
      <c r="H426" s="28"/>
      <c r="I426" s="28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  <c r="AA426" s="28"/>
    </row>
    <row r="427" spans="1:27" ht="45.75" hidden="1" thickBot="1" x14ac:dyDescent="0.3">
      <c r="A427" s="28"/>
      <c r="B427" s="28" t="s">
        <v>1105</v>
      </c>
      <c r="C427" s="28"/>
      <c r="D427" s="28" t="s">
        <v>1106</v>
      </c>
      <c r="E427" s="28"/>
      <c r="F427" s="28"/>
      <c r="G427" s="28"/>
      <c r="H427" s="28"/>
      <c r="I427" s="28"/>
      <c r="J427" s="28"/>
      <c r="K427" s="28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  <c r="AA427" s="28"/>
    </row>
    <row r="428" spans="1:27" ht="45.75" hidden="1" thickBot="1" x14ac:dyDescent="0.3">
      <c r="A428" s="28"/>
      <c r="B428" s="28" t="s">
        <v>1107</v>
      </c>
      <c r="C428" s="28"/>
      <c r="D428" s="28" t="s">
        <v>1108</v>
      </c>
      <c r="E428" s="28"/>
      <c r="F428" s="28"/>
      <c r="G428" s="28"/>
      <c r="H428" s="28"/>
      <c r="I428" s="28"/>
      <c r="J428" s="28"/>
      <c r="K428" s="28"/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  <c r="AA428" s="28"/>
    </row>
    <row r="429" spans="1:27" ht="60.75" hidden="1" thickBot="1" x14ac:dyDescent="0.3">
      <c r="A429" s="28"/>
      <c r="B429" s="28" t="s">
        <v>1109</v>
      </c>
      <c r="C429" s="28"/>
      <c r="D429" s="28" t="s">
        <v>1110</v>
      </c>
      <c r="E429" s="28"/>
      <c r="F429" s="28"/>
      <c r="G429" s="28"/>
      <c r="H429" s="28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  <c r="AA429" s="28"/>
    </row>
    <row r="430" spans="1:27" ht="60.75" hidden="1" thickBot="1" x14ac:dyDescent="0.3">
      <c r="A430" s="28"/>
      <c r="B430" s="28" t="s">
        <v>1111</v>
      </c>
      <c r="C430" s="28"/>
      <c r="D430" s="28" t="s">
        <v>1112</v>
      </c>
      <c r="E430" s="28"/>
      <c r="F430" s="28"/>
      <c r="G430" s="28"/>
      <c r="H430" s="28"/>
      <c r="I430" s="28"/>
      <c r="J430" s="28"/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  <c r="AA430" s="28"/>
    </row>
    <row r="431" spans="1:27" ht="45.75" hidden="1" thickBot="1" x14ac:dyDescent="0.3">
      <c r="A431" s="28"/>
      <c r="B431" s="28" t="s">
        <v>1113</v>
      </c>
      <c r="C431" s="28"/>
      <c r="D431" s="28" t="s">
        <v>1114</v>
      </c>
      <c r="E431" s="28"/>
      <c r="F431" s="28"/>
      <c r="G431" s="28"/>
      <c r="H431" s="28"/>
      <c r="I431" s="28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  <c r="AA431" s="28"/>
    </row>
    <row r="432" spans="1:27" ht="45.75" hidden="1" thickBot="1" x14ac:dyDescent="0.3">
      <c r="A432" s="28"/>
      <c r="B432" s="28" t="s">
        <v>1115</v>
      </c>
      <c r="C432" s="28"/>
      <c r="D432" s="28" t="s">
        <v>1116</v>
      </c>
      <c r="E432" s="28"/>
      <c r="F432" s="28"/>
      <c r="G432" s="28"/>
      <c r="H432" s="28"/>
      <c r="I432" s="28"/>
      <c r="J432" s="28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  <c r="AA432" s="28"/>
    </row>
    <row r="433" spans="1:27" ht="30.75" hidden="1" thickBot="1" x14ac:dyDescent="0.3">
      <c r="A433" s="28"/>
      <c r="B433" s="28" t="s">
        <v>1117</v>
      </c>
      <c r="C433" s="28"/>
      <c r="D433" s="28" t="s">
        <v>1118</v>
      </c>
      <c r="E433" s="28"/>
      <c r="F433" s="28"/>
      <c r="G433" s="28"/>
      <c r="H433" s="28"/>
      <c r="I433" s="28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  <c r="AA433" s="28"/>
    </row>
    <row r="434" spans="1:27" ht="90.75" hidden="1" thickBot="1" x14ac:dyDescent="0.3">
      <c r="A434" s="28"/>
      <c r="B434" s="28" t="s">
        <v>1119</v>
      </c>
      <c r="C434" s="28"/>
      <c r="D434" s="28" t="s">
        <v>1120</v>
      </c>
      <c r="E434" s="28"/>
      <c r="F434" s="28"/>
      <c r="G434" s="28"/>
      <c r="H434" s="28"/>
      <c r="I434" s="28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  <c r="AA434" s="28"/>
    </row>
    <row r="435" spans="1:27" ht="45.75" hidden="1" thickBot="1" x14ac:dyDescent="0.3">
      <c r="A435" s="28"/>
      <c r="B435" s="28" t="s">
        <v>1121</v>
      </c>
      <c r="C435" s="28"/>
      <c r="D435" s="28" t="s">
        <v>1122</v>
      </c>
      <c r="E435" s="28"/>
      <c r="F435" s="28"/>
      <c r="G435" s="28"/>
      <c r="H435" s="28"/>
      <c r="I435" s="28"/>
      <c r="J435" s="28"/>
      <c r="K435" s="28"/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  <c r="AA435" s="28"/>
    </row>
    <row r="436" spans="1:27" ht="30.75" hidden="1" thickBot="1" x14ac:dyDescent="0.3">
      <c r="A436" s="28"/>
      <c r="B436" s="28" t="s">
        <v>1123</v>
      </c>
      <c r="C436" s="28"/>
      <c r="D436" s="28" t="s">
        <v>1124</v>
      </c>
      <c r="E436" s="28"/>
      <c r="F436" s="28"/>
      <c r="G436" s="28"/>
      <c r="H436" s="28"/>
      <c r="I436" s="28"/>
      <c r="J436" s="28"/>
      <c r="K436" s="28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  <c r="AA436" s="28"/>
    </row>
    <row r="437" spans="1:27" ht="30.75" hidden="1" thickBot="1" x14ac:dyDescent="0.3">
      <c r="A437" s="28"/>
      <c r="B437" s="28" t="s">
        <v>1125</v>
      </c>
      <c r="C437" s="28"/>
      <c r="D437" s="28" t="s">
        <v>1126</v>
      </c>
      <c r="E437" s="28"/>
      <c r="F437" s="28"/>
      <c r="G437" s="28"/>
      <c r="H437" s="28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  <c r="AA437" s="28"/>
    </row>
    <row r="438" spans="1:27" ht="30.75" hidden="1" thickBot="1" x14ac:dyDescent="0.3">
      <c r="A438" s="28"/>
      <c r="B438" s="28" t="s">
        <v>1127</v>
      </c>
      <c r="C438" s="28"/>
      <c r="D438" s="28" t="s">
        <v>1128</v>
      </c>
      <c r="E438" s="28"/>
      <c r="F438" s="28"/>
      <c r="G438" s="28"/>
      <c r="H438" s="28"/>
      <c r="I438" s="28"/>
      <c r="J438" s="28"/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  <c r="AA438" s="28"/>
    </row>
    <row r="439" spans="1:27" ht="30.75" hidden="1" thickBot="1" x14ac:dyDescent="0.3">
      <c r="A439" s="28"/>
      <c r="B439" s="28" t="s">
        <v>1129</v>
      </c>
      <c r="C439" s="28"/>
      <c r="D439" s="28" t="s">
        <v>1130</v>
      </c>
      <c r="E439" s="28"/>
      <c r="F439" s="28"/>
      <c r="G439" s="28"/>
      <c r="H439" s="28"/>
      <c r="I439" s="28"/>
      <c r="J439" s="28"/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  <c r="AA439" s="28"/>
    </row>
    <row r="440" spans="1:27" ht="30.75" hidden="1" thickBot="1" x14ac:dyDescent="0.3">
      <c r="A440" s="28"/>
      <c r="B440" s="28" t="s">
        <v>1131</v>
      </c>
      <c r="C440" s="28"/>
      <c r="D440" s="28" t="s">
        <v>1132</v>
      </c>
      <c r="E440" s="28"/>
      <c r="F440" s="28"/>
      <c r="G440" s="28"/>
      <c r="H440" s="28"/>
      <c r="I440" s="28"/>
      <c r="J440" s="28"/>
      <c r="K440" s="28"/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  <c r="AA440" s="28"/>
    </row>
    <row r="441" spans="1:27" ht="30.75" hidden="1" thickBot="1" x14ac:dyDescent="0.3">
      <c r="A441" s="28"/>
      <c r="B441" s="30" t="s">
        <v>1133</v>
      </c>
      <c r="C441" s="28"/>
      <c r="D441" s="28" t="s">
        <v>1134</v>
      </c>
      <c r="E441" s="28"/>
      <c r="F441" s="28"/>
      <c r="G441" s="28"/>
      <c r="H441" s="28"/>
      <c r="I441" s="28"/>
      <c r="J441" s="28"/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  <c r="AA441" s="28"/>
    </row>
    <row r="442" spans="1:27" ht="30.75" hidden="1" thickBot="1" x14ac:dyDescent="0.3">
      <c r="A442" s="28"/>
      <c r="B442" s="28" t="s">
        <v>1135</v>
      </c>
      <c r="C442" s="28"/>
      <c r="D442" s="28" t="s">
        <v>1136</v>
      </c>
      <c r="E442" s="28"/>
      <c r="F442" s="28"/>
      <c r="G442" s="28"/>
      <c r="H442" s="28"/>
      <c r="I442" s="28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  <c r="AA442" s="28"/>
    </row>
    <row r="443" spans="1:27" ht="30.75" hidden="1" thickBot="1" x14ac:dyDescent="0.3">
      <c r="A443" s="28"/>
      <c r="B443" s="28" t="s">
        <v>1137</v>
      </c>
      <c r="C443" s="28"/>
      <c r="D443" s="28" t="s">
        <v>1138</v>
      </c>
      <c r="E443" s="28"/>
      <c r="F443" s="28"/>
      <c r="G443" s="28"/>
      <c r="H443" s="28"/>
      <c r="I443" s="28"/>
      <c r="J443" s="28"/>
      <c r="K443" s="28"/>
      <c r="L443" s="28"/>
      <c r="M443" s="28"/>
      <c r="N443" s="2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28"/>
      <c r="AA443" s="28"/>
    </row>
    <row r="444" spans="1:27" ht="30.75" hidden="1" thickBot="1" x14ac:dyDescent="0.3">
      <c r="A444" s="28"/>
      <c r="B444" s="28" t="s">
        <v>1139</v>
      </c>
      <c r="C444" s="28"/>
      <c r="D444" s="28" t="s">
        <v>1140</v>
      </c>
      <c r="E444" s="28"/>
      <c r="F444" s="28"/>
      <c r="G444" s="28"/>
      <c r="H444" s="28"/>
      <c r="I444" s="28"/>
      <c r="J444" s="28"/>
      <c r="K444" s="28"/>
      <c r="L444" s="28"/>
      <c r="M444" s="28"/>
      <c r="N444" s="28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  <c r="Z444" s="28"/>
      <c r="AA444" s="28"/>
    </row>
    <row r="445" spans="1:27" ht="30.75" hidden="1" thickBot="1" x14ac:dyDescent="0.3">
      <c r="A445" s="28"/>
      <c r="B445" s="28" t="s">
        <v>1141</v>
      </c>
      <c r="C445" s="28"/>
      <c r="D445" s="28" t="s">
        <v>1142</v>
      </c>
      <c r="E445" s="28"/>
      <c r="F445" s="28"/>
      <c r="G445" s="28"/>
      <c r="H445" s="28"/>
      <c r="I445" s="28"/>
      <c r="J445" s="28"/>
      <c r="K445" s="28"/>
      <c r="L445" s="28"/>
      <c r="M445" s="28"/>
      <c r="N445" s="28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8"/>
      <c r="Z445" s="28"/>
      <c r="AA445" s="28"/>
    </row>
    <row r="446" spans="1:27" ht="30.75" hidden="1" thickBot="1" x14ac:dyDescent="0.3">
      <c r="A446" s="28"/>
      <c r="B446" s="28" t="s">
        <v>1143</v>
      </c>
      <c r="C446" s="28"/>
      <c r="D446" s="28" t="s">
        <v>1144</v>
      </c>
      <c r="E446" s="28"/>
      <c r="F446" s="28"/>
      <c r="G446" s="28"/>
      <c r="H446" s="28"/>
      <c r="I446" s="28"/>
      <c r="J446" s="28"/>
      <c r="K446" s="28"/>
      <c r="L446" s="28"/>
      <c r="M446" s="28"/>
      <c r="N446" s="2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  <c r="Z446" s="28"/>
      <c r="AA446" s="28"/>
    </row>
    <row r="447" spans="1:27" ht="60.75" hidden="1" thickBot="1" x14ac:dyDescent="0.3">
      <c r="A447" s="28"/>
      <c r="B447" s="28" t="s">
        <v>1145</v>
      </c>
      <c r="C447" s="28"/>
      <c r="D447" s="28" t="s">
        <v>1146</v>
      </c>
      <c r="E447" s="28"/>
      <c r="F447" s="28"/>
      <c r="G447" s="28"/>
      <c r="H447" s="28"/>
      <c r="I447" s="28"/>
      <c r="J447" s="28"/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  <c r="AA447" s="28"/>
    </row>
    <row r="448" spans="1:27" ht="30.75" hidden="1" thickBot="1" x14ac:dyDescent="0.3">
      <c r="A448" s="28"/>
      <c r="B448" s="28" t="s">
        <v>1147</v>
      </c>
      <c r="C448" s="28"/>
      <c r="D448" s="28" t="s">
        <v>1148</v>
      </c>
      <c r="E448" s="28"/>
      <c r="F448" s="28"/>
      <c r="G448" s="28"/>
      <c r="H448" s="28"/>
      <c r="I448" s="28"/>
      <c r="J448" s="28"/>
      <c r="K448" s="28"/>
      <c r="L448" s="28"/>
      <c r="M448" s="28"/>
      <c r="N448" s="2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  <c r="Z448" s="28"/>
      <c r="AA448" s="28"/>
    </row>
    <row r="449" spans="1:27" ht="30.75" hidden="1" thickBot="1" x14ac:dyDescent="0.3">
      <c r="A449" s="28"/>
      <c r="B449" s="28" t="s">
        <v>1149</v>
      </c>
      <c r="C449" s="28"/>
      <c r="D449" s="28" t="s">
        <v>1150</v>
      </c>
      <c r="E449" s="28"/>
      <c r="F449" s="28"/>
      <c r="G449" s="28"/>
      <c r="H449" s="28"/>
      <c r="I449" s="28"/>
      <c r="J449" s="28"/>
      <c r="K449" s="28"/>
      <c r="L449" s="28"/>
      <c r="M449" s="28"/>
      <c r="N449" s="28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8"/>
      <c r="Z449" s="28"/>
      <c r="AA449" s="28"/>
    </row>
    <row r="450" spans="1:27" ht="30.75" hidden="1" thickBot="1" x14ac:dyDescent="0.3">
      <c r="A450" s="28"/>
      <c r="B450" s="28" t="s">
        <v>1151</v>
      </c>
      <c r="C450" s="28"/>
      <c r="D450" s="28" t="s">
        <v>1152</v>
      </c>
      <c r="E450" s="28"/>
      <c r="F450" s="28"/>
      <c r="G450" s="28"/>
      <c r="H450" s="28"/>
      <c r="I450" s="28"/>
      <c r="J450" s="28"/>
      <c r="K450" s="28"/>
      <c r="L450" s="28"/>
      <c r="M450" s="28"/>
      <c r="N450" s="28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  <c r="Z450" s="28"/>
      <c r="AA450" s="28"/>
    </row>
    <row r="451" spans="1:27" ht="30.75" hidden="1" thickBot="1" x14ac:dyDescent="0.3">
      <c r="A451" s="28"/>
      <c r="B451" s="28" t="s">
        <v>1153</v>
      </c>
      <c r="C451" s="28"/>
      <c r="D451" s="28" t="s">
        <v>1154</v>
      </c>
      <c r="E451" s="28"/>
      <c r="F451" s="28"/>
      <c r="G451" s="28"/>
      <c r="H451" s="28"/>
      <c r="I451" s="28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  <c r="AA451" s="28"/>
    </row>
    <row r="452" spans="1:27" ht="30.75" hidden="1" thickBot="1" x14ac:dyDescent="0.3">
      <c r="A452" s="28"/>
      <c r="B452" s="28" t="s">
        <v>1155</v>
      </c>
      <c r="C452" s="28"/>
      <c r="D452" s="28" t="s">
        <v>1156</v>
      </c>
      <c r="E452" s="28"/>
      <c r="F452" s="28"/>
      <c r="G452" s="28"/>
      <c r="H452" s="28"/>
      <c r="I452" s="28"/>
      <c r="J452" s="28"/>
      <c r="K452" s="28"/>
      <c r="L452" s="28"/>
      <c r="M452" s="28"/>
      <c r="N452" s="28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  <c r="Z452" s="28"/>
      <c r="AA452" s="28"/>
    </row>
    <row r="453" spans="1:27" ht="30.75" hidden="1" thickBot="1" x14ac:dyDescent="0.3">
      <c r="A453" s="28"/>
      <c r="B453" s="28" t="s">
        <v>1157</v>
      </c>
      <c r="C453" s="28"/>
      <c r="D453" s="28" t="s">
        <v>1158</v>
      </c>
      <c r="E453" s="28"/>
      <c r="F453" s="28"/>
      <c r="G453" s="28"/>
      <c r="H453" s="28"/>
      <c r="I453" s="28"/>
      <c r="J453" s="28"/>
      <c r="K453" s="28"/>
      <c r="L453" s="28"/>
      <c r="M453" s="28"/>
      <c r="N453" s="28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  <c r="Z453" s="28"/>
      <c r="AA453" s="28"/>
    </row>
    <row r="454" spans="1:27" ht="30.75" hidden="1" thickBot="1" x14ac:dyDescent="0.3">
      <c r="A454" s="28"/>
      <c r="B454" s="28" t="s">
        <v>1159</v>
      </c>
      <c r="C454" s="28"/>
      <c r="D454" s="28" t="s">
        <v>1160</v>
      </c>
      <c r="E454" s="28"/>
      <c r="F454" s="28"/>
      <c r="G454" s="28"/>
      <c r="H454" s="28"/>
      <c r="I454" s="28"/>
      <c r="J454" s="28"/>
      <c r="K454" s="28"/>
      <c r="L454" s="28"/>
      <c r="M454" s="28"/>
      <c r="N454" s="28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8"/>
      <c r="Z454" s="28"/>
      <c r="AA454" s="28"/>
    </row>
    <row r="455" spans="1:27" ht="30.75" hidden="1" thickBot="1" x14ac:dyDescent="0.3">
      <c r="A455" s="28"/>
      <c r="B455" s="28" t="s">
        <v>1161</v>
      </c>
      <c r="C455" s="28"/>
      <c r="D455" s="28" t="s">
        <v>1162</v>
      </c>
      <c r="E455" s="28"/>
      <c r="F455" s="28"/>
      <c r="G455" s="28"/>
      <c r="H455" s="28"/>
      <c r="I455" s="28"/>
      <c r="J455" s="28"/>
      <c r="K455" s="28"/>
      <c r="L455" s="28"/>
      <c r="M455" s="28"/>
      <c r="N455" s="2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  <c r="Z455" s="28"/>
      <c r="AA455" s="28"/>
    </row>
    <row r="456" spans="1:27" ht="30.75" hidden="1" thickBot="1" x14ac:dyDescent="0.3">
      <c r="A456" s="28"/>
      <c r="B456" s="28" t="s">
        <v>1163</v>
      </c>
      <c r="C456" s="28"/>
      <c r="D456" s="28" t="s">
        <v>1164</v>
      </c>
      <c r="E456" s="28"/>
      <c r="F456" s="28"/>
      <c r="G456" s="28"/>
      <c r="H456" s="28"/>
      <c r="I456" s="28"/>
      <c r="J456" s="28"/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  <c r="AA456" s="28"/>
    </row>
    <row r="457" spans="1:27" ht="30.75" hidden="1" thickBot="1" x14ac:dyDescent="0.3">
      <c r="A457" s="28"/>
      <c r="B457" s="28" t="s">
        <v>1165</v>
      </c>
      <c r="C457" s="28"/>
      <c r="D457" s="28" t="s">
        <v>1166</v>
      </c>
      <c r="E457" s="28"/>
      <c r="F457" s="28"/>
      <c r="G457" s="28"/>
      <c r="H457" s="28"/>
      <c r="I457" s="28"/>
      <c r="J457" s="28"/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  <c r="AA457" s="28"/>
    </row>
    <row r="458" spans="1:27" ht="30.75" hidden="1" thickBot="1" x14ac:dyDescent="0.3">
      <c r="A458" s="28"/>
      <c r="B458" s="28" t="s">
        <v>1167</v>
      </c>
      <c r="C458" s="28"/>
      <c r="D458" s="28" t="s">
        <v>1168</v>
      </c>
      <c r="E458" s="28"/>
      <c r="F458" s="28"/>
      <c r="G458" s="28"/>
      <c r="H458" s="28"/>
      <c r="I458" s="28"/>
      <c r="J458" s="28"/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  <c r="AA458" s="28"/>
    </row>
    <row r="459" spans="1:27" ht="30.75" hidden="1" thickBot="1" x14ac:dyDescent="0.3">
      <c r="A459" s="28"/>
      <c r="B459" s="28" t="s">
        <v>1169</v>
      </c>
      <c r="C459" s="28"/>
      <c r="D459" s="28" t="s">
        <v>1170</v>
      </c>
      <c r="E459" s="28"/>
      <c r="F459" s="28"/>
      <c r="G459" s="28"/>
      <c r="H459" s="28"/>
      <c r="I459" s="28"/>
      <c r="J459" s="28"/>
      <c r="K459" s="28"/>
      <c r="L459" s="28"/>
      <c r="M459" s="28"/>
      <c r="N459" s="28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  <c r="Z459" s="28"/>
      <c r="AA459" s="28"/>
    </row>
    <row r="460" spans="1:27" ht="30.75" hidden="1" thickBot="1" x14ac:dyDescent="0.3">
      <c r="A460" s="28"/>
      <c r="B460" s="28" t="s">
        <v>1171</v>
      </c>
      <c r="C460" s="28"/>
      <c r="D460" s="28" t="s">
        <v>1172</v>
      </c>
      <c r="E460" s="28"/>
      <c r="F460" s="28"/>
      <c r="G460" s="28"/>
      <c r="H460" s="28"/>
      <c r="I460" s="28"/>
      <c r="J460" s="28"/>
      <c r="K460" s="28"/>
      <c r="L460" s="28"/>
      <c r="M460" s="28"/>
      <c r="N460" s="2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  <c r="Z460" s="28"/>
      <c r="AA460" s="28"/>
    </row>
    <row r="461" spans="1:27" ht="45.75" hidden="1" thickBot="1" x14ac:dyDescent="0.3">
      <c r="A461" s="28"/>
      <c r="B461" s="28" t="s">
        <v>1173</v>
      </c>
      <c r="C461" s="28"/>
      <c r="D461" s="28" t="s">
        <v>1174</v>
      </c>
      <c r="E461" s="28"/>
      <c r="F461" s="28"/>
      <c r="G461" s="28"/>
      <c r="H461" s="28"/>
      <c r="I461" s="28"/>
      <c r="J461" s="28"/>
      <c r="K461" s="28"/>
      <c r="L461" s="28"/>
      <c r="M461" s="28"/>
      <c r="N461" s="2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  <c r="Z461" s="28"/>
      <c r="AA461" s="28"/>
    </row>
    <row r="462" spans="1:27" ht="30.75" hidden="1" thickBot="1" x14ac:dyDescent="0.3">
      <c r="A462" s="28"/>
      <c r="B462" s="28" t="s">
        <v>1175</v>
      </c>
      <c r="C462" s="28"/>
      <c r="D462" s="28" t="s">
        <v>1176</v>
      </c>
      <c r="E462" s="28"/>
      <c r="F462" s="28"/>
      <c r="G462" s="28"/>
      <c r="H462" s="28"/>
      <c r="I462" s="28"/>
      <c r="J462" s="28"/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  <c r="AA462" s="28"/>
    </row>
    <row r="463" spans="1:27" ht="30.75" hidden="1" thickBot="1" x14ac:dyDescent="0.3">
      <c r="A463" s="28"/>
      <c r="B463" s="28" t="s">
        <v>1177</v>
      </c>
      <c r="C463" s="28"/>
      <c r="D463" s="28" t="s">
        <v>1178</v>
      </c>
      <c r="E463" s="28"/>
      <c r="F463" s="28"/>
      <c r="G463" s="28"/>
      <c r="H463" s="28"/>
      <c r="I463" s="28"/>
      <c r="J463" s="28"/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  <c r="AA463" s="28"/>
    </row>
    <row r="464" spans="1:27" ht="30.75" hidden="1" thickBot="1" x14ac:dyDescent="0.3">
      <c r="A464" s="28"/>
      <c r="B464" s="28" t="s">
        <v>1179</v>
      </c>
      <c r="C464" s="28"/>
      <c r="D464" s="28" t="s">
        <v>1180</v>
      </c>
      <c r="E464" s="28"/>
      <c r="F464" s="28"/>
      <c r="G464" s="28"/>
      <c r="H464" s="28"/>
      <c r="I464" s="28"/>
      <c r="J464" s="28"/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  <c r="AA464" s="28"/>
    </row>
    <row r="465" spans="1:27" ht="30.75" hidden="1" thickBot="1" x14ac:dyDescent="0.3">
      <c r="A465" s="28"/>
      <c r="B465" s="28" t="s">
        <v>1181</v>
      </c>
      <c r="C465" s="28"/>
      <c r="D465" s="28" t="s">
        <v>1182</v>
      </c>
      <c r="E465" s="28"/>
      <c r="F465" s="28"/>
      <c r="G465" s="28"/>
      <c r="H465" s="28"/>
      <c r="I465" s="28"/>
      <c r="J465" s="28"/>
      <c r="K465" s="28"/>
      <c r="L465" s="28"/>
      <c r="M465" s="28"/>
      <c r="N465" s="28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  <c r="Z465" s="28"/>
      <c r="AA465" s="28"/>
    </row>
    <row r="466" spans="1:27" ht="30.75" hidden="1" thickBot="1" x14ac:dyDescent="0.3">
      <c r="A466" s="28"/>
      <c r="B466" s="28" t="s">
        <v>1183</v>
      </c>
      <c r="C466" s="28"/>
      <c r="D466" s="28" t="s">
        <v>1184</v>
      </c>
      <c r="E466" s="28"/>
      <c r="F466" s="28"/>
      <c r="G466" s="28"/>
      <c r="H466" s="28"/>
      <c r="I466" s="28"/>
      <c r="J466" s="28"/>
      <c r="K466" s="28"/>
      <c r="L466" s="28"/>
      <c r="M466" s="28"/>
      <c r="N466" s="2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28"/>
      <c r="AA466" s="28"/>
    </row>
    <row r="467" spans="1:27" ht="30.75" hidden="1" thickBot="1" x14ac:dyDescent="0.3">
      <c r="A467" s="28"/>
      <c r="B467" s="28" t="s">
        <v>1185</v>
      </c>
      <c r="C467" s="28"/>
      <c r="D467" s="28" t="s">
        <v>1186</v>
      </c>
      <c r="E467" s="28"/>
      <c r="F467" s="28"/>
      <c r="G467" s="28"/>
      <c r="H467" s="28"/>
      <c r="I467" s="28"/>
      <c r="J467" s="28"/>
      <c r="K467" s="28"/>
      <c r="L467" s="28"/>
      <c r="M467" s="28"/>
      <c r="N467" s="28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  <c r="Z467" s="28"/>
      <c r="AA467" s="28"/>
    </row>
    <row r="468" spans="1:27" ht="30.75" hidden="1" thickBot="1" x14ac:dyDescent="0.3">
      <c r="A468" s="28"/>
      <c r="B468" s="28" t="s">
        <v>1187</v>
      </c>
      <c r="C468" s="28"/>
      <c r="D468" s="28" t="s">
        <v>1188</v>
      </c>
      <c r="E468" s="28"/>
      <c r="F468" s="28"/>
      <c r="G468" s="28"/>
      <c r="H468" s="28"/>
      <c r="I468" s="28"/>
      <c r="J468" s="28"/>
      <c r="K468" s="28"/>
      <c r="L468" s="28"/>
      <c r="M468" s="28"/>
      <c r="N468" s="28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  <c r="Z468" s="28"/>
      <c r="AA468" s="28"/>
    </row>
    <row r="469" spans="1:27" ht="30.75" hidden="1" thickBot="1" x14ac:dyDescent="0.3">
      <c r="A469" s="28"/>
      <c r="B469" s="28" t="s">
        <v>1189</v>
      </c>
      <c r="C469" s="28"/>
      <c r="D469" s="28" t="s">
        <v>1190</v>
      </c>
      <c r="E469" s="28"/>
      <c r="F469" s="28"/>
      <c r="G469" s="28"/>
      <c r="H469" s="28"/>
      <c r="I469" s="28"/>
      <c r="J469" s="28"/>
      <c r="K469" s="28"/>
      <c r="L469" s="28"/>
      <c r="M469" s="28"/>
      <c r="N469" s="28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  <c r="Z469" s="28"/>
      <c r="AA469" s="28"/>
    </row>
    <row r="470" spans="1:27" ht="30.75" hidden="1" thickBot="1" x14ac:dyDescent="0.3">
      <c r="A470" s="28"/>
      <c r="B470" s="28" t="s">
        <v>1191</v>
      </c>
      <c r="C470" s="28"/>
      <c r="D470" s="28" t="s">
        <v>1192</v>
      </c>
      <c r="E470" s="28"/>
      <c r="F470" s="28"/>
      <c r="G470" s="28"/>
      <c r="H470" s="28"/>
      <c r="I470" s="28"/>
      <c r="J470" s="28"/>
      <c r="K470" s="28"/>
      <c r="L470" s="28"/>
      <c r="M470" s="28"/>
      <c r="N470" s="28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  <c r="Z470" s="28"/>
      <c r="AA470" s="28"/>
    </row>
    <row r="471" spans="1:27" ht="30.75" hidden="1" thickBot="1" x14ac:dyDescent="0.3">
      <c r="A471" s="28"/>
      <c r="B471" s="28" t="s">
        <v>1193</v>
      </c>
      <c r="C471" s="28"/>
      <c r="D471" s="28" t="s">
        <v>1194</v>
      </c>
      <c r="E471" s="28"/>
      <c r="F471" s="28"/>
      <c r="G471" s="28"/>
      <c r="H471" s="28"/>
      <c r="I471" s="28"/>
      <c r="J471" s="28"/>
      <c r="K471" s="28"/>
      <c r="L471" s="28"/>
      <c r="M471" s="28"/>
      <c r="N471" s="2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  <c r="Z471" s="28"/>
      <c r="AA471" s="28"/>
    </row>
    <row r="472" spans="1:27" ht="30.75" hidden="1" thickBot="1" x14ac:dyDescent="0.3">
      <c r="A472" s="28"/>
      <c r="B472" s="28" t="s">
        <v>1195</v>
      </c>
      <c r="C472" s="28"/>
      <c r="D472" s="28" t="s">
        <v>1196</v>
      </c>
      <c r="E472" s="28"/>
      <c r="F472" s="28"/>
      <c r="G472" s="28"/>
      <c r="H472" s="28"/>
      <c r="I472" s="28"/>
      <c r="J472" s="28"/>
      <c r="K472" s="28"/>
      <c r="L472" s="28"/>
      <c r="M472" s="28"/>
      <c r="N472" s="2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  <c r="Z472" s="28"/>
      <c r="AA472" s="28"/>
    </row>
    <row r="473" spans="1:27" ht="30.75" hidden="1" thickBot="1" x14ac:dyDescent="0.3">
      <c r="A473" s="28"/>
      <c r="B473" s="28" t="s">
        <v>1197</v>
      </c>
      <c r="C473" s="28"/>
      <c r="D473" s="28" t="s">
        <v>1198</v>
      </c>
      <c r="E473" s="28"/>
      <c r="F473" s="28"/>
      <c r="G473" s="28"/>
      <c r="H473" s="28"/>
      <c r="I473" s="28"/>
      <c r="J473" s="28"/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  <c r="AA473" s="28"/>
    </row>
    <row r="474" spans="1:27" ht="30.75" hidden="1" thickBot="1" x14ac:dyDescent="0.3">
      <c r="A474" s="28"/>
      <c r="B474" s="28" t="s">
        <v>1199</v>
      </c>
      <c r="C474" s="28"/>
      <c r="D474" s="28" t="s">
        <v>1200</v>
      </c>
      <c r="E474" s="28"/>
      <c r="F474" s="28"/>
      <c r="G474" s="28"/>
      <c r="H474" s="28"/>
      <c r="I474" s="28"/>
      <c r="J474" s="28"/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  <c r="AA474" s="28"/>
    </row>
    <row r="475" spans="1:27" ht="30.75" hidden="1" thickBot="1" x14ac:dyDescent="0.3">
      <c r="A475" s="28"/>
      <c r="B475" s="28" t="s">
        <v>1201</v>
      </c>
      <c r="C475" s="28"/>
      <c r="D475" s="28" t="s">
        <v>1202</v>
      </c>
      <c r="E475" s="28"/>
      <c r="F475" s="28"/>
      <c r="G475" s="28"/>
      <c r="H475" s="28"/>
      <c r="I475" s="28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  <c r="AA475" s="28"/>
    </row>
    <row r="476" spans="1:27" ht="30.75" hidden="1" thickBot="1" x14ac:dyDescent="0.3">
      <c r="A476" s="28"/>
      <c r="B476" s="28" t="s">
        <v>1203</v>
      </c>
      <c r="C476" s="28"/>
      <c r="D476" s="28" t="s">
        <v>1204</v>
      </c>
      <c r="E476" s="28"/>
      <c r="F476" s="28"/>
      <c r="G476" s="28"/>
      <c r="H476" s="28"/>
      <c r="I476" s="28"/>
      <c r="J476" s="28"/>
      <c r="K476" s="28"/>
      <c r="L476" s="28"/>
      <c r="M476" s="28"/>
      <c r="N476" s="2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  <c r="Z476" s="28"/>
      <c r="AA476" s="28"/>
    </row>
    <row r="477" spans="1:27" ht="30.75" hidden="1" thickBot="1" x14ac:dyDescent="0.3">
      <c r="A477" s="28"/>
      <c r="B477" s="28" t="s">
        <v>1205</v>
      </c>
      <c r="C477" s="28"/>
      <c r="D477" s="28" t="s">
        <v>1206</v>
      </c>
      <c r="E477" s="28"/>
      <c r="F477" s="28"/>
      <c r="G477" s="28"/>
      <c r="H477" s="28"/>
      <c r="I477" s="28"/>
      <c r="J477" s="28"/>
      <c r="K477" s="28"/>
      <c r="L477" s="28"/>
      <c r="M477" s="28"/>
      <c r="N477" s="28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  <c r="Z477" s="28"/>
      <c r="AA477" s="28"/>
    </row>
    <row r="478" spans="1:27" ht="30.75" hidden="1" thickBot="1" x14ac:dyDescent="0.3">
      <c r="A478" s="28"/>
      <c r="B478" s="28" t="s">
        <v>1207</v>
      </c>
      <c r="C478" s="28"/>
      <c r="D478" s="28" t="s">
        <v>1208</v>
      </c>
      <c r="E478" s="28"/>
      <c r="F478" s="28"/>
      <c r="G478" s="28"/>
      <c r="H478" s="28"/>
      <c r="I478" s="28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  <c r="AA478" s="28"/>
    </row>
    <row r="479" spans="1:27" ht="30.75" hidden="1" thickBot="1" x14ac:dyDescent="0.3">
      <c r="A479" s="28"/>
      <c r="B479" s="28" t="s">
        <v>1209</v>
      </c>
      <c r="C479" s="28"/>
      <c r="D479" s="28" t="s">
        <v>1210</v>
      </c>
      <c r="E479" s="28"/>
      <c r="F479" s="28"/>
      <c r="G479" s="28"/>
      <c r="H479" s="28"/>
      <c r="I479" s="28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  <c r="AA479" s="28"/>
    </row>
    <row r="480" spans="1:27" ht="30.75" hidden="1" thickBot="1" x14ac:dyDescent="0.3">
      <c r="A480" s="28"/>
      <c r="B480" s="28" t="s">
        <v>1211</v>
      </c>
      <c r="C480" s="28"/>
      <c r="D480" s="28" t="s">
        <v>1212</v>
      </c>
      <c r="E480" s="28"/>
      <c r="F480" s="28"/>
      <c r="G480" s="28"/>
      <c r="H480" s="28"/>
      <c r="I480" s="28"/>
      <c r="J480" s="28"/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  <c r="AA480" s="28"/>
    </row>
    <row r="481" spans="1:27" ht="30.75" hidden="1" thickBot="1" x14ac:dyDescent="0.3">
      <c r="A481" s="28"/>
      <c r="B481" s="28" t="s">
        <v>1213</v>
      </c>
      <c r="C481" s="28"/>
      <c r="D481" s="28" t="s">
        <v>1214</v>
      </c>
      <c r="E481" s="28"/>
      <c r="F481" s="28"/>
      <c r="G481" s="28"/>
      <c r="H481" s="28"/>
      <c r="I481" s="28"/>
      <c r="J481" s="28"/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  <c r="AA481" s="28"/>
    </row>
    <row r="482" spans="1:27" ht="30.75" hidden="1" thickBot="1" x14ac:dyDescent="0.3">
      <c r="A482" s="28"/>
      <c r="B482" s="28" t="s">
        <v>1215</v>
      </c>
      <c r="C482" s="28"/>
      <c r="D482" s="28" t="s">
        <v>1216</v>
      </c>
      <c r="E482" s="28"/>
      <c r="F482" s="28"/>
      <c r="G482" s="28"/>
      <c r="H482" s="28"/>
      <c r="I482" s="28"/>
      <c r="J482" s="28"/>
      <c r="K482" s="28"/>
      <c r="L482" s="28"/>
      <c r="M482" s="28"/>
      <c r="N482" s="28"/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28"/>
      <c r="Z482" s="28"/>
      <c r="AA482" s="28"/>
    </row>
    <row r="483" spans="1:27" ht="45.75" hidden="1" thickBot="1" x14ac:dyDescent="0.3">
      <c r="A483" s="28"/>
      <c r="B483" s="28" t="s">
        <v>1217</v>
      </c>
      <c r="C483" s="28"/>
      <c r="D483" s="28" t="s">
        <v>1218</v>
      </c>
      <c r="E483" s="28"/>
      <c r="F483" s="28"/>
      <c r="G483" s="28"/>
      <c r="H483" s="28"/>
      <c r="I483" s="28"/>
      <c r="J483" s="28"/>
      <c r="K483" s="28"/>
      <c r="L483" s="28"/>
      <c r="M483" s="28"/>
      <c r="N483" s="28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  <c r="Z483" s="28"/>
      <c r="AA483" s="28"/>
    </row>
    <row r="484" spans="1:27" ht="30.75" hidden="1" thickBot="1" x14ac:dyDescent="0.3">
      <c r="A484" s="28"/>
      <c r="B484" s="28" t="s">
        <v>1219</v>
      </c>
      <c r="C484" s="28"/>
      <c r="D484" s="28" t="s">
        <v>1220</v>
      </c>
      <c r="E484" s="28"/>
      <c r="F484" s="28"/>
      <c r="G484" s="28"/>
      <c r="H484" s="28"/>
      <c r="I484" s="28"/>
      <c r="J484" s="28"/>
      <c r="K484" s="28"/>
      <c r="L484" s="28"/>
      <c r="M484" s="28"/>
      <c r="N484" s="28"/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28"/>
      <c r="Z484" s="28"/>
      <c r="AA484" s="28"/>
    </row>
    <row r="485" spans="1:27" ht="30.75" hidden="1" thickBot="1" x14ac:dyDescent="0.3">
      <c r="A485" s="28"/>
      <c r="B485" s="28" t="s">
        <v>1215</v>
      </c>
      <c r="C485" s="28"/>
      <c r="D485" s="28" t="s">
        <v>1221</v>
      </c>
      <c r="E485" s="28"/>
      <c r="F485" s="28"/>
      <c r="G485" s="28"/>
      <c r="H485" s="28"/>
      <c r="I485" s="28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  <c r="AA485" s="28"/>
    </row>
    <row r="486" spans="1:27" ht="45.75" hidden="1" thickBot="1" x14ac:dyDescent="0.3">
      <c r="A486" s="28"/>
      <c r="B486" s="28" t="s">
        <v>1222</v>
      </c>
      <c r="C486" s="28"/>
      <c r="D486" s="28" t="s">
        <v>1223</v>
      </c>
      <c r="E486" s="28"/>
      <c r="F486" s="28"/>
      <c r="G486" s="28"/>
      <c r="H486" s="28"/>
      <c r="I486" s="28"/>
      <c r="J486" s="28"/>
      <c r="K486" s="28"/>
      <c r="L486" s="28"/>
      <c r="M486" s="28"/>
      <c r="N486" s="28"/>
      <c r="O486" s="28"/>
      <c r="P486" s="28"/>
      <c r="Q486" s="28"/>
      <c r="R486" s="28"/>
      <c r="S486" s="28"/>
      <c r="T486" s="28"/>
      <c r="U486" s="28"/>
      <c r="V486" s="28"/>
      <c r="W486" s="28"/>
      <c r="X486" s="28"/>
      <c r="Y486" s="28"/>
      <c r="Z486" s="28"/>
      <c r="AA486" s="28"/>
    </row>
    <row r="487" spans="1:27" ht="45.75" hidden="1" thickBot="1" x14ac:dyDescent="0.3">
      <c r="A487" s="28"/>
      <c r="B487" s="28" t="s">
        <v>1224</v>
      </c>
      <c r="C487" s="28"/>
      <c r="D487" s="28" t="s">
        <v>1225</v>
      </c>
      <c r="E487" s="28"/>
      <c r="F487" s="28"/>
      <c r="G487" s="28"/>
      <c r="H487" s="28"/>
      <c r="I487" s="28"/>
      <c r="J487" s="28"/>
      <c r="K487" s="28"/>
      <c r="L487" s="28"/>
      <c r="M487" s="28"/>
      <c r="N487" s="28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8"/>
      <c r="Z487" s="28"/>
      <c r="AA487" s="28"/>
    </row>
    <row r="488" spans="1:27" ht="30.75" hidden="1" thickBot="1" x14ac:dyDescent="0.3">
      <c r="A488" s="28"/>
      <c r="B488" s="28" t="s">
        <v>1226</v>
      </c>
      <c r="C488" s="28"/>
      <c r="D488" s="28" t="s">
        <v>1227</v>
      </c>
      <c r="E488" s="28"/>
      <c r="F488" s="28"/>
      <c r="G488" s="28"/>
      <c r="H488" s="28"/>
      <c r="I488" s="28"/>
      <c r="J488" s="28"/>
      <c r="K488" s="28"/>
      <c r="L488" s="28"/>
      <c r="M488" s="28"/>
      <c r="N488" s="28"/>
      <c r="O488" s="28"/>
      <c r="P488" s="28"/>
      <c r="Q488" s="28"/>
      <c r="R488" s="28"/>
      <c r="S488" s="28"/>
      <c r="T488" s="28"/>
      <c r="U488" s="28"/>
      <c r="V488" s="28"/>
      <c r="W488" s="28"/>
      <c r="X488" s="28"/>
      <c r="Y488" s="28"/>
      <c r="Z488" s="28"/>
      <c r="AA488" s="28"/>
    </row>
    <row r="489" spans="1:27" ht="30.75" hidden="1" thickBot="1" x14ac:dyDescent="0.3">
      <c r="A489" s="28"/>
      <c r="B489" s="28" t="s">
        <v>1228</v>
      </c>
      <c r="C489" s="28"/>
      <c r="D489" s="28" t="s">
        <v>1229</v>
      </c>
      <c r="E489" s="28"/>
      <c r="F489" s="28"/>
      <c r="G489" s="28"/>
      <c r="H489" s="28"/>
      <c r="I489" s="28"/>
      <c r="J489" s="28"/>
      <c r="K489" s="28"/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  <c r="AA489" s="28"/>
    </row>
    <row r="490" spans="1:27" ht="30.75" hidden="1" thickBot="1" x14ac:dyDescent="0.3">
      <c r="A490" s="28"/>
      <c r="B490" s="28" t="s">
        <v>1230</v>
      </c>
      <c r="C490" s="28"/>
      <c r="D490" s="28" t="s">
        <v>1231</v>
      </c>
      <c r="E490" s="28"/>
      <c r="F490" s="28"/>
      <c r="G490" s="28"/>
      <c r="H490" s="28"/>
      <c r="I490" s="28"/>
      <c r="J490" s="28"/>
      <c r="K490" s="28"/>
      <c r="L490" s="28"/>
      <c r="M490" s="28"/>
      <c r="N490" s="28"/>
      <c r="O490" s="28"/>
      <c r="P490" s="28"/>
      <c r="Q490" s="28"/>
      <c r="R490" s="28"/>
      <c r="S490" s="28"/>
      <c r="T490" s="28"/>
      <c r="U490" s="28"/>
      <c r="V490" s="28"/>
      <c r="W490" s="28"/>
      <c r="X490" s="28"/>
      <c r="Y490" s="28"/>
      <c r="Z490" s="28"/>
      <c r="AA490" s="28"/>
    </row>
    <row r="491" spans="1:27" ht="30.75" hidden="1" thickBot="1" x14ac:dyDescent="0.3">
      <c r="A491" s="28"/>
      <c r="B491" s="28" t="s">
        <v>1232</v>
      </c>
      <c r="C491" s="28"/>
      <c r="D491" s="28" t="s">
        <v>1233</v>
      </c>
      <c r="E491" s="28"/>
      <c r="F491" s="28"/>
      <c r="G491" s="28"/>
      <c r="H491" s="28"/>
      <c r="I491" s="28"/>
      <c r="J491" s="28"/>
      <c r="K491" s="28"/>
      <c r="L491" s="28"/>
      <c r="M491" s="28"/>
      <c r="N491" s="2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  <c r="Z491" s="28"/>
      <c r="AA491" s="28"/>
    </row>
    <row r="492" spans="1:27" ht="30.75" hidden="1" thickBot="1" x14ac:dyDescent="0.3">
      <c r="A492" s="28"/>
      <c r="B492" s="28" t="s">
        <v>1234</v>
      </c>
      <c r="C492" s="28"/>
      <c r="D492" s="28" t="s">
        <v>1235</v>
      </c>
      <c r="E492" s="28"/>
      <c r="F492" s="28"/>
      <c r="G492" s="28"/>
      <c r="H492" s="28"/>
      <c r="I492" s="28"/>
      <c r="J492" s="28"/>
      <c r="K492" s="28"/>
      <c r="L492" s="28"/>
      <c r="M492" s="28"/>
      <c r="N492" s="28"/>
      <c r="O492" s="28"/>
      <c r="P492" s="28"/>
      <c r="Q492" s="28"/>
      <c r="R492" s="28"/>
      <c r="S492" s="28"/>
      <c r="T492" s="28"/>
      <c r="U492" s="28"/>
      <c r="V492" s="28"/>
      <c r="W492" s="28"/>
      <c r="X492" s="28"/>
      <c r="Y492" s="28"/>
      <c r="Z492" s="28"/>
      <c r="AA492" s="28"/>
    </row>
    <row r="493" spans="1:27" ht="30.75" hidden="1" thickBot="1" x14ac:dyDescent="0.3">
      <c r="A493" s="28"/>
      <c r="B493" s="28" t="s">
        <v>1236</v>
      </c>
      <c r="C493" s="28"/>
      <c r="D493" s="28" t="s">
        <v>1237</v>
      </c>
      <c r="E493" s="28"/>
      <c r="F493" s="28"/>
      <c r="G493" s="28"/>
      <c r="H493" s="28"/>
      <c r="I493" s="28"/>
      <c r="J493" s="28"/>
      <c r="K493" s="28"/>
      <c r="L493" s="28"/>
      <c r="M493" s="28"/>
      <c r="N493" s="28"/>
      <c r="O493" s="28"/>
      <c r="P493" s="28"/>
      <c r="Q493" s="28"/>
      <c r="R493" s="28"/>
      <c r="S493" s="28"/>
      <c r="T493" s="28"/>
      <c r="U493" s="28"/>
      <c r="V493" s="28"/>
      <c r="W493" s="28"/>
      <c r="X493" s="28"/>
      <c r="Y493" s="28"/>
      <c r="Z493" s="28"/>
      <c r="AA493" s="28"/>
    </row>
    <row r="494" spans="1:27" ht="30.75" hidden="1" thickBot="1" x14ac:dyDescent="0.3">
      <c r="A494" s="28"/>
      <c r="B494" s="28" t="s">
        <v>1238</v>
      </c>
      <c r="C494" s="28"/>
      <c r="D494" s="28" t="s">
        <v>1239</v>
      </c>
      <c r="E494" s="28"/>
      <c r="F494" s="28"/>
      <c r="G494" s="28"/>
      <c r="H494" s="28"/>
      <c r="I494" s="28"/>
      <c r="J494" s="28"/>
      <c r="K494" s="28"/>
      <c r="L494" s="28"/>
      <c r="M494" s="28"/>
      <c r="N494" s="28"/>
      <c r="O494" s="28"/>
      <c r="P494" s="28"/>
      <c r="Q494" s="28"/>
      <c r="R494" s="28"/>
      <c r="S494" s="28"/>
      <c r="T494" s="28"/>
      <c r="U494" s="28"/>
      <c r="V494" s="28"/>
      <c r="W494" s="28"/>
      <c r="X494" s="28"/>
      <c r="Y494" s="28"/>
      <c r="Z494" s="28"/>
      <c r="AA494" s="28"/>
    </row>
    <row r="495" spans="1:27" ht="30.75" hidden="1" thickBot="1" x14ac:dyDescent="0.3">
      <c r="A495" s="28"/>
      <c r="B495" s="28" t="s">
        <v>1240</v>
      </c>
      <c r="C495" s="28"/>
      <c r="D495" s="28" t="s">
        <v>1241</v>
      </c>
      <c r="E495" s="28"/>
      <c r="F495" s="28"/>
      <c r="G495" s="28"/>
      <c r="H495" s="28"/>
      <c r="I495" s="28"/>
      <c r="J495" s="28"/>
      <c r="K495" s="28"/>
      <c r="L495" s="28"/>
      <c r="M495" s="28"/>
      <c r="N495" s="28"/>
      <c r="O495" s="28"/>
      <c r="P495" s="28"/>
      <c r="Q495" s="28"/>
      <c r="R495" s="28"/>
      <c r="S495" s="28"/>
      <c r="T495" s="28"/>
      <c r="U495" s="28"/>
      <c r="V495" s="28"/>
      <c r="W495" s="28"/>
      <c r="X495" s="28"/>
      <c r="Y495" s="28"/>
      <c r="Z495" s="28"/>
      <c r="AA495" s="28"/>
    </row>
    <row r="496" spans="1:27" ht="30.75" hidden="1" thickBot="1" x14ac:dyDescent="0.3">
      <c r="A496" s="28"/>
      <c r="B496" s="28" t="s">
        <v>1242</v>
      </c>
      <c r="C496" s="28"/>
      <c r="D496" s="28" t="s">
        <v>1243</v>
      </c>
      <c r="E496" s="28"/>
      <c r="F496" s="28"/>
      <c r="G496" s="28"/>
      <c r="H496" s="28"/>
      <c r="I496" s="28"/>
      <c r="J496" s="28"/>
      <c r="K496" s="28"/>
      <c r="L496" s="28"/>
      <c r="M496" s="28"/>
      <c r="N496" s="28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28"/>
      <c r="AA496" s="28"/>
    </row>
    <row r="497" spans="1:27" ht="30.75" hidden="1" thickBot="1" x14ac:dyDescent="0.3">
      <c r="A497" s="28"/>
      <c r="B497" s="28" t="s">
        <v>1244</v>
      </c>
      <c r="C497" s="28"/>
      <c r="D497" s="28" t="s">
        <v>1245</v>
      </c>
      <c r="E497" s="28"/>
      <c r="F497" s="28"/>
      <c r="G497" s="28"/>
      <c r="H497" s="28"/>
      <c r="I497" s="28"/>
      <c r="J497" s="28"/>
      <c r="K497" s="28"/>
      <c r="L497" s="28"/>
      <c r="M497" s="28"/>
      <c r="N497" s="28"/>
      <c r="O497" s="28"/>
      <c r="P497" s="28"/>
      <c r="Q497" s="28"/>
      <c r="R497" s="28"/>
      <c r="S497" s="28"/>
      <c r="T497" s="28"/>
      <c r="U497" s="28"/>
      <c r="V497" s="28"/>
      <c r="W497" s="28"/>
      <c r="X497" s="28"/>
      <c r="Y497" s="28"/>
      <c r="Z497" s="28"/>
      <c r="AA497" s="28"/>
    </row>
    <row r="498" spans="1:27" ht="30.75" hidden="1" thickBot="1" x14ac:dyDescent="0.3">
      <c r="A498" s="28"/>
      <c r="B498" s="28" t="s">
        <v>1246</v>
      </c>
      <c r="C498" s="28"/>
      <c r="D498" s="28" t="s">
        <v>1247</v>
      </c>
      <c r="E498" s="28"/>
      <c r="F498" s="28"/>
      <c r="G498" s="28"/>
      <c r="H498" s="28"/>
      <c r="I498" s="28"/>
      <c r="J498" s="28"/>
      <c r="K498" s="28"/>
      <c r="L498" s="28"/>
      <c r="M498" s="28"/>
      <c r="N498" s="28"/>
      <c r="O498" s="28"/>
      <c r="P498" s="28"/>
      <c r="Q498" s="28"/>
      <c r="R498" s="28"/>
      <c r="S498" s="28"/>
      <c r="T498" s="28"/>
      <c r="U498" s="28"/>
      <c r="V498" s="28"/>
      <c r="W498" s="28"/>
      <c r="X498" s="28"/>
      <c r="Y498" s="28"/>
      <c r="Z498" s="28"/>
      <c r="AA498" s="28"/>
    </row>
    <row r="499" spans="1:27" ht="30.75" hidden="1" thickBot="1" x14ac:dyDescent="0.3">
      <c r="A499" s="28"/>
      <c r="B499" s="28" t="s">
        <v>1248</v>
      </c>
      <c r="C499" s="28"/>
      <c r="D499" s="28" t="s">
        <v>1249</v>
      </c>
      <c r="E499" s="28"/>
      <c r="F499" s="28"/>
      <c r="G499" s="28"/>
      <c r="H499" s="28"/>
      <c r="I499" s="28"/>
      <c r="J499" s="28"/>
      <c r="K499" s="28"/>
      <c r="L499" s="28"/>
      <c r="M499" s="28"/>
      <c r="N499" s="28"/>
      <c r="O499" s="28"/>
      <c r="P499" s="28"/>
      <c r="Q499" s="28"/>
      <c r="R499" s="28"/>
      <c r="S499" s="28"/>
      <c r="T499" s="28"/>
      <c r="U499" s="28"/>
      <c r="V499" s="28"/>
      <c r="W499" s="28"/>
      <c r="X499" s="28"/>
      <c r="Y499" s="28"/>
      <c r="Z499" s="28"/>
      <c r="AA499" s="28"/>
    </row>
    <row r="500" spans="1:27" ht="30.75" hidden="1" thickBot="1" x14ac:dyDescent="0.3">
      <c r="A500" s="28"/>
      <c r="B500" s="28" t="s">
        <v>1250</v>
      </c>
      <c r="C500" s="28"/>
      <c r="D500" s="28" t="s">
        <v>1251</v>
      </c>
      <c r="E500" s="28"/>
      <c r="F500" s="28"/>
      <c r="G500" s="28"/>
      <c r="H500" s="28"/>
      <c r="I500" s="28"/>
      <c r="J500" s="28"/>
      <c r="K500" s="28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  <c r="AA500" s="28"/>
    </row>
    <row r="501" spans="1:27" ht="30.75" hidden="1" thickBot="1" x14ac:dyDescent="0.3">
      <c r="A501" s="28"/>
      <c r="B501" s="28" t="s">
        <v>1252</v>
      </c>
      <c r="C501" s="28"/>
      <c r="D501" s="28" t="s">
        <v>1253</v>
      </c>
      <c r="E501" s="28"/>
      <c r="F501" s="28"/>
      <c r="G501" s="28"/>
      <c r="H501" s="28"/>
      <c r="I501" s="28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  <c r="AA501" s="28"/>
    </row>
    <row r="502" spans="1:27" ht="30.75" hidden="1" thickBot="1" x14ac:dyDescent="0.3">
      <c r="A502" s="28"/>
      <c r="B502" s="28" t="s">
        <v>1254</v>
      </c>
      <c r="C502" s="28"/>
      <c r="D502" s="28" t="s">
        <v>1255</v>
      </c>
      <c r="E502" s="28"/>
      <c r="F502" s="28"/>
      <c r="G502" s="28"/>
      <c r="H502" s="28"/>
      <c r="I502" s="28"/>
      <c r="J502" s="28"/>
      <c r="K502" s="28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  <c r="AA502" s="28"/>
    </row>
    <row r="503" spans="1:27" ht="30.75" hidden="1" thickBot="1" x14ac:dyDescent="0.3">
      <c r="A503" s="28"/>
      <c r="B503" s="28" t="s">
        <v>1256</v>
      </c>
      <c r="C503" s="28"/>
      <c r="D503" s="28" t="s">
        <v>1257</v>
      </c>
      <c r="E503" s="28"/>
      <c r="F503" s="28"/>
      <c r="G503" s="28"/>
      <c r="H503" s="28"/>
      <c r="I503" s="28"/>
      <c r="J503" s="28"/>
      <c r="K503" s="28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  <c r="AA503" s="28"/>
    </row>
    <row r="504" spans="1:27" ht="30.75" hidden="1" thickBot="1" x14ac:dyDescent="0.3">
      <c r="A504" s="28"/>
      <c r="B504" s="28" t="s">
        <v>1258</v>
      </c>
      <c r="C504" s="28"/>
      <c r="D504" s="28" t="s">
        <v>1259</v>
      </c>
      <c r="E504" s="28"/>
      <c r="F504" s="28"/>
      <c r="G504" s="28"/>
      <c r="H504" s="28"/>
      <c r="I504" s="28"/>
      <c r="J504" s="28"/>
      <c r="K504" s="28"/>
      <c r="L504" s="28"/>
      <c r="M504" s="28"/>
      <c r="N504" s="28"/>
      <c r="O504" s="28"/>
      <c r="P504" s="28"/>
      <c r="Q504" s="28"/>
      <c r="R504" s="28"/>
      <c r="S504" s="28"/>
      <c r="T504" s="28"/>
      <c r="U504" s="28"/>
      <c r="V504" s="28"/>
      <c r="W504" s="28"/>
      <c r="X504" s="28"/>
      <c r="Y504" s="28"/>
      <c r="Z504" s="28"/>
      <c r="AA504" s="28"/>
    </row>
    <row r="505" spans="1:27" ht="30.75" hidden="1" thickBot="1" x14ac:dyDescent="0.3">
      <c r="A505" s="28"/>
      <c r="B505" s="28" t="s">
        <v>1260</v>
      </c>
      <c r="C505" s="28"/>
      <c r="D505" s="28" t="s">
        <v>1261</v>
      </c>
      <c r="E505" s="28"/>
      <c r="F505" s="28"/>
      <c r="G505" s="28"/>
      <c r="H505" s="28"/>
      <c r="I505" s="28"/>
      <c r="J505" s="28"/>
      <c r="K505" s="28"/>
      <c r="L505" s="28"/>
      <c r="M505" s="28"/>
      <c r="N505" s="28"/>
      <c r="O505" s="28"/>
      <c r="P505" s="28"/>
      <c r="Q505" s="28"/>
      <c r="R505" s="28"/>
      <c r="S505" s="28"/>
      <c r="T505" s="28"/>
      <c r="U505" s="28"/>
      <c r="V505" s="28"/>
      <c r="W505" s="28"/>
      <c r="X505" s="28"/>
      <c r="Y505" s="28"/>
      <c r="Z505" s="28"/>
      <c r="AA505" s="28"/>
    </row>
    <row r="506" spans="1:27" ht="30.75" hidden="1" thickBot="1" x14ac:dyDescent="0.3">
      <c r="A506" s="28"/>
      <c r="B506" s="28" t="s">
        <v>1262</v>
      </c>
      <c r="C506" s="28"/>
      <c r="D506" s="28" t="s">
        <v>1263</v>
      </c>
      <c r="E506" s="28"/>
      <c r="F506" s="28"/>
      <c r="G506" s="28"/>
      <c r="H506" s="28"/>
      <c r="I506" s="28"/>
      <c r="J506" s="28"/>
      <c r="K506" s="28"/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  <c r="AA506" s="28"/>
    </row>
    <row r="507" spans="1:27" ht="30.75" hidden="1" thickBot="1" x14ac:dyDescent="0.3">
      <c r="A507" s="28"/>
      <c r="B507" s="28" t="s">
        <v>1264</v>
      </c>
      <c r="C507" s="28"/>
      <c r="D507" s="28" t="s">
        <v>1265</v>
      </c>
      <c r="E507" s="28"/>
      <c r="F507" s="28"/>
      <c r="G507" s="28"/>
      <c r="H507" s="28"/>
      <c r="I507" s="28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  <c r="AA507" s="28"/>
    </row>
    <row r="508" spans="1:27" ht="30.75" hidden="1" thickBot="1" x14ac:dyDescent="0.3">
      <c r="A508" s="28"/>
      <c r="B508" s="28" t="s">
        <v>1266</v>
      </c>
      <c r="C508" s="28"/>
      <c r="D508" s="28" t="s">
        <v>1267</v>
      </c>
      <c r="E508" s="28"/>
      <c r="F508" s="28"/>
      <c r="G508" s="28"/>
      <c r="H508" s="28"/>
      <c r="I508" s="28"/>
      <c r="J508" s="28"/>
      <c r="K508" s="28"/>
      <c r="L508" s="28"/>
      <c r="M508" s="28"/>
      <c r="N508" s="28"/>
      <c r="O508" s="28"/>
      <c r="P508" s="28"/>
      <c r="Q508" s="28"/>
      <c r="R508" s="28"/>
      <c r="S508" s="28"/>
      <c r="T508" s="28"/>
      <c r="U508" s="28"/>
      <c r="V508" s="28"/>
      <c r="W508" s="28"/>
      <c r="X508" s="28"/>
      <c r="Y508" s="28"/>
      <c r="Z508" s="28"/>
      <c r="AA508" s="28"/>
    </row>
    <row r="509" spans="1:27" ht="30.75" hidden="1" thickBot="1" x14ac:dyDescent="0.3">
      <c r="A509" s="28"/>
      <c r="B509" s="28" t="s">
        <v>1268</v>
      </c>
      <c r="C509" s="28"/>
      <c r="D509" s="28" t="s">
        <v>1269</v>
      </c>
      <c r="E509" s="28"/>
      <c r="F509" s="28"/>
      <c r="G509" s="28"/>
      <c r="H509" s="28"/>
      <c r="I509" s="28"/>
      <c r="J509" s="28"/>
      <c r="K509" s="28"/>
      <c r="L509" s="28"/>
      <c r="M509" s="28"/>
      <c r="N509" s="28"/>
      <c r="O509" s="28"/>
      <c r="P509" s="28"/>
      <c r="Q509" s="28"/>
      <c r="R509" s="28"/>
      <c r="S509" s="28"/>
      <c r="T509" s="28"/>
      <c r="U509" s="28"/>
      <c r="V509" s="28"/>
      <c r="W509" s="28"/>
      <c r="X509" s="28"/>
      <c r="Y509" s="28"/>
      <c r="Z509" s="28"/>
      <c r="AA509" s="28"/>
    </row>
    <row r="510" spans="1:27" ht="30.75" hidden="1" thickBot="1" x14ac:dyDescent="0.3">
      <c r="A510" s="28"/>
      <c r="B510" s="28" t="s">
        <v>1270</v>
      </c>
      <c r="C510" s="28"/>
      <c r="D510" s="28" t="s">
        <v>1271</v>
      </c>
      <c r="E510" s="28"/>
      <c r="F510" s="28"/>
      <c r="G510" s="28"/>
      <c r="H510" s="28"/>
      <c r="I510" s="28"/>
      <c r="J510" s="28"/>
      <c r="K510" s="28"/>
      <c r="L510" s="28"/>
      <c r="M510" s="28"/>
      <c r="N510" s="28"/>
      <c r="O510" s="28"/>
      <c r="P510" s="28"/>
      <c r="Q510" s="28"/>
      <c r="R510" s="28"/>
      <c r="S510" s="28"/>
      <c r="T510" s="28"/>
      <c r="U510" s="28"/>
      <c r="V510" s="28"/>
      <c r="W510" s="28"/>
      <c r="X510" s="28"/>
      <c r="Y510" s="28"/>
      <c r="Z510" s="28"/>
      <c r="AA510" s="28"/>
    </row>
    <row r="511" spans="1:27" ht="30.75" hidden="1" thickBot="1" x14ac:dyDescent="0.3">
      <c r="A511" s="28"/>
      <c r="B511" s="28" t="s">
        <v>1272</v>
      </c>
      <c r="C511" s="28"/>
      <c r="D511" s="28" t="s">
        <v>1273</v>
      </c>
      <c r="E511" s="28"/>
      <c r="F511" s="28"/>
      <c r="G511" s="28"/>
      <c r="H511" s="28"/>
      <c r="I511" s="28"/>
      <c r="J511" s="28"/>
      <c r="K511" s="28"/>
      <c r="L511" s="28"/>
      <c r="M511" s="28"/>
      <c r="N511" s="28"/>
      <c r="O511" s="28"/>
      <c r="P511" s="28"/>
      <c r="Q511" s="28"/>
      <c r="R511" s="28"/>
      <c r="S511" s="28"/>
      <c r="T511" s="28"/>
      <c r="U511" s="28"/>
      <c r="V511" s="28"/>
      <c r="W511" s="28"/>
      <c r="X511" s="28"/>
      <c r="Y511" s="28"/>
      <c r="Z511" s="28"/>
      <c r="AA511" s="28"/>
    </row>
    <row r="512" spans="1:27" ht="30.75" hidden="1" thickBot="1" x14ac:dyDescent="0.3">
      <c r="A512" s="28"/>
      <c r="B512" s="28" t="s">
        <v>1274</v>
      </c>
      <c r="C512" s="28"/>
      <c r="D512" s="28" t="s">
        <v>1275</v>
      </c>
      <c r="E512" s="28"/>
      <c r="F512" s="28"/>
      <c r="G512" s="28"/>
      <c r="H512" s="28"/>
      <c r="I512" s="28"/>
      <c r="J512" s="28"/>
      <c r="K512" s="28"/>
      <c r="L512" s="28"/>
      <c r="M512" s="28"/>
      <c r="N512" s="28"/>
      <c r="O512" s="28"/>
      <c r="P512" s="28"/>
      <c r="Q512" s="28"/>
      <c r="R512" s="28"/>
      <c r="S512" s="28"/>
      <c r="T512" s="28"/>
      <c r="U512" s="28"/>
      <c r="V512" s="28"/>
      <c r="W512" s="28"/>
      <c r="X512" s="28"/>
      <c r="Y512" s="28"/>
      <c r="Z512" s="28"/>
      <c r="AA512" s="28"/>
    </row>
    <row r="513" spans="1:27" ht="30.75" hidden="1" thickBot="1" x14ac:dyDescent="0.3">
      <c r="A513" s="28"/>
      <c r="B513" s="28" t="s">
        <v>1276</v>
      </c>
      <c r="C513" s="28"/>
      <c r="D513" s="28" t="s">
        <v>1277</v>
      </c>
      <c r="E513" s="28"/>
      <c r="F513" s="28"/>
      <c r="G513" s="28"/>
      <c r="H513" s="28"/>
      <c r="I513" s="28"/>
      <c r="J513" s="28"/>
      <c r="K513" s="28"/>
      <c r="L513" s="28"/>
      <c r="M513" s="28"/>
      <c r="N513" s="28"/>
      <c r="O513" s="28"/>
      <c r="P513" s="28"/>
      <c r="Q513" s="28"/>
      <c r="R513" s="28"/>
      <c r="S513" s="28"/>
      <c r="T513" s="28"/>
      <c r="U513" s="28"/>
      <c r="V513" s="28"/>
      <c r="W513" s="28"/>
      <c r="X513" s="28"/>
      <c r="Y513" s="28"/>
      <c r="Z513" s="28"/>
      <c r="AA513" s="28"/>
    </row>
    <row r="514" spans="1:27" ht="30.75" hidden="1" thickBot="1" x14ac:dyDescent="0.3">
      <c r="A514" s="28"/>
      <c r="B514" s="28" t="s">
        <v>1278</v>
      </c>
      <c r="C514" s="28"/>
      <c r="D514" s="28" t="s">
        <v>1279</v>
      </c>
      <c r="E514" s="28"/>
      <c r="F514" s="28"/>
      <c r="G514" s="28"/>
      <c r="H514" s="28"/>
      <c r="I514" s="28"/>
      <c r="J514" s="28"/>
      <c r="K514" s="28"/>
      <c r="L514" s="28"/>
      <c r="M514" s="28"/>
      <c r="N514" s="28"/>
      <c r="O514" s="28"/>
      <c r="P514" s="28"/>
      <c r="Q514" s="28"/>
      <c r="R514" s="28"/>
      <c r="S514" s="28"/>
      <c r="T514" s="28"/>
      <c r="U514" s="28"/>
      <c r="V514" s="28"/>
      <c r="W514" s="28"/>
      <c r="X514" s="28"/>
      <c r="Y514" s="28"/>
      <c r="Z514" s="28"/>
      <c r="AA514" s="28"/>
    </row>
    <row r="515" spans="1:27" ht="30.75" hidden="1" thickBot="1" x14ac:dyDescent="0.3">
      <c r="A515" s="28"/>
      <c r="B515" s="28" t="s">
        <v>1278</v>
      </c>
      <c r="C515" s="28"/>
      <c r="D515" s="28" t="s">
        <v>1280</v>
      </c>
      <c r="E515" s="28"/>
      <c r="F515" s="28"/>
      <c r="G515" s="28"/>
      <c r="H515" s="28"/>
      <c r="I515" s="28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  <c r="AA515" s="28"/>
    </row>
    <row r="516" spans="1:27" ht="30.75" hidden="1" thickBot="1" x14ac:dyDescent="0.3">
      <c r="A516" s="28"/>
      <c r="B516" s="28" t="s">
        <v>1281</v>
      </c>
      <c r="C516" s="28"/>
      <c r="D516" s="28" t="s">
        <v>1282</v>
      </c>
      <c r="E516" s="28"/>
      <c r="F516" s="28"/>
      <c r="G516" s="28"/>
      <c r="H516" s="28"/>
      <c r="I516" s="28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  <c r="AA516" s="28"/>
    </row>
    <row r="517" spans="1:27" ht="30.75" hidden="1" thickBot="1" x14ac:dyDescent="0.3">
      <c r="A517" s="28"/>
      <c r="B517" s="28" t="s">
        <v>1283</v>
      </c>
      <c r="C517" s="28"/>
      <c r="D517" s="28" t="s">
        <v>1284</v>
      </c>
      <c r="E517" s="28"/>
      <c r="F517" s="28"/>
      <c r="G517" s="28"/>
      <c r="H517" s="28"/>
      <c r="I517" s="28"/>
      <c r="J517" s="28"/>
      <c r="K517" s="28"/>
      <c r="L517" s="28"/>
      <c r="M517" s="28"/>
      <c r="N517" s="28"/>
      <c r="O517" s="28"/>
      <c r="P517" s="28"/>
      <c r="Q517" s="28"/>
      <c r="R517" s="28"/>
      <c r="S517" s="28"/>
      <c r="T517" s="28"/>
      <c r="U517" s="28"/>
      <c r="V517" s="28"/>
      <c r="W517" s="28"/>
      <c r="X517" s="28"/>
      <c r="Y517" s="28"/>
      <c r="Z517" s="28"/>
      <c r="AA517" s="28"/>
    </row>
    <row r="518" spans="1:27" ht="30.75" hidden="1" thickBot="1" x14ac:dyDescent="0.3">
      <c r="A518" s="28"/>
      <c r="B518" s="28" t="s">
        <v>1285</v>
      </c>
      <c r="C518" s="28"/>
      <c r="D518" s="28" t="s">
        <v>1286</v>
      </c>
      <c r="E518" s="28"/>
      <c r="F518" s="28"/>
      <c r="G518" s="28"/>
      <c r="H518" s="28"/>
      <c r="I518" s="28"/>
      <c r="J518" s="28"/>
      <c r="K518" s="28"/>
      <c r="L518" s="28"/>
      <c r="M518" s="28"/>
      <c r="N518" s="28"/>
      <c r="O518" s="28"/>
      <c r="P518" s="28"/>
      <c r="Q518" s="28"/>
      <c r="R518" s="28"/>
      <c r="S518" s="28"/>
      <c r="T518" s="28"/>
      <c r="U518" s="28"/>
      <c r="V518" s="28"/>
      <c r="W518" s="28"/>
      <c r="X518" s="28"/>
      <c r="Y518" s="28"/>
      <c r="Z518" s="28"/>
      <c r="AA518" s="28"/>
    </row>
    <row r="519" spans="1:27" ht="30.75" hidden="1" thickBot="1" x14ac:dyDescent="0.3">
      <c r="A519" s="28"/>
      <c r="B519" s="28" t="s">
        <v>1287</v>
      </c>
      <c r="C519" s="28"/>
      <c r="D519" s="28" t="s">
        <v>1288</v>
      </c>
      <c r="E519" s="28"/>
      <c r="F519" s="28"/>
      <c r="G519" s="28"/>
      <c r="H519" s="28"/>
      <c r="I519" s="28"/>
      <c r="J519" s="28"/>
      <c r="K519" s="28"/>
      <c r="L519" s="28"/>
      <c r="M519" s="28"/>
      <c r="N519" s="28"/>
      <c r="O519" s="28"/>
      <c r="P519" s="28"/>
      <c r="Q519" s="28"/>
      <c r="R519" s="28"/>
      <c r="S519" s="28"/>
      <c r="T519" s="28"/>
      <c r="U519" s="28"/>
      <c r="V519" s="28"/>
      <c r="W519" s="28"/>
      <c r="X519" s="28"/>
      <c r="Y519" s="28"/>
      <c r="Z519" s="28"/>
      <c r="AA519" s="28"/>
    </row>
    <row r="520" spans="1:27" ht="30.75" hidden="1" thickBot="1" x14ac:dyDescent="0.3">
      <c r="A520" s="28"/>
      <c r="B520" s="28" t="s">
        <v>1289</v>
      </c>
      <c r="C520" s="28"/>
      <c r="D520" s="28" t="s">
        <v>1290</v>
      </c>
      <c r="E520" s="28"/>
      <c r="F520" s="28"/>
      <c r="G520" s="28"/>
      <c r="H520" s="28"/>
      <c r="I520" s="28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  <c r="AA520" s="28"/>
    </row>
    <row r="521" spans="1:27" ht="30.75" hidden="1" thickBot="1" x14ac:dyDescent="0.3">
      <c r="A521" s="28"/>
      <c r="B521" s="28" t="s">
        <v>1291</v>
      </c>
      <c r="C521" s="28"/>
      <c r="D521" s="28" t="s">
        <v>1292</v>
      </c>
      <c r="E521" s="28"/>
      <c r="F521" s="28"/>
      <c r="G521" s="28"/>
      <c r="H521" s="28"/>
      <c r="I521" s="28"/>
      <c r="J521" s="28"/>
      <c r="K521" s="28"/>
      <c r="L521" s="28"/>
      <c r="M521" s="28"/>
      <c r="N521" s="28"/>
      <c r="O521" s="28"/>
      <c r="P521" s="28"/>
      <c r="Q521" s="28"/>
      <c r="R521" s="28"/>
      <c r="S521" s="28"/>
      <c r="T521" s="28"/>
      <c r="U521" s="28"/>
      <c r="V521" s="28"/>
      <c r="W521" s="28"/>
      <c r="X521" s="28"/>
      <c r="Y521" s="28"/>
      <c r="Z521" s="28"/>
      <c r="AA521" s="28"/>
    </row>
    <row r="522" spans="1:27" ht="30.75" hidden="1" thickBot="1" x14ac:dyDescent="0.3">
      <c r="A522" s="28"/>
      <c r="B522" s="28" t="s">
        <v>1293</v>
      </c>
      <c r="C522" s="28"/>
      <c r="D522" s="28" t="s">
        <v>1294</v>
      </c>
      <c r="E522" s="28"/>
      <c r="F522" s="28"/>
      <c r="G522" s="28"/>
      <c r="H522" s="28"/>
      <c r="I522" s="28"/>
      <c r="J522" s="28"/>
      <c r="K522" s="28"/>
      <c r="L522" s="28"/>
      <c r="M522" s="28"/>
      <c r="N522" s="28"/>
      <c r="O522" s="28"/>
      <c r="P522" s="28"/>
      <c r="Q522" s="28"/>
      <c r="R522" s="28"/>
      <c r="S522" s="28"/>
      <c r="T522" s="28"/>
      <c r="U522" s="28"/>
      <c r="V522" s="28"/>
      <c r="W522" s="28"/>
      <c r="X522" s="28"/>
      <c r="Y522" s="28"/>
      <c r="Z522" s="28"/>
      <c r="AA522" s="28"/>
    </row>
    <row r="523" spans="1:27" ht="30.75" hidden="1" thickBot="1" x14ac:dyDescent="0.3">
      <c r="A523" s="28"/>
      <c r="B523" s="28" t="s">
        <v>1295</v>
      </c>
      <c r="C523" s="28"/>
      <c r="D523" s="28" t="s">
        <v>1296</v>
      </c>
      <c r="E523" s="28"/>
      <c r="F523" s="28"/>
      <c r="G523" s="28"/>
      <c r="H523" s="28"/>
      <c r="I523" s="28"/>
      <c r="J523" s="28"/>
      <c r="K523" s="28"/>
      <c r="L523" s="28"/>
      <c r="M523" s="28"/>
      <c r="N523" s="28"/>
      <c r="O523" s="28"/>
      <c r="P523" s="28"/>
      <c r="Q523" s="28"/>
      <c r="R523" s="28"/>
      <c r="S523" s="28"/>
      <c r="T523" s="28"/>
      <c r="U523" s="28"/>
      <c r="V523" s="28"/>
      <c r="W523" s="28"/>
      <c r="X523" s="28"/>
      <c r="Y523" s="28"/>
      <c r="Z523" s="28"/>
      <c r="AA523" s="28"/>
    </row>
    <row r="524" spans="1:27" ht="45.75" hidden="1" thickBot="1" x14ac:dyDescent="0.3">
      <c r="A524" s="28"/>
      <c r="B524" s="28" t="s">
        <v>1297</v>
      </c>
      <c r="C524" s="28"/>
      <c r="D524" s="28" t="s">
        <v>1298</v>
      </c>
      <c r="E524" s="28"/>
      <c r="F524" s="28"/>
      <c r="G524" s="28"/>
      <c r="H524" s="28"/>
      <c r="I524" s="28"/>
      <c r="J524" s="28"/>
      <c r="K524" s="28"/>
      <c r="L524" s="28"/>
      <c r="M524" s="28"/>
      <c r="N524" s="28"/>
      <c r="O524" s="28"/>
      <c r="P524" s="28"/>
      <c r="Q524" s="28"/>
      <c r="R524" s="28"/>
      <c r="S524" s="28"/>
      <c r="T524" s="28"/>
      <c r="U524" s="28"/>
      <c r="V524" s="28"/>
      <c r="W524" s="28"/>
      <c r="X524" s="28"/>
      <c r="Y524" s="28"/>
      <c r="Z524" s="28"/>
      <c r="AA524" s="28"/>
    </row>
    <row r="525" spans="1:27" ht="30.75" hidden="1" thickBot="1" x14ac:dyDescent="0.3">
      <c r="A525" s="28"/>
      <c r="B525" s="28" t="s">
        <v>1299</v>
      </c>
      <c r="C525" s="28"/>
      <c r="D525" s="28" t="s">
        <v>1300</v>
      </c>
      <c r="E525" s="28"/>
      <c r="F525" s="28"/>
      <c r="G525" s="28"/>
      <c r="H525" s="28"/>
      <c r="I525" s="28"/>
      <c r="J525" s="28"/>
      <c r="K525" s="28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  <c r="AA525" s="28"/>
    </row>
    <row r="526" spans="1:27" ht="30.75" hidden="1" thickBot="1" x14ac:dyDescent="0.3">
      <c r="A526" s="28"/>
      <c r="B526" s="28" t="s">
        <v>1301</v>
      </c>
      <c r="C526" s="28"/>
      <c r="D526" s="28" t="s">
        <v>1302</v>
      </c>
      <c r="E526" s="28"/>
      <c r="F526" s="28"/>
      <c r="G526" s="28"/>
      <c r="H526" s="28"/>
      <c r="I526" s="28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  <c r="AA526" s="28"/>
    </row>
    <row r="527" spans="1:27" ht="30.75" hidden="1" thickBot="1" x14ac:dyDescent="0.3">
      <c r="A527" s="28"/>
      <c r="B527" s="28" t="s">
        <v>1303</v>
      </c>
      <c r="C527" s="28"/>
      <c r="D527" s="28" t="s">
        <v>1304</v>
      </c>
      <c r="E527" s="28"/>
      <c r="F527" s="28"/>
      <c r="G527" s="28"/>
      <c r="H527" s="28"/>
      <c r="I527" s="28"/>
      <c r="J527" s="28"/>
      <c r="K527" s="28"/>
      <c r="L527" s="28"/>
      <c r="M527" s="28"/>
      <c r="N527" s="28"/>
      <c r="O527" s="28"/>
      <c r="P527" s="28"/>
      <c r="Q527" s="28"/>
      <c r="R527" s="28"/>
      <c r="S527" s="28"/>
      <c r="T527" s="28"/>
      <c r="U527" s="28"/>
      <c r="V527" s="28"/>
      <c r="W527" s="28"/>
      <c r="X527" s="28"/>
      <c r="Y527" s="28"/>
      <c r="Z527" s="28"/>
      <c r="AA527" s="28"/>
    </row>
    <row r="528" spans="1:27" ht="30.75" hidden="1" thickBot="1" x14ac:dyDescent="0.3">
      <c r="A528" s="28"/>
      <c r="B528" s="28" t="s">
        <v>1305</v>
      </c>
      <c r="C528" s="28"/>
      <c r="D528" s="28" t="s">
        <v>1306</v>
      </c>
      <c r="E528" s="28"/>
      <c r="F528" s="28"/>
      <c r="G528" s="28"/>
      <c r="H528" s="28"/>
      <c r="I528" s="28"/>
      <c r="J528" s="28"/>
      <c r="K528" s="28"/>
      <c r="L528" s="28"/>
      <c r="M528" s="28"/>
      <c r="N528" s="28"/>
      <c r="O528" s="28"/>
      <c r="P528" s="28"/>
      <c r="Q528" s="28"/>
      <c r="R528" s="28"/>
      <c r="S528" s="28"/>
      <c r="T528" s="28"/>
      <c r="U528" s="28"/>
      <c r="V528" s="28"/>
      <c r="W528" s="28"/>
      <c r="X528" s="28"/>
      <c r="Y528" s="28"/>
      <c r="Z528" s="28"/>
      <c r="AA528" s="28"/>
    </row>
    <row r="529" spans="1:27" ht="30.75" hidden="1" thickBot="1" x14ac:dyDescent="0.3">
      <c r="A529" s="28"/>
      <c r="B529" s="28" t="s">
        <v>1307</v>
      </c>
      <c r="C529" s="28"/>
      <c r="D529" s="28" t="s">
        <v>1308</v>
      </c>
      <c r="E529" s="28"/>
      <c r="F529" s="28"/>
      <c r="G529" s="28"/>
      <c r="H529" s="28"/>
      <c r="I529" s="28"/>
      <c r="J529" s="28"/>
      <c r="K529" s="28"/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  <c r="AA529" s="28"/>
    </row>
    <row r="530" spans="1:27" ht="30.75" hidden="1" thickBot="1" x14ac:dyDescent="0.3">
      <c r="A530" s="28"/>
      <c r="B530" s="28" t="s">
        <v>1309</v>
      </c>
      <c r="C530" s="28"/>
      <c r="D530" s="28" t="s">
        <v>1310</v>
      </c>
      <c r="E530" s="28"/>
      <c r="F530" s="28"/>
      <c r="G530" s="28"/>
      <c r="H530" s="28"/>
      <c r="I530" s="28"/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  <c r="AA530" s="28"/>
    </row>
    <row r="531" spans="1:27" ht="30.75" hidden="1" thickBot="1" x14ac:dyDescent="0.3">
      <c r="A531" s="28"/>
      <c r="B531" s="28" t="s">
        <v>1311</v>
      </c>
      <c r="C531" s="28"/>
      <c r="D531" s="28" t="s">
        <v>1312</v>
      </c>
      <c r="E531" s="28"/>
      <c r="F531" s="28"/>
      <c r="G531" s="28"/>
      <c r="H531" s="28"/>
      <c r="I531" s="28"/>
      <c r="J531" s="28"/>
      <c r="K531" s="28"/>
      <c r="L531" s="28"/>
      <c r="M531" s="28"/>
      <c r="N531" s="28"/>
      <c r="O531" s="28"/>
      <c r="P531" s="28"/>
      <c r="Q531" s="28"/>
      <c r="R531" s="28"/>
      <c r="S531" s="28"/>
      <c r="T531" s="28"/>
      <c r="U531" s="28"/>
      <c r="V531" s="28"/>
      <c r="W531" s="28"/>
      <c r="X531" s="28"/>
      <c r="Y531" s="28"/>
      <c r="Z531" s="28"/>
      <c r="AA531" s="28"/>
    </row>
    <row r="532" spans="1:27" ht="30.75" hidden="1" thickBot="1" x14ac:dyDescent="0.3">
      <c r="A532" s="28"/>
      <c r="B532" s="28" t="s">
        <v>1313</v>
      </c>
      <c r="C532" s="28"/>
      <c r="D532" s="28" t="s">
        <v>1314</v>
      </c>
      <c r="E532" s="28"/>
      <c r="F532" s="28"/>
      <c r="G532" s="28"/>
      <c r="H532" s="28"/>
      <c r="I532" s="28"/>
      <c r="J532" s="28"/>
      <c r="K532" s="28"/>
      <c r="L532" s="28"/>
      <c r="M532" s="28"/>
      <c r="N532" s="28"/>
      <c r="O532" s="28"/>
      <c r="P532" s="28"/>
      <c r="Q532" s="28"/>
      <c r="R532" s="28"/>
      <c r="S532" s="28"/>
      <c r="T532" s="28"/>
      <c r="U532" s="28"/>
      <c r="V532" s="28"/>
      <c r="W532" s="28"/>
      <c r="X532" s="28"/>
      <c r="Y532" s="28"/>
      <c r="Z532" s="28"/>
      <c r="AA532" s="28"/>
    </row>
    <row r="533" spans="1:27" ht="30.75" hidden="1" thickBot="1" x14ac:dyDescent="0.3">
      <c r="A533" s="28"/>
      <c r="B533" s="28" t="s">
        <v>1315</v>
      </c>
      <c r="C533" s="28"/>
      <c r="D533" s="28" t="s">
        <v>1316</v>
      </c>
      <c r="E533" s="28"/>
      <c r="F533" s="28"/>
      <c r="G533" s="28"/>
      <c r="H533" s="28"/>
      <c r="I533" s="28"/>
      <c r="J533" s="28"/>
      <c r="K533" s="28"/>
      <c r="L533" s="28"/>
      <c r="M533" s="28"/>
      <c r="N533" s="28"/>
      <c r="O533" s="28"/>
      <c r="P533" s="28"/>
      <c r="Q533" s="28"/>
      <c r="R533" s="28"/>
      <c r="S533" s="28"/>
      <c r="T533" s="28"/>
      <c r="U533" s="28"/>
      <c r="V533" s="28"/>
      <c r="W533" s="28"/>
      <c r="X533" s="28"/>
      <c r="Y533" s="28"/>
      <c r="Z533" s="28"/>
      <c r="AA533" s="28"/>
    </row>
    <row r="534" spans="1:27" ht="30.75" hidden="1" thickBot="1" x14ac:dyDescent="0.3">
      <c r="A534" s="28"/>
      <c r="B534" s="28" t="s">
        <v>1317</v>
      </c>
      <c r="C534" s="28"/>
      <c r="D534" s="28" t="s">
        <v>1318</v>
      </c>
      <c r="E534" s="28"/>
      <c r="F534" s="28"/>
      <c r="G534" s="28"/>
      <c r="H534" s="28"/>
      <c r="I534" s="28"/>
      <c r="J534" s="28"/>
      <c r="K534" s="28"/>
      <c r="L534" s="28"/>
      <c r="M534" s="28"/>
      <c r="N534" s="28"/>
      <c r="O534" s="28"/>
      <c r="P534" s="28"/>
      <c r="Q534" s="28"/>
      <c r="R534" s="28"/>
      <c r="S534" s="28"/>
      <c r="T534" s="28"/>
      <c r="U534" s="28"/>
      <c r="V534" s="28"/>
      <c r="W534" s="28"/>
      <c r="X534" s="28"/>
      <c r="Y534" s="28"/>
      <c r="Z534" s="28"/>
      <c r="AA534" s="28"/>
    </row>
    <row r="535" spans="1:27" ht="30.75" hidden="1" thickBot="1" x14ac:dyDescent="0.3">
      <c r="A535" s="28"/>
      <c r="B535" s="28" t="s">
        <v>1319</v>
      </c>
      <c r="C535" s="28"/>
      <c r="D535" s="28" t="s">
        <v>1320</v>
      </c>
      <c r="E535" s="28"/>
      <c r="F535" s="28"/>
      <c r="G535" s="28"/>
      <c r="H535" s="28"/>
      <c r="I535" s="28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  <c r="AA535" s="28"/>
    </row>
    <row r="536" spans="1:27" ht="30.75" hidden="1" thickBot="1" x14ac:dyDescent="0.3">
      <c r="A536" s="28"/>
      <c r="B536" s="28" t="s">
        <v>1321</v>
      </c>
      <c r="C536" s="28"/>
      <c r="D536" s="28" t="s">
        <v>1322</v>
      </c>
      <c r="E536" s="28"/>
      <c r="F536" s="28"/>
      <c r="G536" s="28"/>
      <c r="H536" s="28"/>
      <c r="I536" s="28"/>
      <c r="J536" s="28"/>
      <c r="K536" s="28"/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  <c r="AA536" s="28"/>
    </row>
    <row r="537" spans="1:27" ht="30.75" hidden="1" thickBot="1" x14ac:dyDescent="0.3">
      <c r="A537" s="28"/>
      <c r="B537" s="28" t="s">
        <v>1323</v>
      </c>
      <c r="C537" s="28"/>
      <c r="D537" s="28" t="s">
        <v>1324</v>
      </c>
      <c r="E537" s="28"/>
      <c r="F537" s="28"/>
      <c r="G537" s="28"/>
      <c r="H537" s="28"/>
      <c r="I537" s="28"/>
      <c r="J537" s="28"/>
      <c r="K537" s="28"/>
      <c r="L537" s="28"/>
      <c r="M537" s="28"/>
      <c r="N537" s="28"/>
      <c r="O537" s="28"/>
      <c r="P537" s="28"/>
      <c r="Q537" s="28"/>
      <c r="R537" s="28"/>
      <c r="S537" s="28"/>
      <c r="T537" s="28"/>
      <c r="U537" s="28"/>
      <c r="V537" s="28"/>
      <c r="W537" s="28"/>
      <c r="X537" s="28"/>
      <c r="Y537" s="28"/>
      <c r="Z537" s="28"/>
      <c r="AA537" s="28"/>
    </row>
    <row r="538" spans="1:27" ht="30.75" hidden="1" thickBot="1" x14ac:dyDescent="0.3">
      <c r="A538" s="28"/>
      <c r="B538" s="28" t="s">
        <v>1325</v>
      </c>
      <c r="C538" s="28"/>
      <c r="D538" s="28" t="s">
        <v>1326</v>
      </c>
      <c r="E538" s="28"/>
      <c r="F538" s="28"/>
      <c r="G538" s="28"/>
      <c r="H538" s="28"/>
      <c r="I538" s="28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  <c r="AA538" s="28"/>
    </row>
    <row r="539" spans="1:27" ht="30.75" hidden="1" thickBot="1" x14ac:dyDescent="0.3">
      <c r="A539" s="28"/>
      <c r="B539" s="28" t="s">
        <v>1327</v>
      </c>
      <c r="C539" s="28"/>
      <c r="D539" s="28" t="s">
        <v>1328</v>
      </c>
      <c r="E539" s="28"/>
      <c r="F539" s="28"/>
      <c r="G539" s="28"/>
      <c r="H539" s="28"/>
      <c r="I539" s="28"/>
      <c r="J539" s="28"/>
      <c r="K539" s="28"/>
      <c r="L539" s="28"/>
      <c r="M539" s="28"/>
      <c r="N539" s="28"/>
      <c r="O539" s="28"/>
      <c r="P539" s="28"/>
      <c r="Q539" s="28"/>
      <c r="R539" s="28"/>
      <c r="S539" s="28"/>
      <c r="T539" s="28"/>
      <c r="U539" s="28"/>
      <c r="V539" s="28"/>
      <c r="W539" s="28"/>
      <c r="X539" s="28"/>
      <c r="Y539" s="28"/>
      <c r="Z539" s="28"/>
      <c r="AA539" s="28"/>
    </row>
    <row r="540" spans="1:27" ht="30.75" hidden="1" thickBot="1" x14ac:dyDescent="0.3">
      <c r="A540" s="28"/>
      <c r="B540" s="28" t="s">
        <v>1329</v>
      </c>
      <c r="C540" s="28"/>
      <c r="D540" s="28" t="s">
        <v>1330</v>
      </c>
      <c r="E540" s="28"/>
      <c r="F540" s="28"/>
      <c r="G540" s="28"/>
      <c r="H540" s="28"/>
      <c r="I540" s="28"/>
      <c r="J540" s="28"/>
      <c r="K540" s="28"/>
      <c r="L540" s="28"/>
      <c r="M540" s="28"/>
      <c r="N540" s="28"/>
      <c r="O540" s="28"/>
      <c r="P540" s="28"/>
      <c r="Q540" s="28"/>
      <c r="R540" s="28"/>
      <c r="S540" s="28"/>
      <c r="T540" s="28"/>
      <c r="U540" s="28"/>
      <c r="V540" s="28"/>
      <c r="W540" s="28"/>
      <c r="X540" s="28"/>
      <c r="Y540" s="28"/>
      <c r="Z540" s="28"/>
      <c r="AA540" s="28"/>
    </row>
    <row r="541" spans="1:27" ht="30.75" hidden="1" thickBot="1" x14ac:dyDescent="0.3">
      <c r="A541" s="28"/>
      <c r="B541" s="28" t="s">
        <v>1331</v>
      </c>
      <c r="C541" s="28"/>
      <c r="D541" s="28" t="s">
        <v>1332</v>
      </c>
      <c r="E541" s="28"/>
      <c r="F541" s="28"/>
      <c r="G541" s="28"/>
      <c r="H541" s="28"/>
      <c r="I541" s="28"/>
      <c r="J541" s="28"/>
      <c r="K541" s="28"/>
      <c r="L541" s="28"/>
      <c r="M541" s="28"/>
      <c r="N541" s="28"/>
      <c r="O541" s="28"/>
      <c r="P541" s="28"/>
      <c r="Q541" s="28"/>
      <c r="R541" s="28"/>
      <c r="S541" s="28"/>
      <c r="T541" s="28"/>
      <c r="U541" s="28"/>
      <c r="V541" s="28"/>
      <c r="W541" s="28"/>
      <c r="X541" s="28"/>
      <c r="Y541" s="28"/>
      <c r="Z541" s="28"/>
      <c r="AA541" s="28"/>
    </row>
    <row r="542" spans="1:27" ht="30.75" hidden="1" thickBot="1" x14ac:dyDescent="0.3">
      <c r="A542" s="28"/>
      <c r="B542" s="28" t="s">
        <v>1333</v>
      </c>
      <c r="C542" s="28"/>
      <c r="D542" s="28" t="s">
        <v>1334</v>
      </c>
      <c r="E542" s="28"/>
      <c r="F542" s="28"/>
      <c r="G542" s="28"/>
      <c r="H542" s="28"/>
      <c r="I542" s="28"/>
      <c r="J542" s="28"/>
      <c r="K542" s="28"/>
      <c r="L542" s="28"/>
      <c r="M542" s="28"/>
      <c r="N542" s="28"/>
      <c r="O542" s="28"/>
      <c r="P542" s="28"/>
      <c r="Q542" s="28"/>
      <c r="R542" s="28"/>
      <c r="S542" s="28"/>
      <c r="T542" s="28"/>
      <c r="U542" s="28"/>
      <c r="V542" s="28"/>
      <c r="W542" s="28"/>
      <c r="X542" s="28"/>
      <c r="Y542" s="28"/>
      <c r="Z542" s="28"/>
      <c r="AA542" s="28"/>
    </row>
    <row r="543" spans="1:27" ht="30.75" hidden="1" thickBot="1" x14ac:dyDescent="0.3">
      <c r="A543" s="28"/>
      <c r="B543" s="28" t="s">
        <v>1335</v>
      </c>
      <c r="C543" s="28"/>
      <c r="D543" s="28" t="s">
        <v>1336</v>
      </c>
      <c r="E543" s="28"/>
      <c r="F543" s="28"/>
      <c r="G543" s="28"/>
      <c r="H543" s="28"/>
      <c r="I543" s="28"/>
      <c r="J543" s="28"/>
      <c r="K543" s="28"/>
      <c r="L543" s="28"/>
      <c r="M543" s="28"/>
      <c r="N543" s="28"/>
      <c r="O543" s="28"/>
      <c r="P543" s="28"/>
      <c r="Q543" s="28"/>
      <c r="R543" s="28"/>
      <c r="S543" s="28"/>
      <c r="T543" s="28"/>
      <c r="U543" s="28"/>
      <c r="V543" s="28"/>
      <c r="W543" s="28"/>
      <c r="X543" s="28"/>
      <c r="Y543" s="28"/>
      <c r="Z543" s="28"/>
      <c r="AA543" s="28"/>
    </row>
    <row r="544" spans="1:27" ht="30.75" hidden="1" thickBot="1" x14ac:dyDescent="0.3">
      <c r="A544" s="28"/>
      <c r="B544" s="28" t="s">
        <v>227</v>
      </c>
      <c r="C544" s="28"/>
      <c r="D544" s="28" t="s">
        <v>1337</v>
      </c>
      <c r="E544" s="28"/>
      <c r="F544" s="28"/>
      <c r="G544" s="28"/>
      <c r="H544" s="28"/>
      <c r="I544" s="28"/>
      <c r="J544" s="28"/>
      <c r="K544" s="28"/>
      <c r="L544" s="28"/>
      <c r="M544" s="28"/>
      <c r="N544" s="28"/>
      <c r="O544" s="28"/>
      <c r="P544" s="28"/>
      <c r="Q544" s="28"/>
      <c r="R544" s="28"/>
      <c r="S544" s="28"/>
      <c r="T544" s="28"/>
      <c r="U544" s="28"/>
      <c r="V544" s="28"/>
      <c r="W544" s="28"/>
      <c r="X544" s="28"/>
      <c r="Y544" s="28"/>
      <c r="Z544" s="28"/>
      <c r="AA544" s="28"/>
    </row>
    <row r="545" spans="1:27" ht="30.75" hidden="1" thickBot="1" x14ac:dyDescent="0.3">
      <c r="A545" s="28"/>
      <c r="B545" s="28" t="s">
        <v>1338</v>
      </c>
      <c r="C545" s="28"/>
      <c r="D545" s="28" t="s">
        <v>1339</v>
      </c>
      <c r="E545" s="28"/>
      <c r="F545" s="28"/>
      <c r="G545" s="28"/>
      <c r="H545" s="28"/>
      <c r="I545" s="28"/>
      <c r="J545" s="28"/>
      <c r="K545" s="28"/>
      <c r="L545" s="28"/>
      <c r="M545" s="28"/>
      <c r="N545" s="28"/>
      <c r="O545" s="28"/>
      <c r="P545" s="28"/>
      <c r="Q545" s="28"/>
      <c r="R545" s="28"/>
      <c r="S545" s="28"/>
      <c r="T545" s="28"/>
      <c r="U545" s="28"/>
      <c r="V545" s="28"/>
      <c r="W545" s="28"/>
      <c r="X545" s="28"/>
      <c r="Y545" s="28"/>
      <c r="Z545" s="28"/>
      <c r="AA545" s="28"/>
    </row>
    <row r="546" spans="1:27" ht="30.75" hidden="1" thickBot="1" x14ac:dyDescent="0.3">
      <c r="A546" s="28"/>
      <c r="B546" s="28" t="s">
        <v>1340</v>
      </c>
      <c r="C546" s="28"/>
      <c r="D546" s="28" t="s">
        <v>1341</v>
      </c>
      <c r="E546" s="28"/>
      <c r="F546" s="28"/>
      <c r="G546" s="28"/>
      <c r="H546" s="28"/>
      <c r="I546" s="28"/>
      <c r="J546" s="28"/>
      <c r="K546" s="28"/>
      <c r="L546" s="28"/>
      <c r="M546" s="28"/>
      <c r="N546" s="28"/>
      <c r="O546" s="28"/>
      <c r="P546" s="28"/>
      <c r="Q546" s="28"/>
      <c r="R546" s="28"/>
      <c r="S546" s="28"/>
      <c r="T546" s="28"/>
      <c r="U546" s="28"/>
      <c r="V546" s="28"/>
      <c r="W546" s="28"/>
      <c r="X546" s="28"/>
      <c r="Y546" s="28"/>
      <c r="Z546" s="28"/>
      <c r="AA546" s="28"/>
    </row>
    <row r="547" spans="1:27" ht="30.75" hidden="1" thickBot="1" x14ac:dyDescent="0.3">
      <c r="A547" s="28"/>
      <c r="B547" s="28" t="s">
        <v>1342</v>
      </c>
      <c r="C547" s="28"/>
      <c r="D547" s="28" t="s">
        <v>1343</v>
      </c>
      <c r="E547" s="28"/>
      <c r="F547" s="28"/>
      <c r="G547" s="28"/>
      <c r="H547" s="28"/>
      <c r="I547" s="28"/>
      <c r="J547" s="28"/>
      <c r="K547" s="28"/>
      <c r="L547" s="28"/>
      <c r="M547" s="28"/>
      <c r="N547" s="28"/>
      <c r="O547" s="28"/>
      <c r="P547" s="28"/>
      <c r="Q547" s="28"/>
      <c r="R547" s="28"/>
      <c r="S547" s="28"/>
      <c r="T547" s="28"/>
      <c r="U547" s="28"/>
      <c r="V547" s="28"/>
      <c r="W547" s="28"/>
      <c r="X547" s="28"/>
      <c r="Y547" s="28"/>
      <c r="Z547" s="28"/>
      <c r="AA547" s="28"/>
    </row>
    <row r="548" spans="1:27" ht="30.75" hidden="1" thickBot="1" x14ac:dyDescent="0.3">
      <c r="A548" s="28"/>
      <c r="B548" s="28" t="s">
        <v>1344</v>
      </c>
      <c r="C548" s="28"/>
      <c r="D548" s="28" t="s">
        <v>1345</v>
      </c>
      <c r="E548" s="28"/>
      <c r="F548" s="28"/>
      <c r="G548" s="28"/>
      <c r="H548" s="28"/>
      <c r="I548" s="28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  <c r="AA548" s="28"/>
    </row>
    <row r="549" spans="1:27" ht="30.75" hidden="1" thickBot="1" x14ac:dyDescent="0.3">
      <c r="A549" s="28"/>
      <c r="B549" s="28" t="s">
        <v>1346</v>
      </c>
      <c r="C549" s="28"/>
      <c r="D549" s="28" t="s">
        <v>1347</v>
      </c>
      <c r="E549" s="28"/>
      <c r="F549" s="28"/>
      <c r="G549" s="28"/>
      <c r="H549" s="28"/>
      <c r="I549" s="28"/>
      <c r="J549" s="28"/>
      <c r="K549" s="28"/>
      <c r="L549" s="28"/>
      <c r="M549" s="28"/>
      <c r="N549" s="28"/>
      <c r="O549" s="28"/>
      <c r="P549" s="28"/>
      <c r="Q549" s="28"/>
      <c r="R549" s="28"/>
      <c r="S549" s="28"/>
      <c r="T549" s="28"/>
      <c r="U549" s="28"/>
      <c r="V549" s="28"/>
      <c r="W549" s="28"/>
      <c r="X549" s="28"/>
      <c r="Y549" s="28"/>
      <c r="Z549" s="28"/>
      <c r="AA549" s="28"/>
    </row>
    <row r="550" spans="1:27" ht="30.75" hidden="1" thickBot="1" x14ac:dyDescent="0.3">
      <c r="A550" s="28"/>
      <c r="B550" s="28" t="s">
        <v>1348</v>
      </c>
      <c r="C550" s="28"/>
      <c r="D550" s="28" t="s">
        <v>1349</v>
      </c>
      <c r="E550" s="28"/>
      <c r="F550" s="28"/>
      <c r="G550" s="28"/>
      <c r="H550" s="28"/>
      <c r="I550" s="28"/>
      <c r="J550" s="28"/>
      <c r="K550" s="28"/>
      <c r="L550" s="28"/>
      <c r="M550" s="28"/>
      <c r="N550" s="28"/>
      <c r="O550" s="28"/>
      <c r="P550" s="28"/>
      <c r="Q550" s="28"/>
      <c r="R550" s="28"/>
      <c r="S550" s="28"/>
      <c r="T550" s="28"/>
      <c r="U550" s="28"/>
      <c r="V550" s="28"/>
      <c r="W550" s="28"/>
      <c r="X550" s="28"/>
      <c r="Y550" s="28"/>
      <c r="Z550" s="28"/>
      <c r="AA550" s="28"/>
    </row>
    <row r="551" spans="1:27" ht="30.75" hidden="1" thickBot="1" x14ac:dyDescent="0.3">
      <c r="A551" s="28"/>
      <c r="B551" s="28" t="s">
        <v>1350</v>
      </c>
      <c r="C551" s="28"/>
      <c r="D551" s="28" t="s">
        <v>1351</v>
      </c>
      <c r="E551" s="28"/>
      <c r="F551" s="28"/>
      <c r="G551" s="28"/>
      <c r="H551" s="28"/>
      <c r="I551" s="28"/>
      <c r="J551" s="28"/>
      <c r="K551" s="28"/>
      <c r="L551" s="28"/>
      <c r="M551" s="28"/>
      <c r="N551" s="28"/>
      <c r="O551" s="28"/>
      <c r="P551" s="28"/>
      <c r="Q551" s="28"/>
      <c r="R551" s="28"/>
      <c r="S551" s="28"/>
      <c r="T551" s="28"/>
      <c r="U551" s="28"/>
      <c r="V551" s="28"/>
      <c r="W551" s="28"/>
      <c r="X551" s="28"/>
      <c r="Y551" s="28"/>
      <c r="Z551" s="28"/>
      <c r="AA551" s="28"/>
    </row>
    <row r="552" spans="1:27" ht="30.75" hidden="1" thickBot="1" x14ac:dyDescent="0.3">
      <c r="A552" s="28"/>
      <c r="B552" s="28" t="s">
        <v>1352</v>
      </c>
      <c r="C552" s="28"/>
      <c r="D552" s="28" t="s">
        <v>1353</v>
      </c>
      <c r="E552" s="28"/>
      <c r="F552" s="28"/>
      <c r="G552" s="28"/>
      <c r="H552" s="28"/>
      <c r="I552" s="28"/>
      <c r="J552" s="28"/>
      <c r="K552" s="28"/>
      <c r="L552" s="28"/>
      <c r="M552" s="28"/>
      <c r="N552" s="28"/>
      <c r="O552" s="28"/>
      <c r="P552" s="28"/>
      <c r="Q552" s="28"/>
      <c r="R552" s="28"/>
      <c r="S552" s="28"/>
      <c r="T552" s="28"/>
      <c r="U552" s="28"/>
      <c r="V552" s="28"/>
      <c r="W552" s="28"/>
      <c r="X552" s="28"/>
      <c r="Y552" s="28"/>
      <c r="Z552" s="28"/>
      <c r="AA552" s="28"/>
    </row>
    <row r="553" spans="1:27" ht="30.75" hidden="1" thickBot="1" x14ac:dyDescent="0.3">
      <c r="A553" s="28"/>
      <c r="B553" s="28" t="s">
        <v>1354</v>
      </c>
      <c r="C553" s="28"/>
      <c r="D553" s="28" t="s">
        <v>1355</v>
      </c>
      <c r="E553" s="28"/>
      <c r="F553" s="28"/>
      <c r="G553" s="28"/>
      <c r="H553" s="28"/>
      <c r="I553" s="28"/>
      <c r="J553" s="28"/>
      <c r="K553" s="28"/>
      <c r="L553" s="28"/>
      <c r="M553" s="28"/>
      <c r="N553" s="28"/>
      <c r="O553" s="28"/>
      <c r="P553" s="28"/>
      <c r="Q553" s="28"/>
      <c r="R553" s="28"/>
      <c r="S553" s="28"/>
      <c r="T553" s="28"/>
      <c r="U553" s="28"/>
      <c r="V553" s="28"/>
      <c r="W553" s="28"/>
      <c r="X553" s="28"/>
      <c r="Y553" s="28"/>
      <c r="Z553" s="28"/>
      <c r="AA553" s="28"/>
    </row>
    <row r="554" spans="1:27" ht="30.75" hidden="1" thickBot="1" x14ac:dyDescent="0.3">
      <c r="A554" s="28"/>
      <c r="B554" s="28" t="s">
        <v>1356</v>
      </c>
      <c r="C554" s="28"/>
      <c r="D554" s="28" t="s">
        <v>1357</v>
      </c>
      <c r="E554" s="28"/>
      <c r="F554" s="28"/>
      <c r="G554" s="28"/>
      <c r="H554" s="28"/>
      <c r="I554" s="28"/>
      <c r="J554" s="28"/>
      <c r="K554" s="28"/>
      <c r="L554" s="28"/>
      <c r="M554" s="28"/>
      <c r="N554" s="28"/>
      <c r="O554" s="28"/>
      <c r="P554" s="28"/>
      <c r="Q554" s="28"/>
      <c r="R554" s="28"/>
      <c r="S554" s="28"/>
      <c r="T554" s="28"/>
      <c r="U554" s="28"/>
      <c r="V554" s="28"/>
      <c r="W554" s="28"/>
      <c r="X554" s="28"/>
      <c r="Y554" s="28"/>
      <c r="Z554" s="28"/>
      <c r="AA554" s="28"/>
    </row>
    <row r="555" spans="1:27" ht="30.75" hidden="1" thickBot="1" x14ac:dyDescent="0.3">
      <c r="A555" s="28"/>
      <c r="B555" s="28" t="s">
        <v>1358</v>
      </c>
      <c r="C555" s="28"/>
      <c r="D555" s="28" t="s">
        <v>1359</v>
      </c>
      <c r="E555" s="28"/>
      <c r="F555" s="28"/>
      <c r="G555" s="28"/>
      <c r="H555" s="28"/>
      <c r="I555" s="28"/>
      <c r="J555" s="28"/>
      <c r="K555" s="28"/>
      <c r="L555" s="28"/>
      <c r="M555" s="28"/>
      <c r="N555" s="28"/>
      <c r="O555" s="28"/>
      <c r="P555" s="28"/>
      <c r="Q555" s="28"/>
      <c r="R555" s="28"/>
      <c r="S555" s="28"/>
      <c r="T555" s="28"/>
      <c r="U555" s="28"/>
      <c r="V555" s="28"/>
      <c r="W555" s="28"/>
      <c r="X555" s="28"/>
      <c r="Y555" s="28"/>
      <c r="Z555" s="28"/>
      <c r="AA555" s="28"/>
    </row>
    <row r="556" spans="1:27" ht="15.75" hidden="1" thickBot="1" x14ac:dyDescent="0.3">
      <c r="A556" s="28">
        <v>52022060</v>
      </c>
      <c r="B556" s="28" t="s">
        <v>1360</v>
      </c>
      <c r="C556" s="28"/>
      <c r="D556" s="28" t="s">
        <v>1361</v>
      </c>
      <c r="E556" s="28"/>
      <c r="F556" s="28"/>
      <c r="G556" s="28"/>
      <c r="H556" s="28"/>
      <c r="I556" s="28"/>
      <c r="J556" s="28"/>
      <c r="K556" s="28"/>
      <c r="L556" s="28"/>
      <c r="M556" s="28"/>
      <c r="N556" s="28"/>
      <c r="O556" s="28"/>
      <c r="P556" s="28"/>
      <c r="Q556" s="28"/>
      <c r="R556" s="28"/>
      <c r="S556" s="28"/>
      <c r="T556" s="28"/>
      <c r="U556" s="28"/>
      <c r="V556" s="28"/>
      <c r="W556" s="28"/>
      <c r="X556" s="28"/>
      <c r="Y556" s="28"/>
      <c r="Z556" s="28"/>
      <c r="AA556" s="28"/>
    </row>
    <row r="557" spans="1:27" ht="45.75" hidden="1" thickBot="1" x14ac:dyDescent="0.3">
      <c r="A557" s="28" t="s">
        <v>1362</v>
      </c>
      <c r="B557" s="28" t="s">
        <v>1363</v>
      </c>
      <c r="C557" s="28" t="s">
        <v>337</v>
      </c>
      <c r="D557" s="28" t="s">
        <v>1364</v>
      </c>
      <c r="E557" s="29">
        <v>1500</v>
      </c>
      <c r="F557" s="28"/>
      <c r="G557" s="28"/>
      <c r="H557" s="28" t="s">
        <v>1365</v>
      </c>
      <c r="I557" s="28" t="s">
        <v>1366</v>
      </c>
      <c r="J557" s="28">
        <v>2.1</v>
      </c>
      <c r="K557" s="28">
        <v>800</v>
      </c>
      <c r="L557" s="28">
        <v>801</v>
      </c>
      <c r="M557" s="29">
        <v>365</v>
      </c>
      <c r="N557" s="28" t="s">
        <v>1367</v>
      </c>
      <c r="O557" s="28" t="s">
        <v>1368</v>
      </c>
      <c r="P557" s="28"/>
      <c r="Q557" s="28"/>
      <c r="R557" s="28"/>
      <c r="S557" s="28"/>
      <c r="T557" s="28" t="s">
        <v>1369</v>
      </c>
      <c r="U557" s="29">
        <v>8</v>
      </c>
      <c r="V557" s="28">
        <v>56</v>
      </c>
      <c r="W557" s="28" t="s">
        <v>1370</v>
      </c>
      <c r="X557" s="28" t="s">
        <v>1371</v>
      </c>
      <c r="Y557" s="28"/>
      <c r="Z557" s="28" t="s">
        <v>1372</v>
      </c>
      <c r="AA557" s="28"/>
    </row>
    <row r="558" spans="1:27" ht="45.75" hidden="1" thickBot="1" x14ac:dyDescent="0.3">
      <c r="A558" s="28" t="s">
        <v>1373</v>
      </c>
      <c r="B558" s="28" t="s">
        <v>1374</v>
      </c>
      <c r="C558" s="28" t="s">
        <v>337</v>
      </c>
      <c r="D558" s="28" t="s">
        <v>1375</v>
      </c>
      <c r="E558" s="28"/>
      <c r="F558" s="28"/>
      <c r="G558" s="28"/>
      <c r="H558" s="28"/>
      <c r="I558" s="28"/>
      <c r="J558" s="28"/>
      <c r="K558" s="28"/>
      <c r="L558" s="28"/>
      <c r="M558" s="28"/>
      <c r="N558" s="28"/>
      <c r="O558" s="28"/>
      <c r="P558" s="28"/>
      <c r="Q558" s="28"/>
      <c r="R558" s="28"/>
      <c r="S558" s="28"/>
      <c r="T558" s="28"/>
      <c r="U558" s="28"/>
      <c r="V558" s="28"/>
      <c r="W558" s="28"/>
      <c r="X558" s="28"/>
      <c r="Y558" s="28"/>
      <c r="Z558" s="28"/>
      <c r="AA558" s="28"/>
    </row>
    <row r="559" spans="1:27" ht="30.75" hidden="1" thickBot="1" x14ac:dyDescent="0.3">
      <c r="A559" s="28"/>
      <c r="B559" s="28" t="s">
        <v>1376</v>
      </c>
      <c r="C559" s="28" t="s">
        <v>337</v>
      </c>
      <c r="D559" s="28" t="s">
        <v>1377</v>
      </c>
      <c r="E559" s="29">
        <v>200</v>
      </c>
      <c r="F559" s="28"/>
      <c r="G559" s="28"/>
      <c r="H559" s="28" t="s">
        <v>1378</v>
      </c>
      <c r="I559" s="28" t="s">
        <v>1379</v>
      </c>
      <c r="J559" s="28">
        <v>2.2000000000000002</v>
      </c>
      <c r="K559" s="28">
        <v>800</v>
      </c>
      <c r="L559" s="28">
        <v>801</v>
      </c>
      <c r="M559" s="28"/>
      <c r="N559" s="28" t="s">
        <v>1380</v>
      </c>
      <c r="O559" s="28" t="s">
        <v>1368</v>
      </c>
      <c r="P559" s="28"/>
      <c r="Q559" s="28"/>
      <c r="R559" s="28"/>
      <c r="S559" s="28"/>
      <c r="T559" s="28" t="s">
        <v>1381</v>
      </c>
      <c r="U559" s="29">
        <v>64</v>
      </c>
      <c r="V559" s="29">
        <v>56</v>
      </c>
      <c r="W559" s="28" t="s">
        <v>1370</v>
      </c>
      <c r="X559" s="28" t="s">
        <v>1382</v>
      </c>
      <c r="Y559" s="28"/>
      <c r="Z559" s="28" t="s">
        <v>112</v>
      </c>
      <c r="AA559" s="28" t="s">
        <v>1383</v>
      </c>
    </row>
    <row r="560" spans="1:27" ht="45.75" hidden="1" thickBot="1" x14ac:dyDescent="0.3">
      <c r="A560" s="28"/>
      <c r="B560" s="28" t="s">
        <v>1384</v>
      </c>
      <c r="C560" s="28" t="s">
        <v>337</v>
      </c>
      <c r="D560" s="28">
        <v>59594584</v>
      </c>
      <c r="E560" s="29">
        <v>200</v>
      </c>
      <c r="F560" s="28"/>
      <c r="G560" s="28"/>
      <c r="H560" s="28" t="s">
        <v>1378</v>
      </c>
      <c r="I560" s="28" t="s">
        <v>1379</v>
      </c>
      <c r="J560" s="28" t="s">
        <v>1385</v>
      </c>
      <c r="K560" s="28"/>
      <c r="L560" s="28"/>
      <c r="M560" s="28"/>
      <c r="N560" s="28" t="s">
        <v>1380</v>
      </c>
      <c r="O560" s="28"/>
      <c r="P560" s="28"/>
      <c r="Q560" s="28"/>
      <c r="R560" s="28"/>
      <c r="S560" s="28"/>
      <c r="T560" s="28" t="s">
        <v>1386</v>
      </c>
      <c r="U560" s="29">
        <v>80</v>
      </c>
      <c r="V560" s="28">
        <v>36</v>
      </c>
      <c r="W560" s="28" t="s">
        <v>1387</v>
      </c>
      <c r="X560" s="28"/>
      <c r="Y560" s="28"/>
      <c r="Z560" s="28"/>
      <c r="AA560" s="28" t="s">
        <v>1388</v>
      </c>
    </row>
    <row r="561" spans="1:27" ht="120.75" hidden="1" thickBot="1" x14ac:dyDescent="0.3">
      <c r="A561" s="28" t="s">
        <v>1389</v>
      </c>
      <c r="B561" s="28" t="s">
        <v>1390</v>
      </c>
      <c r="C561" s="28" t="s">
        <v>337</v>
      </c>
      <c r="D561" s="28" t="s">
        <v>1391</v>
      </c>
      <c r="E561" s="29">
        <v>10</v>
      </c>
      <c r="F561" s="29">
        <v>10</v>
      </c>
      <c r="G561" s="28"/>
      <c r="H561" s="28"/>
      <c r="I561" s="28" t="s">
        <v>1392</v>
      </c>
      <c r="J561" s="28"/>
      <c r="K561" s="28">
        <v>846</v>
      </c>
      <c r="L561" s="28"/>
      <c r="M561" s="29">
        <v>365</v>
      </c>
      <c r="N561" s="28"/>
      <c r="O561" s="28" t="s">
        <v>1368</v>
      </c>
      <c r="P561" s="28" t="s">
        <v>1393</v>
      </c>
      <c r="Q561" s="28" t="s">
        <v>1394</v>
      </c>
      <c r="R561" s="28"/>
      <c r="S561" s="28"/>
      <c r="T561" s="28" t="s">
        <v>1381</v>
      </c>
      <c r="U561" s="29">
        <v>10</v>
      </c>
      <c r="V561" s="29">
        <v>40</v>
      </c>
      <c r="W561" s="28" t="s">
        <v>1395</v>
      </c>
      <c r="X561" s="28" t="s">
        <v>1396</v>
      </c>
      <c r="Y561" s="28"/>
      <c r="Z561" s="28"/>
      <c r="AA561" s="28"/>
    </row>
    <row r="562" spans="1:27" ht="15.75" hidden="1" thickBot="1" x14ac:dyDescent="0.3">
      <c r="A562" s="28"/>
      <c r="B562" s="28" t="s">
        <v>1397</v>
      </c>
      <c r="C562" s="28" t="s">
        <v>337</v>
      </c>
      <c r="D562" s="28" t="s">
        <v>1398</v>
      </c>
      <c r="E562" s="28"/>
      <c r="F562" s="28"/>
      <c r="G562" s="28"/>
      <c r="H562" s="28"/>
      <c r="I562" s="28"/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  <c r="AA562" s="28"/>
    </row>
    <row r="563" spans="1:27" ht="30.75" hidden="1" thickBot="1" x14ac:dyDescent="0.3">
      <c r="A563" s="28" t="s">
        <v>1399</v>
      </c>
      <c r="B563" s="28" t="s">
        <v>1400</v>
      </c>
      <c r="C563" s="28"/>
      <c r="D563" s="28" t="s">
        <v>1401</v>
      </c>
      <c r="E563" s="28"/>
      <c r="F563" s="28"/>
      <c r="G563" s="28"/>
      <c r="H563" s="28"/>
      <c r="I563" s="28"/>
      <c r="J563" s="28"/>
      <c r="K563" s="28"/>
      <c r="L563" s="28"/>
      <c r="M563" s="28"/>
      <c r="N563" s="28"/>
      <c r="O563" s="28"/>
      <c r="P563" s="28"/>
      <c r="Q563" s="28"/>
      <c r="R563" s="28"/>
      <c r="S563" s="28"/>
      <c r="T563" s="28"/>
      <c r="U563" s="28"/>
      <c r="V563" s="28"/>
      <c r="W563" s="28"/>
      <c r="X563" s="28"/>
      <c r="Y563" s="28"/>
      <c r="Z563" s="28"/>
      <c r="AA563" s="28"/>
    </row>
    <row r="564" spans="1:27" ht="30.75" hidden="1" thickBot="1" x14ac:dyDescent="0.3">
      <c r="A564" s="28" t="s">
        <v>1402</v>
      </c>
      <c r="B564" s="28" t="s">
        <v>1403</v>
      </c>
      <c r="C564" s="28" t="s">
        <v>337</v>
      </c>
      <c r="D564" s="28" t="s">
        <v>1404</v>
      </c>
      <c r="E564" s="29">
        <v>3</v>
      </c>
      <c r="F564" s="28"/>
      <c r="G564" s="28"/>
      <c r="H564" s="28"/>
      <c r="I564" s="28"/>
      <c r="J564" s="28"/>
      <c r="K564" s="28"/>
      <c r="L564" s="28"/>
      <c r="M564" s="28"/>
      <c r="N564" s="28"/>
      <c r="O564" s="28"/>
      <c r="P564" s="28"/>
      <c r="Q564" s="28"/>
      <c r="R564" s="28"/>
      <c r="S564" s="28"/>
      <c r="T564" s="28"/>
      <c r="U564" s="28"/>
      <c r="V564" s="28"/>
      <c r="W564" s="28"/>
      <c r="X564" s="28"/>
      <c r="Y564" s="28"/>
      <c r="Z564" s="28"/>
      <c r="AA564" s="28"/>
    </row>
    <row r="565" spans="1:27" ht="30.75" hidden="1" thickBot="1" x14ac:dyDescent="0.3">
      <c r="A565" s="28"/>
      <c r="B565" s="28" t="s">
        <v>1405</v>
      </c>
      <c r="C565" s="28" t="s">
        <v>337</v>
      </c>
      <c r="D565" s="28" t="s">
        <v>1406</v>
      </c>
      <c r="E565" s="28"/>
      <c r="F565" s="28"/>
      <c r="G565" s="28"/>
      <c r="H565" s="28"/>
      <c r="I565" s="28"/>
      <c r="J565" s="28"/>
      <c r="K565" s="28"/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  <c r="AA565" s="28"/>
    </row>
    <row r="566" spans="1:27" ht="30.75" hidden="1" thickBot="1" x14ac:dyDescent="0.3">
      <c r="A566" s="28"/>
      <c r="B566" s="28" t="s">
        <v>1407</v>
      </c>
      <c r="C566" s="28" t="s">
        <v>337</v>
      </c>
      <c r="D566" s="28" t="s">
        <v>1408</v>
      </c>
      <c r="E566" s="28"/>
      <c r="F566" s="28"/>
      <c r="G566" s="28"/>
      <c r="H566" s="28"/>
      <c r="I566" s="28"/>
      <c r="J566" s="28"/>
      <c r="K566" s="28"/>
      <c r="L566" s="28"/>
      <c r="M566" s="28"/>
      <c r="N566" s="28"/>
      <c r="O566" s="28"/>
      <c r="P566" s="28"/>
      <c r="Q566" s="28"/>
      <c r="R566" s="28"/>
      <c r="S566" s="28"/>
      <c r="T566" s="28"/>
      <c r="U566" s="28"/>
      <c r="V566" s="28"/>
      <c r="W566" s="28"/>
      <c r="X566" s="28"/>
      <c r="Y566" s="28"/>
      <c r="Z566" s="28"/>
      <c r="AA566" s="28"/>
    </row>
    <row r="567" spans="1:27" ht="15.75" hidden="1" thickBot="1" x14ac:dyDescent="0.3">
      <c r="A567" s="28">
        <v>2006.56</v>
      </c>
      <c r="B567" s="28" t="s">
        <v>1409</v>
      </c>
      <c r="C567" s="28" t="s">
        <v>337</v>
      </c>
      <c r="D567" s="28" t="s">
        <v>1410</v>
      </c>
      <c r="E567" s="29">
        <v>62</v>
      </c>
      <c r="F567" s="28"/>
      <c r="G567" s="28"/>
      <c r="H567" s="28"/>
      <c r="I567" s="28"/>
      <c r="J567" s="28"/>
      <c r="K567" s="28"/>
      <c r="L567" s="28"/>
      <c r="M567" s="28"/>
      <c r="N567" s="28"/>
      <c r="O567" s="28"/>
      <c r="P567" s="28"/>
      <c r="Q567" s="28"/>
      <c r="R567" s="28"/>
      <c r="S567" s="28"/>
      <c r="T567" s="28"/>
      <c r="U567" s="28"/>
      <c r="V567" s="28"/>
      <c r="W567" s="28"/>
      <c r="X567" s="28"/>
      <c r="Y567" s="28"/>
      <c r="Z567" s="28"/>
      <c r="AA567" s="28"/>
    </row>
    <row r="568" spans="1:27" ht="30.75" hidden="1" thickBot="1" x14ac:dyDescent="0.3">
      <c r="A568" s="28">
        <v>5008</v>
      </c>
      <c r="B568" s="28" t="s">
        <v>1411</v>
      </c>
      <c r="C568" s="28" t="s">
        <v>337</v>
      </c>
      <c r="D568" s="28" t="s">
        <v>1412</v>
      </c>
      <c r="E568" s="28"/>
      <c r="F568" s="28"/>
      <c r="G568" s="28"/>
      <c r="H568" s="28"/>
      <c r="I568" s="28"/>
      <c r="J568" s="28"/>
      <c r="K568" s="28"/>
      <c r="L568" s="28"/>
      <c r="M568" s="28"/>
      <c r="N568" s="28"/>
      <c r="O568" s="28"/>
      <c r="P568" s="28"/>
      <c r="Q568" s="28"/>
      <c r="R568" s="28"/>
      <c r="S568" s="28"/>
      <c r="T568" s="28"/>
      <c r="U568" s="28"/>
      <c r="V568" s="28"/>
      <c r="W568" s="28"/>
      <c r="X568" s="28"/>
      <c r="Y568" s="28"/>
      <c r="Z568" s="28"/>
      <c r="AA568" s="28"/>
    </row>
    <row r="569" spans="1:27" ht="30.75" hidden="1" thickBot="1" x14ac:dyDescent="0.3">
      <c r="A569" s="28">
        <v>6002.56</v>
      </c>
      <c r="B569" s="28" t="s">
        <v>1413</v>
      </c>
      <c r="C569" s="28" t="s">
        <v>337</v>
      </c>
      <c r="D569" s="28" t="s">
        <v>1414</v>
      </c>
      <c r="E569" s="29">
        <v>630</v>
      </c>
      <c r="F569" s="28"/>
      <c r="G569" s="28"/>
      <c r="H569" s="28"/>
      <c r="I569" s="28"/>
      <c r="J569" s="28"/>
      <c r="K569" s="28"/>
      <c r="L569" s="28"/>
      <c r="M569" s="28"/>
      <c r="N569" s="28"/>
      <c r="O569" s="28"/>
      <c r="P569" s="28"/>
      <c r="Q569" s="28"/>
      <c r="R569" s="28"/>
      <c r="S569" s="28"/>
      <c r="T569" s="28"/>
      <c r="U569" s="28"/>
      <c r="V569" s="28"/>
      <c r="W569" s="28"/>
      <c r="X569" s="28"/>
      <c r="Y569" s="28"/>
      <c r="Z569" s="28"/>
      <c r="AA569" s="28"/>
    </row>
    <row r="570" spans="1:27" ht="30.75" hidden="1" thickBot="1" x14ac:dyDescent="0.3">
      <c r="A570" s="28">
        <v>6002.56</v>
      </c>
      <c r="B570" s="28" t="s">
        <v>1413</v>
      </c>
      <c r="C570" s="28" t="s">
        <v>337</v>
      </c>
      <c r="D570" s="28" t="s">
        <v>1415</v>
      </c>
      <c r="E570" s="29">
        <v>630</v>
      </c>
      <c r="F570" s="28"/>
      <c r="G570" s="28"/>
      <c r="H570" s="28"/>
      <c r="I570" s="28"/>
      <c r="J570" s="28"/>
      <c r="K570" s="28"/>
      <c r="L570" s="28"/>
      <c r="M570" s="28"/>
      <c r="N570" s="28"/>
      <c r="O570" s="28"/>
      <c r="P570" s="28"/>
      <c r="Q570" s="28"/>
      <c r="R570" s="28"/>
      <c r="S570" s="28"/>
      <c r="T570" s="28"/>
      <c r="U570" s="28"/>
      <c r="V570" s="28"/>
      <c r="W570" s="28"/>
      <c r="X570" s="28"/>
      <c r="Y570" s="28"/>
      <c r="Z570" s="28"/>
      <c r="AA570" s="28"/>
    </row>
    <row r="571" spans="1:27" ht="15.75" hidden="1" thickBot="1" x14ac:dyDescent="0.3">
      <c r="A571" s="28" t="s">
        <v>1416</v>
      </c>
      <c r="B571" s="28" t="s">
        <v>1416</v>
      </c>
      <c r="C571" s="28" t="s">
        <v>337</v>
      </c>
      <c r="D571" s="28" t="s">
        <v>1417</v>
      </c>
      <c r="E571" s="28"/>
      <c r="F571" s="28"/>
      <c r="G571" s="28"/>
      <c r="H571" s="28"/>
      <c r="I571" s="28"/>
      <c r="J571" s="28"/>
      <c r="K571" s="28"/>
      <c r="L571" s="28"/>
      <c r="M571" s="28"/>
      <c r="N571" s="28"/>
      <c r="O571" s="28"/>
      <c r="P571" s="28"/>
      <c r="Q571" s="28"/>
      <c r="R571" s="28"/>
      <c r="S571" s="28"/>
      <c r="T571" s="28"/>
      <c r="U571" s="28"/>
      <c r="V571" s="28"/>
      <c r="W571" s="28"/>
      <c r="X571" s="28"/>
      <c r="Y571" s="28"/>
      <c r="Z571" s="28"/>
      <c r="AA571" s="28"/>
    </row>
    <row r="572" spans="1:27" ht="30.75" hidden="1" thickBot="1" x14ac:dyDescent="0.3">
      <c r="A572" s="28">
        <v>10003</v>
      </c>
      <c r="B572" s="28" t="s">
        <v>1418</v>
      </c>
      <c r="C572" s="28" t="s">
        <v>337</v>
      </c>
      <c r="D572" s="28" t="s">
        <v>1419</v>
      </c>
      <c r="E572" s="28"/>
      <c r="F572" s="28"/>
      <c r="G572" s="28"/>
      <c r="H572" s="28"/>
      <c r="I572" s="28"/>
      <c r="J572" s="28"/>
      <c r="K572" s="28"/>
      <c r="L572" s="28"/>
      <c r="M572" s="28"/>
      <c r="N572" s="28"/>
      <c r="O572" s="28"/>
      <c r="P572" s="28"/>
      <c r="Q572" s="28"/>
      <c r="R572" s="28"/>
      <c r="S572" s="28"/>
      <c r="T572" s="28"/>
      <c r="U572" s="28"/>
      <c r="V572" s="28"/>
      <c r="W572" s="28"/>
      <c r="X572" s="28"/>
      <c r="Y572" s="28"/>
      <c r="Z572" s="28"/>
      <c r="AA572" s="28"/>
    </row>
    <row r="573" spans="1:27" ht="60.75" hidden="1" thickBot="1" x14ac:dyDescent="0.3">
      <c r="A573" s="28">
        <v>2100.0500000000002</v>
      </c>
      <c r="B573" s="28" t="s">
        <v>1420</v>
      </c>
      <c r="C573" s="28" t="s">
        <v>337</v>
      </c>
      <c r="D573" s="28" t="s">
        <v>1421</v>
      </c>
      <c r="E573" s="29">
        <v>58</v>
      </c>
      <c r="F573" s="28"/>
      <c r="G573" s="28"/>
      <c r="H573" s="28"/>
      <c r="I573" s="28"/>
      <c r="J573" s="28"/>
      <c r="K573" s="28"/>
      <c r="L573" s="28"/>
      <c r="M573" s="28"/>
      <c r="N573" s="28"/>
      <c r="O573" s="28"/>
      <c r="P573" s="28"/>
      <c r="Q573" s="28"/>
      <c r="R573" s="28"/>
      <c r="S573" s="28"/>
      <c r="T573" s="28"/>
      <c r="U573" s="28"/>
      <c r="V573" s="28"/>
      <c r="W573" s="28"/>
      <c r="X573" s="28"/>
      <c r="Y573" s="28"/>
      <c r="Z573" s="28"/>
      <c r="AA573" s="28"/>
    </row>
    <row r="574" spans="1:27" ht="45.75" hidden="1" thickBot="1" x14ac:dyDescent="0.3">
      <c r="A574" s="28">
        <v>2100.0250000000001</v>
      </c>
      <c r="B574" s="28" t="s">
        <v>1422</v>
      </c>
      <c r="C574" s="28" t="s">
        <v>337</v>
      </c>
      <c r="D574" s="28" t="s">
        <v>1423</v>
      </c>
      <c r="E574" s="29">
        <v>28</v>
      </c>
      <c r="F574" s="28"/>
      <c r="G574" s="28"/>
      <c r="H574" s="28"/>
      <c r="I574" s="28"/>
      <c r="J574" s="28"/>
      <c r="K574" s="28"/>
      <c r="L574" s="28"/>
      <c r="M574" s="28"/>
      <c r="N574" s="28"/>
      <c r="O574" s="28"/>
      <c r="P574" s="28"/>
      <c r="Q574" s="28"/>
      <c r="R574" s="28"/>
      <c r="S574" s="28"/>
      <c r="T574" s="28"/>
      <c r="U574" s="28"/>
      <c r="V574" s="28"/>
      <c r="W574" s="28"/>
      <c r="X574" s="28"/>
      <c r="Y574" s="28"/>
      <c r="Z574" s="28"/>
      <c r="AA574" s="28"/>
    </row>
    <row r="575" spans="1:27" ht="45.75" hidden="1" thickBot="1" x14ac:dyDescent="0.3">
      <c r="A575" s="28">
        <v>2100.1</v>
      </c>
      <c r="B575" s="28" t="s">
        <v>1424</v>
      </c>
      <c r="C575" s="28" t="s">
        <v>337</v>
      </c>
      <c r="D575" s="28" t="s">
        <v>1425</v>
      </c>
      <c r="E575" s="28"/>
      <c r="F575" s="28"/>
      <c r="G575" s="28"/>
      <c r="H575" s="28"/>
      <c r="I575" s="28"/>
      <c r="J575" s="28"/>
      <c r="K575" s="28"/>
      <c r="L575" s="28"/>
      <c r="M575" s="28"/>
      <c r="N575" s="28"/>
      <c r="O575" s="28"/>
      <c r="P575" s="28"/>
      <c r="Q575" s="28"/>
      <c r="R575" s="28"/>
      <c r="S575" s="28"/>
      <c r="T575" s="28"/>
      <c r="U575" s="28"/>
      <c r="V575" s="28"/>
      <c r="W575" s="28"/>
      <c r="X575" s="28"/>
      <c r="Y575" s="28"/>
      <c r="Z575" s="28"/>
      <c r="AA575" s="28"/>
    </row>
    <row r="576" spans="1:27" ht="45.75" hidden="1" thickBot="1" x14ac:dyDescent="0.3">
      <c r="A576" s="28">
        <v>2110.0500000000002</v>
      </c>
      <c r="B576" s="28" t="s">
        <v>1426</v>
      </c>
      <c r="C576" s="28" t="s">
        <v>337</v>
      </c>
      <c r="D576" s="28" t="s">
        <v>1427</v>
      </c>
      <c r="E576" s="28"/>
      <c r="F576" s="28"/>
      <c r="G576" s="28"/>
      <c r="H576" s="28"/>
      <c r="I576" s="28"/>
      <c r="J576" s="28"/>
      <c r="K576" s="28"/>
      <c r="L576" s="28"/>
      <c r="M576" s="28"/>
      <c r="N576" s="28"/>
      <c r="O576" s="28"/>
      <c r="P576" s="28"/>
      <c r="Q576" s="28"/>
      <c r="R576" s="28"/>
      <c r="S576" s="28"/>
      <c r="T576" s="28"/>
      <c r="U576" s="28"/>
      <c r="V576" s="28"/>
      <c r="W576" s="28"/>
      <c r="X576" s="28"/>
      <c r="Y576" s="28"/>
      <c r="Z576" s="28"/>
      <c r="AA576" s="28"/>
    </row>
    <row r="577" spans="1:27" ht="30.75" hidden="1" thickBot="1" x14ac:dyDescent="0.3">
      <c r="A577" s="28">
        <v>999999</v>
      </c>
      <c r="B577" s="28" t="s">
        <v>1428</v>
      </c>
      <c r="C577" s="28" t="s">
        <v>337</v>
      </c>
      <c r="D577" s="28" t="s">
        <v>1429</v>
      </c>
      <c r="E577" s="28"/>
      <c r="F577" s="28"/>
      <c r="G577" s="28"/>
      <c r="H577" s="28"/>
      <c r="I577" s="28"/>
      <c r="J577" s="28"/>
      <c r="K577" s="28"/>
      <c r="L577" s="28"/>
      <c r="M577" s="28"/>
      <c r="N577" s="28"/>
      <c r="O577" s="28"/>
      <c r="P577" s="28"/>
      <c r="Q577" s="28"/>
      <c r="R577" s="28"/>
      <c r="S577" s="28"/>
      <c r="T577" s="28"/>
      <c r="U577" s="28"/>
      <c r="V577" s="28"/>
      <c r="W577" s="28"/>
      <c r="X577" s="28"/>
      <c r="Y577" s="28"/>
      <c r="Z577" s="28"/>
      <c r="AA577" s="28"/>
    </row>
    <row r="578" spans="1:27" ht="45.75" hidden="1" thickBot="1" x14ac:dyDescent="0.3">
      <c r="A578" s="28">
        <v>999998</v>
      </c>
      <c r="B578" s="28" t="s">
        <v>1430</v>
      </c>
      <c r="C578" s="28" t="s">
        <v>337</v>
      </c>
      <c r="D578" s="28" t="s">
        <v>1431</v>
      </c>
      <c r="E578" s="28"/>
      <c r="F578" s="28"/>
      <c r="G578" s="28"/>
      <c r="H578" s="28"/>
      <c r="I578" s="28"/>
      <c r="J578" s="28"/>
      <c r="K578" s="28"/>
      <c r="L578" s="28"/>
      <c r="M578" s="28"/>
      <c r="N578" s="28"/>
      <c r="O578" s="28"/>
      <c r="P578" s="28"/>
      <c r="Q578" s="28"/>
      <c r="R578" s="28"/>
      <c r="S578" s="28"/>
      <c r="T578" s="28"/>
      <c r="U578" s="28"/>
      <c r="V578" s="28"/>
      <c r="W578" s="28"/>
      <c r="X578" s="28"/>
      <c r="Y578" s="28"/>
      <c r="Z578" s="28"/>
      <c r="AA578" s="28"/>
    </row>
    <row r="579" spans="1:27" ht="15.75" hidden="1" thickBot="1" x14ac:dyDescent="0.3">
      <c r="A579" s="28">
        <v>999997</v>
      </c>
      <c r="B579" s="28" t="s">
        <v>1432</v>
      </c>
      <c r="C579" s="28" t="s">
        <v>337</v>
      </c>
      <c r="D579" s="28" t="s">
        <v>1433</v>
      </c>
      <c r="E579" s="28"/>
      <c r="F579" s="28"/>
      <c r="G579" s="28"/>
      <c r="H579" s="28"/>
      <c r="I579" s="28"/>
      <c r="J579" s="28"/>
      <c r="K579" s="28"/>
      <c r="L579" s="28"/>
      <c r="M579" s="28"/>
      <c r="N579" s="28"/>
      <c r="O579" s="28"/>
      <c r="P579" s="28"/>
      <c r="Q579" s="28"/>
      <c r="R579" s="28"/>
      <c r="S579" s="28"/>
      <c r="T579" s="28"/>
      <c r="U579" s="28"/>
      <c r="V579" s="28"/>
      <c r="W579" s="28"/>
      <c r="X579" s="28"/>
      <c r="Y579" s="28"/>
      <c r="Z579" s="28"/>
      <c r="AA579" s="28"/>
    </row>
    <row r="580" spans="1:27" ht="30.75" hidden="1" thickBot="1" x14ac:dyDescent="0.3">
      <c r="A580" s="28" t="s">
        <v>1434</v>
      </c>
      <c r="B580" s="28" t="s">
        <v>1435</v>
      </c>
      <c r="C580" s="28" t="s">
        <v>337</v>
      </c>
      <c r="D580" s="28" t="s">
        <v>1436</v>
      </c>
      <c r="E580" s="29">
        <v>200</v>
      </c>
      <c r="F580" s="28"/>
      <c r="G580" s="28"/>
      <c r="H580" s="28" t="s">
        <v>1437</v>
      </c>
      <c r="I580" s="28" t="s">
        <v>1438</v>
      </c>
      <c r="J580" s="28">
        <v>2.2000000000000002</v>
      </c>
      <c r="K580" s="28"/>
      <c r="L580" s="28"/>
      <c r="M580" s="28"/>
      <c r="N580" s="30" t="s">
        <v>1439</v>
      </c>
      <c r="O580" s="28"/>
      <c r="P580" s="28"/>
      <c r="Q580" s="28"/>
      <c r="R580" s="28"/>
      <c r="S580" s="28"/>
      <c r="T580" s="28" t="s">
        <v>1440</v>
      </c>
      <c r="U580" s="29">
        <v>80</v>
      </c>
      <c r="V580" s="28">
        <v>36</v>
      </c>
      <c r="W580" s="28" t="s">
        <v>1387</v>
      </c>
      <c r="X580" s="28" t="s">
        <v>1441</v>
      </c>
      <c r="Y580" s="28"/>
      <c r="Z580" s="28"/>
      <c r="AA580" s="28"/>
    </row>
    <row r="581" spans="1:27" ht="30.75" hidden="1" thickBot="1" x14ac:dyDescent="0.3">
      <c r="A581" s="28">
        <v>2015.1</v>
      </c>
      <c r="B581" s="28" t="s">
        <v>1442</v>
      </c>
      <c r="C581" s="28" t="s">
        <v>337</v>
      </c>
      <c r="D581" s="28" t="s">
        <v>1443</v>
      </c>
      <c r="E581" s="28"/>
      <c r="F581" s="28"/>
      <c r="G581" s="28"/>
      <c r="H581" s="28"/>
      <c r="I581" s="28"/>
      <c r="J581" s="28"/>
      <c r="K581" s="28"/>
      <c r="L581" s="28"/>
      <c r="M581" s="28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28"/>
      <c r="AA581" s="28"/>
    </row>
    <row r="582" spans="1:27" ht="30.75" hidden="1" thickBot="1" x14ac:dyDescent="0.3">
      <c r="A582" s="28">
        <v>2015.125</v>
      </c>
      <c r="B582" s="28" t="s">
        <v>1444</v>
      </c>
      <c r="C582" s="28" t="s">
        <v>337</v>
      </c>
      <c r="D582" s="28" t="s">
        <v>1445</v>
      </c>
      <c r="E582" s="28"/>
      <c r="F582" s="28"/>
      <c r="G582" s="28"/>
      <c r="H582" s="28"/>
      <c r="I582" s="28"/>
      <c r="J582" s="28"/>
      <c r="K582" s="28"/>
      <c r="L582" s="28"/>
      <c r="M582" s="28"/>
      <c r="N582" s="28"/>
      <c r="O582" s="28"/>
      <c r="P582" s="28"/>
      <c r="Q582" s="28"/>
      <c r="R582" s="28"/>
      <c r="S582" s="28"/>
      <c r="T582" s="28"/>
      <c r="U582" s="28"/>
      <c r="V582" s="28"/>
      <c r="W582" s="28"/>
      <c r="X582" s="28"/>
      <c r="Y582" s="28"/>
      <c r="Z582" s="28"/>
      <c r="AA582" s="28"/>
    </row>
    <row r="583" spans="1:27" ht="30.75" hidden="1" thickBot="1" x14ac:dyDescent="0.3">
      <c r="A583" s="28">
        <v>2015.2</v>
      </c>
      <c r="B583" s="28" t="s">
        <v>1446</v>
      </c>
      <c r="C583" s="28" t="s">
        <v>337</v>
      </c>
      <c r="D583" s="28" t="s">
        <v>1447</v>
      </c>
      <c r="E583" s="29">
        <v>6500</v>
      </c>
      <c r="F583" s="28"/>
      <c r="G583" s="28"/>
      <c r="H583" s="28"/>
      <c r="I583" s="28"/>
      <c r="J583" s="28"/>
      <c r="K583" s="28"/>
      <c r="L583" s="28"/>
      <c r="M583" s="28"/>
      <c r="N583" s="28"/>
      <c r="O583" s="28"/>
      <c r="P583" s="28"/>
      <c r="Q583" s="28"/>
      <c r="R583" s="28"/>
      <c r="S583" s="28"/>
      <c r="T583" s="28"/>
      <c r="U583" s="28"/>
      <c r="V583" s="28"/>
      <c r="W583" s="28"/>
      <c r="X583" s="28"/>
      <c r="Y583" s="28"/>
      <c r="Z583" s="28"/>
      <c r="AA583" s="28"/>
    </row>
    <row r="584" spans="1:27" ht="30.75" hidden="1" thickBot="1" x14ac:dyDescent="0.3">
      <c r="A584" s="28">
        <v>8011.8</v>
      </c>
      <c r="B584" s="28" t="s">
        <v>1448</v>
      </c>
      <c r="C584" s="28" t="s">
        <v>337</v>
      </c>
      <c r="D584" s="28" t="s">
        <v>1449</v>
      </c>
      <c r="E584" s="28"/>
      <c r="F584" s="28"/>
      <c r="G584" s="28"/>
      <c r="H584" s="28"/>
      <c r="I584" s="28"/>
      <c r="J584" s="28"/>
      <c r="K584" s="28"/>
      <c r="L584" s="28"/>
      <c r="M584" s="28"/>
      <c r="N584" s="28"/>
      <c r="O584" s="28"/>
      <c r="P584" s="28"/>
      <c r="Q584" s="28"/>
      <c r="R584" s="28"/>
      <c r="S584" s="28"/>
      <c r="T584" s="28"/>
      <c r="U584" s="28"/>
      <c r="V584" s="28"/>
      <c r="W584" s="28"/>
      <c r="X584" s="28"/>
      <c r="Y584" s="28"/>
      <c r="Z584" s="28"/>
      <c r="AA584" s="28"/>
    </row>
    <row r="585" spans="1:27" ht="30.75" hidden="1" thickBot="1" x14ac:dyDescent="0.3">
      <c r="A585" s="28">
        <v>1004.65</v>
      </c>
      <c r="B585" s="28" t="s">
        <v>1450</v>
      </c>
      <c r="C585" s="28" t="s">
        <v>337</v>
      </c>
      <c r="D585" s="31" t="s">
        <v>1451</v>
      </c>
      <c r="E585" s="28"/>
      <c r="F585" s="28"/>
      <c r="G585" s="28"/>
      <c r="H585" s="28"/>
      <c r="I585" s="28"/>
      <c r="J585" s="28"/>
      <c r="K585" s="28"/>
      <c r="L585" s="28"/>
      <c r="M585" s="28"/>
      <c r="N585" s="28"/>
      <c r="O585" s="28"/>
      <c r="P585" s="28"/>
      <c r="Q585" s="28"/>
      <c r="R585" s="28"/>
      <c r="S585" s="28"/>
      <c r="T585" s="28"/>
      <c r="U585" s="28"/>
      <c r="V585" s="28"/>
      <c r="W585" s="28"/>
      <c r="X585" s="28"/>
      <c r="Y585" s="28"/>
      <c r="Z585" s="28"/>
      <c r="AA585" s="28"/>
    </row>
    <row r="586" spans="1:27" ht="30.75" hidden="1" thickBot="1" x14ac:dyDescent="0.3">
      <c r="A586" s="28">
        <v>2031</v>
      </c>
      <c r="B586" s="28" t="s">
        <v>1452</v>
      </c>
      <c r="C586" s="28" t="s">
        <v>337</v>
      </c>
      <c r="D586" s="28" t="s">
        <v>1453</v>
      </c>
      <c r="E586" s="28"/>
      <c r="F586" s="28"/>
      <c r="G586" s="28"/>
      <c r="H586" s="28"/>
      <c r="I586" s="28"/>
      <c r="J586" s="28"/>
      <c r="K586" s="28"/>
      <c r="L586" s="28"/>
      <c r="M586" s="28"/>
      <c r="N586" s="28"/>
      <c r="O586" s="28"/>
      <c r="P586" s="28"/>
      <c r="Q586" s="28"/>
      <c r="R586" s="28"/>
      <c r="S586" s="28"/>
      <c r="T586" s="28"/>
      <c r="U586" s="28"/>
      <c r="V586" s="28"/>
      <c r="W586" s="28"/>
      <c r="X586" s="28"/>
      <c r="Y586" s="28"/>
      <c r="Z586" s="28"/>
      <c r="AA586" s="28"/>
    </row>
    <row r="587" spans="1:27" ht="45.75" hidden="1" thickBot="1" x14ac:dyDescent="0.3">
      <c r="A587" s="28" t="s">
        <v>1454</v>
      </c>
      <c r="B587" s="28" t="s">
        <v>1455</v>
      </c>
      <c r="C587" s="28" t="s">
        <v>337</v>
      </c>
      <c r="D587" s="28" t="s">
        <v>1456</v>
      </c>
      <c r="E587" s="28"/>
      <c r="F587" s="28"/>
      <c r="G587" s="28"/>
      <c r="H587" s="28"/>
      <c r="I587" s="28"/>
      <c r="J587" s="28"/>
      <c r="K587" s="28"/>
      <c r="L587" s="28"/>
      <c r="M587" s="28"/>
      <c r="N587" s="28"/>
      <c r="O587" s="28"/>
      <c r="P587" s="28"/>
      <c r="Q587" s="28"/>
      <c r="R587" s="28"/>
      <c r="S587" s="28"/>
      <c r="T587" s="28"/>
      <c r="U587" s="28"/>
      <c r="V587" s="28"/>
      <c r="W587" s="28"/>
      <c r="X587" s="28"/>
      <c r="Y587" s="28"/>
      <c r="Z587" s="28"/>
      <c r="AA587" s="28"/>
    </row>
    <row r="588" spans="1:27" ht="30.75" hidden="1" thickBot="1" x14ac:dyDescent="0.3">
      <c r="A588" s="28" t="s">
        <v>1457</v>
      </c>
      <c r="B588" s="28" t="s">
        <v>1458</v>
      </c>
      <c r="C588" s="28" t="s">
        <v>337</v>
      </c>
      <c r="D588" s="28" t="s">
        <v>1459</v>
      </c>
      <c r="E588" s="29">
        <v>110</v>
      </c>
      <c r="F588" s="28"/>
      <c r="G588" s="28"/>
      <c r="H588" s="28"/>
      <c r="I588" s="28"/>
      <c r="J588" s="28"/>
      <c r="K588" s="28"/>
      <c r="L588" s="28"/>
      <c r="M588" s="28"/>
      <c r="N588" s="28"/>
      <c r="O588" s="28"/>
      <c r="P588" s="28"/>
      <c r="Q588" s="28"/>
      <c r="R588" s="28"/>
      <c r="S588" s="28"/>
      <c r="T588" s="28"/>
      <c r="U588" s="28"/>
      <c r="V588" s="28"/>
      <c r="W588" s="28"/>
      <c r="X588" s="28"/>
      <c r="Y588" s="28"/>
      <c r="Z588" s="28"/>
      <c r="AA588" s="28"/>
    </row>
    <row r="589" spans="1:27" ht="30.75" hidden="1" thickBot="1" x14ac:dyDescent="0.3">
      <c r="A589" s="28" t="s">
        <v>1460</v>
      </c>
      <c r="B589" s="28" t="s">
        <v>1461</v>
      </c>
      <c r="C589" s="28" t="s">
        <v>337</v>
      </c>
      <c r="D589" s="28" t="s">
        <v>1462</v>
      </c>
      <c r="E589" s="28"/>
      <c r="F589" s="28"/>
      <c r="G589" s="28"/>
      <c r="H589" s="28"/>
      <c r="I589" s="28"/>
      <c r="J589" s="28"/>
      <c r="K589" s="28"/>
      <c r="L589" s="28"/>
      <c r="M589" s="28"/>
      <c r="N589" s="28"/>
      <c r="O589" s="28"/>
      <c r="P589" s="28"/>
      <c r="Q589" s="28"/>
      <c r="R589" s="28"/>
      <c r="S589" s="28"/>
      <c r="T589" s="28"/>
      <c r="U589" s="28"/>
      <c r="V589" s="28"/>
      <c r="W589" s="28"/>
      <c r="X589" s="28"/>
      <c r="Y589" s="28"/>
      <c r="Z589" s="28"/>
      <c r="AA589" s="28"/>
    </row>
    <row r="590" spans="1:27" ht="30.75" hidden="1" thickBot="1" x14ac:dyDescent="0.3">
      <c r="A590" s="28" t="s">
        <v>1463</v>
      </c>
      <c r="B590" s="28" t="s">
        <v>1464</v>
      </c>
      <c r="C590" s="28" t="s">
        <v>337</v>
      </c>
      <c r="D590" s="28" t="s">
        <v>1465</v>
      </c>
      <c r="E590" s="28"/>
      <c r="F590" s="28"/>
      <c r="G590" s="28"/>
      <c r="H590" s="28"/>
      <c r="I590" s="28"/>
      <c r="J590" s="28"/>
      <c r="K590" s="28"/>
      <c r="L590" s="28"/>
      <c r="M590" s="28"/>
      <c r="N590" s="28"/>
      <c r="O590" s="28"/>
      <c r="P590" s="28"/>
      <c r="Q590" s="28"/>
      <c r="R590" s="28"/>
      <c r="S590" s="28"/>
      <c r="T590" s="28"/>
      <c r="U590" s="28"/>
      <c r="V590" s="28"/>
      <c r="W590" s="28"/>
      <c r="X590" s="28"/>
      <c r="Y590" s="28"/>
      <c r="Z590" s="28"/>
      <c r="AA590" s="28"/>
    </row>
    <row r="591" spans="1:27" ht="30.75" hidden="1" thickBot="1" x14ac:dyDescent="0.3">
      <c r="A591" s="28" t="s">
        <v>1466</v>
      </c>
      <c r="B591" s="28" t="s">
        <v>1467</v>
      </c>
      <c r="C591" s="28" t="s">
        <v>337</v>
      </c>
      <c r="D591" s="28" t="s">
        <v>1468</v>
      </c>
      <c r="E591" s="29">
        <v>80</v>
      </c>
      <c r="F591" s="28"/>
      <c r="G591" s="28"/>
      <c r="H591" s="28"/>
      <c r="I591" s="28"/>
      <c r="J591" s="28"/>
      <c r="K591" s="28"/>
      <c r="L591" s="28"/>
      <c r="M591" s="28"/>
      <c r="N591" s="28"/>
      <c r="O591" s="28"/>
      <c r="P591" s="28"/>
      <c r="Q591" s="28"/>
      <c r="R591" s="28"/>
      <c r="S591" s="28"/>
      <c r="T591" s="28"/>
      <c r="U591" s="28"/>
      <c r="V591" s="28"/>
      <c r="W591" s="28"/>
      <c r="X591" s="28"/>
      <c r="Y591" s="28"/>
      <c r="Z591" s="28"/>
      <c r="AA591" s="28"/>
    </row>
    <row r="592" spans="1:27" ht="45.75" hidden="1" thickBot="1" x14ac:dyDescent="0.3">
      <c r="A592" s="28" t="s">
        <v>1469</v>
      </c>
      <c r="B592" s="28" t="s">
        <v>1470</v>
      </c>
      <c r="C592" s="28" t="s">
        <v>337</v>
      </c>
      <c r="D592" s="28" t="s">
        <v>1471</v>
      </c>
      <c r="E592" s="28"/>
      <c r="F592" s="28"/>
      <c r="G592" s="28"/>
      <c r="H592" s="28"/>
      <c r="I592" s="28"/>
      <c r="J592" s="28"/>
      <c r="K592" s="28"/>
      <c r="L592" s="28"/>
      <c r="M592" s="28"/>
      <c r="N592" s="28"/>
      <c r="O592" s="28"/>
      <c r="P592" s="28"/>
      <c r="Q592" s="28"/>
      <c r="R592" s="28"/>
      <c r="S592" s="28"/>
      <c r="T592" s="28"/>
      <c r="U592" s="28"/>
      <c r="V592" s="28"/>
      <c r="W592" s="28"/>
      <c r="X592" s="28"/>
      <c r="Y592" s="28"/>
      <c r="Z592" s="28"/>
      <c r="AA592" s="28"/>
    </row>
    <row r="593" spans="1:27" ht="45.75" hidden="1" thickBot="1" x14ac:dyDescent="0.3">
      <c r="A593" s="28" t="s">
        <v>1472</v>
      </c>
      <c r="B593" s="28" t="s">
        <v>1473</v>
      </c>
      <c r="C593" s="28" t="s">
        <v>337</v>
      </c>
      <c r="D593" s="28" t="s">
        <v>1474</v>
      </c>
      <c r="E593" s="28"/>
      <c r="F593" s="28"/>
      <c r="G593" s="28"/>
      <c r="H593" s="28"/>
      <c r="I593" s="28"/>
      <c r="J593" s="28"/>
      <c r="K593" s="28"/>
      <c r="L593" s="28"/>
      <c r="M593" s="28"/>
      <c r="N593" s="28"/>
      <c r="O593" s="28"/>
      <c r="P593" s="28"/>
      <c r="Q593" s="28"/>
      <c r="R593" s="28"/>
      <c r="S593" s="28"/>
      <c r="T593" s="28"/>
      <c r="U593" s="28"/>
      <c r="V593" s="28"/>
      <c r="W593" s="28"/>
      <c r="X593" s="28"/>
      <c r="Y593" s="28"/>
      <c r="Z593" s="28"/>
      <c r="AA593" s="28"/>
    </row>
    <row r="594" spans="1:27" ht="45.75" hidden="1" thickBot="1" x14ac:dyDescent="0.3">
      <c r="A594" s="28" t="s">
        <v>1475</v>
      </c>
      <c r="B594" s="28" t="s">
        <v>1476</v>
      </c>
      <c r="C594" s="28" t="s">
        <v>337</v>
      </c>
      <c r="D594" s="28" t="s">
        <v>1477</v>
      </c>
      <c r="E594" s="28"/>
      <c r="F594" s="29">
        <v>15</v>
      </c>
      <c r="G594" s="28"/>
      <c r="H594" s="28"/>
      <c r="I594" s="28"/>
      <c r="J594" s="28"/>
      <c r="K594" s="28"/>
      <c r="L594" s="28"/>
      <c r="M594" s="28"/>
      <c r="N594" s="28"/>
      <c r="O594" s="28"/>
      <c r="P594" s="28"/>
      <c r="Q594" s="28"/>
      <c r="R594" s="28"/>
      <c r="S594" s="28"/>
      <c r="T594" s="28"/>
      <c r="U594" s="28"/>
      <c r="V594" s="28"/>
      <c r="W594" s="28"/>
      <c r="X594" s="28"/>
      <c r="Y594" s="28"/>
      <c r="Z594" s="28"/>
      <c r="AA594" s="28"/>
    </row>
    <row r="595" spans="1:27" ht="45.75" hidden="1" thickBot="1" x14ac:dyDescent="0.3">
      <c r="A595" s="28" t="s">
        <v>1478</v>
      </c>
      <c r="B595" s="28" t="s">
        <v>1479</v>
      </c>
      <c r="C595" s="28" t="s">
        <v>337</v>
      </c>
      <c r="D595" s="28" t="s">
        <v>1480</v>
      </c>
      <c r="E595" s="29">
        <v>2700</v>
      </c>
      <c r="F595" s="28"/>
      <c r="G595" s="28"/>
      <c r="H595" s="28"/>
      <c r="I595" s="28"/>
      <c r="J595" s="28"/>
      <c r="K595" s="28"/>
      <c r="L595" s="28"/>
      <c r="M595" s="28"/>
      <c r="N595" s="28"/>
      <c r="O595" s="28"/>
      <c r="P595" s="28"/>
      <c r="Q595" s="28"/>
      <c r="R595" s="28"/>
      <c r="S595" s="28"/>
      <c r="T595" s="28"/>
      <c r="U595" s="28"/>
      <c r="V595" s="28"/>
      <c r="W595" s="28"/>
      <c r="X595" s="28"/>
      <c r="Y595" s="28"/>
      <c r="Z595" s="28"/>
      <c r="AA595" s="28"/>
    </row>
    <row r="596" spans="1:27" ht="45.75" hidden="1" thickBot="1" x14ac:dyDescent="0.3">
      <c r="A596" s="28" t="s">
        <v>1481</v>
      </c>
      <c r="B596" s="28" t="s">
        <v>1482</v>
      </c>
      <c r="C596" s="28" t="s">
        <v>337</v>
      </c>
      <c r="D596" s="28" t="s">
        <v>1483</v>
      </c>
      <c r="E596" s="29">
        <v>570</v>
      </c>
      <c r="F596" s="28"/>
      <c r="G596" s="28"/>
      <c r="H596" s="28"/>
      <c r="I596" s="28"/>
      <c r="J596" s="28"/>
      <c r="K596" s="28"/>
      <c r="L596" s="28"/>
      <c r="M596" s="28"/>
      <c r="N596" s="28"/>
      <c r="O596" s="28"/>
      <c r="P596" s="28"/>
      <c r="Q596" s="28"/>
      <c r="R596" s="28"/>
      <c r="S596" s="28"/>
      <c r="T596" s="28"/>
      <c r="U596" s="28"/>
      <c r="V596" s="28"/>
      <c r="W596" s="28"/>
      <c r="X596" s="28"/>
      <c r="Y596" s="28"/>
      <c r="Z596" s="28"/>
      <c r="AA596" s="28"/>
    </row>
    <row r="597" spans="1:27" ht="45.75" hidden="1" thickBot="1" x14ac:dyDescent="0.3">
      <c r="A597" s="28" t="s">
        <v>1484</v>
      </c>
      <c r="B597" s="28" t="s">
        <v>1485</v>
      </c>
      <c r="C597" s="28" t="s">
        <v>337</v>
      </c>
      <c r="D597" s="31" t="s">
        <v>1486</v>
      </c>
      <c r="E597" s="29">
        <v>125</v>
      </c>
      <c r="F597" s="28"/>
      <c r="G597" s="28"/>
      <c r="H597" s="28"/>
      <c r="I597" s="28"/>
      <c r="J597" s="28"/>
      <c r="K597" s="28"/>
      <c r="L597" s="28"/>
      <c r="M597" s="28"/>
      <c r="N597" s="28"/>
      <c r="O597" s="28"/>
      <c r="P597" s="28"/>
      <c r="Q597" s="28"/>
      <c r="R597" s="28"/>
      <c r="S597" s="28"/>
      <c r="T597" s="28"/>
      <c r="U597" s="28"/>
      <c r="V597" s="28"/>
      <c r="W597" s="28"/>
      <c r="X597" s="28"/>
      <c r="Y597" s="28"/>
      <c r="Z597" s="28"/>
      <c r="AA597" s="28"/>
    </row>
    <row r="598" spans="1:27" ht="30.75" hidden="1" thickBot="1" x14ac:dyDescent="0.3">
      <c r="A598" s="28">
        <v>6002</v>
      </c>
      <c r="B598" s="28" t="s">
        <v>18</v>
      </c>
      <c r="C598" s="28" t="s">
        <v>337</v>
      </c>
      <c r="D598" s="28" t="s">
        <v>1487</v>
      </c>
      <c r="E598" s="28"/>
      <c r="F598" s="28"/>
      <c r="G598" s="28"/>
      <c r="H598" s="28"/>
      <c r="I598" s="28"/>
      <c r="J598" s="28"/>
      <c r="K598" s="28"/>
      <c r="L598" s="28"/>
      <c r="M598" s="28"/>
      <c r="N598" s="28"/>
      <c r="O598" s="28"/>
      <c r="P598" s="28"/>
      <c r="Q598" s="28"/>
      <c r="R598" s="28"/>
      <c r="S598" s="28"/>
      <c r="T598" s="28"/>
      <c r="U598" s="28"/>
      <c r="V598" s="28"/>
      <c r="W598" s="28"/>
      <c r="X598" s="28"/>
      <c r="Y598" s="28"/>
      <c r="Z598" s="28"/>
      <c r="AA598" s="28"/>
    </row>
    <row r="599" spans="1:27" ht="30.75" hidden="1" thickBot="1" x14ac:dyDescent="0.3">
      <c r="A599" s="28">
        <v>7001</v>
      </c>
      <c r="B599" s="28" t="s">
        <v>1488</v>
      </c>
      <c r="C599" s="28" t="s">
        <v>337</v>
      </c>
      <c r="D599" s="28" t="s">
        <v>1489</v>
      </c>
      <c r="E599" s="28"/>
      <c r="F599" s="28"/>
      <c r="G599" s="28"/>
      <c r="H599" s="28"/>
      <c r="I599" s="28"/>
      <c r="J599" s="28"/>
      <c r="K599" s="28"/>
      <c r="L599" s="28"/>
      <c r="M599" s="28"/>
      <c r="N599" s="28"/>
      <c r="O599" s="28"/>
      <c r="P599" s="28"/>
      <c r="Q599" s="28"/>
      <c r="R599" s="28"/>
      <c r="S599" s="28"/>
      <c r="T599" s="28"/>
      <c r="U599" s="28"/>
      <c r="V599" s="28"/>
      <c r="W599" s="28"/>
      <c r="X599" s="28"/>
      <c r="Y599" s="28"/>
      <c r="Z599" s="28"/>
      <c r="AA599" s="28"/>
    </row>
    <row r="600" spans="1:27" ht="30.75" hidden="1" thickBot="1" x14ac:dyDescent="0.3">
      <c r="A600" s="28">
        <v>5011</v>
      </c>
      <c r="B600" s="28" t="s">
        <v>1490</v>
      </c>
      <c r="C600" s="28" t="s">
        <v>337</v>
      </c>
      <c r="D600" s="28" t="s">
        <v>1491</v>
      </c>
      <c r="E600" s="28"/>
      <c r="F600" s="28"/>
      <c r="G600" s="28"/>
      <c r="H600" s="28"/>
      <c r="I600" s="28"/>
      <c r="J600" s="28"/>
      <c r="K600" s="28"/>
      <c r="L600" s="28"/>
      <c r="M600" s="28"/>
      <c r="N600" s="28"/>
      <c r="O600" s="28"/>
      <c r="P600" s="28"/>
      <c r="Q600" s="28"/>
      <c r="R600" s="28"/>
      <c r="S600" s="28"/>
      <c r="T600" s="28"/>
      <c r="U600" s="28"/>
      <c r="V600" s="28"/>
      <c r="W600" s="28"/>
      <c r="X600" s="28"/>
      <c r="Y600" s="28"/>
      <c r="Z600" s="28"/>
      <c r="AA600" s="28"/>
    </row>
    <row r="601" spans="1:27" ht="30.75" hidden="1" thickBot="1" x14ac:dyDescent="0.3">
      <c r="A601" s="28">
        <v>2026</v>
      </c>
      <c r="B601" s="28" t="s">
        <v>1492</v>
      </c>
      <c r="C601" s="28" t="s">
        <v>337</v>
      </c>
      <c r="D601" s="28" t="s">
        <v>1493</v>
      </c>
      <c r="E601" s="28"/>
      <c r="F601" s="28"/>
      <c r="G601" s="28"/>
      <c r="H601" s="28"/>
      <c r="I601" s="28"/>
      <c r="J601" s="28"/>
      <c r="K601" s="28"/>
      <c r="L601" s="28"/>
      <c r="M601" s="28"/>
      <c r="N601" s="28"/>
      <c r="O601" s="28"/>
      <c r="P601" s="28"/>
      <c r="Q601" s="28"/>
      <c r="R601" s="28"/>
      <c r="S601" s="28"/>
      <c r="T601" s="28"/>
      <c r="U601" s="28"/>
      <c r="V601" s="28"/>
      <c r="W601" s="28"/>
      <c r="X601" s="28"/>
      <c r="Y601" s="28"/>
      <c r="Z601" s="28"/>
      <c r="AA601" s="28"/>
    </row>
    <row r="602" spans="1:27" ht="45.75" hidden="1" thickBot="1" x14ac:dyDescent="0.3">
      <c r="A602" s="28" t="s">
        <v>1494</v>
      </c>
      <c r="B602" s="28" t="s">
        <v>1495</v>
      </c>
      <c r="C602" s="28" t="s">
        <v>337</v>
      </c>
      <c r="D602" s="28" t="s">
        <v>1496</v>
      </c>
      <c r="E602" s="28"/>
      <c r="F602" s="28"/>
      <c r="G602" s="28"/>
      <c r="H602" s="28"/>
      <c r="I602" s="28"/>
      <c r="J602" s="28"/>
      <c r="K602" s="28"/>
      <c r="L602" s="28"/>
      <c r="M602" s="28"/>
      <c r="N602" s="28"/>
      <c r="O602" s="28"/>
      <c r="P602" s="28"/>
      <c r="Q602" s="28"/>
      <c r="R602" s="28"/>
      <c r="S602" s="28"/>
      <c r="T602" s="28"/>
      <c r="U602" s="28"/>
      <c r="V602" s="28"/>
      <c r="W602" s="28"/>
      <c r="X602" s="28"/>
      <c r="Y602" s="28"/>
      <c r="Z602" s="28"/>
      <c r="AA602" s="28"/>
    </row>
    <row r="603" spans="1:27" ht="45.75" hidden="1" thickBot="1" x14ac:dyDescent="0.3">
      <c r="A603" s="28" t="s">
        <v>228</v>
      </c>
      <c r="B603" s="28" t="s">
        <v>1497</v>
      </c>
      <c r="C603" s="28" t="s">
        <v>337</v>
      </c>
      <c r="D603" s="28" t="s">
        <v>1498</v>
      </c>
      <c r="E603" s="29">
        <v>280</v>
      </c>
      <c r="F603" s="29">
        <v>5</v>
      </c>
      <c r="G603" s="28"/>
      <c r="H603" s="28"/>
      <c r="I603" s="28"/>
      <c r="J603" s="28"/>
      <c r="K603" s="28"/>
      <c r="L603" s="28"/>
      <c r="M603" s="28"/>
      <c r="N603" s="28"/>
      <c r="O603" s="28"/>
      <c r="P603" s="28"/>
      <c r="Q603" s="28"/>
      <c r="R603" s="28"/>
      <c r="S603" s="28"/>
      <c r="T603" s="28"/>
      <c r="U603" s="28"/>
      <c r="V603" s="28"/>
      <c r="W603" s="28"/>
      <c r="X603" s="28"/>
      <c r="Y603" s="28"/>
      <c r="Z603" s="28"/>
      <c r="AA603" s="28"/>
    </row>
    <row r="604" spans="1:27" ht="45.75" hidden="1" thickBot="1" x14ac:dyDescent="0.3">
      <c r="A604" s="28" t="s">
        <v>210</v>
      </c>
      <c r="B604" s="28" t="s">
        <v>1499</v>
      </c>
      <c r="C604" s="28" t="s">
        <v>337</v>
      </c>
      <c r="D604" s="28" t="s">
        <v>1500</v>
      </c>
      <c r="E604" s="28"/>
      <c r="F604" s="28"/>
      <c r="G604" s="28"/>
      <c r="H604" s="28"/>
      <c r="I604" s="28"/>
      <c r="J604" s="28"/>
      <c r="K604" s="28"/>
      <c r="L604" s="28"/>
      <c r="M604" s="28"/>
      <c r="N604" s="28"/>
      <c r="O604" s="28"/>
      <c r="P604" s="28"/>
      <c r="Q604" s="28"/>
      <c r="R604" s="28"/>
      <c r="S604" s="28"/>
      <c r="T604" s="28"/>
      <c r="U604" s="28"/>
      <c r="V604" s="28"/>
      <c r="W604" s="28"/>
      <c r="X604" s="28"/>
      <c r="Y604" s="28"/>
      <c r="Z604" s="28"/>
      <c r="AA604" s="28"/>
    </row>
    <row r="605" spans="1:27" ht="45.75" hidden="1" thickBot="1" x14ac:dyDescent="0.3">
      <c r="A605" s="28" t="s">
        <v>1501</v>
      </c>
      <c r="B605" s="28" t="s">
        <v>1502</v>
      </c>
      <c r="C605" s="28" t="s">
        <v>337</v>
      </c>
      <c r="D605" s="28" t="s">
        <v>1503</v>
      </c>
      <c r="E605" s="29">
        <v>35</v>
      </c>
      <c r="F605" s="28"/>
      <c r="G605" s="28"/>
      <c r="H605" s="28"/>
      <c r="I605" s="28"/>
      <c r="J605" s="28"/>
      <c r="K605" s="28"/>
      <c r="L605" s="28"/>
      <c r="M605" s="28"/>
      <c r="N605" s="28"/>
      <c r="O605" s="28"/>
      <c r="P605" s="28"/>
      <c r="Q605" s="28"/>
      <c r="R605" s="28"/>
      <c r="S605" s="28"/>
      <c r="T605" s="28"/>
      <c r="U605" s="28"/>
      <c r="V605" s="28"/>
      <c r="W605" s="28"/>
      <c r="X605" s="28"/>
      <c r="Y605" s="28"/>
      <c r="Z605" s="28"/>
      <c r="AA605" s="28"/>
    </row>
    <row r="606" spans="1:27" ht="30.75" hidden="1" thickBot="1" x14ac:dyDescent="0.3">
      <c r="A606" s="28">
        <v>5008</v>
      </c>
      <c r="B606" s="28" t="s">
        <v>1504</v>
      </c>
      <c r="C606" s="28" t="s">
        <v>337</v>
      </c>
      <c r="D606" s="28" t="s">
        <v>1505</v>
      </c>
      <c r="E606" s="28"/>
      <c r="F606" s="28"/>
      <c r="G606" s="28"/>
      <c r="H606" s="28"/>
      <c r="I606" s="28"/>
      <c r="J606" s="28"/>
      <c r="K606" s="28"/>
      <c r="L606" s="28"/>
      <c r="M606" s="28"/>
      <c r="N606" s="28"/>
      <c r="O606" s="28"/>
      <c r="P606" s="28"/>
      <c r="Q606" s="28"/>
      <c r="R606" s="28"/>
      <c r="S606" s="28"/>
      <c r="T606" s="28"/>
      <c r="U606" s="28"/>
      <c r="V606" s="28"/>
      <c r="W606" s="28"/>
      <c r="X606" s="28"/>
      <c r="Y606" s="28"/>
      <c r="Z606" s="28"/>
      <c r="AA606" s="28"/>
    </row>
    <row r="607" spans="1:27" ht="30.75" hidden="1" thickBot="1" x14ac:dyDescent="0.3">
      <c r="A607" s="28">
        <v>3005</v>
      </c>
      <c r="B607" s="28" t="s">
        <v>1506</v>
      </c>
      <c r="C607" s="28" t="s">
        <v>337</v>
      </c>
      <c r="D607" s="28" t="s">
        <v>1507</v>
      </c>
      <c r="E607" s="28"/>
      <c r="F607" s="28"/>
      <c r="G607" s="28"/>
      <c r="H607" s="28"/>
      <c r="I607" s="28"/>
      <c r="J607" s="28"/>
      <c r="K607" s="28"/>
      <c r="L607" s="28"/>
      <c r="M607" s="28"/>
      <c r="N607" s="28"/>
      <c r="O607" s="28"/>
      <c r="P607" s="28"/>
      <c r="Q607" s="28"/>
      <c r="R607" s="28"/>
      <c r="S607" s="28"/>
      <c r="T607" s="28"/>
      <c r="U607" s="28"/>
      <c r="V607" s="28"/>
      <c r="W607" s="28"/>
      <c r="X607" s="28"/>
      <c r="Y607" s="28"/>
      <c r="Z607" s="28"/>
      <c r="AA607" s="28"/>
    </row>
    <row r="608" spans="1:27" ht="45.75" hidden="1" thickBot="1" x14ac:dyDescent="0.3">
      <c r="A608" s="28" t="s">
        <v>1508</v>
      </c>
      <c r="B608" s="28" t="s">
        <v>1509</v>
      </c>
      <c r="C608" s="28" t="s">
        <v>337</v>
      </c>
      <c r="D608" s="28" t="s">
        <v>1510</v>
      </c>
      <c r="E608" s="28"/>
      <c r="F608" s="28"/>
      <c r="G608" s="28"/>
      <c r="H608" s="28"/>
      <c r="I608" s="28"/>
      <c r="J608" s="28"/>
      <c r="K608" s="28"/>
      <c r="L608" s="28"/>
      <c r="M608" s="28"/>
      <c r="N608" s="28"/>
      <c r="O608" s="28"/>
      <c r="P608" s="28"/>
      <c r="Q608" s="28"/>
      <c r="R608" s="28"/>
      <c r="S608" s="28"/>
      <c r="T608" s="28"/>
      <c r="U608" s="28"/>
      <c r="V608" s="28"/>
      <c r="W608" s="28"/>
      <c r="X608" s="28"/>
      <c r="Y608" s="28"/>
      <c r="Z608" s="28"/>
      <c r="AA608" s="28"/>
    </row>
    <row r="609" spans="1:27" ht="45.75" hidden="1" thickBot="1" x14ac:dyDescent="0.3">
      <c r="A609" s="28" t="s">
        <v>1511</v>
      </c>
      <c r="B609" s="28" t="s">
        <v>1512</v>
      </c>
      <c r="C609" s="28" t="s">
        <v>337</v>
      </c>
      <c r="D609" s="28" t="s">
        <v>1513</v>
      </c>
      <c r="E609" s="28"/>
      <c r="F609" s="28"/>
      <c r="G609" s="28"/>
      <c r="H609" s="28"/>
      <c r="I609" s="28"/>
      <c r="J609" s="28"/>
      <c r="K609" s="28"/>
      <c r="L609" s="28"/>
      <c r="M609" s="28"/>
      <c r="N609" s="28"/>
      <c r="O609" s="28"/>
      <c r="P609" s="28"/>
      <c r="Q609" s="28"/>
      <c r="R609" s="28"/>
      <c r="S609" s="28"/>
      <c r="T609" s="28"/>
      <c r="U609" s="28"/>
      <c r="V609" s="28"/>
      <c r="W609" s="28"/>
      <c r="X609" s="28"/>
      <c r="Y609" s="28"/>
      <c r="Z609" s="28"/>
      <c r="AA609" s="28"/>
    </row>
    <row r="610" spans="1:27" ht="45.75" hidden="1" thickBot="1" x14ac:dyDescent="0.3">
      <c r="A610" s="28" t="s">
        <v>1514</v>
      </c>
      <c r="B610" s="28" t="s">
        <v>1515</v>
      </c>
      <c r="C610" s="28" t="s">
        <v>337</v>
      </c>
      <c r="D610" s="28" t="s">
        <v>1516</v>
      </c>
      <c r="E610" s="29">
        <v>150</v>
      </c>
      <c r="F610" s="28"/>
      <c r="G610" s="28"/>
      <c r="H610" s="28"/>
      <c r="I610" s="28"/>
      <c r="J610" s="28"/>
      <c r="K610" s="28"/>
      <c r="L610" s="28"/>
      <c r="M610" s="28"/>
      <c r="N610" s="28"/>
      <c r="O610" s="28"/>
      <c r="P610" s="28"/>
      <c r="Q610" s="28"/>
      <c r="R610" s="28"/>
      <c r="S610" s="28"/>
      <c r="T610" s="28"/>
      <c r="U610" s="28"/>
      <c r="V610" s="28"/>
      <c r="W610" s="28"/>
      <c r="X610" s="28"/>
      <c r="Y610" s="28"/>
      <c r="Z610" s="28"/>
      <c r="AA610" s="28"/>
    </row>
    <row r="611" spans="1:27" ht="30.75" hidden="1" thickBot="1" x14ac:dyDescent="0.3">
      <c r="A611" s="28" t="s">
        <v>1517</v>
      </c>
      <c r="B611" s="28" t="s">
        <v>1518</v>
      </c>
      <c r="C611" s="28" t="s">
        <v>337</v>
      </c>
      <c r="D611" s="28" t="s">
        <v>1519</v>
      </c>
      <c r="E611" s="29">
        <v>150</v>
      </c>
      <c r="F611" s="28"/>
      <c r="G611" s="28"/>
      <c r="H611" s="28"/>
      <c r="I611" s="28"/>
      <c r="J611" s="28"/>
      <c r="K611" s="28"/>
      <c r="L611" s="28"/>
      <c r="M611" s="28"/>
      <c r="N611" s="28"/>
      <c r="O611" s="28"/>
      <c r="P611" s="28"/>
      <c r="Q611" s="28"/>
      <c r="R611" s="28"/>
      <c r="S611" s="28"/>
      <c r="T611" s="28"/>
      <c r="U611" s="28"/>
      <c r="V611" s="28"/>
      <c r="W611" s="28"/>
      <c r="X611" s="28"/>
      <c r="Y611" s="28"/>
      <c r="Z611" s="28"/>
      <c r="AA611" s="28"/>
    </row>
    <row r="612" spans="1:27" ht="30.75" hidden="1" thickBot="1" x14ac:dyDescent="0.3">
      <c r="A612" s="28" t="s">
        <v>1520</v>
      </c>
      <c r="B612" s="28" t="s">
        <v>1521</v>
      </c>
      <c r="C612" s="28" t="s">
        <v>337</v>
      </c>
      <c r="D612" s="28" t="s">
        <v>1522</v>
      </c>
      <c r="E612" s="29">
        <v>2800</v>
      </c>
      <c r="F612" s="28"/>
      <c r="G612" s="28"/>
      <c r="H612" s="28"/>
      <c r="I612" s="28"/>
      <c r="J612" s="28"/>
      <c r="K612" s="28"/>
      <c r="L612" s="28"/>
      <c r="M612" s="28"/>
      <c r="N612" s="28"/>
      <c r="O612" s="28"/>
      <c r="P612" s="28"/>
      <c r="Q612" s="28"/>
      <c r="R612" s="28"/>
      <c r="S612" s="28"/>
      <c r="T612" s="28"/>
      <c r="U612" s="28"/>
      <c r="V612" s="28"/>
      <c r="W612" s="28"/>
      <c r="X612" s="28"/>
      <c r="Y612" s="28"/>
      <c r="Z612" s="28"/>
      <c r="AA612" s="28"/>
    </row>
    <row r="613" spans="1:27" ht="45.75" hidden="1" thickBot="1" x14ac:dyDescent="0.3">
      <c r="A613" s="28" t="s">
        <v>1523</v>
      </c>
      <c r="B613" s="28" t="s">
        <v>1524</v>
      </c>
      <c r="C613" s="28" t="s">
        <v>337</v>
      </c>
      <c r="D613" s="28" t="s">
        <v>1525</v>
      </c>
      <c r="E613" s="28"/>
      <c r="F613" s="29">
        <v>10</v>
      </c>
      <c r="G613" s="28"/>
      <c r="H613" s="28" t="s">
        <v>1365</v>
      </c>
      <c r="I613" s="28" t="s">
        <v>1438</v>
      </c>
      <c r="J613" s="28">
        <v>2.1</v>
      </c>
      <c r="K613" s="28">
        <v>800</v>
      </c>
      <c r="L613" s="28">
        <v>801</v>
      </c>
      <c r="M613" s="29">
        <v>150</v>
      </c>
      <c r="N613" s="28">
        <v>826</v>
      </c>
      <c r="O613" s="28" t="s">
        <v>1368</v>
      </c>
      <c r="P613" s="28"/>
      <c r="Q613" s="28"/>
      <c r="R613" s="28"/>
      <c r="S613" s="28"/>
      <c r="T613" s="28" t="s">
        <v>1381</v>
      </c>
      <c r="U613" s="29">
        <v>10</v>
      </c>
      <c r="V613" s="29">
        <v>56</v>
      </c>
      <c r="W613" s="28" t="s">
        <v>1370</v>
      </c>
      <c r="X613" s="28" t="s">
        <v>1371</v>
      </c>
      <c r="Y613" s="28"/>
      <c r="Z613" s="28" t="s">
        <v>1372</v>
      </c>
      <c r="AA613" s="28"/>
    </row>
    <row r="614" spans="1:27" ht="30.75" hidden="1" thickBot="1" x14ac:dyDescent="0.3">
      <c r="A614" s="28">
        <v>8007</v>
      </c>
      <c r="B614" s="28" t="s">
        <v>1526</v>
      </c>
      <c r="C614" s="28" t="s">
        <v>337</v>
      </c>
      <c r="D614" s="28" t="s">
        <v>1527</v>
      </c>
      <c r="E614" s="28"/>
      <c r="F614" s="28"/>
      <c r="G614" s="28"/>
      <c r="H614" s="28"/>
      <c r="I614" s="28"/>
      <c r="J614" s="28"/>
      <c r="K614" s="28"/>
      <c r="L614" s="28"/>
      <c r="M614" s="28"/>
      <c r="N614" s="28"/>
      <c r="O614" s="28"/>
      <c r="P614" s="28"/>
      <c r="Q614" s="28"/>
      <c r="R614" s="28"/>
      <c r="S614" s="28"/>
      <c r="T614" s="28"/>
      <c r="U614" s="28"/>
      <c r="V614" s="28"/>
      <c r="W614" s="28"/>
      <c r="X614" s="28"/>
      <c r="Y614" s="28"/>
      <c r="Z614" s="28"/>
      <c r="AA614" s="28"/>
    </row>
    <row r="615" spans="1:27" ht="30.75" hidden="1" thickBot="1" x14ac:dyDescent="0.3">
      <c r="A615" s="28">
        <v>8008</v>
      </c>
      <c r="B615" s="28" t="s">
        <v>1528</v>
      </c>
      <c r="C615" s="28"/>
      <c r="D615" s="28" t="s">
        <v>1529</v>
      </c>
      <c r="E615" s="28"/>
      <c r="F615" s="28"/>
      <c r="G615" s="28"/>
      <c r="H615" s="28"/>
      <c r="I615" s="28"/>
      <c r="J615" s="28"/>
      <c r="K615" s="28"/>
      <c r="L615" s="28"/>
      <c r="M615" s="28"/>
      <c r="N615" s="28"/>
      <c r="O615" s="28"/>
      <c r="P615" s="28"/>
      <c r="Q615" s="28"/>
      <c r="R615" s="28"/>
      <c r="S615" s="28"/>
      <c r="T615" s="28"/>
      <c r="U615" s="28"/>
      <c r="V615" s="28"/>
      <c r="W615" s="28"/>
      <c r="X615" s="28"/>
      <c r="Y615" s="28"/>
      <c r="Z615" s="28"/>
      <c r="AA615" s="28"/>
    </row>
    <row r="616" spans="1:27" ht="30.75" hidden="1" thickBot="1" x14ac:dyDescent="0.3">
      <c r="A616" s="28">
        <v>8006</v>
      </c>
      <c r="B616" s="28" t="s">
        <v>1530</v>
      </c>
      <c r="C616" s="28" t="s">
        <v>337</v>
      </c>
      <c r="D616" s="28" t="s">
        <v>1531</v>
      </c>
      <c r="E616" s="28"/>
      <c r="F616" s="28"/>
      <c r="G616" s="28"/>
      <c r="H616" s="28"/>
      <c r="I616" s="28"/>
      <c r="J616" s="28"/>
      <c r="K616" s="28"/>
      <c r="L616" s="28"/>
      <c r="M616" s="28"/>
      <c r="N616" s="28"/>
      <c r="O616" s="28"/>
      <c r="P616" s="28"/>
      <c r="Q616" s="28"/>
      <c r="R616" s="28"/>
      <c r="S616" s="28"/>
      <c r="T616" s="28"/>
      <c r="U616" s="28"/>
      <c r="V616" s="28"/>
      <c r="W616" s="28"/>
      <c r="X616" s="28"/>
      <c r="Y616" s="28"/>
      <c r="Z616" s="28"/>
      <c r="AA616" s="28"/>
    </row>
    <row r="617" spans="1:27" ht="45.75" hidden="1" thickBot="1" x14ac:dyDescent="0.3">
      <c r="A617" s="28">
        <v>2004.7</v>
      </c>
      <c r="B617" s="28" t="s">
        <v>1532</v>
      </c>
      <c r="C617" s="28" t="s">
        <v>337</v>
      </c>
      <c r="D617" s="28" t="s">
        <v>1533</v>
      </c>
      <c r="E617" s="28"/>
      <c r="F617" s="28"/>
      <c r="G617" s="28"/>
      <c r="H617" s="28"/>
      <c r="I617" s="28"/>
      <c r="J617" s="28"/>
      <c r="K617" s="28"/>
      <c r="L617" s="28"/>
      <c r="M617" s="28"/>
      <c r="N617" s="28"/>
      <c r="O617" s="28"/>
      <c r="P617" s="28"/>
      <c r="Q617" s="28"/>
      <c r="R617" s="28"/>
      <c r="S617" s="28"/>
      <c r="T617" s="28"/>
      <c r="U617" s="28"/>
      <c r="V617" s="28"/>
      <c r="W617" s="28"/>
      <c r="X617" s="28"/>
      <c r="Y617" s="28"/>
      <c r="Z617" s="28"/>
      <c r="AA617" s="28"/>
    </row>
    <row r="618" spans="1:27" ht="30.75" hidden="1" thickBot="1" x14ac:dyDescent="0.3">
      <c r="A618" s="28">
        <v>7100</v>
      </c>
      <c r="B618" s="28" t="s">
        <v>1534</v>
      </c>
      <c r="C618" s="28" t="s">
        <v>337</v>
      </c>
      <c r="D618" s="28" t="s">
        <v>1535</v>
      </c>
      <c r="E618" s="28"/>
      <c r="F618" s="28"/>
      <c r="G618" s="28"/>
      <c r="H618" s="28"/>
      <c r="I618" s="28"/>
      <c r="J618" s="28"/>
      <c r="K618" s="28"/>
      <c r="L618" s="28"/>
      <c r="M618" s="28"/>
      <c r="N618" s="28"/>
      <c r="O618" s="28"/>
      <c r="P618" s="28"/>
      <c r="Q618" s="28"/>
      <c r="R618" s="28"/>
      <c r="S618" s="28"/>
      <c r="T618" s="28"/>
      <c r="U618" s="28"/>
      <c r="V618" s="28"/>
      <c r="W618" s="28"/>
      <c r="X618" s="28"/>
      <c r="Y618" s="28"/>
      <c r="Z618" s="28"/>
      <c r="AA618" s="28"/>
    </row>
    <row r="619" spans="1:27" ht="30.75" hidden="1" thickBot="1" x14ac:dyDescent="0.3">
      <c r="A619" s="28">
        <v>9201</v>
      </c>
      <c r="B619" s="28" t="s">
        <v>1536</v>
      </c>
      <c r="C619" s="28" t="s">
        <v>337</v>
      </c>
      <c r="D619" s="28" t="s">
        <v>1537</v>
      </c>
      <c r="E619" s="29">
        <v>3000</v>
      </c>
      <c r="F619" s="28"/>
      <c r="G619" s="28"/>
      <c r="H619" s="28"/>
      <c r="I619" s="28"/>
      <c r="J619" s="28"/>
      <c r="K619" s="28"/>
      <c r="L619" s="28"/>
      <c r="M619" s="28"/>
      <c r="N619" s="28"/>
      <c r="O619" s="28"/>
      <c r="P619" s="28"/>
      <c r="Q619" s="28"/>
      <c r="R619" s="28"/>
      <c r="S619" s="28"/>
      <c r="T619" s="28"/>
      <c r="U619" s="28"/>
      <c r="V619" s="28"/>
      <c r="W619" s="28"/>
      <c r="X619" s="28"/>
      <c r="Y619" s="28"/>
      <c r="Z619" s="28"/>
      <c r="AA619" s="28"/>
    </row>
    <row r="620" spans="1:27" ht="45.75" hidden="1" thickBot="1" x14ac:dyDescent="0.3">
      <c r="A620" s="28">
        <v>2022</v>
      </c>
      <c r="B620" s="28" t="s">
        <v>53</v>
      </c>
      <c r="C620" s="28" t="s">
        <v>337</v>
      </c>
      <c r="D620" s="28" t="s">
        <v>1538</v>
      </c>
      <c r="E620" s="29">
        <v>1500</v>
      </c>
      <c r="F620" s="28"/>
      <c r="G620" s="28"/>
      <c r="H620" s="28"/>
      <c r="I620" s="28"/>
      <c r="J620" s="28"/>
      <c r="K620" s="28"/>
      <c r="L620" s="28"/>
      <c r="M620" s="28"/>
      <c r="N620" s="28"/>
      <c r="O620" s="28"/>
      <c r="P620" s="28"/>
      <c r="Q620" s="28"/>
      <c r="R620" s="28"/>
      <c r="S620" s="28"/>
      <c r="T620" s="28"/>
      <c r="U620" s="28"/>
      <c r="V620" s="28"/>
      <c r="W620" s="28"/>
      <c r="X620" s="28"/>
      <c r="Y620" s="28"/>
      <c r="Z620" s="28"/>
      <c r="AA620" s="28"/>
    </row>
    <row r="621" spans="1:27" ht="45.75" hidden="1" thickBot="1" x14ac:dyDescent="0.3">
      <c r="A621" s="28">
        <v>2022.03</v>
      </c>
      <c r="B621" s="28" t="s">
        <v>1539</v>
      </c>
      <c r="C621" s="28" t="s">
        <v>337</v>
      </c>
      <c r="D621" s="28" t="s">
        <v>1540</v>
      </c>
      <c r="E621" s="28"/>
      <c r="F621" s="28"/>
      <c r="G621" s="28"/>
      <c r="H621" s="28"/>
      <c r="I621" s="28"/>
      <c r="J621" s="28"/>
      <c r="K621" s="28"/>
      <c r="L621" s="28"/>
      <c r="M621" s="28"/>
      <c r="N621" s="28"/>
      <c r="O621" s="28"/>
      <c r="P621" s="28"/>
      <c r="Q621" s="28"/>
      <c r="R621" s="28"/>
      <c r="S621" s="28"/>
      <c r="T621" s="28"/>
      <c r="U621" s="28"/>
      <c r="V621" s="28"/>
      <c r="W621" s="28"/>
      <c r="X621" s="28"/>
      <c r="Y621" s="28"/>
      <c r="Z621" s="28"/>
      <c r="AA621" s="28"/>
    </row>
    <row r="622" spans="1:27" ht="45.75" hidden="1" thickBot="1" x14ac:dyDescent="0.3">
      <c r="A622" s="28">
        <v>2029</v>
      </c>
      <c r="B622" s="28" t="s">
        <v>1541</v>
      </c>
      <c r="C622" s="28" t="s">
        <v>337</v>
      </c>
      <c r="D622" s="28" t="s">
        <v>1542</v>
      </c>
      <c r="E622" s="28"/>
      <c r="F622" s="28"/>
      <c r="G622" s="28"/>
      <c r="H622" s="28"/>
      <c r="I622" s="28"/>
      <c r="J622" s="28"/>
      <c r="K622" s="28"/>
      <c r="L622" s="28"/>
      <c r="M622" s="28"/>
      <c r="N622" s="28"/>
      <c r="O622" s="28"/>
      <c r="P622" s="28"/>
      <c r="Q622" s="28"/>
      <c r="R622" s="28"/>
      <c r="S622" s="28"/>
      <c r="T622" s="28"/>
      <c r="U622" s="28"/>
      <c r="V622" s="28"/>
      <c r="W622" s="28"/>
      <c r="X622" s="28"/>
      <c r="Y622" s="28"/>
      <c r="Z622" s="28"/>
      <c r="AA622" s="28"/>
    </row>
    <row r="623" spans="1:27" ht="45.75" hidden="1" thickBot="1" x14ac:dyDescent="0.3">
      <c r="A623" s="28">
        <v>2029.03</v>
      </c>
      <c r="B623" s="28" t="s">
        <v>1543</v>
      </c>
      <c r="C623" s="28" t="s">
        <v>337</v>
      </c>
      <c r="D623" s="28" t="s">
        <v>1544</v>
      </c>
      <c r="E623" s="28"/>
      <c r="F623" s="28"/>
      <c r="G623" s="28"/>
      <c r="H623" s="28"/>
      <c r="I623" s="28"/>
      <c r="J623" s="28"/>
      <c r="K623" s="28"/>
      <c r="L623" s="28"/>
      <c r="M623" s="28"/>
      <c r="N623" s="28"/>
      <c r="O623" s="28"/>
      <c r="P623" s="28"/>
      <c r="Q623" s="28"/>
      <c r="R623" s="28"/>
      <c r="S623" s="28"/>
      <c r="T623" s="28"/>
      <c r="U623" s="28"/>
      <c r="V623" s="28"/>
      <c r="W623" s="28"/>
      <c r="X623" s="28"/>
      <c r="Y623" s="28"/>
      <c r="Z623" s="28"/>
      <c r="AA623" s="28"/>
    </row>
    <row r="624" spans="1:27" ht="45.75" hidden="1" thickBot="1" x14ac:dyDescent="0.3">
      <c r="A624" s="28" t="s">
        <v>1545</v>
      </c>
      <c r="B624" s="28" t="s">
        <v>1546</v>
      </c>
      <c r="C624" s="28" t="s">
        <v>337</v>
      </c>
      <c r="D624" s="28" t="s">
        <v>1547</v>
      </c>
      <c r="E624" s="29">
        <v>1500</v>
      </c>
      <c r="F624" s="29">
        <v>50</v>
      </c>
      <c r="G624" s="28"/>
      <c r="H624" s="28" t="s">
        <v>1365</v>
      </c>
      <c r="I624" s="28" t="s">
        <v>1379</v>
      </c>
      <c r="J624" s="28">
        <v>2.1</v>
      </c>
      <c r="K624" s="28">
        <v>800</v>
      </c>
      <c r="L624" s="28">
        <v>801</v>
      </c>
      <c r="M624" s="29">
        <v>365</v>
      </c>
      <c r="N624" s="28" t="s">
        <v>1367</v>
      </c>
      <c r="O624" s="28" t="s">
        <v>1368</v>
      </c>
      <c r="P624" s="28"/>
      <c r="Q624" s="28"/>
      <c r="R624" s="28"/>
      <c r="S624" s="28"/>
      <c r="T624" s="28" t="s">
        <v>1369</v>
      </c>
      <c r="U624" s="29">
        <v>8</v>
      </c>
      <c r="V624" s="29">
        <v>40</v>
      </c>
      <c r="W624" s="28" t="s">
        <v>1395</v>
      </c>
      <c r="X624" s="28" t="s">
        <v>1371</v>
      </c>
      <c r="Y624" s="28"/>
      <c r="Z624" s="28"/>
      <c r="AA624" s="28"/>
    </row>
    <row r="625" spans="1:27" ht="45.75" hidden="1" thickBot="1" x14ac:dyDescent="0.3">
      <c r="A625" s="28">
        <v>2025</v>
      </c>
      <c r="B625" s="28" t="s">
        <v>68</v>
      </c>
      <c r="C625" s="28" t="s">
        <v>337</v>
      </c>
      <c r="D625" s="28" t="s">
        <v>1548</v>
      </c>
      <c r="E625" s="28"/>
      <c r="F625" s="28"/>
      <c r="G625" s="28"/>
      <c r="H625" s="28"/>
      <c r="I625" s="28"/>
      <c r="J625" s="28"/>
      <c r="K625" s="28"/>
      <c r="L625" s="28"/>
      <c r="M625" s="28"/>
      <c r="N625" s="28"/>
      <c r="O625" s="28"/>
      <c r="P625" s="28"/>
      <c r="Q625" s="28"/>
      <c r="R625" s="28"/>
      <c r="S625" s="28"/>
      <c r="T625" s="28"/>
      <c r="U625" s="28"/>
      <c r="V625" s="28"/>
      <c r="W625" s="28"/>
      <c r="X625" s="28"/>
      <c r="Y625" s="28"/>
      <c r="Z625" s="28"/>
      <c r="AA625" s="28"/>
    </row>
    <row r="626" spans="1:27" ht="45.75" hidden="1" thickBot="1" x14ac:dyDescent="0.3">
      <c r="A626" s="28">
        <v>2025.03</v>
      </c>
      <c r="B626" s="28" t="s">
        <v>1549</v>
      </c>
      <c r="C626" s="28" t="s">
        <v>337</v>
      </c>
      <c r="D626" s="28" t="s">
        <v>1550</v>
      </c>
      <c r="E626" s="28"/>
      <c r="F626" s="28"/>
      <c r="G626" s="28"/>
      <c r="H626" s="28"/>
      <c r="I626" s="28"/>
      <c r="J626" s="28"/>
      <c r="K626" s="28"/>
      <c r="L626" s="28"/>
      <c r="M626" s="28"/>
      <c r="N626" s="28"/>
      <c r="O626" s="28"/>
      <c r="P626" s="28"/>
      <c r="Q626" s="28"/>
      <c r="R626" s="28"/>
      <c r="S626" s="28"/>
      <c r="T626" s="28"/>
      <c r="U626" s="28"/>
      <c r="V626" s="28"/>
      <c r="W626" s="28"/>
      <c r="X626" s="28"/>
      <c r="Y626" s="28"/>
      <c r="Z626" s="28"/>
      <c r="AA626" s="28"/>
    </row>
    <row r="627" spans="1:27" ht="30.75" hidden="1" thickBot="1" x14ac:dyDescent="0.3">
      <c r="A627" s="28">
        <v>7100.1</v>
      </c>
      <c r="B627" s="28" t="s">
        <v>1551</v>
      </c>
      <c r="C627" s="28" t="s">
        <v>337</v>
      </c>
      <c r="D627" s="28" t="s">
        <v>1552</v>
      </c>
      <c r="E627" s="29">
        <v>4000</v>
      </c>
      <c r="F627" s="28"/>
      <c r="G627" s="28"/>
      <c r="H627" s="28"/>
      <c r="I627" s="28"/>
      <c r="J627" s="28"/>
      <c r="K627" s="28"/>
      <c r="L627" s="28"/>
      <c r="M627" s="28"/>
      <c r="N627" s="28"/>
      <c r="O627" s="28"/>
      <c r="P627" s="28"/>
      <c r="Q627" s="28"/>
      <c r="R627" s="28"/>
      <c r="S627" s="28"/>
      <c r="T627" s="28"/>
      <c r="U627" s="28"/>
      <c r="V627" s="28"/>
      <c r="W627" s="28"/>
      <c r="X627" s="28"/>
      <c r="Y627" s="28"/>
      <c r="Z627" s="28"/>
      <c r="AA627" s="28"/>
    </row>
    <row r="628" spans="1:27" ht="30.75" hidden="1" thickBot="1" x14ac:dyDescent="0.3">
      <c r="A628" s="28">
        <v>8002.1</v>
      </c>
      <c r="B628" s="28" t="s">
        <v>1553</v>
      </c>
      <c r="C628" s="28" t="s">
        <v>337</v>
      </c>
      <c r="D628" s="28" t="s">
        <v>1554</v>
      </c>
      <c r="E628" s="29">
        <v>100</v>
      </c>
      <c r="F628" s="28"/>
      <c r="G628" s="28"/>
      <c r="H628" s="28"/>
      <c r="I628" s="28"/>
      <c r="J628" s="28"/>
      <c r="K628" s="28"/>
      <c r="L628" s="28"/>
      <c r="M628" s="28"/>
      <c r="N628" s="28"/>
      <c r="O628" s="28"/>
      <c r="P628" s="28"/>
      <c r="Q628" s="28"/>
      <c r="R628" s="28"/>
      <c r="S628" s="28"/>
      <c r="T628" s="28"/>
      <c r="U628" s="28"/>
      <c r="V628" s="28"/>
      <c r="W628" s="28"/>
      <c r="X628" s="28"/>
      <c r="Y628" s="28"/>
      <c r="Z628" s="28"/>
      <c r="AA628" s="28"/>
    </row>
    <row r="629" spans="1:27" ht="30.75" hidden="1" thickBot="1" x14ac:dyDescent="0.3">
      <c r="A629" s="28">
        <v>8002</v>
      </c>
      <c r="B629" s="28" t="s">
        <v>1555</v>
      </c>
      <c r="C629" s="28" t="s">
        <v>337</v>
      </c>
      <c r="D629" s="28" t="s">
        <v>1556</v>
      </c>
      <c r="E629" s="28"/>
      <c r="F629" s="28"/>
      <c r="G629" s="28"/>
      <c r="H629" s="28"/>
      <c r="I629" s="28"/>
      <c r="J629" s="28"/>
      <c r="K629" s="28"/>
      <c r="L629" s="28"/>
      <c r="M629" s="28"/>
      <c r="N629" s="28"/>
      <c r="O629" s="28"/>
      <c r="P629" s="28"/>
      <c r="Q629" s="28"/>
      <c r="R629" s="28"/>
      <c r="S629" s="28"/>
      <c r="T629" s="28"/>
      <c r="U629" s="28"/>
      <c r="V629" s="28"/>
      <c r="W629" s="28"/>
      <c r="X629" s="28"/>
      <c r="Y629" s="28"/>
      <c r="Z629" s="28"/>
      <c r="AA629" s="28"/>
    </row>
    <row r="630" spans="1:27" ht="30.75" hidden="1" thickBot="1" x14ac:dyDescent="0.3">
      <c r="A630" s="28">
        <v>8004</v>
      </c>
      <c r="B630" s="28" t="s">
        <v>1557</v>
      </c>
      <c r="C630" s="28" t="s">
        <v>337</v>
      </c>
      <c r="D630" s="28" t="s">
        <v>1558</v>
      </c>
      <c r="E630" s="29">
        <v>135</v>
      </c>
      <c r="F630" s="28"/>
      <c r="G630" s="28"/>
      <c r="H630" s="28"/>
      <c r="I630" s="28"/>
      <c r="J630" s="28"/>
      <c r="K630" s="28"/>
      <c r="L630" s="28"/>
      <c r="M630" s="28"/>
      <c r="N630" s="28"/>
      <c r="O630" s="28"/>
      <c r="P630" s="28"/>
      <c r="Q630" s="28"/>
      <c r="R630" s="28"/>
      <c r="S630" s="28"/>
      <c r="T630" s="28"/>
      <c r="U630" s="28"/>
      <c r="V630" s="28"/>
      <c r="W630" s="28"/>
      <c r="X630" s="28"/>
      <c r="Y630" s="28"/>
      <c r="Z630" s="28"/>
      <c r="AA630" s="28"/>
    </row>
    <row r="631" spans="1:27" ht="30.75" hidden="1" thickBot="1" x14ac:dyDescent="0.3">
      <c r="A631" s="28">
        <v>8008</v>
      </c>
      <c r="B631" s="28" t="s">
        <v>1559</v>
      </c>
      <c r="C631" s="28" t="s">
        <v>337</v>
      </c>
      <c r="D631" s="28" t="s">
        <v>1560</v>
      </c>
      <c r="E631" s="29">
        <v>135</v>
      </c>
      <c r="F631" s="28"/>
      <c r="G631" s="28"/>
      <c r="H631" s="28"/>
      <c r="I631" s="28"/>
      <c r="J631" s="28"/>
      <c r="K631" s="28"/>
      <c r="L631" s="28"/>
      <c r="M631" s="28"/>
      <c r="N631" s="28"/>
      <c r="O631" s="28"/>
      <c r="P631" s="28"/>
      <c r="Q631" s="28"/>
      <c r="R631" s="28"/>
      <c r="S631" s="28"/>
      <c r="T631" s="28"/>
      <c r="U631" s="28"/>
      <c r="V631" s="28"/>
      <c r="W631" s="28"/>
      <c r="X631" s="28"/>
      <c r="Y631" s="28"/>
      <c r="Z631" s="28"/>
      <c r="AA631" s="28"/>
    </row>
    <row r="632" spans="1:27" ht="30.75" hidden="1" thickBot="1" x14ac:dyDescent="0.3">
      <c r="A632" s="28">
        <v>3012.4</v>
      </c>
      <c r="B632" s="28" t="s">
        <v>1561</v>
      </c>
      <c r="C632" s="28" t="s">
        <v>337</v>
      </c>
      <c r="D632" s="28" t="s">
        <v>1562</v>
      </c>
      <c r="E632" s="29">
        <v>4000</v>
      </c>
      <c r="F632" s="28"/>
      <c r="G632" s="28"/>
      <c r="H632" s="28"/>
      <c r="I632" s="28"/>
      <c r="J632" s="28"/>
      <c r="K632" s="28"/>
      <c r="L632" s="28"/>
      <c r="M632" s="28"/>
      <c r="N632" s="28"/>
      <c r="O632" s="28"/>
      <c r="P632" s="28"/>
      <c r="Q632" s="28"/>
      <c r="R632" s="28"/>
      <c r="S632" s="28"/>
      <c r="T632" s="28"/>
      <c r="U632" s="28"/>
      <c r="V632" s="28"/>
      <c r="W632" s="28"/>
      <c r="X632" s="28"/>
      <c r="Y632" s="28"/>
      <c r="Z632" s="28"/>
      <c r="AA632" s="28"/>
    </row>
    <row r="633" spans="1:27" ht="30.75" hidden="1" thickBot="1" x14ac:dyDescent="0.3">
      <c r="A633" s="28">
        <v>7001.3</v>
      </c>
      <c r="B633" s="28" t="s">
        <v>1563</v>
      </c>
      <c r="C633" s="28" t="s">
        <v>337</v>
      </c>
      <c r="D633" s="28" t="s">
        <v>1564</v>
      </c>
      <c r="E633" s="29">
        <v>3000</v>
      </c>
      <c r="F633" s="28"/>
      <c r="G633" s="28"/>
      <c r="H633" s="28"/>
      <c r="I633" s="28"/>
      <c r="J633" s="28"/>
      <c r="K633" s="28"/>
      <c r="L633" s="28"/>
      <c r="M633" s="28"/>
      <c r="N633" s="28"/>
      <c r="O633" s="28"/>
      <c r="P633" s="28"/>
      <c r="Q633" s="28"/>
      <c r="R633" s="28"/>
      <c r="S633" s="28"/>
      <c r="T633" s="28"/>
      <c r="U633" s="28"/>
      <c r="V633" s="28"/>
      <c r="W633" s="28"/>
      <c r="X633" s="28"/>
      <c r="Y633" s="28"/>
      <c r="Z633" s="28"/>
      <c r="AA633" s="28"/>
    </row>
    <row r="634" spans="1:27" ht="45.75" hidden="1" thickBot="1" x14ac:dyDescent="0.3">
      <c r="A634" s="28">
        <v>3012.1</v>
      </c>
      <c r="B634" s="28" t="s">
        <v>1565</v>
      </c>
      <c r="C634" s="28" t="s">
        <v>337</v>
      </c>
      <c r="D634" s="28" t="s">
        <v>1566</v>
      </c>
      <c r="E634" s="28"/>
      <c r="F634" s="28"/>
      <c r="G634" s="28"/>
      <c r="H634" s="28"/>
      <c r="I634" s="28"/>
      <c r="J634" s="28"/>
      <c r="K634" s="28"/>
      <c r="L634" s="28"/>
      <c r="M634" s="28"/>
      <c r="N634" s="28"/>
      <c r="O634" s="28"/>
      <c r="P634" s="28"/>
      <c r="Q634" s="28"/>
      <c r="R634" s="28"/>
      <c r="S634" s="28"/>
      <c r="T634" s="28"/>
      <c r="U634" s="28"/>
      <c r="V634" s="28"/>
      <c r="W634" s="28"/>
      <c r="X634" s="28"/>
      <c r="Y634" s="28"/>
      <c r="Z634" s="28"/>
      <c r="AA634" s="28"/>
    </row>
    <row r="635" spans="1:27" ht="30.75" hidden="1" thickBot="1" x14ac:dyDescent="0.3">
      <c r="A635" s="28">
        <v>3001</v>
      </c>
      <c r="B635" s="28" t="s">
        <v>1567</v>
      </c>
      <c r="C635" s="28" t="s">
        <v>337</v>
      </c>
      <c r="D635" s="28" t="s">
        <v>1568</v>
      </c>
      <c r="E635" s="28"/>
      <c r="F635" s="28"/>
      <c r="G635" s="28"/>
      <c r="H635" s="28"/>
      <c r="I635" s="28"/>
      <c r="J635" s="28"/>
      <c r="K635" s="28"/>
      <c r="L635" s="28"/>
      <c r="M635" s="28"/>
      <c r="N635" s="28"/>
      <c r="O635" s="28"/>
      <c r="P635" s="28"/>
      <c r="Q635" s="28"/>
      <c r="R635" s="28"/>
      <c r="S635" s="28"/>
      <c r="T635" s="28"/>
      <c r="U635" s="28"/>
      <c r="V635" s="28"/>
      <c r="W635" s="28"/>
      <c r="X635" s="28"/>
      <c r="Y635" s="28"/>
      <c r="Z635" s="28"/>
      <c r="AA635" s="28"/>
    </row>
    <row r="636" spans="1:27" ht="15.75" hidden="1" thickBot="1" x14ac:dyDescent="0.3">
      <c r="A636" s="28">
        <v>3002</v>
      </c>
      <c r="B636" s="28" t="s">
        <v>1569</v>
      </c>
      <c r="C636" s="28" t="s">
        <v>337</v>
      </c>
      <c r="D636" s="28" t="s">
        <v>1570</v>
      </c>
      <c r="E636" s="28"/>
      <c r="F636" s="28"/>
      <c r="G636" s="28"/>
      <c r="H636" s="28"/>
      <c r="I636" s="28"/>
      <c r="J636" s="28"/>
      <c r="K636" s="28"/>
      <c r="L636" s="28"/>
      <c r="M636" s="28"/>
      <c r="N636" s="28"/>
      <c r="O636" s="28"/>
      <c r="P636" s="28"/>
      <c r="Q636" s="28"/>
      <c r="R636" s="28"/>
      <c r="S636" s="28"/>
      <c r="T636" s="28"/>
      <c r="U636" s="28"/>
      <c r="V636" s="28"/>
      <c r="W636" s="28"/>
      <c r="X636" s="28"/>
      <c r="Y636" s="28"/>
      <c r="Z636" s="28"/>
      <c r="AA636" s="28"/>
    </row>
    <row r="637" spans="1:27" ht="30.75" hidden="1" thickBot="1" x14ac:dyDescent="0.3">
      <c r="A637" s="28">
        <v>3021</v>
      </c>
      <c r="B637" s="28" t="s">
        <v>1571</v>
      </c>
      <c r="C637" s="28" t="s">
        <v>337</v>
      </c>
      <c r="D637" s="28" t="s">
        <v>1572</v>
      </c>
      <c r="E637" s="28"/>
      <c r="F637" s="28"/>
      <c r="G637" s="28"/>
      <c r="H637" s="28"/>
      <c r="I637" s="28"/>
      <c r="J637" s="28"/>
      <c r="K637" s="28"/>
      <c r="L637" s="28"/>
      <c r="M637" s="28"/>
      <c r="N637" s="28"/>
      <c r="O637" s="28"/>
      <c r="P637" s="28"/>
      <c r="Q637" s="28"/>
      <c r="R637" s="28"/>
      <c r="S637" s="28"/>
      <c r="T637" s="28"/>
      <c r="U637" s="28"/>
      <c r="V637" s="28"/>
      <c r="W637" s="28"/>
      <c r="X637" s="28"/>
      <c r="Y637" s="28"/>
      <c r="Z637" s="28"/>
      <c r="AA637" s="28"/>
    </row>
    <row r="638" spans="1:27" ht="30.75" hidden="1" thickBot="1" x14ac:dyDescent="0.3">
      <c r="A638" s="28">
        <v>5001</v>
      </c>
      <c r="B638" s="28" t="s">
        <v>1573</v>
      </c>
      <c r="C638" s="28" t="s">
        <v>337</v>
      </c>
      <c r="D638" s="28" t="s">
        <v>1574</v>
      </c>
      <c r="E638" s="28"/>
      <c r="F638" s="28"/>
      <c r="G638" s="28"/>
      <c r="H638" s="28"/>
      <c r="I638" s="28"/>
      <c r="J638" s="28"/>
      <c r="K638" s="28"/>
      <c r="L638" s="28"/>
      <c r="M638" s="28"/>
      <c r="N638" s="28"/>
      <c r="O638" s="28"/>
      <c r="P638" s="28"/>
      <c r="Q638" s="28"/>
      <c r="R638" s="28"/>
      <c r="S638" s="28"/>
      <c r="T638" s="28"/>
      <c r="U638" s="28"/>
      <c r="V638" s="28"/>
      <c r="W638" s="28"/>
      <c r="X638" s="28"/>
      <c r="Y638" s="28"/>
      <c r="Z638" s="28"/>
      <c r="AA638" s="28"/>
    </row>
    <row r="639" spans="1:27" ht="45.75" hidden="1" thickBot="1" x14ac:dyDescent="0.3">
      <c r="A639" s="28">
        <v>5001.1000000000004</v>
      </c>
      <c r="B639" s="28" t="s">
        <v>1575</v>
      </c>
      <c r="C639" s="28" t="s">
        <v>337</v>
      </c>
      <c r="D639" s="28" t="s">
        <v>1576</v>
      </c>
      <c r="E639" s="29">
        <v>98</v>
      </c>
      <c r="F639" s="28"/>
      <c r="G639" s="28"/>
      <c r="H639" s="28"/>
      <c r="I639" s="28"/>
      <c r="J639" s="28"/>
      <c r="K639" s="28"/>
      <c r="L639" s="28"/>
      <c r="M639" s="28"/>
      <c r="N639" s="28"/>
      <c r="O639" s="28"/>
      <c r="P639" s="28"/>
      <c r="Q639" s="28"/>
      <c r="R639" s="28"/>
      <c r="S639" s="28"/>
      <c r="T639" s="28"/>
      <c r="U639" s="28"/>
      <c r="V639" s="28"/>
      <c r="W639" s="28"/>
      <c r="X639" s="28"/>
      <c r="Y639" s="28"/>
      <c r="Z639" s="28"/>
      <c r="AA639" s="28"/>
    </row>
    <row r="640" spans="1:27" ht="45.75" hidden="1" thickBot="1" x14ac:dyDescent="0.3">
      <c r="A640" s="28">
        <v>2006.09</v>
      </c>
      <c r="B640" s="28" t="s">
        <v>1577</v>
      </c>
      <c r="C640" s="28" t="s">
        <v>337</v>
      </c>
      <c r="D640" s="28" t="s">
        <v>1578</v>
      </c>
      <c r="E640" s="28"/>
      <c r="F640" s="28"/>
      <c r="G640" s="28"/>
      <c r="H640" s="28"/>
      <c r="I640" s="28"/>
      <c r="J640" s="28"/>
      <c r="K640" s="28"/>
      <c r="L640" s="28"/>
      <c r="M640" s="28"/>
      <c r="N640" s="28"/>
      <c r="O640" s="28"/>
      <c r="P640" s="28"/>
      <c r="Q640" s="28"/>
      <c r="R640" s="28"/>
      <c r="S640" s="28"/>
      <c r="T640" s="28"/>
      <c r="U640" s="28"/>
      <c r="V640" s="28"/>
      <c r="W640" s="28"/>
      <c r="X640" s="28"/>
      <c r="Y640" s="28"/>
      <c r="Z640" s="28"/>
      <c r="AA640" s="28"/>
    </row>
    <row r="641" spans="1:27" ht="30.75" thickBot="1" x14ac:dyDescent="0.3">
      <c r="A641" s="28">
        <v>2006.1</v>
      </c>
      <c r="B641" s="28" t="s">
        <v>1579</v>
      </c>
      <c r="C641" s="28" t="s">
        <v>337</v>
      </c>
      <c r="D641" s="28" t="s">
        <v>1580</v>
      </c>
      <c r="E641" s="29">
        <v>100</v>
      </c>
      <c r="F641" s="28"/>
      <c r="G641" s="28"/>
      <c r="H641" s="28"/>
      <c r="I641" s="28"/>
      <c r="J641" s="28"/>
      <c r="K641" s="28"/>
      <c r="L641" s="28"/>
      <c r="M641" s="28"/>
      <c r="N641" s="28"/>
      <c r="O641" s="28"/>
      <c r="P641" s="28"/>
      <c r="Q641" s="28"/>
      <c r="R641" s="28"/>
      <c r="S641" s="28"/>
      <c r="T641" s="28"/>
      <c r="U641" s="28"/>
      <c r="V641" s="28"/>
      <c r="W641" s="28"/>
      <c r="X641" s="28"/>
      <c r="Y641" s="28"/>
      <c r="Z641" s="28"/>
      <c r="AA641" s="28"/>
    </row>
    <row r="642" spans="1:27" ht="30.75" hidden="1" thickBot="1" x14ac:dyDescent="0.3">
      <c r="A642" s="28">
        <v>3021.4</v>
      </c>
      <c r="B642" s="28" t="s">
        <v>1581</v>
      </c>
      <c r="C642" s="28" t="s">
        <v>337</v>
      </c>
      <c r="D642" s="28" t="s">
        <v>1582</v>
      </c>
      <c r="E642" s="29">
        <v>400</v>
      </c>
      <c r="F642" s="28"/>
      <c r="G642" s="28"/>
      <c r="H642" s="28"/>
      <c r="I642" s="28"/>
      <c r="J642" s="28"/>
      <c r="K642" s="28"/>
      <c r="L642" s="28"/>
      <c r="M642" s="28"/>
      <c r="N642" s="28"/>
      <c r="O642" s="28"/>
      <c r="P642" s="28"/>
      <c r="Q642" s="28"/>
      <c r="R642" s="28"/>
      <c r="S642" s="28"/>
      <c r="T642" s="28"/>
      <c r="U642" s="28"/>
      <c r="V642" s="28"/>
      <c r="W642" s="28"/>
      <c r="X642" s="28"/>
      <c r="Y642" s="28"/>
      <c r="Z642" s="28"/>
      <c r="AA642" s="28"/>
    </row>
    <row r="643" spans="1:27" ht="45.75" hidden="1" thickBot="1" x14ac:dyDescent="0.3">
      <c r="A643" s="28">
        <v>2202</v>
      </c>
      <c r="B643" s="28" t="s">
        <v>1583</v>
      </c>
      <c r="C643" s="28" t="s">
        <v>337</v>
      </c>
      <c r="D643" s="28" t="s">
        <v>1584</v>
      </c>
      <c r="E643" s="28"/>
      <c r="F643" s="28"/>
      <c r="G643" s="28"/>
      <c r="H643" s="28"/>
      <c r="I643" s="28"/>
      <c r="J643" s="28"/>
      <c r="K643" s="28"/>
      <c r="L643" s="28"/>
      <c r="M643" s="28"/>
      <c r="N643" s="28"/>
      <c r="O643" s="28"/>
      <c r="P643" s="28"/>
      <c r="Q643" s="28"/>
      <c r="R643" s="28"/>
      <c r="S643" s="28"/>
      <c r="T643" s="28"/>
      <c r="U643" s="28"/>
      <c r="V643" s="28"/>
      <c r="W643" s="28"/>
      <c r="X643" s="28"/>
      <c r="Y643" s="28"/>
      <c r="Z643" s="28"/>
      <c r="AA643" s="28"/>
    </row>
    <row r="644" spans="1:27" ht="45.75" hidden="1" thickBot="1" x14ac:dyDescent="0.3">
      <c r="A644" s="28">
        <v>2202.1</v>
      </c>
      <c r="B644" s="28" t="s">
        <v>1585</v>
      </c>
      <c r="C644" s="28" t="s">
        <v>337</v>
      </c>
      <c r="D644" s="28" t="s">
        <v>1586</v>
      </c>
      <c r="E644" s="28"/>
      <c r="F644" s="28"/>
      <c r="G644" s="28"/>
      <c r="H644" s="28"/>
      <c r="I644" s="28"/>
      <c r="J644" s="28"/>
      <c r="K644" s="28"/>
      <c r="L644" s="28"/>
      <c r="M644" s="28"/>
      <c r="N644" s="28"/>
      <c r="O644" s="28"/>
      <c r="P644" s="28"/>
      <c r="Q644" s="28"/>
      <c r="R644" s="28"/>
      <c r="S644" s="28"/>
      <c r="T644" s="28"/>
      <c r="U644" s="28"/>
      <c r="V644" s="28"/>
      <c r="W644" s="28"/>
      <c r="X644" s="28"/>
      <c r="Y644" s="28"/>
      <c r="Z644" s="28"/>
      <c r="AA644" s="28"/>
    </row>
    <row r="645" spans="1:27" ht="30.75" hidden="1" thickBot="1" x14ac:dyDescent="0.3">
      <c r="A645" s="28">
        <v>1024</v>
      </c>
      <c r="B645" s="28" t="s">
        <v>101</v>
      </c>
      <c r="C645" s="28" t="s">
        <v>337</v>
      </c>
      <c r="D645" s="28" t="s">
        <v>1587</v>
      </c>
      <c r="E645" s="28"/>
      <c r="F645" s="28"/>
      <c r="G645" s="28"/>
      <c r="H645" s="28"/>
      <c r="I645" s="28"/>
      <c r="J645" s="28"/>
      <c r="K645" s="28"/>
      <c r="L645" s="28"/>
      <c r="M645" s="28"/>
      <c r="N645" s="28"/>
      <c r="O645" s="28"/>
      <c r="P645" s="28"/>
      <c r="Q645" s="28"/>
      <c r="R645" s="28"/>
      <c r="S645" s="28"/>
      <c r="T645" s="28"/>
      <c r="U645" s="28"/>
      <c r="V645" s="28"/>
      <c r="W645" s="28"/>
      <c r="X645" s="28"/>
      <c r="Y645" s="28"/>
      <c r="Z645" s="28"/>
      <c r="AA645" s="28"/>
    </row>
    <row r="646" spans="1:27" ht="30.75" hidden="1" thickBot="1" x14ac:dyDescent="0.3">
      <c r="A646" s="28">
        <v>2201</v>
      </c>
      <c r="B646" s="28" t="s">
        <v>1588</v>
      </c>
      <c r="C646" s="28" t="s">
        <v>337</v>
      </c>
      <c r="D646" s="28" t="s">
        <v>1589</v>
      </c>
      <c r="E646" s="28"/>
      <c r="F646" s="28"/>
      <c r="G646" s="28"/>
      <c r="H646" s="28"/>
      <c r="I646" s="28"/>
      <c r="J646" s="28"/>
      <c r="K646" s="28"/>
      <c r="L646" s="28"/>
      <c r="M646" s="28"/>
      <c r="N646" s="28"/>
      <c r="O646" s="28"/>
      <c r="P646" s="28"/>
      <c r="Q646" s="28"/>
      <c r="R646" s="28"/>
      <c r="S646" s="28"/>
      <c r="T646" s="28"/>
      <c r="U646" s="28"/>
      <c r="V646" s="28"/>
      <c r="W646" s="28"/>
      <c r="X646" s="28"/>
      <c r="Y646" s="28"/>
      <c r="Z646" s="28"/>
      <c r="AA646" s="28"/>
    </row>
    <row r="647" spans="1:27" ht="45.75" hidden="1" thickBot="1" x14ac:dyDescent="0.3">
      <c r="A647" s="28">
        <v>2201.1</v>
      </c>
      <c r="B647" s="28" t="s">
        <v>1590</v>
      </c>
      <c r="C647" s="28" t="s">
        <v>337</v>
      </c>
      <c r="D647" s="28" t="s">
        <v>1591</v>
      </c>
      <c r="E647" s="28"/>
      <c r="F647" s="28"/>
      <c r="G647" s="28"/>
      <c r="H647" s="28"/>
      <c r="I647" s="28"/>
      <c r="J647" s="28"/>
      <c r="K647" s="28"/>
      <c r="L647" s="28"/>
      <c r="M647" s="28"/>
      <c r="N647" s="28"/>
      <c r="O647" s="28"/>
      <c r="P647" s="28"/>
      <c r="Q647" s="28"/>
      <c r="R647" s="28"/>
      <c r="S647" s="28"/>
      <c r="T647" s="28"/>
      <c r="U647" s="28"/>
      <c r="V647" s="28"/>
      <c r="W647" s="28"/>
      <c r="X647" s="28"/>
      <c r="Y647" s="28"/>
      <c r="Z647" s="28"/>
      <c r="AA647" s="28"/>
    </row>
    <row r="648" spans="1:27" ht="45.75" hidden="1" thickBot="1" x14ac:dyDescent="0.3">
      <c r="A648" s="28">
        <v>2032</v>
      </c>
      <c r="B648" s="28" t="s">
        <v>66</v>
      </c>
      <c r="C648" s="28" t="s">
        <v>337</v>
      </c>
      <c r="D648" s="28" t="s">
        <v>1592</v>
      </c>
      <c r="E648" s="28"/>
      <c r="F648" s="28"/>
      <c r="G648" s="28"/>
      <c r="H648" s="28"/>
      <c r="I648" s="28"/>
      <c r="J648" s="28"/>
      <c r="K648" s="28"/>
      <c r="L648" s="28"/>
      <c r="M648" s="28"/>
      <c r="N648" s="28"/>
      <c r="O648" s="28"/>
      <c r="P648" s="28"/>
      <c r="Q648" s="28"/>
      <c r="R648" s="28"/>
      <c r="S648" s="28"/>
      <c r="T648" s="28"/>
      <c r="U648" s="28"/>
      <c r="V648" s="28"/>
      <c r="W648" s="28"/>
      <c r="X648" s="28" t="s">
        <v>1593</v>
      </c>
      <c r="Y648" s="28"/>
      <c r="Z648" s="28"/>
      <c r="AA648" s="28"/>
    </row>
    <row r="649" spans="1:27" ht="45.75" hidden="1" thickBot="1" x14ac:dyDescent="0.3">
      <c r="A649" s="28">
        <v>2032.05</v>
      </c>
      <c r="B649" s="28" t="s">
        <v>1594</v>
      </c>
      <c r="C649" s="28" t="s">
        <v>337</v>
      </c>
      <c r="D649" s="28">
        <v>86360415</v>
      </c>
      <c r="E649" s="28"/>
      <c r="F649" s="28"/>
      <c r="G649" s="28"/>
      <c r="H649" s="28"/>
      <c r="I649" s="28"/>
      <c r="J649" s="28"/>
      <c r="K649" s="28"/>
      <c r="L649" s="28"/>
      <c r="M649" s="28"/>
      <c r="N649" s="28"/>
      <c r="O649" s="28"/>
      <c r="P649" s="28"/>
      <c r="Q649" s="28"/>
      <c r="R649" s="28"/>
      <c r="S649" s="28"/>
      <c r="T649" s="28"/>
      <c r="U649" s="28"/>
      <c r="V649" s="28"/>
      <c r="W649" s="28"/>
      <c r="X649" s="28" t="s">
        <v>1595</v>
      </c>
      <c r="Y649" s="28"/>
      <c r="Z649" s="28"/>
      <c r="AA649" s="28"/>
    </row>
    <row r="650" spans="1:27" ht="45.75" hidden="1" thickBot="1" x14ac:dyDescent="0.3">
      <c r="A650" s="28">
        <v>2033</v>
      </c>
      <c r="B650" s="28" t="s">
        <v>59</v>
      </c>
      <c r="C650" s="28" t="s">
        <v>337</v>
      </c>
      <c r="D650" s="28" t="s">
        <v>1596</v>
      </c>
      <c r="E650" s="28"/>
      <c r="F650" s="28"/>
      <c r="G650" s="28"/>
      <c r="H650" s="28"/>
      <c r="I650" s="28"/>
      <c r="J650" s="28"/>
      <c r="K650" s="28"/>
      <c r="L650" s="28"/>
      <c r="M650" s="28"/>
      <c r="N650" s="28"/>
      <c r="O650" s="28"/>
      <c r="P650" s="28"/>
      <c r="Q650" s="28"/>
      <c r="R650" s="28"/>
      <c r="S650" s="28"/>
      <c r="T650" s="28"/>
      <c r="U650" s="28"/>
      <c r="V650" s="28"/>
      <c r="W650" s="28"/>
      <c r="X650" s="28"/>
      <c r="Y650" s="28"/>
      <c r="Z650" s="28"/>
      <c r="AA650" s="28"/>
    </row>
    <row r="651" spans="1:27" ht="60.75" hidden="1" thickBot="1" x14ac:dyDescent="0.3">
      <c r="A651" s="28">
        <v>2033.05</v>
      </c>
      <c r="B651" s="28" t="s">
        <v>1597</v>
      </c>
      <c r="C651" s="28" t="s">
        <v>337</v>
      </c>
      <c r="D651" s="28" t="s">
        <v>1598</v>
      </c>
      <c r="E651" s="28"/>
      <c r="F651" s="28"/>
      <c r="G651" s="28"/>
      <c r="H651" s="28"/>
      <c r="I651" s="28"/>
      <c r="J651" s="28"/>
      <c r="K651" s="28"/>
      <c r="L651" s="28"/>
      <c r="M651" s="28"/>
      <c r="N651" s="28"/>
      <c r="O651" s="28"/>
      <c r="P651" s="28"/>
      <c r="Q651" s="28"/>
      <c r="R651" s="28"/>
      <c r="S651" s="28"/>
      <c r="T651" s="28"/>
      <c r="U651" s="28"/>
      <c r="V651" s="28"/>
      <c r="W651" s="28"/>
      <c r="X651" s="28"/>
      <c r="Y651" s="28"/>
      <c r="Z651" s="28"/>
      <c r="AA651" s="28"/>
    </row>
    <row r="652" spans="1:27" ht="120.75" hidden="1" thickBot="1" x14ac:dyDescent="0.3">
      <c r="A652" s="28" t="s">
        <v>1599</v>
      </c>
      <c r="B652" s="28" t="s">
        <v>1600</v>
      </c>
      <c r="C652" s="28" t="s">
        <v>337</v>
      </c>
      <c r="D652" s="28">
        <v>52420155</v>
      </c>
      <c r="E652" s="29">
        <v>1</v>
      </c>
      <c r="F652" s="28"/>
      <c r="G652" s="28"/>
      <c r="H652" s="28"/>
      <c r="I652" s="28" t="s">
        <v>1601</v>
      </c>
      <c r="J652" s="28">
        <v>2.1</v>
      </c>
      <c r="K652" s="28"/>
      <c r="L652" s="28"/>
      <c r="M652" s="28"/>
      <c r="N652" s="28"/>
      <c r="O652" s="28"/>
      <c r="P652" s="28" t="s">
        <v>1602</v>
      </c>
      <c r="Q652" s="28" t="s">
        <v>1603</v>
      </c>
      <c r="R652" s="28"/>
      <c r="S652" s="28"/>
      <c r="T652" s="28"/>
      <c r="U652" s="28"/>
      <c r="V652" s="28"/>
      <c r="W652" s="28"/>
      <c r="X652" s="28"/>
      <c r="Y652" s="28"/>
      <c r="Z652" s="28"/>
      <c r="AA652" s="28"/>
    </row>
    <row r="653" spans="1:27" ht="45.75" hidden="1" thickBot="1" x14ac:dyDescent="0.3">
      <c r="A653" s="28">
        <v>7100.5</v>
      </c>
      <c r="B653" s="28" t="s">
        <v>1604</v>
      </c>
      <c r="C653" s="28" t="s">
        <v>337</v>
      </c>
      <c r="D653" s="28" t="s">
        <v>1605</v>
      </c>
      <c r="E653" s="28"/>
      <c r="F653" s="28"/>
      <c r="G653" s="28"/>
      <c r="H653" s="28"/>
      <c r="I653" s="28"/>
      <c r="J653" s="28"/>
      <c r="K653" s="28"/>
      <c r="L653" s="28"/>
      <c r="M653" s="28"/>
      <c r="N653" s="28"/>
      <c r="O653" s="28"/>
      <c r="P653" s="28"/>
      <c r="Q653" s="28"/>
      <c r="R653" s="28"/>
      <c r="S653" s="28"/>
      <c r="T653" s="28"/>
      <c r="U653" s="28"/>
      <c r="V653" s="28"/>
      <c r="W653" s="28"/>
      <c r="X653" s="28"/>
      <c r="Y653" s="28"/>
      <c r="Z653" s="28"/>
      <c r="AA653" s="28"/>
    </row>
    <row r="654" spans="1:27" ht="45.75" hidden="1" thickBot="1" x14ac:dyDescent="0.3">
      <c r="A654" s="28">
        <v>7100.5</v>
      </c>
      <c r="B654" s="28" t="s">
        <v>1606</v>
      </c>
      <c r="C654" s="28"/>
      <c r="D654" s="28" t="s">
        <v>1607</v>
      </c>
      <c r="E654" s="28"/>
      <c r="F654" s="28"/>
      <c r="G654" s="28"/>
      <c r="H654" s="28"/>
      <c r="I654" s="28"/>
      <c r="J654" s="28"/>
      <c r="K654" s="28"/>
      <c r="L654" s="28"/>
      <c r="M654" s="28"/>
      <c r="N654" s="28"/>
      <c r="O654" s="28"/>
      <c r="P654" s="28"/>
      <c r="Q654" s="28"/>
      <c r="R654" s="28"/>
      <c r="S654" s="28"/>
      <c r="T654" s="28"/>
      <c r="U654" s="28"/>
      <c r="V654" s="28"/>
      <c r="W654" s="28"/>
      <c r="X654" s="28"/>
      <c r="Y654" s="28"/>
      <c r="Z654" s="28"/>
      <c r="AA654" s="28"/>
    </row>
    <row r="655" spans="1:27" ht="45.75" hidden="1" thickBot="1" x14ac:dyDescent="0.3">
      <c r="A655" s="28">
        <v>7100.5</v>
      </c>
      <c r="B655" s="28" t="s">
        <v>1608</v>
      </c>
      <c r="C655" s="28" t="s">
        <v>337</v>
      </c>
      <c r="D655" s="28" t="s">
        <v>1609</v>
      </c>
      <c r="E655" s="28"/>
      <c r="F655" s="28"/>
      <c r="G655" s="28"/>
      <c r="H655" s="28"/>
      <c r="I655" s="28"/>
      <c r="J655" s="28"/>
      <c r="K655" s="28"/>
      <c r="L655" s="28"/>
      <c r="M655" s="28"/>
      <c r="N655" s="28"/>
      <c r="O655" s="28"/>
      <c r="P655" s="28"/>
      <c r="Q655" s="28"/>
      <c r="R655" s="28"/>
      <c r="S655" s="28"/>
      <c r="T655" s="28"/>
      <c r="U655" s="28"/>
      <c r="V655" s="28"/>
      <c r="W655" s="28"/>
      <c r="X655" s="28"/>
      <c r="Y655" s="28"/>
      <c r="Z655" s="28"/>
      <c r="AA655" s="28"/>
    </row>
    <row r="656" spans="1:27" ht="30.75" hidden="1" thickBot="1" x14ac:dyDescent="0.3">
      <c r="A656" s="28">
        <v>7100</v>
      </c>
      <c r="B656" s="28" t="s">
        <v>1610</v>
      </c>
      <c r="C656" s="28"/>
      <c r="D656" s="28" t="s">
        <v>1611</v>
      </c>
      <c r="E656" s="28"/>
      <c r="F656" s="28"/>
      <c r="G656" s="28"/>
      <c r="H656" s="28"/>
      <c r="I656" s="28"/>
      <c r="J656" s="28"/>
      <c r="K656" s="28"/>
      <c r="L656" s="28"/>
      <c r="M656" s="28"/>
      <c r="N656" s="28"/>
      <c r="O656" s="28"/>
      <c r="P656" s="28"/>
      <c r="Q656" s="28"/>
      <c r="R656" s="28"/>
      <c r="S656" s="28"/>
      <c r="T656" s="28"/>
      <c r="U656" s="28"/>
      <c r="V656" s="28"/>
      <c r="W656" s="28"/>
      <c r="X656" s="28"/>
      <c r="Y656" s="28"/>
      <c r="Z656" s="28"/>
      <c r="AA656" s="28"/>
    </row>
    <row r="657" spans="1:27" ht="120.75" hidden="1" thickBot="1" x14ac:dyDescent="0.3">
      <c r="A657" s="28" t="s">
        <v>1612</v>
      </c>
      <c r="B657" s="28" t="s">
        <v>1613</v>
      </c>
      <c r="C657" s="28" t="s">
        <v>337</v>
      </c>
      <c r="D657" s="28" t="s">
        <v>1614</v>
      </c>
      <c r="E657" s="29">
        <v>0.8</v>
      </c>
      <c r="F657" s="28"/>
      <c r="G657" s="28"/>
      <c r="H657" s="28" t="s">
        <v>1615</v>
      </c>
      <c r="I657" s="28" t="s">
        <v>1616</v>
      </c>
      <c r="J657" s="28">
        <v>2.1</v>
      </c>
      <c r="K657" s="28">
        <v>800</v>
      </c>
      <c r="L657" s="28">
        <v>801</v>
      </c>
      <c r="M657" s="29">
        <v>365</v>
      </c>
      <c r="N657" s="28" t="s">
        <v>1617</v>
      </c>
      <c r="O657" s="28" t="s">
        <v>1368</v>
      </c>
      <c r="P657" s="28" t="s">
        <v>1618</v>
      </c>
      <c r="Q657" s="28" t="s">
        <v>1619</v>
      </c>
      <c r="R657" s="28"/>
      <c r="S657" s="28"/>
      <c r="T657" s="28" t="s">
        <v>1369</v>
      </c>
      <c r="U657" s="29">
        <v>12</v>
      </c>
      <c r="V657" s="29">
        <v>40</v>
      </c>
      <c r="W657" s="28" t="s">
        <v>1395</v>
      </c>
      <c r="X657" s="28" t="s">
        <v>1382</v>
      </c>
      <c r="Y657" s="28"/>
      <c r="Z657" s="28" t="s">
        <v>112</v>
      </c>
      <c r="AA657" s="28" t="s">
        <v>1620</v>
      </c>
    </row>
    <row r="658" spans="1:27" ht="45.75" hidden="1" thickBot="1" x14ac:dyDescent="0.3">
      <c r="A658" s="28">
        <v>2003.135</v>
      </c>
      <c r="B658" s="28" t="s">
        <v>1621</v>
      </c>
      <c r="C658" s="28" t="s">
        <v>337</v>
      </c>
      <c r="D658" s="28" t="s">
        <v>1622</v>
      </c>
      <c r="E658" s="28"/>
      <c r="F658" s="28"/>
      <c r="G658" s="28"/>
      <c r="H658" s="28"/>
      <c r="I658" s="28"/>
      <c r="J658" s="28"/>
      <c r="K658" s="28"/>
      <c r="L658" s="28"/>
      <c r="M658" s="28"/>
      <c r="N658" s="28"/>
      <c r="O658" s="28"/>
      <c r="P658" s="28"/>
      <c r="Q658" s="28"/>
      <c r="R658" s="28"/>
      <c r="S658" s="28"/>
      <c r="T658" s="28"/>
      <c r="U658" s="28"/>
      <c r="V658" s="28"/>
      <c r="W658" s="28"/>
      <c r="X658" s="28"/>
      <c r="Y658" s="28"/>
      <c r="Z658" s="28"/>
      <c r="AA658" s="28"/>
    </row>
    <row r="659" spans="1:27" ht="30.75" hidden="1" thickBot="1" x14ac:dyDescent="0.3">
      <c r="A659" s="28">
        <v>2005</v>
      </c>
      <c r="B659" s="28" t="s">
        <v>22</v>
      </c>
      <c r="C659" s="28" t="s">
        <v>337</v>
      </c>
      <c r="D659" s="28" t="s">
        <v>1623</v>
      </c>
      <c r="E659" s="28"/>
      <c r="F659" s="28"/>
      <c r="G659" s="28"/>
      <c r="H659" s="28"/>
      <c r="I659" s="28"/>
      <c r="J659" s="28"/>
      <c r="K659" s="28"/>
      <c r="L659" s="28"/>
      <c r="M659" s="28"/>
      <c r="N659" s="28"/>
      <c r="O659" s="28"/>
      <c r="P659" s="28"/>
      <c r="Q659" s="28"/>
      <c r="R659" s="28"/>
      <c r="S659" s="28"/>
      <c r="T659" s="28"/>
      <c r="U659" s="28"/>
      <c r="V659" s="28"/>
      <c r="W659" s="28"/>
      <c r="X659" s="28"/>
      <c r="Y659" s="28"/>
      <c r="Z659" s="28"/>
      <c r="AA659" s="28"/>
    </row>
    <row r="660" spans="1:27" ht="45.75" hidden="1" thickBot="1" x14ac:dyDescent="0.3">
      <c r="A660" s="28">
        <v>2005.1</v>
      </c>
      <c r="B660" s="28" t="s">
        <v>1624</v>
      </c>
      <c r="C660" s="28" t="s">
        <v>337</v>
      </c>
      <c r="D660" s="28" t="s">
        <v>1625</v>
      </c>
      <c r="E660" s="28"/>
      <c r="F660" s="28"/>
      <c r="G660" s="28"/>
      <c r="H660" s="28"/>
      <c r="I660" s="28"/>
      <c r="J660" s="28"/>
      <c r="K660" s="28"/>
      <c r="L660" s="28"/>
      <c r="M660" s="28"/>
      <c r="N660" s="28"/>
      <c r="O660" s="28"/>
      <c r="P660" s="28"/>
      <c r="Q660" s="28"/>
      <c r="R660" s="28"/>
      <c r="S660" s="28"/>
      <c r="T660" s="28"/>
      <c r="U660" s="28"/>
      <c r="V660" s="28"/>
      <c r="W660" s="28"/>
      <c r="X660" s="28"/>
      <c r="Y660" s="28"/>
      <c r="Z660" s="28"/>
      <c r="AA660" s="28"/>
    </row>
    <row r="661" spans="1:27" ht="45.75" hidden="1" thickBot="1" x14ac:dyDescent="0.3">
      <c r="A661" s="28">
        <v>2005.12</v>
      </c>
      <c r="B661" s="28" t="s">
        <v>1626</v>
      </c>
      <c r="C661" s="28" t="s">
        <v>337</v>
      </c>
      <c r="D661" s="28" t="s">
        <v>1627</v>
      </c>
      <c r="E661" s="28"/>
      <c r="F661" s="28"/>
      <c r="G661" s="28"/>
      <c r="H661" s="28"/>
      <c r="I661" s="28"/>
      <c r="J661" s="28"/>
      <c r="K661" s="28"/>
      <c r="L661" s="28"/>
      <c r="M661" s="28"/>
      <c r="N661" s="28"/>
      <c r="O661" s="28"/>
      <c r="P661" s="28"/>
      <c r="Q661" s="28"/>
      <c r="R661" s="28"/>
      <c r="S661" s="28"/>
      <c r="T661" s="28"/>
      <c r="U661" s="28"/>
      <c r="V661" s="28"/>
      <c r="W661" s="28"/>
      <c r="X661" s="28"/>
      <c r="Y661" s="28"/>
      <c r="Z661" s="28"/>
      <c r="AA661" s="28"/>
    </row>
    <row r="662" spans="1:27" ht="30.75" hidden="1" thickBot="1" x14ac:dyDescent="0.3">
      <c r="A662" s="28">
        <v>8009</v>
      </c>
      <c r="B662" s="28" t="s">
        <v>1628</v>
      </c>
      <c r="C662" s="28" t="s">
        <v>337</v>
      </c>
      <c r="D662" s="28" t="s">
        <v>1629</v>
      </c>
      <c r="E662" s="28"/>
      <c r="F662" s="28"/>
      <c r="G662" s="28"/>
      <c r="H662" s="28"/>
      <c r="I662" s="28"/>
      <c r="J662" s="28"/>
      <c r="K662" s="28"/>
      <c r="L662" s="28"/>
      <c r="M662" s="28"/>
      <c r="N662" s="28"/>
      <c r="O662" s="28"/>
      <c r="P662" s="28"/>
      <c r="Q662" s="28"/>
      <c r="R662" s="28"/>
      <c r="S662" s="28"/>
      <c r="T662" s="28"/>
      <c r="U662" s="28"/>
      <c r="V662" s="28"/>
      <c r="W662" s="28"/>
      <c r="X662" s="28"/>
      <c r="Y662" s="28"/>
      <c r="Z662" s="28"/>
      <c r="AA662" s="28"/>
    </row>
    <row r="663" spans="1:27" ht="30.75" hidden="1" thickBot="1" x14ac:dyDescent="0.3">
      <c r="A663" s="28">
        <v>8009.0749999999998</v>
      </c>
      <c r="B663" s="28" t="s">
        <v>1630</v>
      </c>
      <c r="C663" s="28" t="s">
        <v>337</v>
      </c>
      <c r="D663" s="28" t="s">
        <v>1631</v>
      </c>
      <c r="E663" s="28"/>
      <c r="F663" s="28"/>
      <c r="G663" s="28"/>
      <c r="H663" s="28"/>
      <c r="I663" s="28"/>
      <c r="J663" s="28"/>
      <c r="K663" s="28"/>
      <c r="L663" s="28"/>
      <c r="M663" s="28"/>
      <c r="N663" s="28"/>
      <c r="O663" s="28"/>
      <c r="P663" s="28"/>
      <c r="Q663" s="28"/>
      <c r="R663" s="28"/>
      <c r="S663" s="28"/>
      <c r="T663" s="28"/>
      <c r="U663" s="28"/>
      <c r="V663" s="28"/>
      <c r="W663" s="28"/>
      <c r="X663" s="28"/>
      <c r="Y663" s="28"/>
      <c r="Z663" s="28"/>
      <c r="AA663" s="28"/>
    </row>
    <row r="664" spans="1:27" ht="30.75" hidden="1" thickBot="1" x14ac:dyDescent="0.3">
      <c r="A664" s="28">
        <v>9003.4</v>
      </c>
      <c r="B664" s="28" t="s">
        <v>1632</v>
      </c>
      <c r="C664" s="28" t="s">
        <v>337</v>
      </c>
      <c r="D664" s="28" t="s">
        <v>1633</v>
      </c>
      <c r="E664" s="28"/>
      <c r="F664" s="28"/>
      <c r="G664" s="28"/>
      <c r="H664" s="28"/>
      <c r="I664" s="28"/>
      <c r="J664" s="28"/>
      <c r="K664" s="28"/>
      <c r="L664" s="28"/>
      <c r="M664" s="28"/>
      <c r="N664" s="28"/>
      <c r="O664" s="28"/>
      <c r="P664" s="28"/>
      <c r="Q664" s="28"/>
      <c r="R664" s="28"/>
      <c r="S664" s="28"/>
      <c r="T664" s="28"/>
      <c r="U664" s="28"/>
      <c r="V664" s="28"/>
      <c r="W664" s="28"/>
      <c r="X664" s="28"/>
      <c r="Y664" s="28"/>
      <c r="Z664" s="28"/>
      <c r="AA664" s="28"/>
    </row>
    <row r="665" spans="1:27" ht="30.75" hidden="1" thickBot="1" x14ac:dyDescent="0.3">
      <c r="A665" s="28">
        <v>5001.0559999999996</v>
      </c>
      <c r="B665" s="28" t="s">
        <v>1634</v>
      </c>
      <c r="C665" s="28" t="s">
        <v>337</v>
      </c>
      <c r="D665" s="28" t="s">
        <v>1635</v>
      </c>
      <c r="E665" s="28"/>
      <c r="F665" s="28"/>
      <c r="G665" s="28"/>
      <c r="H665" s="28"/>
      <c r="I665" s="28"/>
      <c r="J665" s="28"/>
      <c r="K665" s="28"/>
      <c r="L665" s="28"/>
      <c r="M665" s="28"/>
      <c r="N665" s="28"/>
      <c r="O665" s="28"/>
      <c r="P665" s="28"/>
      <c r="Q665" s="28"/>
      <c r="R665" s="28"/>
      <c r="S665" s="28"/>
      <c r="T665" s="28"/>
      <c r="U665" s="28"/>
      <c r="V665" s="28"/>
      <c r="W665" s="28"/>
      <c r="X665" s="28"/>
      <c r="Y665" s="28"/>
      <c r="Z665" s="28"/>
      <c r="AA665" s="28"/>
    </row>
    <row r="666" spans="1:27" ht="45.75" hidden="1" thickBot="1" x14ac:dyDescent="0.3">
      <c r="A666" s="28" t="s">
        <v>126</v>
      </c>
      <c r="B666" s="28" t="s">
        <v>1636</v>
      </c>
      <c r="C666" s="28" t="s">
        <v>337</v>
      </c>
      <c r="D666" s="28" t="s">
        <v>1637</v>
      </c>
      <c r="E666" s="28"/>
      <c r="F666" s="28"/>
      <c r="G666" s="28"/>
      <c r="H666" s="28"/>
      <c r="I666" s="28"/>
      <c r="J666" s="28"/>
      <c r="K666" s="28"/>
      <c r="L666" s="28"/>
      <c r="M666" s="28"/>
      <c r="N666" s="28"/>
      <c r="O666" s="28"/>
      <c r="P666" s="28"/>
      <c r="Q666" s="28"/>
      <c r="R666" s="28"/>
      <c r="S666" s="28"/>
      <c r="T666" s="28"/>
      <c r="U666" s="28"/>
      <c r="V666" s="28"/>
      <c r="W666" s="28"/>
      <c r="X666" s="28"/>
      <c r="Y666" s="28"/>
      <c r="Z666" s="28"/>
      <c r="AA666" s="28"/>
    </row>
    <row r="667" spans="1:27" ht="30.75" hidden="1" thickBot="1" x14ac:dyDescent="0.3">
      <c r="A667" s="28">
        <v>2010.12</v>
      </c>
      <c r="B667" s="28" t="s">
        <v>1638</v>
      </c>
      <c r="C667" s="28" t="s">
        <v>337</v>
      </c>
      <c r="D667" s="28" t="s">
        <v>1639</v>
      </c>
      <c r="E667" s="28"/>
      <c r="F667" s="28"/>
      <c r="G667" s="28"/>
      <c r="H667" s="28"/>
      <c r="I667" s="28"/>
      <c r="J667" s="28"/>
      <c r="K667" s="28"/>
      <c r="L667" s="28"/>
      <c r="M667" s="28"/>
      <c r="N667" s="28"/>
      <c r="O667" s="28"/>
      <c r="P667" s="28"/>
      <c r="Q667" s="28"/>
      <c r="R667" s="28"/>
      <c r="S667" s="28"/>
      <c r="T667" s="28"/>
      <c r="U667" s="28"/>
      <c r="V667" s="28"/>
      <c r="W667" s="28"/>
      <c r="X667" s="28"/>
      <c r="Y667" s="28"/>
      <c r="Z667" s="28"/>
      <c r="AA667" s="28"/>
    </row>
    <row r="668" spans="1:27" ht="45.75" hidden="1" thickBot="1" x14ac:dyDescent="0.3">
      <c r="A668" s="28">
        <v>2004.15</v>
      </c>
      <c r="B668" s="28" t="s">
        <v>1640</v>
      </c>
      <c r="C668" s="28" t="s">
        <v>337</v>
      </c>
      <c r="D668" s="28" t="s">
        <v>1641</v>
      </c>
      <c r="E668" s="28"/>
      <c r="F668" s="28"/>
      <c r="G668" s="28"/>
      <c r="H668" s="28"/>
      <c r="I668" s="28"/>
      <c r="J668" s="28"/>
      <c r="K668" s="28"/>
      <c r="L668" s="28"/>
      <c r="M668" s="28"/>
      <c r="N668" s="28"/>
      <c r="O668" s="28"/>
      <c r="P668" s="28"/>
      <c r="Q668" s="28"/>
      <c r="R668" s="28"/>
      <c r="S668" s="28"/>
      <c r="T668" s="28"/>
      <c r="U668" s="28"/>
      <c r="V668" s="28"/>
      <c r="W668" s="28"/>
      <c r="X668" s="28"/>
      <c r="Y668" s="28"/>
      <c r="Z668" s="28"/>
      <c r="AA668" s="28"/>
    </row>
    <row r="669" spans="1:27" ht="45.75" hidden="1" thickBot="1" x14ac:dyDescent="0.3">
      <c r="A669" s="28" t="s">
        <v>275</v>
      </c>
      <c r="B669" s="28" t="s">
        <v>1642</v>
      </c>
      <c r="C669" s="28" t="s">
        <v>337</v>
      </c>
      <c r="D669" s="28" t="s">
        <v>1643</v>
      </c>
      <c r="E669" s="29">
        <v>900</v>
      </c>
      <c r="F669" s="28"/>
      <c r="G669" s="28"/>
      <c r="H669" s="28"/>
      <c r="I669" s="28" t="s">
        <v>1601</v>
      </c>
      <c r="J669" s="28">
        <v>3.1</v>
      </c>
      <c r="K669" s="28">
        <v>800</v>
      </c>
      <c r="L669" s="28" t="s">
        <v>1644</v>
      </c>
      <c r="M669" s="29">
        <v>42</v>
      </c>
      <c r="N669" s="28"/>
      <c r="O669" s="28" t="s">
        <v>1368</v>
      </c>
      <c r="P669" s="28"/>
      <c r="Q669" s="28"/>
      <c r="R669" s="28"/>
      <c r="S669" s="28"/>
      <c r="T669" s="28" t="s">
        <v>1645</v>
      </c>
      <c r="U669" s="29">
        <v>10</v>
      </c>
      <c r="V669" s="28">
        <v>36</v>
      </c>
      <c r="W669" s="28" t="s">
        <v>1646</v>
      </c>
      <c r="X669" s="28" t="s">
        <v>1371</v>
      </c>
      <c r="Y669" s="28"/>
      <c r="Z669" s="28" t="s">
        <v>112</v>
      </c>
      <c r="AA669" s="28"/>
    </row>
    <row r="670" spans="1:27" ht="30.75" hidden="1" thickBot="1" x14ac:dyDescent="0.3">
      <c r="A670" s="28">
        <v>2018.08</v>
      </c>
      <c r="B670" s="28" t="s">
        <v>1647</v>
      </c>
      <c r="C670" s="28" t="s">
        <v>337</v>
      </c>
      <c r="D670" s="31" t="s">
        <v>1648</v>
      </c>
      <c r="E670" s="28"/>
      <c r="F670" s="28"/>
      <c r="G670" s="28"/>
      <c r="H670" s="28"/>
      <c r="I670" s="28"/>
      <c r="J670" s="28"/>
      <c r="K670" s="28"/>
      <c r="L670" s="28"/>
      <c r="M670" s="28"/>
      <c r="N670" s="28"/>
      <c r="O670" s="28"/>
      <c r="P670" s="28"/>
      <c r="Q670" s="28"/>
      <c r="R670" s="28"/>
      <c r="S670" s="28"/>
      <c r="T670" s="28"/>
      <c r="U670" s="28"/>
      <c r="V670" s="28"/>
      <c r="W670" s="28"/>
      <c r="X670" s="28"/>
      <c r="Y670" s="28"/>
      <c r="Z670" s="28"/>
      <c r="AA670" s="28"/>
    </row>
    <row r="671" spans="1:27" ht="30.75" hidden="1" thickBot="1" x14ac:dyDescent="0.3">
      <c r="A671" s="28">
        <v>2018</v>
      </c>
      <c r="B671" s="28" t="s">
        <v>1649</v>
      </c>
      <c r="C671" s="28" t="s">
        <v>337</v>
      </c>
      <c r="D671" s="28" t="s">
        <v>1650</v>
      </c>
      <c r="E671" s="28"/>
      <c r="F671" s="28"/>
      <c r="G671" s="28"/>
      <c r="H671" s="28"/>
      <c r="I671" s="28"/>
      <c r="J671" s="28"/>
      <c r="K671" s="28"/>
      <c r="L671" s="28"/>
      <c r="M671" s="28"/>
      <c r="N671" s="28"/>
      <c r="O671" s="28"/>
      <c r="P671" s="28"/>
      <c r="Q671" s="28"/>
      <c r="R671" s="28"/>
      <c r="S671" s="28"/>
      <c r="T671" s="28"/>
      <c r="U671" s="28"/>
      <c r="V671" s="28"/>
      <c r="W671" s="28"/>
      <c r="X671" s="28"/>
      <c r="Y671" s="28"/>
      <c r="Z671" s="28"/>
      <c r="AA671" s="28"/>
    </row>
    <row r="672" spans="1:27" ht="45.75" hidden="1" thickBot="1" x14ac:dyDescent="0.3">
      <c r="A672" s="28">
        <v>3006.15</v>
      </c>
      <c r="B672" s="28" t="s">
        <v>1651</v>
      </c>
      <c r="C672" s="28" t="s">
        <v>337</v>
      </c>
      <c r="D672" s="28" t="s">
        <v>1652</v>
      </c>
      <c r="E672" s="28"/>
      <c r="F672" s="28"/>
      <c r="G672" s="28"/>
      <c r="H672" s="28"/>
      <c r="I672" s="28"/>
      <c r="J672" s="28"/>
      <c r="K672" s="28"/>
      <c r="L672" s="28"/>
      <c r="M672" s="28"/>
      <c r="N672" s="28"/>
      <c r="O672" s="28"/>
      <c r="P672" s="28"/>
      <c r="Q672" s="28"/>
      <c r="R672" s="28"/>
      <c r="S672" s="28"/>
      <c r="T672" s="28"/>
      <c r="U672" s="28"/>
      <c r="V672" s="28"/>
      <c r="W672" s="28"/>
      <c r="X672" s="28"/>
      <c r="Y672" s="28"/>
      <c r="Z672" s="28"/>
      <c r="AA672" s="28"/>
    </row>
    <row r="673" spans="1:27" ht="45.75" hidden="1" thickBot="1" x14ac:dyDescent="0.3">
      <c r="A673" s="28">
        <v>3006.28</v>
      </c>
      <c r="B673" s="28" t="s">
        <v>1653</v>
      </c>
      <c r="C673" s="28" t="s">
        <v>337</v>
      </c>
      <c r="D673" s="28" t="s">
        <v>1654</v>
      </c>
      <c r="E673" s="28"/>
      <c r="F673" s="28"/>
      <c r="G673" s="28"/>
      <c r="H673" s="28"/>
      <c r="I673" s="28"/>
      <c r="J673" s="28"/>
      <c r="K673" s="28"/>
      <c r="L673" s="28"/>
      <c r="M673" s="28"/>
      <c r="N673" s="28"/>
      <c r="O673" s="28"/>
      <c r="P673" s="28"/>
      <c r="Q673" s="28"/>
      <c r="R673" s="28"/>
      <c r="S673" s="28"/>
      <c r="T673" s="28"/>
      <c r="U673" s="28"/>
      <c r="V673" s="28"/>
      <c r="W673" s="28"/>
      <c r="X673" s="28"/>
      <c r="Y673" s="28"/>
      <c r="Z673" s="28"/>
      <c r="AA673" s="28"/>
    </row>
    <row r="674" spans="1:27" ht="45.75" hidden="1" thickBot="1" x14ac:dyDescent="0.3">
      <c r="A674" s="28">
        <v>3006</v>
      </c>
      <c r="B674" s="28" t="s">
        <v>1655</v>
      </c>
      <c r="C674" s="28"/>
      <c r="D674" s="28" t="s">
        <v>1656</v>
      </c>
      <c r="E674" s="28"/>
      <c r="F674" s="28"/>
      <c r="G674" s="28"/>
      <c r="H674" s="28"/>
      <c r="I674" s="28"/>
      <c r="J674" s="28"/>
      <c r="K674" s="28"/>
      <c r="L674" s="28"/>
      <c r="M674" s="28"/>
      <c r="N674" s="28"/>
      <c r="O674" s="28"/>
      <c r="P674" s="28"/>
      <c r="Q674" s="28"/>
      <c r="R674" s="28"/>
      <c r="S674" s="28"/>
      <c r="T674" s="28"/>
      <c r="U674" s="28"/>
      <c r="V674" s="28"/>
      <c r="W674" s="28"/>
      <c r="X674" s="28"/>
      <c r="Y674" s="28"/>
      <c r="Z674" s="28"/>
      <c r="AA674" s="28"/>
    </row>
    <row r="675" spans="1:27" ht="45.75" hidden="1" thickBot="1" x14ac:dyDescent="0.3">
      <c r="A675" s="28">
        <v>2002.165</v>
      </c>
      <c r="B675" s="28" t="s">
        <v>1657</v>
      </c>
      <c r="C675" s="28" t="s">
        <v>337</v>
      </c>
      <c r="D675" s="28" t="s">
        <v>1658</v>
      </c>
      <c r="E675" s="28"/>
      <c r="F675" s="28"/>
      <c r="G675" s="28"/>
      <c r="H675" s="28"/>
      <c r="I675" s="28"/>
      <c r="J675" s="28"/>
      <c r="K675" s="28"/>
      <c r="L675" s="28"/>
      <c r="M675" s="28"/>
      <c r="N675" s="28"/>
      <c r="O675" s="28"/>
      <c r="P675" s="28"/>
      <c r="Q675" s="28"/>
      <c r="R675" s="28"/>
      <c r="S675" s="28"/>
      <c r="T675" s="28"/>
      <c r="U675" s="28"/>
      <c r="V675" s="28"/>
      <c r="W675" s="28"/>
      <c r="X675" s="28"/>
      <c r="Y675" s="28"/>
      <c r="Z675" s="28"/>
      <c r="AA675" s="28"/>
    </row>
    <row r="676" spans="1:27" ht="30.75" hidden="1" thickBot="1" x14ac:dyDescent="0.3">
      <c r="A676" s="28">
        <v>2010.1</v>
      </c>
      <c r="B676" s="28" t="s">
        <v>1659</v>
      </c>
      <c r="C676" s="28" t="s">
        <v>337</v>
      </c>
      <c r="D676" s="28" t="s">
        <v>1660</v>
      </c>
      <c r="E676" s="28"/>
      <c r="F676" s="28"/>
      <c r="G676" s="28"/>
      <c r="H676" s="28"/>
      <c r="I676" s="28"/>
      <c r="J676" s="28"/>
      <c r="K676" s="28"/>
      <c r="L676" s="28"/>
      <c r="M676" s="28"/>
      <c r="N676" s="28"/>
      <c r="O676" s="28"/>
      <c r="P676" s="28"/>
      <c r="Q676" s="28"/>
      <c r="R676" s="28"/>
      <c r="S676" s="28"/>
      <c r="T676" s="28"/>
      <c r="U676" s="28"/>
      <c r="V676" s="28"/>
      <c r="W676" s="28"/>
      <c r="X676" s="28"/>
      <c r="Y676" s="28"/>
      <c r="Z676" s="28"/>
      <c r="AA676" s="28"/>
    </row>
    <row r="677" spans="1:27" ht="30.75" hidden="1" thickBot="1" x14ac:dyDescent="0.3">
      <c r="A677" s="28">
        <v>8007</v>
      </c>
      <c r="B677" s="28" t="s">
        <v>1661</v>
      </c>
      <c r="C677" s="28" t="s">
        <v>337</v>
      </c>
      <c r="D677" s="28" t="s">
        <v>1662</v>
      </c>
      <c r="E677" s="28"/>
      <c r="F677" s="28"/>
      <c r="G677" s="28"/>
      <c r="H677" s="28"/>
      <c r="I677" s="28"/>
      <c r="J677" s="28"/>
      <c r="K677" s="28"/>
      <c r="L677" s="28"/>
      <c r="M677" s="28"/>
      <c r="N677" s="28"/>
      <c r="O677" s="28"/>
      <c r="P677" s="28"/>
      <c r="Q677" s="28"/>
      <c r="R677" s="28"/>
      <c r="S677" s="28"/>
      <c r="T677" s="28"/>
      <c r="U677" s="28"/>
      <c r="V677" s="28"/>
      <c r="W677" s="28"/>
      <c r="X677" s="28"/>
      <c r="Y677" s="28"/>
      <c r="Z677" s="28"/>
      <c r="AA677" s="28"/>
    </row>
    <row r="678" spans="1:27" ht="30.75" hidden="1" thickBot="1" x14ac:dyDescent="0.3">
      <c r="A678" s="28">
        <v>8006.1350000000002</v>
      </c>
      <c r="B678" s="28" t="s">
        <v>1663</v>
      </c>
      <c r="C678" s="28" t="s">
        <v>337</v>
      </c>
      <c r="D678" s="28" t="s">
        <v>1664</v>
      </c>
      <c r="E678" s="28"/>
      <c r="F678" s="28"/>
      <c r="G678" s="28"/>
      <c r="H678" s="28"/>
      <c r="I678" s="28"/>
      <c r="J678" s="28"/>
      <c r="K678" s="28"/>
      <c r="L678" s="28"/>
      <c r="M678" s="28"/>
      <c r="N678" s="28"/>
      <c r="O678" s="28"/>
      <c r="P678" s="28"/>
      <c r="Q678" s="28"/>
      <c r="R678" s="28"/>
      <c r="S678" s="28"/>
      <c r="T678" s="28"/>
      <c r="U678" s="28"/>
      <c r="V678" s="28"/>
      <c r="W678" s="28"/>
      <c r="X678" s="28"/>
      <c r="Y678" s="28"/>
      <c r="Z678" s="28"/>
      <c r="AA678" s="28"/>
    </row>
    <row r="679" spans="1:27" ht="30.75" hidden="1" thickBot="1" x14ac:dyDescent="0.3">
      <c r="A679" s="28">
        <v>2006.02</v>
      </c>
      <c r="B679" s="28" t="s">
        <v>1665</v>
      </c>
      <c r="C679" s="28" t="s">
        <v>337</v>
      </c>
      <c r="D679" s="28" t="s">
        <v>1666</v>
      </c>
      <c r="E679" s="28"/>
      <c r="F679" s="28"/>
      <c r="G679" s="28"/>
      <c r="H679" s="28"/>
      <c r="I679" s="28"/>
      <c r="J679" s="28"/>
      <c r="K679" s="28"/>
      <c r="L679" s="28"/>
      <c r="M679" s="28"/>
      <c r="N679" s="28"/>
      <c r="O679" s="28"/>
      <c r="P679" s="28"/>
      <c r="Q679" s="28"/>
      <c r="R679" s="28"/>
      <c r="S679" s="28"/>
      <c r="T679" s="28"/>
      <c r="U679" s="28"/>
      <c r="V679" s="28"/>
      <c r="W679" s="28"/>
      <c r="X679" s="28"/>
      <c r="Y679" s="28"/>
      <c r="Z679" s="28"/>
      <c r="AA679" s="28"/>
    </row>
    <row r="680" spans="1:27" ht="45.75" hidden="1" thickBot="1" x14ac:dyDescent="0.3">
      <c r="A680" s="28">
        <v>3008.28</v>
      </c>
      <c r="B680" s="28" t="s">
        <v>1667</v>
      </c>
      <c r="C680" s="28" t="s">
        <v>337</v>
      </c>
      <c r="D680" s="28" t="s">
        <v>1668</v>
      </c>
      <c r="E680" s="28"/>
      <c r="F680" s="28"/>
      <c r="G680" s="28"/>
      <c r="H680" s="28"/>
      <c r="I680" s="28"/>
      <c r="J680" s="28"/>
      <c r="K680" s="28"/>
      <c r="L680" s="28"/>
      <c r="M680" s="28"/>
      <c r="N680" s="28"/>
      <c r="O680" s="28"/>
      <c r="P680" s="28"/>
      <c r="Q680" s="28"/>
      <c r="R680" s="28"/>
      <c r="S680" s="28"/>
      <c r="T680" s="28"/>
      <c r="U680" s="28"/>
      <c r="V680" s="28"/>
      <c r="W680" s="28"/>
      <c r="X680" s="28"/>
      <c r="Y680" s="28"/>
      <c r="Z680" s="28"/>
      <c r="AA680" s="28"/>
    </row>
    <row r="681" spans="1:27" ht="30.75" hidden="1" thickBot="1" x14ac:dyDescent="0.3">
      <c r="A681" s="28">
        <v>2017</v>
      </c>
      <c r="B681" s="28" t="s">
        <v>1669</v>
      </c>
      <c r="C681" s="28"/>
      <c r="D681" s="28" t="s">
        <v>1670</v>
      </c>
      <c r="E681" s="28"/>
      <c r="F681" s="28"/>
      <c r="G681" s="28"/>
      <c r="H681" s="28"/>
      <c r="I681" s="28"/>
      <c r="J681" s="28"/>
      <c r="K681" s="28"/>
      <c r="L681" s="28"/>
      <c r="M681" s="28"/>
      <c r="N681" s="28"/>
      <c r="O681" s="28"/>
      <c r="P681" s="28"/>
      <c r="Q681" s="28"/>
      <c r="R681" s="28"/>
      <c r="S681" s="28"/>
      <c r="T681" s="28"/>
      <c r="U681" s="28"/>
      <c r="V681" s="28"/>
      <c r="W681" s="28"/>
      <c r="X681" s="28"/>
      <c r="Y681" s="28"/>
      <c r="Z681" s="28"/>
      <c r="AA681" s="28"/>
    </row>
    <row r="682" spans="1:27" ht="30.75" hidden="1" thickBot="1" x14ac:dyDescent="0.3">
      <c r="A682" s="28">
        <v>2020</v>
      </c>
      <c r="B682" s="28" t="s">
        <v>57</v>
      </c>
      <c r="C682" s="28" t="s">
        <v>337</v>
      </c>
      <c r="D682" s="28" t="s">
        <v>1671</v>
      </c>
      <c r="E682" s="28"/>
      <c r="F682" s="28"/>
      <c r="G682" s="28"/>
      <c r="H682" s="28"/>
      <c r="I682" s="28"/>
      <c r="J682" s="28"/>
      <c r="K682" s="28"/>
      <c r="L682" s="28"/>
      <c r="M682" s="28"/>
      <c r="N682" s="28"/>
      <c r="O682" s="28"/>
      <c r="P682" s="28"/>
      <c r="Q682" s="28"/>
      <c r="R682" s="28"/>
      <c r="S682" s="28"/>
      <c r="T682" s="28"/>
      <c r="U682" s="28"/>
      <c r="V682" s="28"/>
      <c r="W682" s="28"/>
      <c r="X682" s="28"/>
      <c r="Y682" s="28"/>
      <c r="Z682" s="28"/>
      <c r="AA682" s="28"/>
    </row>
    <row r="683" spans="1:27" ht="30.75" hidden="1" thickBot="1" x14ac:dyDescent="0.3">
      <c r="A683" s="28">
        <v>20001.3</v>
      </c>
      <c r="B683" s="28" t="s">
        <v>1672</v>
      </c>
      <c r="C683" s="28" t="s">
        <v>337</v>
      </c>
      <c r="D683" s="28" t="s">
        <v>1673</v>
      </c>
      <c r="E683" s="28"/>
      <c r="F683" s="28"/>
      <c r="G683" s="28"/>
      <c r="H683" s="28"/>
      <c r="I683" s="28"/>
      <c r="J683" s="28"/>
      <c r="K683" s="28"/>
      <c r="L683" s="28"/>
      <c r="M683" s="28"/>
      <c r="N683" s="28"/>
      <c r="O683" s="28"/>
      <c r="P683" s="28"/>
      <c r="Q683" s="28"/>
      <c r="R683" s="28"/>
      <c r="S683" s="28"/>
      <c r="T683" s="28"/>
      <c r="U683" s="28"/>
      <c r="V683" s="28"/>
      <c r="W683" s="28"/>
      <c r="X683" s="28"/>
      <c r="Y683" s="28"/>
      <c r="Z683" s="28"/>
      <c r="AA683" s="28"/>
    </row>
    <row r="684" spans="1:27" ht="30.75" hidden="1" thickBot="1" x14ac:dyDescent="0.3">
      <c r="A684" s="28">
        <v>2020.65</v>
      </c>
      <c r="B684" s="28" t="s">
        <v>1674</v>
      </c>
      <c r="C684" s="28" t="s">
        <v>337</v>
      </c>
      <c r="D684" s="28" t="s">
        <v>1675</v>
      </c>
      <c r="E684" s="28"/>
      <c r="F684" s="28"/>
      <c r="G684" s="28"/>
      <c r="H684" s="28"/>
      <c r="I684" s="28"/>
      <c r="J684" s="28"/>
      <c r="K684" s="28"/>
      <c r="L684" s="28"/>
      <c r="M684" s="28"/>
      <c r="N684" s="28"/>
      <c r="O684" s="28"/>
      <c r="P684" s="28"/>
      <c r="Q684" s="28"/>
      <c r="R684" s="28"/>
      <c r="S684" s="28"/>
      <c r="T684" s="28"/>
      <c r="U684" s="28"/>
      <c r="V684" s="28"/>
      <c r="W684" s="28"/>
      <c r="X684" s="28"/>
      <c r="Y684" s="28"/>
      <c r="Z684" s="28"/>
      <c r="AA684" s="28"/>
    </row>
    <row r="685" spans="1:27" ht="30.75" hidden="1" thickBot="1" x14ac:dyDescent="0.3">
      <c r="A685" s="28">
        <v>2017.0250000000001</v>
      </c>
      <c r="B685" s="28" t="s">
        <v>1676</v>
      </c>
      <c r="C685" s="28" t="s">
        <v>337</v>
      </c>
      <c r="D685" s="28" t="s">
        <v>1677</v>
      </c>
      <c r="E685" s="28"/>
      <c r="F685" s="28"/>
      <c r="G685" s="28"/>
      <c r="H685" s="28"/>
      <c r="I685" s="28"/>
      <c r="J685" s="28"/>
      <c r="K685" s="28"/>
      <c r="L685" s="28"/>
      <c r="M685" s="28"/>
      <c r="N685" s="28"/>
      <c r="O685" s="28"/>
      <c r="P685" s="28"/>
      <c r="Q685" s="28"/>
      <c r="R685" s="28"/>
      <c r="S685" s="28"/>
      <c r="T685" s="28"/>
      <c r="U685" s="28"/>
      <c r="V685" s="28"/>
      <c r="W685" s="28"/>
      <c r="X685" s="28"/>
      <c r="Y685" s="28"/>
      <c r="Z685" s="28"/>
      <c r="AA685" s="28"/>
    </row>
    <row r="686" spans="1:27" ht="45.75" hidden="1" thickBot="1" x14ac:dyDescent="0.3">
      <c r="A686" s="28">
        <v>2029</v>
      </c>
      <c r="B686" s="28" t="s">
        <v>1678</v>
      </c>
      <c r="C686" s="28" t="s">
        <v>337</v>
      </c>
      <c r="D686" s="28" t="s">
        <v>1679</v>
      </c>
      <c r="E686" s="28"/>
      <c r="F686" s="28"/>
      <c r="G686" s="28"/>
      <c r="H686" s="28"/>
      <c r="I686" s="28"/>
      <c r="J686" s="28"/>
      <c r="K686" s="28"/>
      <c r="L686" s="28"/>
      <c r="M686" s="28"/>
      <c r="N686" s="28"/>
      <c r="O686" s="28"/>
      <c r="P686" s="28"/>
      <c r="Q686" s="28"/>
      <c r="R686" s="28"/>
      <c r="S686" s="28"/>
      <c r="T686" s="28"/>
      <c r="U686" s="28"/>
      <c r="V686" s="28"/>
      <c r="W686" s="28"/>
      <c r="X686" s="28"/>
      <c r="Y686" s="28"/>
      <c r="Z686" s="28"/>
      <c r="AA686" s="28"/>
    </row>
    <row r="687" spans="1:27" ht="45.75" hidden="1" thickBot="1" x14ac:dyDescent="0.3">
      <c r="A687" s="28">
        <v>2029.03</v>
      </c>
      <c r="B687" s="28" t="s">
        <v>1680</v>
      </c>
      <c r="C687" s="28" t="s">
        <v>337</v>
      </c>
      <c r="D687" s="28" t="s">
        <v>1681</v>
      </c>
      <c r="E687" s="28"/>
      <c r="F687" s="28"/>
      <c r="G687" s="28"/>
      <c r="H687" s="28"/>
      <c r="I687" s="28"/>
      <c r="J687" s="28"/>
      <c r="K687" s="28"/>
      <c r="L687" s="28"/>
      <c r="M687" s="28"/>
      <c r="N687" s="28"/>
      <c r="O687" s="28"/>
      <c r="P687" s="28"/>
      <c r="Q687" s="28"/>
      <c r="R687" s="28"/>
      <c r="S687" s="28"/>
      <c r="T687" s="28"/>
      <c r="U687" s="28"/>
      <c r="V687" s="28"/>
      <c r="W687" s="28"/>
      <c r="X687" s="28"/>
      <c r="Y687" s="28"/>
      <c r="Z687" s="28"/>
      <c r="AA687" s="28"/>
    </row>
    <row r="688" spans="1:27" ht="45.75" hidden="1" thickBot="1" x14ac:dyDescent="0.3">
      <c r="A688" s="28">
        <v>5008.8999999999996</v>
      </c>
      <c r="B688" s="28" t="s">
        <v>1682</v>
      </c>
      <c r="C688" s="28" t="s">
        <v>337</v>
      </c>
      <c r="D688" s="28" t="s">
        <v>1683</v>
      </c>
      <c r="E688" s="28"/>
      <c r="F688" s="28"/>
      <c r="G688" s="28"/>
      <c r="H688" s="28"/>
      <c r="I688" s="28"/>
      <c r="J688" s="28"/>
      <c r="K688" s="28"/>
      <c r="L688" s="28"/>
      <c r="M688" s="28"/>
      <c r="N688" s="28"/>
      <c r="O688" s="28"/>
      <c r="P688" s="28"/>
      <c r="Q688" s="28"/>
      <c r="R688" s="28"/>
      <c r="S688" s="28"/>
      <c r="T688" s="28"/>
      <c r="U688" s="28"/>
      <c r="V688" s="28"/>
      <c r="W688" s="28"/>
      <c r="X688" s="28"/>
      <c r="Y688" s="28"/>
      <c r="Z688" s="28"/>
      <c r="AA688" s="28"/>
    </row>
    <row r="689" spans="1:27" ht="30.75" hidden="1" thickBot="1" x14ac:dyDescent="0.3">
      <c r="A689" s="28"/>
      <c r="B689" s="28" t="s">
        <v>1684</v>
      </c>
      <c r="C689" s="28" t="s">
        <v>337</v>
      </c>
      <c r="D689" s="28" t="s">
        <v>1685</v>
      </c>
      <c r="E689" s="28"/>
      <c r="F689" s="28"/>
      <c r="G689" s="28"/>
      <c r="H689" s="28"/>
      <c r="I689" s="28"/>
      <c r="J689" s="28"/>
      <c r="K689" s="28"/>
      <c r="L689" s="28"/>
      <c r="M689" s="28"/>
      <c r="N689" s="28"/>
      <c r="O689" s="28"/>
      <c r="P689" s="28"/>
      <c r="Q689" s="28"/>
      <c r="R689" s="28"/>
      <c r="S689" s="28"/>
      <c r="T689" s="28"/>
      <c r="U689" s="28"/>
      <c r="V689" s="28"/>
      <c r="W689" s="28"/>
      <c r="X689" s="28"/>
      <c r="Y689" s="28"/>
      <c r="Z689" s="28"/>
      <c r="AA689" s="28"/>
    </row>
    <row r="690" spans="1:27" ht="30.75" hidden="1" thickBot="1" x14ac:dyDescent="0.3">
      <c r="A690" s="28">
        <v>1012</v>
      </c>
      <c r="B690" s="28" t="s">
        <v>1686</v>
      </c>
      <c r="C690" s="28" t="s">
        <v>337</v>
      </c>
      <c r="D690" s="28" t="s">
        <v>1687</v>
      </c>
      <c r="E690" s="28"/>
      <c r="F690" s="28"/>
      <c r="G690" s="28"/>
      <c r="H690" s="28"/>
      <c r="I690" s="28"/>
      <c r="J690" s="28"/>
      <c r="K690" s="28"/>
      <c r="L690" s="28"/>
      <c r="M690" s="28"/>
      <c r="N690" s="28"/>
      <c r="O690" s="28"/>
      <c r="P690" s="28"/>
      <c r="Q690" s="28"/>
      <c r="R690" s="28"/>
      <c r="S690" s="28"/>
      <c r="T690" s="28"/>
      <c r="U690" s="28"/>
      <c r="V690" s="28"/>
      <c r="W690" s="28"/>
      <c r="X690" s="28"/>
      <c r="Y690" s="28"/>
      <c r="Z690" s="28"/>
      <c r="AA690" s="28"/>
    </row>
    <row r="691" spans="1:27" ht="30.75" hidden="1" thickBot="1" x14ac:dyDescent="0.3">
      <c r="A691" s="28">
        <v>2027</v>
      </c>
      <c r="B691" s="28" t="s">
        <v>1688</v>
      </c>
      <c r="C691" s="28" t="s">
        <v>337</v>
      </c>
      <c r="D691" s="28" t="s">
        <v>1689</v>
      </c>
      <c r="E691" s="28"/>
      <c r="F691" s="28"/>
      <c r="G691" s="28"/>
      <c r="H691" s="28"/>
      <c r="I691" s="28"/>
      <c r="J691" s="28"/>
      <c r="K691" s="28"/>
      <c r="L691" s="28"/>
      <c r="M691" s="28"/>
      <c r="N691" s="28"/>
      <c r="O691" s="28"/>
      <c r="P691" s="28"/>
      <c r="Q691" s="28"/>
      <c r="R691" s="28"/>
      <c r="S691" s="28"/>
      <c r="T691" s="28"/>
      <c r="U691" s="28"/>
      <c r="V691" s="28"/>
      <c r="W691" s="28"/>
      <c r="X691" s="28"/>
      <c r="Y691" s="28"/>
      <c r="Z691" s="28"/>
      <c r="AA691" s="28"/>
    </row>
    <row r="692" spans="1:27" ht="30.75" hidden="1" thickBot="1" x14ac:dyDescent="0.3">
      <c r="A692" s="28">
        <v>2027</v>
      </c>
      <c r="B692" s="28" t="s">
        <v>1690</v>
      </c>
      <c r="C692" s="28"/>
      <c r="D692" s="28" t="s">
        <v>1691</v>
      </c>
      <c r="E692" s="28"/>
      <c r="F692" s="28"/>
      <c r="G692" s="28"/>
      <c r="H692" s="28"/>
      <c r="I692" s="28"/>
      <c r="J692" s="28"/>
      <c r="K692" s="28"/>
      <c r="L692" s="28"/>
      <c r="M692" s="28"/>
      <c r="N692" s="28"/>
      <c r="O692" s="28"/>
      <c r="P692" s="28"/>
      <c r="Q692" s="28"/>
      <c r="R692" s="28"/>
      <c r="S692" s="28"/>
      <c r="T692" s="28"/>
      <c r="U692" s="28"/>
      <c r="V692" s="28"/>
      <c r="W692" s="28"/>
      <c r="X692" s="28"/>
      <c r="Y692" s="28"/>
      <c r="Z692" s="28"/>
      <c r="AA692" s="28"/>
    </row>
    <row r="693" spans="1:27" ht="45.75" hidden="1" thickBot="1" x14ac:dyDescent="0.3">
      <c r="A693" s="28">
        <v>2027.03</v>
      </c>
      <c r="B693" s="28" t="s">
        <v>1692</v>
      </c>
      <c r="C693" s="28" t="s">
        <v>337</v>
      </c>
      <c r="D693" s="28" t="s">
        <v>1693</v>
      </c>
      <c r="E693" s="28"/>
      <c r="F693" s="28"/>
      <c r="G693" s="28"/>
      <c r="H693" s="28"/>
      <c r="I693" s="28"/>
      <c r="J693" s="28"/>
      <c r="K693" s="28"/>
      <c r="L693" s="28"/>
      <c r="M693" s="28"/>
      <c r="N693" s="28"/>
      <c r="O693" s="28"/>
      <c r="P693" s="28"/>
      <c r="Q693" s="28"/>
      <c r="R693" s="28"/>
      <c r="S693" s="28"/>
      <c r="T693" s="28"/>
      <c r="U693" s="28"/>
      <c r="V693" s="28"/>
      <c r="W693" s="28"/>
      <c r="X693" s="28"/>
      <c r="Y693" s="28"/>
      <c r="Z693" s="28"/>
      <c r="AA693" s="28"/>
    </row>
    <row r="694" spans="1:27" ht="45.75" hidden="1" thickBot="1" x14ac:dyDescent="0.3">
      <c r="A694" s="28">
        <v>2027.08</v>
      </c>
      <c r="B694" s="28" t="s">
        <v>1694</v>
      </c>
      <c r="C694" s="28" t="s">
        <v>337</v>
      </c>
      <c r="D694" s="28" t="s">
        <v>1695</v>
      </c>
      <c r="E694" s="28"/>
      <c r="F694" s="28"/>
      <c r="G694" s="28"/>
      <c r="H694" s="28"/>
      <c r="I694" s="28"/>
      <c r="J694" s="28"/>
      <c r="K694" s="28"/>
      <c r="L694" s="28"/>
      <c r="M694" s="28"/>
      <c r="N694" s="28"/>
      <c r="O694" s="28"/>
      <c r="P694" s="28"/>
      <c r="Q694" s="28"/>
      <c r="R694" s="28"/>
      <c r="S694" s="28"/>
      <c r="T694" s="28"/>
      <c r="U694" s="28"/>
      <c r="V694" s="28"/>
      <c r="W694" s="28"/>
      <c r="X694" s="28"/>
      <c r="Y694" s="28"/>
      <c r="Z694" s="28"/>
      <c r="AA694" s="28"/>
    </row>
    <row r="695" spans="1:27" ht="30.75" hidden="1" thickBot="1" x14ac:dyDescent="0.3">
      <c r="A695" s="28" t="s">
        <v>1696</v>
      </c>
      <c r="B695" s="28" t="s">
        <v>1697</v>
      </c>
      <c r="C695" s="28" t="s">
        <v>337</v>
      </c>
      <c r="D695" s="28" t="s">
        <v>1698</v>
      </c>
      <c r="E695" s="28"/>
      <c r="F695" s="28"/>
      <c r="G695" s="28"/>
      <c r="H695" s="28"/>
      <c r="I695" s="28"/>
      <c r="J695" s="28"/>
      <c r="K695" s="28"/>
      <c r="L695" s="28"/>
      <c r="M695" s="28"/>
      <c r="N695" s="28"/>
      <c r="O695" s="28"/>
      <c r="P695" s="28"/>
      <c r="Q695" s="28"/>
      <c r="R695" s="28"/>
      <c r="S695" s="28"/>
      <c r="T695" s="28"/>
      <c r="U695" s="28"/>
      <c r="V695" s="28"/>
      <c r="W695" s="28"/>
      <c r="X695" s="28"/>
      <c r="Y695" s="28"/>
      <c r="Z695" s="28"/>
      <c r="AA695" s="28"/>
    </row>
    <row r="696" spans="1:27" ht="30.75" hidden="1" thickBot="1" x14ac:dyDescent="0.3">
      <c r="A696" s="28" t="s">
        <v>1696</v>
      </c>
      <c r="B696" s="28" t="s">
        <v>1697</v>
      </c>
      <c r="C696" s="28" t="s">
        <v>337</v>
      </c>
      <c r="D696" s="28" t="s">
        <v>1699</v>
      </c>
      <c r="E696" s="28"/>
      <c r="F696" s="28"/>
      <c r="G696" s="28"/>
      <c r="H696" s="28"/>
      <c r="I696" s="28"/>
      <c r="J696" s="28"/>
      <c r="K696" s="28"/>
      <c r="L696" s="28"/>
      <c r="M696" s="28"/>
      <c r="N696" s="28"/>
      <c r="O696" s="28"/>
      <c r="P696" s="28"/>
      <c r="Q696" s="28"/>
      <c r="R696" s="28"/>
      <c r="S696" s="28"/>
      <c r="T696" s="28"/>
      <c r="U696" s="28"/>
      <c r="V696" s="28"/>
      <c r="W696" s="28"/>
      <c r="X696" s="28"/>
      <c r="Y696" s="28"/>
      <c r="Z696" s="28"/>
      <c r="AA696" s="28"/>
    </row>
    <row r="697" spans="1:27" ht="45.75" hidden="1" thickBot="1" x14ac:dyDescent="0.3">
      <c r="A697" s="28" t="s">
        <v>1700</v>
      </c>
      <c r="B697" s="28" t="s">
        <v>1701</v>
      </c>
      <c r="C697" s="28" t="s">
        <v>337</v>
      </c>
      <c r="D697" s="28" t="s">
        <v>1702</v>
      </c>
      <c r="E697" s="29">
        <v>1.5</v>
      </c>
      <c r="F697" s="28"/>
      <c r="G697" s="28"/>
      <c r="H697" s="28" t="s">
        <v>1365</v>
      </c>
      <c r="I697" s="28" t="s">
        <v>1379</v>
      </c>
      <c r="J697" s="28">
        <v>2.1</v>
      </c>
      <c r="K697" s="28">
        <v>800</v>
      </c>
      <c r="L697" s="28">
        <v>801</v>
      </c>
      <c r="M697" s="29">
        <v>365</v>
      </c>
      <c r="N697" s="28" t="s">
        <v>1367</v>
      </c>
      <c r="O697" s="28"/>
      <c r="P697" s="28"/>
      <c r="Q697" s="28"/>
      <c r="R697" s="28"/>
      <c r="S697" s="28"/>
      <c r="T697" s="28" t="s">
        <v>1369</v>
      </c>
      <c r="U697" s="29">
        <v>8</v>
      </c>
      <c r="V697" s="28">
        <v>56</v>
      </c>
      <c r="W697" s="28" t="s">
        <v>1703</v>
      </c>
      <c r="X697" s="28" t="s">
        <v>1371</v>
      </c>
      <c r="Y697" s="28"/>
      <c r="Z697" s="28" t="s">
        <v>1372</v>
      </c>
      <c r="AA697" s="28"/>
    </row>
    <row r="698" spans="1:27" ht="30.75" hidden="1" thickBot="1" x14ac:dyDescent="0.3">
      <c r="A698" s="28">
        <v>8001</v>
      </c>
      <c r="B698" s="28" t="s">
        <v>1704</v>
      </c>
      <c r="C698" s="28" t="s">
        <v>337</v>
      </c>
      <c r="D698" s="28" t="s">
        <v>1705</v>
      </c>
      <c r="E698" s="28"/>
      <c r="F698" s="28"/>
      <c r="G698" s="28"/>
      <c r="H698" s="28"/>
      <c r="I698" s="28"/>
      <c r="J698" s="28"/>
      <c r="K698" s="28"/>
      <c r="L698" s="28"/>
      <c r="M698" s="28"/>
      <c r="N698" s="28"/>
      <c r="O698" s="28"/>
      <c r="P698" s="28"/>
      <c r="Q698" s="28"/>
      <c r="R698" s="28"/>
      <c r="S698" s="28"/>
      <c r="T698" s="28"/>
      <c r="U698" s="28"/>
      <c r="V698" s="28"/>
      <c r="W698" s="28"/>
      <c r="X698" s="28"/>
      <c r="Y698" s="28"/>
      <c r="Z698" s="28"/>
      <c r="AA698" s="28"/>
    </row>
    <row r="699" spans="1:27" ht="30.75" hidden="1" thickBot="1" x14ac:dyDescent="0.3">
      <c r="A699" s="28">
        <v>7004</v>
      </c>
      <c r="B699" s="28" t="s">
        <v>1706</v>
      </c>
      <c r="C699" s="28"/>
      <c r="D699" s="28" t="s">
        <v>1707</v>
      </c>
      <c r="E699" s="28"/>
      <c r="F699" s="28"/>
      <c r="G699" s="28"/>
      <c r="H699" s="28"/>
      <c r="I699" s="28"/>
      <c r="J699" s="28"/>
      <c r="K699" s="28"/>
      <c r="L699" s="28"/>
      <c r="M699" s="28"/>
      <c r="N699" s="28"/>
      <c r="O699" s="28"/>
      <c r="P699" s="28"/>
      <c r="Q699" s="28"/>
      <c r="R699" s="28"/>
      <c r="S699" s="28"/>
      <c r="T699" s="28"/>
      <c r="U699" s="28"/>
      <c r="V699" s="28"/>
      <c r="W699" s="28"/>
      <c r="X699" s="28"/>
      <c r="Y699" s="28"/>
      <c r="Z699" s="28"/>
      <c r="AA699" s="28"/>
    </row>
    <row r="700" spans="1:27" ht="30.75" hidden="1" thickBot="1" x14ac:dyDescent="0.3">
      <c r="A700" s="28">
        <v>8001.1</v>
      </c>
      <c r="B700" s="28" t="s">
        <v>1708</v>
      </c>
      <c r="C700" s="28" t="s">
        <v>337</v>
      </c>
      <c r="D700" s="28" t="s">
        <v>1709</v>
      </c>
      <c r="E700" s="29">
        <v>100</v>
      </c>
      <c r="F700" s="28"/>
      <c r="G700" s="28"/>
      <c r="H700" s="28"/>
      <c r="I700" s="28"/>
      <c r="J700" s="28"/>
      <c r="K700" s="28"/>
      <c r="L700" s="28"/>
      <c r="M700" s="28"/>
      <c r="N700" s="28"/>
      <c r="O700" s="28"/>
      <c r="P700" s="28"/>
      <c r="Q700" s="28"/>
      <c r="R700" s="28"/>
      <c r="S700" s="28"/>
      <c r="T700" s="28"/>
      <c r="U700" s="28"/>
      <c r="V700" s="28"/>
      <c r="W700" s="28"/>
      <c r="X700" s="28"/>
      <c r="Y700" s="28"/>
      <c r="Z700" s="28"/>
      <c r="AA700" s="28"/>
    </row>
    <row r="701" spans="1:27" ht="30.75" hidden="1" thickBot="1" x14ac:dyDescent="0.3">
      <c r="A701" s="28">
        <v>2008.077</v>
      </c>
      <c r="B701" s="28" t="s">
        <v>1710</v>
      </c>
      <c r="C701" s="28" t="s">
        <v>337</v>
      </c>
      <c r="D701" s="28" t="s">
        <v>1711</v>
      </c>
      <c r="E701" s="28"/>
      <c r="F701" s="28"/>
      <c r="G701" s="28"/>
      <c r="H701" s="28"/>
      <c r="I701" s="28"/>
      <c r="J701" s="28"/>
      <c r="K701" s="28"/>
      <c r="L701" s="28"/>
      <c r="M701" s="28"/>
      <c r="N701" s="28"/>
      <c r="O701" s="28"/>
      <c r="P701" s="28"/>
      <c r="Q701" s="28"/>
      <c r="R701" s="28"/>
      <c r="S701" s="28"/>
      <c r="T701" s="28"/>
      <c r="U701" s="28"/>
      <c r="V701" s="28"/>
      <c r="W701" s="28"/>
      <c r="X701" s="28"/>
      <c r="Y701" s="28"/>
      <c r="Z701" s="28"/>
      <c r="AA701" s="28"/>
    </row>
    <row r="702" spans="1:27" ht="30.75" hidden="1" thickBot="1" x14ac:dyDescent="0.3">
      <c r="A702" s="28">
        <v>4003</v>
      </c>
      <c r="B702" s="28" t="s">
        <v>1712</v>
      </c>
      <c r="C702" s="28" t="s">
        <v>337</v>
      </c>
      <c r="D702" s="28" t="s">
        <v>1713</v>
      </c>
      <c r="E702" s="28"/>
      <c r="F702" s="28"/>
      <c r="G702" s="28"/>
      <c r="H702" s="28"/>
      <c r="I702" s="28"/>
      <c r="J702" s="28"/>
      <c r="K702" s="28"/>
      <c r="L702" s="28"/>
      <c r="M702" s="28"/>
      <c r="N702" s="28"/>
      <c r="O702" s="28"/>
      <c r="P702" s="28"/>
      <c r="Q702" s="28"/>
      <c r="R702" s="28"/>
      <c r="S702" s="28"/>
      <c r="T702" s="28"/>
      <c r="U702" s="28"/>
      <c r="V702" s="28"/>
      <c r="W702" s="28"/>
      <c r="X702" s="28"/>
      <c r="Y702" s="28"/>
      <c r="Z702" s="28"/>
      <c r="AA702" s="28"/>
    </row>
    <row r="703" spans="1:27" ht="30.75" hidden="1" thickBot="1" x14ac:dyDescent="0.3">
      <c r="A703" s="28">
        <v>4003</v>
      </c>
      <c r="B703" s="28" t="s">
        <v>1714</v>
      </c>
      <c r="C703" s="28" t="s">
        <v>337</v>
      </c>
      <c r="D703" s="28" t="s">
        <v>1715</v>
      </c>
      <c r="E703" s="28"/>
      <c r="F703" s="28"/>
      <c r="G703" s="28"/>
      <c r="H703" s="28"/>
      <c r="I703" s="28"/>
      <c r="J703" s="28"/>
      <c r="K703" s="28"/>
      <c r="L703" s="28"/>
      <c r="M703" s="28"/>
      <c r="N703" s="28"/>
      <c r="O703" s="28"/>
      <c r="P703" s="28"/>
      <c r="Q703" s="28"/>
      <c r="R703" s="28"/>
      <c r="S703" s="28"/>
      <c r="T703" s="28"/>
      <c r="U703" s="28"/>
      <c r="V703" s="28"/>
      <c r="W703" s="28"/>
      <c r="X703" s="28"/>
      <c r="Y703" s="28"/>
      <c r="Z703" s="28"/>
      <c r="AA703" s="28"/>
    </row>
    <row r="704" spans="1:27" ht="30.75" hidden="1" thickBot="1" x14ac:dyDescent="0.3">
      <c r="A704" s="28">
        <v>4003.085</v>
      </c>
      <c r="B704" s="28" t="s">
        <v>1716</v>
      </c>
      <c r="C704" s="28" t="s">
        <v>337</v>
      </c>
      <c r="D704" s="28" t="s">
        <v>1717</v>
      </c>
      <c r="E704" s="28"/>
      <c r="F704" s="28"/>
      <c r="G704" s="28"/>
      <c r="H704" s="28"/>
      <c r="I704" s="28"/>
      <c r="J704" s="28"/>
      <c r="K704" s="28"/>
      <c r="L704" s="28"/>
      <c r="M704" s="28"/>
      <c r="N704" s="28"/>
      <c r="O704" s="28"/>
      <c r="P704" s="28"/>
      <c r="Q704" s="28"/>
      <c r="R704" s="28"/>
      <c r="S704" s="28"/>
      <c r="T704" s="28"/>
      <c r="U704" s="28"/>
      <c r="V704" s="28"/>
      <c r="W704" s="28"/>
      <c r="X704" s="28"/>
      <c r="Y704" s="28"/>
      <c r="Z704" s="28"/>
      <c r="AA704" s="28"/>
    </row>
    <row r="705" spans="1:27" ht="45.75" hidden="1" thickBot="1" x14ac:dyDescent="0.3">
      <c r="A705" s="28">
        <v>4003.1350000000002</v>
      </c>
      <c r="B705" s="28" t="s">
        <v>1718</v>
      </c>
      <c r="C705" s="28" t="s">
        <v>337</v>
      </c>
      <c r="D705" s="28" t="s">
        <v>1719</v>
      </c>
      <c r="E705" s="28"/>
      <c r="F705" s="28"/>
      <c r="G705" s="28"/>
      <c r="H705" s="28"/>
      <c r="I705" s="28"/>
      <c r="J705" s="28"/>
      <c r="K705" s="28"/>
      <c r="L705" s="28"/>
      <c r="M705" s="28"/>
      <c r="N705" s="28"/>
      <c r="O705" s="28"/>
      <c r="P705" s="28"/>
      <c r="Q705" s="28"/>
      <c r="R705" s="28"/>
      <c r="S705" s="28"/>
      <c r="T705" s="28"/>
      <c r="U705" s="28"/>
      <c r="V705" s="28"/>
      <c r="W705" s="28"/>
      <c r="X705" s="28"/>
      <c r="Y705" s="28"/>
      <c r="Z705" s="28"/>
      <c r="AA705" s="28"/>
    </row>
    <row r="706" spans="1:27" ht="30.75" hidden="1" thickBot="1" x14ac:dyDescent="0.3">
      <c r="A706" s="28">
        <v>3015.9</v>
      </c>
      <c r="B706" s="28" t="s">
        <v>1720</v>
      </c>
      <c r="C706" s="28" t="s">
        <v>337</v>
      </c>
      <c r="D706" s="28" t="s">
        <v>1721</v>
      </c>
      <c r="E706" s="28"/>
      <c r="F706" s="28"/>
      <c r="G706" s="28"/>
      <c r="H706" s="28"/>
      <c r="I706" s="28"/>
      <c r="J706" s="28"/>
      <c r="K706" s="28"/>
      <c r="L706" s="28"/>
      <c r="M706" s="28"/>
      <c r="N706" s="28"/>
      <c r="O706" s="28"/>
      <c r="P706" s="28"/>
      <c r="Q706" s="28"/>
      <c r="R706" s="28"/>
      <c r="S706" s="28"/>
      <c r="T706" s="28"/>
      <c r="U706" s="28"/>
      <c r="V706" s="28"/>
      <c r="W706" s="28"/>
      <c r="X706" s="28"/>
      <c r="Y706" s="28"/>
      <c r="Z706" s="28"/>
      <c r="AA706" s="28"/>
    </row>
    <row r="707" spans="1:27" ht="30.75" hidden="1" thickBot="1" x14ac:dyDescent="0.3">
      <c r="A707" s="28">
        <v>5010</v>
      </c>
      <c r="B707" s="28" t="s">
        <v>1722</v>
      </c>
      <c r="C707" s="28" t="s">
        <v>337</v>
      </c>
      <c r="D707" s="28" t="s">
        <v>1723</v>
      </c>
      <c r="E707" s="28"/>
      <c r="F707" s="28"/>
      <c r="G707" s="28"/>
      <c r="H707" s="28"/>
      <c r="I707" s="28"/>
      <c r="J707" s="28"/>
      <c r="K707" s="28"/>
      <c r="L707" s="28"/>
      <c r="M707" s="28"/>
      <c r="N707" s="28"/>
      <c r="O707" s="28"/>
      <c r="P707" s="28"/>
      <c r="Q707" s="28"/>
      <c r="R707" s="28"/>
      <c r="S707" s="28"/>
      <c r="T707" s="28"/>
      <c r="U707" s="28"/>
      <c r="V707" s="28"/>
      <c r="W707" s="28"/>
      <c r="X707" s="28"/>
      <c r="Y707" s="28"/>
      <c r="Z707" s="28"/>
      <c r="AA707" s="28"/>
    </row>
    <row r="708" spans="1:27" ht="30.75" hidden="1" thickBot="1" x14ac:dyDescent="0.3">
      <c r="A708" s="28">
        <v>3007</v>
      </c>
      <c r="B708" s="28" t="s">
        <v>1724</v>
      </c>
      <c r="C708" s="28"/>
      <c r="D708" s="28" t="s">
        <v>1725</v>
      </c>
      <c r="E708" s="28"/>
      <c r="F708" s="28"/>
      <c r="G708" s="28"/>
      <c r="H708" s="28"/>
      <c r="I708" s="28"/>
      <c r="J708" s="28"/>
      <c r="K708" s="28"/>
      <c r="L708" s="28"/>
      <c r="M708" s="28"/>
      <c r="N708" s="28"/>
      <c r="O708" s="28"/>
      <c r="P708" s="28"/>
      <c r="Q708" s="28"/>
      <c r="R708" s="28"/>
      <c r="S708" s="28"/>
      <c r="T708" s="28"/>
      <c r="U708" s="28"/>
      <c r="V708" s="28"/>
      <c r="W708" s="28"/>
      <c r="X708" s="28"/>
      <c r="Y708" s="28"/>
      <c r="Z708" s="28"/>
      <c r="AA708" s="28"/>
    </row>
    <row r="709" spans="1:27" ht="45.75" hidden="1" thickBot="1" x14ac:dyDescent="0.3">
      <c r="A709" s="28">
        <v>3007.28</v>
      </c>
      <c r="B709" s="28" t="s">
        <v>1726</v>
      </c>
      <c r="C709" s="28" t="s">
        <v>337</v>
      </c>
      <c r="D709" s="28" t="s">
        <v>1727</v>
      </c>
      <c r="E709" s="28"/>
      <c r="F709" s="28"/>
      <c r="G709" s="28"/>
      <c r="H709" s="28"/>
      <c r="I709" s="28"/>
      <c r="J709" s="28"/>
      <c r="K709" s="28"/>
      <c r="L709" s="28"/>
      <c r="M709" s="28"/>
      <c r="N709" s="28"/>
      <c r="O709" s="28"/>
      <c r="P709" s="28"/>
      <c r="Q709" s="28"/>
      <c r="R709" s="28"/>
      <c r="S709" s="28"/>
      <c r="T709" s="28"/>
      <c r="U709" s="28"/>
      <c r="V709" s="28"/>
      <c r="W709" s="28"/>
      <c r="X709" s="28"/>
      <c r="Y709" s="28"/>
      <c r="Z709" s="28"/>
      <c r="AA709" s="28"/>
    </row>
    <row r="710" spans="1:27" ht="45.75" hidden="1" thickBot="1" x14ac:dyDescent="0.3">
      <c r="A710" s="28">
        <v>2002.1</v>
      </c>
      <c r="B710" s="28" t="s">
        <v>1728</v>
      </c>
      <c r="C710" s="28" t="s">
        <v>337</v>
      </c>
      <c r="D710" s="28" t="s">
        <v>1729</v>
      </c>
      <c r="E710" s="28"/>
      <c r="F710" s="28"/>
      <c r="G710" s="28"/>
      <c r="H710" s="28"/>
      <c r="I710" s="28"/>
      <c r="J710" s="28"/>
      <c r="K710" s="28"/>
      <c r="L710" s="28"/>
      <c r="M710" s="28"/>
      <c r="N710" s="28"/>
      <c r="O710" s="28"/>
      <c r="P710" s="28"/>
      <c r="Q710" s="28"/>
      <c r="R710" s="28"/>
      <c r="S710" s="28"/>
      <c r="T710" s="28"/>
      <c r="U710" s="28"/>
      <c r="V710" s="28"/>
      <c r="W710" s="28"/>
      <c r="X710" s="28"/>
      <c r="Y710" s="28"/>
      <c r="Z710" s="28"/>
      <c r="AA710" s="28"/>
    </row>
    <row r="711" spans="1:27" ht="45.75" hidden="1" thickBot="1" x14ac:dyDescent="0.3">
      <c r="A711" s="28">
        <v>2009.1</v>
      </c>
      <c r="B711" s="28" t="s">
        <v>1730</v>
      </c>
      <c r="C711" s="28" t="s">
        <v>337</v>
      </c>
      <c r="D711" s="28" t="s">
        <v>1731</v>
      </c>
      <c r="E711" s="28"/>
      <c r="F711" s="28"/>
      <c r="G711" s="28"/>
      <c r="H711" s="28"/>
      <c r="I711" s="28"/>
      <c r="J711" s="28"/>
      <c r="K711" s="28"/>
      <c r="L711" s="28"/>
      <c r="M711" s="28"/>
      <c r="N711" s="28"/>
      <c r="O711" s="28"/>
      <c r="P711" s="28"/>
      <c r="Q711" s="28"/>
      <c r="R711" s="28"/>
      <c r="S711" s="28"/>
      <c r="T711" s="28"/>
      <c r="U711" s="28"/>
      <c r="V711" s="28"/>
      <c r="W711" s="28"/>
      <c r="X711" s="28"/>
      <c r="Y711" s="28"/>
      <c r="Z711" s="28"/>
      <c r="AA711" s="28"/>
    </row>
    <row r="712" spans="1:27" ht="45.75" hidden="1" thickBot="1" x14ac:dyDescent="0.3">
      <c r="A712" s="28">
        <v>6002.09</v>
      </c>
      <c r="B712" s="28" t="s">
        <v>1732</v>
      </c>
      <c r="C712" s="28" t="s">
        <v>337</v>
      </c>
      <c r="D712" s="28" t="s">
        <v>1733</v>
      </c>
      <c r="E712" s="28"/>
      <c r="F712" s="28"/>
      <c r="G712" s="28"/>
      <c r="H712" s="28"/>
      <c r="I712" s="28"/>
      <c r="J712" s="28"/>
      <c r="K712" s="28"/>
      <c r="L712" s="28"/>
      <c r="M712" s="28"/>
      <c r="N712" s="28"/>
      <c r="O712" s="28"/>
      <c r="P712" s="28"/>
      <c r="Q712" s="28"/>
      <c r="R712" s="28"/>
      <c r="S712" s="28"/>
      <c r="T712" s="28"/>
      <c r="U712" s="28"/>
      <c r="V712" s="28"/>
      <c r="W712" s="28"/>
      <c r="X712" s="28"/>
      <c r="Y712" s="28"/>
      <c r="Z712" s="28"/>
      <c r="AA712" s="28"/>
    </row>
    <row r="713" spans="1:27" ht="45.75" hidden="1" thickBot="1" x14ac:dyDescent="0.3">
      <c r="A713" s="28">
        <v>3024.4</v>
      </c>
      <c r="B713" s="28" t="s">
        <v>1734</v>
      </c>
      <c r="C713" s="28" t="s">
        <v>337</v>
      </c>
      <c r="D713" s="28" t="s">
        <v>1735</v>
      </c>
      <c r="E713" s="28"/>
      <c r="F713" s="28"/>
      <c r="G713" s="28"/>
      <c r="H713" s="28"/>
      <c r="I713" s="28"/>
      <c r="J713" s="28"/>
      <c r="K713" s="28"/>
      <c r="L713" s="28"/>
      <c r="M713" s="28"/>
      <c r="N713" s="28"/>
      <c r="O713" s="28"/>
      <c r="P713" s="28"/>
      <c r="Q713" s="28"/>
      <c r="R713" s="28"/>
      <c r="S713" s="28"/>
      <c r="T713" s="28"/>
      <c r="U713" s="28"/>
      <c r="V713" s="28"/>
      <c r="W713" s="28"/>
      <c r="X713" s="28"/>
      <c r="Y713" s="28"/>
      <c r="Z713" s="28"/>
      <c r="AA713" s="28"/>
    </row>
    <row r="714" spans="1:27" ht="45.75" hidden="1" thickBot="1" x14ac:dyDescent="0.3">
      <c r="A714" s="28">
        <v>2205</v>
      </c>
      <c r="B714" s="28" t="s">
        <v>73</v>
      </c>
      <c r="C714" s="28"/>
      <c r="D714" s="28" t="s">
        <v>1736</v>
      </c>
      <c r="E714" s="28"/>
      <c r="F714" s="28"/>
      <c r="G714" s="28"/>
      <c r="H714" s="28"/>
      <c r="I714" s="28"/>
      <c r="J714" s="28"/>
      <c r="K714" s="28"/>
      <c r="L714" s="28"/>
      <c r="M714" s="28"/>
      <c r="N714" s="28"/>
      <c r="O714" s="28"/>
      <c r="P714" s="28"/>
      <c r="Q714" s="28"/>
      <c r="R714" s="28"/>
      <c r="S714" s="28"/>
      <c r="T714" s="28"/>
      <c r="U714" s="28"/>
      <c r="V714" s="28"/>
      <c r="W714" s="28"/>
      <c r="X714" s="28"/>
      <c r="Y714" s="28"/>
      <c r="Z714" s="28"/>
      <c r="AA714" s="28"/>
    </row>
    <row r="715" spans="1:27" ht="45.75" hidden="1" thickBot="1" x14ac:dyDescent="0.3">
      <c r="A715" s="28">
        <v>2205.1</v>
      </c>
      <c r="B715" s="28" t="s">
        <v>1737</v>
      </c>
      <c r="C715" s="28" t="s">
        <v>337</v>
      </c>
      <c r="D715" s="28" t="s">
        <v>1738</v>
      </c>
      <c r="E715" s="28"/>
      <c r="F715" s="28"/>
      <c r="G715" s="28"/>
      <c r="H715" s="28"/>
      <c r="I715" s="28"/>
      <c r="J715" s="28"/>
      <c r="K715" s="28"/>
      <c r="L715" s="28"/>
      <c r="M715" s="28"/>
      <c r="N715" s="28"/>
      <c r="O715" s="28"/>
      <c r="P715" s="28"/>
      <c r="Q715" s="28"/>
      <c r="R715" s="28"/>
      <c r="S715" s="28"/>
      <c r="T715" s="28"/>
      <c r="U715" s="28"/>
      <c r="V715" s="28"/>
      <c r="W715" s="28"/>
      <c r="X715" s="28"/>
      <c r="Y715" s="28"/>
      <c r="Z715" s="28"/>
      <c r="AA715" s="28"/>
    </row>
    <row r="716" spans="1:27" ht="30.75" hidden="1" thickBot="1" x14ac:dyDescent="0.3">
      <c r="A716" s="28">
        <v>2206</v>
      </c>
      <c r="B716" s="28" t="s">
        <v>1739</v>
      </c>
      <c r="C716" s="28" t="s">
        <v>337</v>
      </c>
      <c r="D716" s="28" t="s">
        <v>1740</v>
      </c>
      <c r="E716" s="28"/>
      <c r="F716" s="28"/>
      <c r="G716" s="28"/>
      <c r="H716" s="28"/>
      <c r="I716" s="28"/>
      <c r="J716" s="28"/>
      <c r="K716" s="28"/>
      <c r="L716" s="28"/>
      <c r="M716" s="28"/>
      <c r="N716" s="28"/>
      <c r="O716" s="28"/>
      <c r="P716" s="28"/>
      <c r="Q716" s="28"/>
      <c r="R716" s="28"/>
      <c r="S716" s="28"/>
      <c r="T716" s="28"/>
      <c r="U716" s="28"/>
      <c r="V716" s="28"/>
      <c r="W716" s="28"/>
      <c r="X716" s="28"/>
      <c r="Y716" s="28"/>
      <c r="Z716" s="28"/>
      <c r="AA716" s="28"/>
    </row>
    <row r="717" spans="1:27" ht="30.75" hidden="1" thickBot="1" x14ac:dyDescent="0.3">
      <c r="A717" s="28" t="s">
        <v>1741</v>
      </c>
      <c r="B717" s="28" t="s">
        <v>1742</v>
      </c>
      <c r="C717" s="28" t="s">
        <v>337</v>
      </c>
      <c r="D717" s="28" t="s">
        <v>1743</v>
      </c>
      <c r="E717" s="28"/>
      <c r="F717" s="28"/>
      <c r="G717" s="28"/>
      <c r="H717" s="28"/>
      <c r="I717" s="28"/>
      <c r="J717" s="28"/>
      <c r="K717" s="28"/>
      <c r="L717" s="28"/>
      <c r="M717" s="28"/>
      <c r="N717" s="28"/>
      <c r="O717" s="28"/>
      <c r="P717" s="28"/>
      <c r="Q717" s="28"/>
      <c r="R717" s="28"/>
      <c r="S717" s="28"/>
      <c r="T717" s="28"/>
      <c r="U717" s="28"/>
      <c r="V717" s="28"/>
      <c r="W717" s="28"/>
      <c r="X717" s="28"/>
      <c r="Y717" s="28"/>
      <c r="Z717" s="28"/>
      <c r="AA717" s="28"/>
    </row>
    <row r="718" spans="1:27" ht="45.75" hidden="1" thickBot="1" x14ac:dyDescent="0.3">
      <c r="A718" s="28">
        <v>2206.09</v>
      </c>
      <c r="B718" s="28" t="s">
        <v>1744</v>
      </c>
      <c r="C718" s="28" t="s">
        <v>337</v>
      </c>
      <c r="D718" s="28" t="s">
        <v>1745</v>
      </c>
      <c r="E718" s="28"/>
      <c r="F718" s="28"/>
      <c r="G718" s="28"/>
      <c r="H718" s="28"/>
      <c r="I718" s="28"/>
      <c r="J718" s="28"/>
      <c r="K718" s="28"/>
      <c r="L718" s="28"/>
      <c r="M718" s="28"/>
      <c r="N718" s="28"/>
      <c r="O718" s="28"/>
      <c r="P718" s="28"/>
      <c r="Q718" s="28"/>
      <c r="R718" s="28"/>
      <c r="S718" s="28"/>
      <c r="T718" s="28"/>
      <c r="U718" s="28"/>
      <c r="V718" s="28"/>
      <c r="W718" s="28"/>
      <c r="X718" s="28"/>
      <c r="Y718" s="28"/>
      <c r="Z718" s="28"/>
      <c r="AA718" s="28"/>
    </row>
    <row r="719" spans="1:27" ht="120.75" hidden="1" thickBot="1" x14ac:dyDescent="0.3">
      <c r="A719" s="28" t="s">
        <v>1746</v>
      </c>
      <c r="B719" s="28" t="s">
        <v>1747</v>
      </c>
      <c r="C719" s="28" t="s">
        <v>337</v>
      </c>
      <c r="D719" s="28" t="s">
        <v>1748</v>
      </c>
      <c r="E719" s="29">
        <v>1.08</v>
      </c>
      <c r="F719" s="29">
        <v>12</v>
      </c>
      <c r="G719" s="28">
        <v>4</v>
      </c>
      <c r="H719" s="28"/>
      <c r="I719" s="28" t="s">
        <v>1601</v>
      </c>
      <c r="J719" s="28">
        <v>3.1</v>
      </c>
      <c r="K719" s="28"/>
      <c r="L719" s="28"/>
      <c r="M719" s="28"/>
      <c r="N719" s="28"/>
      <c r="O719" s="28"/>
      <c r="P719" s="28" t="s">
        <v>1749</v>
      </c>
      <c r="Q719" s="28"/>
      <c r="R719" s="28"/>
      <c r="S719" s="28"/>
      <c r="T719" s="28" t="s">
        <v>1750</v>
      </c>
      <c r="U719" s="29">
        <v>10</v>
      </c>
      <c r="V719" s="28">
        <v>36</v>
      </c>
      <c r="W719" s="28" t="s">
        <v>1646</v>
      </c>
      <c r="X719" s="28" t="s">
        <v>1751</v>
      </c>
      <c r="Y719" s="28"/>
      <c r="Z719" s="28" t="s">
        <v>1372</v>
      </c>
      <c r="AA719" s="28"/>
    </row>
    <row r="720" spans="1:27" ht="45.75" hidden="1" thickBot="1" x14ac:dyDescent="0.3">
      <c r="A720" s="28">
        <v>2003.12</v>
      </c>
      <c r="B720" s="28" t="s">
        <v>1752</v>
      </c>
      <c r="C720" s="28" t="s">
        <v>337</v>
      </c>
      <c r="D720" s="28" t="s">
        <v>1753</v>
      </c>
      <c r="E720" s="28"/>
      <c r="F720" s="28"/>
      <c r="G720" s="28"/>
      <c r="H720" s="28"/>
      <c r="I720" s="28"/>
      <c r="J720" s="28"/>
      <c r="K720" s="28"/>
      <c r="L720" s="28"/>
      <c r="M720" s="28"/>
      <c r="N720" s="28"/>
      <c r="O720" s="28"/>
      <c r="P720" s="28"/>
      <c r="Q720" s="28"/>
      <c r="R720" s="28"/>
      <c r="S720" s="28"/>
      <c r="T720" s="28"/>
      <c r="U720" s="28"/>
      <c r="V720" s="28"/>
      <c r="W720" s="28"/>
      <c r="X720" s="28"/>
      <c r="Y720" s="28"/>
      <c r="Z720" s="28"/>
      <c r="AA720" s="28"/>
    </row>
    <row r="721" spans="1:27" ht="30.75" hidden="1" thickBot="1" x14ac:dyDescent="0.3">
      <c r="A721" s="28">
        <v>5010</v>
      </c>
      <c r="B721" s="28" t="s">
        <v>1754</v>
      </c>
      <c r="C721" s="28" t="s">
        <v>337</v>
      </c>
      <c r="D721" s="28" t="s">
        <v>1755</v>
      </c>
      <c r="E721" s="28"/>
      <c r="F721" s="28"/>
      <c r="G721" s="28"/>
      <c r="H721" s="28"/>
      <c r="I721" s="28"/>
      <c r="J721" s="28"/>
      <c r="K721" s="28"/>
      <c r="L721" s="28"/>
      <c r="M721" s="28"/>
      <c r="N721" s="28"/>
      <c r="O721" s="28"/>
      <c r="P721" s="28"/>
      <c r="Q721" s="28"/>
      <c r="R721" s="28"/>
      <c r="S721" s="28"/>
      <c r="T721" s="28"/>
      <c r="U721" s="28"/>
      <c r="V721" s="28"/>
      <c r="W721" s="28"/>
      <c r="X721" s="28"/>
      <c r="Y721" s="28"/>
      <c r="Z721" s="28"/>
      <c r="AA721" s="28"/>
    </row>
    <row r="722" spans="1:27" ht="30.75" hidden="1" thickBot="1" x14ac:dyDescent="0.3">
      <c r="A722" s="28">
        <v>3016.3</v>
      </c>
      <c r="B722" s="28" t="s">
        <v>1756</v>
      </c>
      <c r="C722" s="28" t="s">
        <v>337</v>
      </c>
      <c r="D722" s="28" t="s">
        <v>1757</v>
      </c>
      <c r="E722" s="29">
        <v>150</v>
      </c>
      <c r="F722" s="28"/>
      <c r="G722" s="28"/>
      <c r="H722" s="28"/>
      <c r="I722" s="28"/>
      <c r="J722" s="28"/>
      <c r="K722" s="28"/>
      <c r="L722" s="28"/>
      <c r="M722" s="29">
        <v>150</v>
      </c>
      <c r="N722" s="28"/>
      <c r="O722" s="28" t="s">
        <v>1368</v>
      </c>
      <c r="P722" s="28"/>
      <c r="Q722" s="28"/>
      <c r="R722" s="28"/>
      <c r="S722" s="28"/>
      <c r="T722" s="28" t="s">
        <v>1758</v>
      </c>
      <c r="U722" s="29">
        <v>10</v>
      </c>
      <c r="V722" s="29">
        <v>280</v>
      </c>
      <c r="W722" s="28" t="s">
        <v>1759</v>
      </c>
      <c r="X722" s="28" t="s">
        <v>1396</v>
      </c>
      <c r="Y722" s="28"/>
      <c r="Z722" s="28" t="s">
        <v>112</v>
      </c>
      <c r="AA722" s="28"/>
    </row>
    <row r="723" spans="1:27" ht="30.75" hidden="1" thickBot="1" x14ac:dyDescent="0.3">
      <c r="A723" s="28">
        <v>3001.65</v>
      </c>
      <c r="B723" s="28" t="s">
        <v>1760</v>
      </c>
      <c r="C723" s="28" t="s">
        <v>337</v>
      </c>
      <c r="D723" s="28" t="s">
        <v>1761</v>
      </c>
      <c r="E723" s="28"/>
      <c r="F723" s="28"/>
      <c r="G723" s="28"/>
      <c r="H723" s="28"/>
      <c r="I723" s="28"/>
      <c r="J723" s="28"/>
      <c r="K723" s="28"/>
      <c r="L723" s="28"/>
      <c r="M723" s="28"/>
      <c r="N723" s="28"/>
      <c r="O723" s="28"/>
      <c r="P723" s="28"/>
      <c r="Q723" s="28"/>
      <c r="R723" s="28"/>
      <c r="S723" s="28"/>
      <c r="T723" s="28"/>
      <c r="U723" s="28"/>
      <c r="V723" s="28"/>
      <c r="W723" s="28"/>
      <c r="X723" s="28"/>
      <c r="Y723" s="28"/>
      <c r="Z723" s="28"/>
      <c r="AA723" s="28"/>
    </row>
    <row r="724" spans="1:27" ht="30.75" hidden="1" thickBot="1" x14ac:dyDescent="0.3">
      <c r="A724" s="28">
        <v>2015.6</v>
      </c>
      <c r="B724" s="28" t="s">
        <v>1762</v>
      </c>
      <c r="C724" s="28" t="s">
        <v>337</v>
      </c>
      <c r="D724" s="28" t="s">
        <v>1763</v>
      </c>
      <c r="E724" s="28"/>
      <c r="F724" s="28"/>
      <c r="G724" s="28"/>
      <c r="H724" s="28"/>
      <c r="I724" s="28"/>
      <c r="J724" s="28"/>
      <c r="K724" s="28"/>
      <c r="L724" s="28"/>
      <c r="M724" s="28"/>
      <c r="N724" s="28"/>
      <c r="O724" s="28"/>
      <c r="P724" s="28"/>
      <c r="Q724" s="28"/>
      <c r="R724" s="28"/>
      <c r="S724" s="28"/>
      <c r="T724" s="28"/>
      <c r="U724" s="28"/>
      <c r="V724" s="28"/>
      <c r="W724" s="28"/>
      <c r="X724" s="28"/>
      <c r="Y724" s="28"/>
      <c r="Z724" s="28"/>
      <c r="AA724" s="28"/>
    </row>
    <row r="725" spans="1:27" ht="15.75" hidden="1" thickBot="1" x14ac:dyDescent="0.3">
      <c r="A725" s="28">
        <v>1005</v>
      </c>
      <c r="B725" s="28" t="s">
        <v>107</v>
      </c>
      <c r="C725" s="28" t="s">
        <v>337</v>
      </c>
      <c r="D725" s="28" t="s">
        <v>1764</v>
      </c>
      <c r="E725" s="28"/>
      <c r="F725" s="28"/>
      <c r="G725" s="28"/>
      <c r="H725" s="28"/>
      <c r="I725" s="28"/>
      <c r="J725" s="28"/>
      <c r="K725" s="28"/>
      <c r="L725" s="28"/>
      <c r="M725" s="28"/>
      <c r="N725" s="28"/>
      <c r="O725" s="28"/>
      <c r="P725" s="28"/>
      <c r="Q725" s="28"/>
      <c r="R725" s="28"/>
      <c r="S725" s="28"/>
      <c r="T725" s="28"/>
      <c r="U725" s="28"/>
      <c r="V725" s="28"/>
      <c r="W725" s="28"/>
      <c r="X725" s="28"/>
      <c r="Y725" s="28"/>
      <c r="Z725" s="28"/>
      <c r="AA725" s="28"/>
    </row>
    <row r="726" spans="1:27" ht="30.75" hidden="1" thickBot="1" x14ac:dyDescent="0.3">
      <c r="A726" s="28">
        <v>9202.2999999999993</v>
      </c>
      <c r="B726" s="28" t="s">
        <v>1765</v>
      </c>
      <c r="C726" s="28" t="s">
        <v>337</v>
      </c>
      <c r="D726" s="28" t="s">
        <v>1766</v>
      </c>
      <c r="E726" s="28"/>
      <c r="F726" s="28"/>
      <c r="G726" s="28"/>
      <c r="H726" s="28"/>
      <c r="I726" s="28"/>
      <c r="J726" s="28"/>
      <c r="K726" s="28"/>
      <c r="L726" s="28"/>
      <c r="M726" s="28"/>
      <c r="N726" s="28"/>
      <c r="O726" s="28"/>
      <c r="P726" s="28"/>
      <c r="Q726" s="28"/>
      <c r="R726" s="28"/>
      <c r="S726" s="28"/>
      <c r="T726" s="28"/>
      <c r="U726" s="28"/>
      <c r="V726" s="28"/>
      <c r="W726" s="28"/>
      <c r="X726" s="28"/>
      <c r="Y726" s="28"/>
      <c r="Z726" s="28"/>
      <c r="AA726" s="28"/>
    </row>
    <row r="727" spans="1:27" ht="15.75" hidden="1" thickBot="1" x14ac:dyDescent="0.3">
      <c r="A727" s="28" t="s">
        <v>1767</v>
      </c>
      <c r="B727" s="28" t="s">
        <v>1768</v>
      </c>
      <c r="C727" s="28" t="s">
        <v>337</v>
      </c>
      <c r="D727" s="28" t="s">
        <v>1769</v>
      </c>
      <c r="E727" s="28"/>
      <c r="F727" s="28"/>
      <c r="G727" s="28"/>
      <c r="H727" s="28"/>
      <c r="I727" s="28"/>
      <c r="J727" s="28"/>
      <c r="K727" s="28"/>
      <c r="L727" s="28"/>
      <c r="M727" s="28"/>
      <c r="N727" s="28"/>
      <c r="O727" s="28"/>
      <c r="P727" s="28"/>
      <c r="Q727" s="28"/>
      <c r="R727" s="28"/>
      <c r="S727" s="28"/>
      <c r="T727" s="28"/>
      <c r="U727" s="28"/>
      <c r="V727" s="28"/>
      <c r="W727" s="28"/>
      <c r="X727" s="28"/>
      <c r="Y727" s="28"/>
      <c r="Z727" s="28"/>
      <c r="AA727" s="28"/>
    </row>
    <row r="728" spans="1:27" ht="30.75" hidden="1" thickBot="1" x14ac:dyDescent="0.3">
      <c r="A728" s="28" t="s">
        <v>1767</v>
      </c>
      <c r="B728" s="28" t="s">
        <v>1770</v>
      </c>
      <c r="C728" s="28" t="s">
        <v>337</v>
      </c>
      <c r="D728" s="28" t="s">
        <v>1771</v>
      </c>
      <c r="E728" s="28"/>
      <c r="F728" s="28"/>
      <c r="G728" s="28"/>
      <c r="H728" s="28"/>
      <c r="I728" s="28"/>
      <c r="J728" s="28"/>
      <c r="K728" s="28"/>
      <c r="L728" s="28"/>
      <c r="M728" s="28"/>
      <c r="N728" s="28"/>
      <c r="O728" s="28"/>
      <c r="P728" s="28"/>
      <c r="Q728" s="28"/>
      <c r="R728" s="28"/>
      <c r="S728" s="28"/>
      <c r="T728" s="28"/>
      <c r="U728" s="28"/>
      <c r="V728" s="28"/>
      <c r="W728" s="28"/>
      <c r="X728" s="28"/>
      <c r="Y728" s="28"/>
      <c r="Z728" s="28"/>
      <c r="AA728" s="28"/>
    </row>
    <row r="729" spans="1:27" ht="30.75" hidden="1" thickBot="1" x14ac:dyDescent="0.3">
      <c r="A729" s="28">
        <v>232418888</v>
      </c>
      <c r="B729" s="28" t="s">
        <v>1772</v>
      </c>
      <c r="C729" s="28"/>
      <c r="D729" s="28" t="s">
        <v>1773</v>
      </c>
      <c r="E729" s="28"/>
      <c r="F729" s="28"/>
      <c r="G729" s="28"/>
      <c r="H729" s="28"/>
      <c r="I729" s="28"/>
      <c r="J729" s="28"/>
      <c r="K729" s="28"/>
      <c r="L729" s="28"/>
      <c r="M729" s="28"/>
      <c r="N729" s="28"/>
      <c r="O729" s="28"/>
      <c r="P729" s="28"/>
      <c r="Q729" s="28"/>
      <c r="R729" s="28"/>
      <c r="S729" s="28"/>
      <c r="T729" s="28"/>
      <c r="U729" s="28"/>
      <c r="V729" s="28"/>
      <c r="W729" s="28"/>
      <c r="X729" s="28"/>
      <c r="Y729" s="28"/>
      <c r="Z729" s="28"/>
      <c r="AA729" s="28"/>
    </row>
    <row r="730" spans="1:27" ht="30.75" hidden="1" thickBot="1" x14ac:dyDescent="0.3">
      <c r="A730" s="28"/>
      <c r="B730" s="28" t="s">
        <v>1774</v>
      </c>
      <c r="C730" s="28"/>
      <c r="D730" s="28" t="s">
        <v>1775</v>
      </c>
      <c r="E730" s="28"/>
      <c r="F730" s="28"/>
      <c r="G730" s="28"/>
      <c r="H730" s="28"/>
      <c r="I730" s="28"/>
      <c r="J730" s="28"/>
      <c r="K730" s="28"/>
      <c r="L730" s="28"/>
      <c r="M730" s="28"/>
      <c r="N730" s="28"/>
      <c r="O730" s="28"/>
      <c r="P730" s="28"/>
      <c r="Q730" s="28"/>
      <c r="R730" s="28"/>
      <c r="S730" s="28"/>
      <c r="T730" s="28"/>
      <c r="U730" s="28"/>
      <c r="V730" s="28"/>
      <c r="W730" s="28"/>
      <c r="X730" s="28"/>
      <c r="Y730" s="28"/>
      <c r="Z730" s="28"/>
      <c r="AA730" s="28"/>
    </row>
    <row r="731" spans="1:27" ht="30.75" hidden="1" thickBot="1" x14ac:dyDescent="0.3">
      <c r="A731" s="28">
        <v>8007.1</v>
      </c>
      <c r="B731" s="28" t="s">
        <v>1776</v>
      </c>
      <c r="C731" s="28"/>
      <c r="D731" s="28" t="s">
        <v>1777</v>
      </c>
      <c r="E731" s="28"/>
      <c r="F731" s="28"/>
      <c r="G731" s="28"/>
      <c r="H731" s="28"/>
      <c r="I731" s="28"/>
      <c r="J731" s="28"/>
      <c r="K731" s="28"/>
      <c r="L731" s="28"/>
      <c r="M731" s="28"/>
      <c r="N731" s="28"/>
      <c r="O731" s="28"/>
      <c r="P731" s="28"/>
      <c r="Q731" s="28"/>
      <c r="R731" s="28"/>
      <c r="S731" s="28"/>
      <c r="T731" s="28"/>
      <c r="U731" s="28"/>
      <c r="V731" s="28"/>
      <c r="W731" s="28"/>
      <c r="X731" s="28"/>
      <c r="Y731" s="28"/>
      <c r="Z731" s="28"/>
      <c r="AA731" s="28"/>
    </row>
    <row r="732" spans="1:27" ht="30.75" hidden="1" thickBot="1" x14ac:dyDescent="0.3">
      <c r="A732" s="28" t="s">
        <v>1778</v>
      </c>
      <c r="B732" s="28" t="s">
        <v>1779</v>
      </c>
      <c r="C732" s="28" t="s">
        <v>337</v>
      </c>
      <c r="D732" s="28" t="s">
        <v>1780</v>
      </c>
      <c r="E732" s="29">
        <v>200</v>
      </c>
      <c r="F732" s="29">
        <v>8</v>
      </c>
      <c r="G732" s="28">
        <v>1</v>
      </c>
      <c r="H732" s="28"/>
      <c r="I732" s="28" t="s">
        <v>1601</v>
      </c>
      <c r="J732" s="28">
        <v>2.2000000000000002</v>
      </c>
      <c r="K732" s="28"/>
      <c r="L732" s="28"/>
      <c r="M732" s="28"/>
      <c r="N732" s="28"/>
      <c r="O732" s="28"/>
      <c r="P732" s="28"/>
      <c r="Q732" s="28"/>
      <c r="R732" s="28"/>
      <c r="S732" s="28"/>
      <c r="T732" s="28"/>
      <c r="U732" s="28"/>
      <c r="V732" s="28"/>
      <c r="W732" s="28"/>
      <c r="X732" s="28"/>
      <c r="Y732" s="28"/>
      <c r="Z732" s="28"/>
      <c r="AA732" s="28"/>
    </row>
    <row r="733" spans="1:27" ht="30.75" hidden="1" thickBot="1" x14ac:dyDescent="0.3">
      <c r="A733" s="28" t="s">
        <v>1781</v>
      </c>
      <c r="B733" s="28" t="s">
        <v>1782</v>
      </c>
      <c r="C733" s="28" t="s">
        <v>337</v>
      </c>
      <c r="D733" s="28" t="s">
        <v>1783</v>
      </c>
      <c r="E733" s="29">
        <v>1000</v>
      </c>
      <c r="F733" s="28"/>
      <c r="G733" s="28"/>
      <c r="H733" s="28"/>
      <c r="I733" s="28" t="s">
        <v>1438</v>
      </c>
      <c r="J733" s="28">
        <v>2.1</v>
      </c>
      <c r="K733" s="28"/>
      <c r="L733" s="28"/>
      <c r="M733" s="28"/>
      <c r="N733" s="28"/>
      <c r="O733" s="28"/>
      <c r="P733" s="28"/>
      <c r="Q733" s="28"/>
      <c r="R733" s="28"/>
      <c r="S733" s="28"/>
      <c r="T733" s="28"/>
      <c r="U733" s="28"/>
      <c r="V733" s="28"/>
      <c r="W733" s="28"/>
      <c r="X733" s="28"/>
      <c r="Y733" s="28"/>
      <c r="Z733" s="28"/>
      <c r="AA733" s="28"/>
    </row>
    <row r="734" spans="1:27" ht="30.75" hidden="1" thickBot="1" x14ac:dyDescent="0.3">
      <c r="A734" s="28">
        <v>6635</v>
      </c>
      <c r="B734" s="28">
        <v>12</v>
      </c>
      <c r="C734" s="28" t="s">
        <v>1784</v>
      </c>
      <c r="D734" s="28" t="s">
        <v>1785</v>
      </c>
      <c r="E734" s="28"/>
      <c r="F734" s="28"/>
      <c r="G734" s="28"/>
      <c r="H734" s="28"/>
      <c r="I734" s="28"/>
      <c r="J734" s="28"/>
      <c r="K734" s="28"/>
      <c r="L734" s="28"/>
      <c r="M734" s="28"/>
      <c r="N734" s="28"/>
      <c r="O734" s="28"/>
      <c r="P734" s="28"/>
      <c r="Q734" s="28"/>
      <c r="R734" s="28"/>
      <c r="S734" s="28"/>
      <c r="T734" s="28"/>
      <c r="U734" s="28"/>
      <c r="V734" s="28"/>
      <c r="W734" s="28"/>
      <c r="X734" s="28"/>
      <c r="Y734" s="28"/>
      <c r="Z734" s="28"/>
      <c r="AA734" s="28"/>
    </row>
    <row r="735" spans="1:27" ht="45.75" hidden="1" thickBot="1" x14ac:dyDescent="0.3">
      <c r="A735" s="28" t="s">
        <v>1786</v>
      </c>
      <c r="B735" s="28" t="s">
        <v>83</v>
      </c>
      <c r="C735" s="28" t="s">
        <v>337</v>
      </c>
      <c r="D735" s="28" t="s">
        <v>1787</v>
      </c>
      <c r="E735" s="28"/>
      <c r="F735" s="28"/>
      <c r="G735" s="28"/>
      <c r="H735" s="28"/>
      <c r="I735" s="28"/>
      <c r="J735" s="28"/>
      <c r="K735" s="28"/>
      <c r="L735" s="28"/>
      <c r="M735" s="28"/>
      <c r="N735" s="28"/>
      <c r="O735" s="28"/>
      <c r="P735" s="28"/>
      <c r="Q735" s="28"/>
      <c r="R735" s="28"/>
      <c r="S735" s="28"/>
      <c r="T735" s="28"/>
      <c r="U735" s="28"/>
      <c r="V735" s="28"/>
      <c r="W735" s="28"/>
      <c r="X735" s="28"/>
      <c r="Y735" s="28"/>
      <c r="Z735" s="28"/>
      <c r="AA735" s="28"/>
    </row>
    <row r="736" spans="1:27" ht="30.75" hidden="1" thickBot="1" x14ac:dyDescent="0.3">
      <c r="A736" s="28">
        <v>9301.1</v>
      </c>
      <c r="B736" s="28" t="s">
        <v>1788</v>
      </c>
      <c r="C736" s="28" t="s">
        <v>337</v>
      </c>
      <c r="D736" s="28" t="s">
        <v>1789</v>
      </c>
      <c r="E736" s="29">
        <v>1000</v>
      </c>
      <c r="F736" s="28"/>
      <c r="G736" s="28"/>
      <c r="H736" s="28"/>
      <c r="I736" s="28" t="s">
        <v>1438</v>
      </c>
      <c r="J736" s="28">
        <v>2.1</v>
      </c>
      <c r="K736" s="28">
        <v>800</v>
      </c>
      <c r="L736" s="28">
        <v>801</v>
      </c>
      <c r="M736" s="29">
        <v>120</v>
      </c>
      <c r="N736" s="28" t="s">
        <v>1367</v>
      </c>
      <c r="O736" s="28" t="s">
        <v>1368</v>
      </c>
      <c r="P736" s="28"/>
      <c r="Q736" s="28"/>
      <c r="R736" s="28" t="s">
        <v>1790</v>
      </c>
      <c r="S736" s="29">
        <v>1</v>
      </c>
      <c r="T736" s="28" t="s">
        <v>1791</v>
      </c>
      <c r="U736" s="29">
        <v>7</v>
      </c>
      <c r="V736" s="28">
        <v>65</v>
      </c>
      <c r="W736" s="28" t="s">
        <v>1792</v>
      </c>
      <c r="X736" s="28" t="s">
        <v>1371</v>
      </c>
      <c r="Y736" s="28" t="s">
        <v>1793</v>
      </c>
      <c r="Z736" s="28" t="s">
        <v>112</v>
      </c>
      <c r="AA736" s="28"/>
    </row>
    <row r="737" spans="1:27" ht="30.75" hidden="1" thickBot="1" x14ac:dyDescent="0.3">
      <c r="A737" s="28">
        <v>9302.1</v>
      </c>
      <c r="B737" s="28" t="s">
        <v>1794</v>
      </c>
      <c r="C737" s="28" t="s">
        <v>337</v>
      </c>
      <c r="D737" s="28" t="s">
        <v>1795</v>
      </c>
      <c r="E737" s="29">
        <v>1000</v>
      </c>
      <c r="F737" s="28"/>
      <c r="G737" s="28"/>
      <c r="H737" s="28"/>
      <c r="I737" s="28" t="s">
        <v>1379</v>
      </c>
      <c r="J737" s="28">
        <v>2.1</v>
      </c>
      <c r="K737" s="28">
        <v>800</v>
      </c>
      <c r="L737" s="28">
        <v>801</v>
      </c>
      <c r="M737" s="29">
        <v>120</v>
      </c>
      <c r="N737" s="28"/>
      <c r="O737" s="28"/>
      <c r="P737" s="28"/>
      <c r="Q737" s="28"/>
      <c r="R737" s="28" t="s">
        <v>1796</v>
      </c>
      <c r="S737" s="29">
        <v>1</v>
      </c>
      <c r="T737" s="28" t="s">
        <v>1791</v>
      </c>
      <c r="U737" s="29">
        <v>7</v>
      </c>
      <c r="V737" s="28">
        <v>65</v>
      </c>
      <c r="W737" s="28" t="s">
        <v>1792</v>
      </c>
      <c r="X737" s="28" t="s">
        <v>1371</v>
      </c>
      <c r="Y737" s="28" t="s">
        <v>1793</v>
      </c>
      <c r="Z737" s="28" t="s">
        <v>112</v>
      </c>
      <c r="AA737" s="28"/>
    </row>
    <row r="738" spans="1:27" ht="45.75" hidden="1" thickBot="1" x14ac:dyDescent="0.3">
      <c r="A738" s="28">
        <v>7004.3</v>
      </c>
      <c r="B738" s="28" t="s">
        <v>1797</v>
      </c>
      <c r="C738" s="28" t="s">
        <v>337</v>
      </c>
      <c r="D738" s="28" t="s">
        <v>1798</v>
      </c>
      <c r="E738" s="28"/>
      <c r="F738" s="28"/>
      <c r="G738" s="28"/>
      <c r="H738" s="28"/>
      <c r="I738" s="28"/>
      <c r="J738" s="28"/>
      <c r="K738" s="28"/>
      <c r="L738" s="28"/>
      <c r="M738" s="28"/>
      <c r="N738" s="28"/>
      <c r="O738" s="28"/>
      <c r="P738" s="28"/>
      <c r="Q738" s="28"/>
      <c r="R738" s="28"/>
      <c r="S738" s="28"/>
      <c r="T738" s="28"/>
      <c r="U738" s="28"/>
      <c r="V738" s="28"/>
      <c r="W738" s="28"/>
      <c r="X738" s="28"/>
      <c r="Y738" s="28"/>
      <c r="Z738" s="28"/>
      <c r="AA738" s="28"/>
    </row>
    <row r="739" spans="1:27" ht="45.75" hidden="1" thickBot="1" x14ac:dyDescent="0.3">
      <c r="A739" s="28">
        <v>2204.1</v>
      </c>
      <c r="B739" s="28" t="s">
        <v>1799</v>
      </c>
      <c r="C739" s="28" t="s">
        <v>337</v>
      </c>
      <c r="D739" s="28">
        <v>89903208</v>
      </c>
      <c r="E739" s="28"/>
      <c r="F739" s="28"/>
      <c r="G739" s="28"/>
      <c r="H739" s="28"/>
      <c r="I739" s="28"/>
      <c r="J739" s="28"/>
      <c r="K739" s="28"/>
      <c r="L739" s="28"/>
      <c r="M739" s="28"/>
      <c r="N739" s="28"/>
      <c r="O739" s="28"/>
      <c r="P739" s="28"/>
      <c r="Q739" s="28"/>
      <c r="R739" s="28"/>
      <c r="S739" s="28"/>
      <c r="T739" s="28"/>
      <c r="U739" s="28"/>
      <c r="V739" s="28"/>
      <c r="W739" s="28"/>
      <c r="X739" s="28"/>
      <c r="Y739" s="28"/>
      <c r="Z739" s="28"/>
      <c r="AA739" s="28"/>
    </row>
    <row r="740" spans="1:27" ht="30.75" hidden="1" thickBot="1" x14ac:dyDescent="0.3">
      <c r="A740" s="28" t="s">
        <v>1800</v>
      </c>
      <c r="B740" s="28" t="s">
        <v>1801</v>
      </c>
      <c r="C740" s="28" t="s">
        <v>337</v>
      </c>
      <c r="D740" s="28" t="s">
        <v>1802</v>
      </c>
      <c r="E740" s="28"/>
      <c r="F740" s="28"/>
      <c r="G740" s="28"/>
      <c r="H740" s="28"/>
      <c r="I740" s="28"/>
      <c r="J740" s="28"/>
      <c r="K740" s="28"/>
      <c r="L740" s="28"/>
      <c r="M740" s="28"/>
      <c r="N740" s="28"/>
      <c r="O740" s="28"/>
      <c r="P740" s="28"/>
      <c r="Q740" s="28"/>
      <c r="R740" s="28"/>
      <c r="S740" s="28"/>
      <c r="T740" s="28"/>
      <c r="U740" s="28"/>
      <c r="V740" s="28"/>
      <c r="W740" s="28"/>
      <c r="X740" s="28"/>
      <c r="Y740" s="28"/>
      <c r="Z740" s="28"/>
      <c r="AA740" s="28"/>
    </row>
    <row r="741" spans="1:27" ht="30.75" hidden="1" thickBot="1" x14ac:dyDescent="0.3">
      <c r="A741" s="28">
        <v>9301</v>
      </c>
      <c r="B741" s="28" t="s">
        <v>1803</v>
      </c>
      <c r="C741" s="28" t="s">
        <v>337</v>
      </c>
      <c r="D741" s="28" t="s">
        <v>1804</v>
      </c>
      <c r="E741" s="28"/>
      <c r="F741" s="28"/>
      <c r="G741" s="28"/>
      <c r="H741" s="28"/>
      <c r="I741" s="28"/>
      <c r="J741" s="28"/>
      <c r="K741" s="28"/>
      <c r="L741" s="28"/>
      <c r="M741" s="28"/>
      <c r="N741" s="28"/>
      <c r="O741" s="28"/>
      <c r="P741" s="28"/>
      <c r="Q741" s="28"/>
      <c r="R741" s="28"/>
      <c r="S741" s="28"/>
      <c r="T741" s="28"/>
      <c r="U741" s="28"/>
      <c r="V741" s="28"/>
      <c r="W741" s="28"/>
      <c r="X741" s="28"/>
      <c r="Y741" s="28"/>
      <c r="Z741" s="28"/>
      <c r="AA741" s="28"/>
    </row>
    <row r="742" spans="1:27" ht="30.75" hidden="1" thickBot="1" x14ac:dyDescent="0.3">
      <c r="A742" s="28">
        <v>2002.75</v>
      </c>
      <c r="B742" s="28" t="s">
        <v>1805</v>
      </c>
      <c r="C742" s="28" t="s">
        <v>337</v>
      </c>
      <c r="D742" s="28" t="s">
        <v>1806</v>
      </c>
      <c r="E742" s="28"/>
      <c r="F742" s="28"/>
      <c r="G742" s="28"/>
      <c r="H742" s="28"/>
      <c r="I742" s="28"/>
      <c r="J742" s="28"/>
      <c r="K742" s="28"/>
      <c r="L742" s="28"/>
      <c r="M742" s="28"/>
      <c r="N742" s="28"/>
      <c r="O742" s="28"/>
      <c r="P742" s="28"/>
      <c r="Q742" s="28"/>
      <c r="R742" s="28"/>
      <c r="S742" s="28"/>
      <c r="T742" s="28"/>
      <c r="U742" s="28"/>
      <c r="V742" s="28"/>
      <c r="W742" s="28"/>
      <c r="X742" s="28"/>
      <c r="Y742" s="28"/>
      <c r="Z742" s="28"/>
      <c r="AA742" s="28"/>
    </row>
    <row r="743" spans="1:27" ht="30.75" hidden="1" thickBot="1" x14ac:dyDescent="0.3">
      <c r="A743" s="28">
        <v>2015.1</v>
      </c>
      <c r="B743" s="28" t="s">
        <v>1807</v>
      </c>
      <c r="C743" s="28" t="s">
        <v>337</v>
      </c>
      <c r="D743" s="28" t="s">
        <v>1808</v>
      </c>
      <c r="E743" s="28"/>
      <c r="F743" s="28"/>
      <c r="G743" s="28"/>
      <c r="H743" s="28"/>
      <c r="I743" s="28"/>
      <c r="J743" s="28"/>
      <c r="K743" s="28"/>
      <c r="L743" s="28"/>
      <c r="M743" s="28"/>
      <c r="N743" s="28"/>
      <c r="O743" s="28"/>
      <c r="P743" s="28"/>
      <c r="Q743" s="28"/>
      <c r="R743" s="28"/>
      <c r="S743" s="28"/>
      <c r="T743" s="28"/>
      <c r="U743" s="28"/>
      <c r="V743" s="28"/>
      <c r="W743" s="28"/>
      <c r="X743" s="28"/>
      <c r="Y743" s="28"/>
      <c r="Z743" s="28"/>
      <c r="AA743" s="28"/>
    </row>
    <row r="744" spans="1:27" ht="30.75" hidden="1" thickBot="1" x14ac:dyDescent="0.3">
      <c r="A744" s="28">
        <v>3014</v>
      </c>
      <c r="B744" s="28" t="s">
        <v>1809</v>
      </c>
      <c r="C744" s="28" t="s">
        <v>337</v>
      </c>
      <c r="D744" s="28" t="s">
        <v>1810</v>
      </c>
      <c r="E744" s="28"/>
      <c r="F744" s="28"/>
      <c r="G744" s="28"/>
      <c r="H744" s="28"/>
      <c r="I744" s="28"/>
      <c r="J744" s="28"/>
      <c r="K744" s="28"/>
      <c r="L744" s="28"/>
      <c r="M744" s="28"/>
      <c r="N744" s="28"/>
      <c r="O744" s="28"/>
      <c r="P744" s="28"/>
      <c r="Q744" s="28"/>
      <c r="R744" s="28"/>
      <c r="S744" s="28"/>
      <c r="T744" s="28"/>
      <c r="U744" s="28"/>
      <c r="V744" s="28"/>
      <c r="W744" s="28"/>
      <c r="X744" s="28"/>
      <c r="Y744" s="28"/>
      <c r="Z744" s="28"/>
      <c r="AA744" s="28"/>
    </row>
    <row r="745" spans="1:27" ht="30.75" hidden="1" thickBot="1" x14ac:dyDescent="0.3">
      <c r="A745" s="28" t="s">
        <v>1811</v>
      </c>
      <c r="B745" s="28" t="s">
        <v>1812</v>
      </c>
      <c r="C745" s="28" t="s">
        <v>337</v>
      </c>
      <c r="D745" s="28" t="s">
        <v>1813</v>
      </c>
      <c r="E745" s="28"/>
      <c r="F745" s="28"/>
      <c r="G745" s="28"/>
      <c r="H745" s="28"/>
      <c r="I745" s="28"/>
      <c r="J745" s="28"/>
      <c r="K745" s="28"/>
      <c r="L745" s="28"/>
      <c r="M745" s="28"/>
      <c r="N745" s="28"/>
      <c r="O745" s="28"/>
      <c r="P745" s="28"/>
      <c r="Q745" s="28"/>
      <c r="R745" s="28"/>
      <c r="S745" s="28"/>
      <c r="T745" s="28"/>
      <c r="U745" s="28"/>
      <c r="V745" s="28"/>
      <c r="W745" s="28"/>
      <c r="X745" s="28"/>
      <c r="Y745" s="28"/>
      <c r="Z745" s="28"/>
      <c r="AA745" s="28"/>
    </row>
    <row r="746" spans="1:27" ht="45.75" hidden="1" thickBot="1" x14ac:dyDescent="0.3">
      <c r="A746" s="28">
        <v>2017.03</v>
      </c>
      <c r="B746" s="28" t="s">
        <v>1814</v>
      </c>
      <c r="C746" s="28" t="s">
        <v>337</v>
      </c>
      <c r="D746" s="28" t="s">
        <v>1815</v>
      </c>
      <c r="E746" s="28"/>
      <c r="F746" s="28"/>
      <c r="G746" s="28"/>
      <c r="H746" s="28"/>
      <c r="I746" s="28"/>
      <c r="J746" s="28"/>
      <c r="K746" s="28"/>
      <c r="L746" s="28"/>
      <c r="M746" s="28"/>
      <c r="N746" s="28"/>
      <c r="O746" s="28"/>
      <c r="P746" s="28"/>
      <c r="Q746" s="28"/>
      <c r="R746" s="28"/>
      <c r="S746" s="28"/>
      <c r="T746" s="28"/>
      <c r="U746" s="28"/>
      <c r="V746" s="28"/>
      <c r="W746" s="28"/>
      <c r="X746" s="28"/>
      <c r="Y746" s="28"/>
      <c r="Z746" s="28"/>
      <c r="AA746" s="28"/>
    </row>
    <row r="747" spans="1:27" ht="30.75" hidden="1" thickBot="1" x14ac:dyDescent="0.3">
      <c r="A747" s="28">
        <v>3011.8</v>
      </c>
      <c r="B747" s="28" t="s">
        <v>1816</v>
      </c>
      <c r="C747" s="28" t="s">
        <v>337</v>
      </c>
      <c r="D747" s="28" t="s">
        <v>1817</v>
      </c>
      <c r="E747" s="28"/>
      <c r="F747" s="28"/>
      <c r="G747" s="28"/>
      <c r="H747" s="28"/>
      <c r="I747" s="28"/>
      <c r="J747" s="28"/>
      <c r="K747" s="28"/>
      <c r="L747" s="28"/>
      <c r="M747" s="28"/>
      <c r="N747" s="28"/>
      <c r="O747" s="28"/>
      <c r="P747" s="28"/>
      <c r="Q747" s="28"/>
      <c r="R747" s="28"/>
      <c r="S747" s="28"/>
      <c r="T747" s="28"/>
      <c r="U747" s="28"/>
      <c r="V747" s="28"/>
      <c r="W747" s="28"/>
      <c r="X747" s="28"/>
      <c r="Y747" s="28"/>
      <c r="Z747" s="28"/>
      <c r="AA747" s="28"/>
    </row>
    <row r="748" spans="1:27" ht="30.75" hidden="1" thickBot="1" x14ac:dyDescent="0.3">
      <c r="A748" s="28">
        <v>3016.9</v>
      </c>
      <c r="B748" s="28" t="s">
        <v>1818</v>
      </c>
      <c r="C748" s="28" t="s">
        <v>337</v>
      </c>
      <c r="D748" s="28" t="s">
        <v>1819</v>
      </c>
      <c r="E748" s="28"/>
      <c r="F748" s="28"/>
      <c r="G748" s="28"/>
      <c r="H748" s="28"/>
      <c r="I748" s="28"/>
      <c r="J748" s="28"/>
      <c r="K748" s="28"/>
      <c r="L748" s="28"/>
      <c r="M748" s="28"/>
      <c r="N748" s="28"/>
      <c r="O748" s="28"/>
      <c r="P748" s="28"/>
      <c r="Q748" s="28"/>
      <c r="R748" s="28"/>
      <c r="S748" s="28"/>
      <c r="T748" s="28"/>
      <c r="U748" s="28"/>
      <c r="V748" s="28"/>
      <c r="W748" s="28"/>
      <c r="X748" s="28"/>
      <c r="Y748" s="28"/>
      <c r="Z748" s="28"/>
      <c r="AA748" s="28"/>
    </row>
    <row r="749" spans="1:27" ht="120.75" hidden="1" thickBot="1" x14ac:dyDescent="0.3">
      <c r="A749" s="28" t="s">
        <v>1820</v>
      </c>
      <c r="B749" s="28" t="s">
        <v>1821</v>
      </c>
      <c r="C749" s="28" t="s">
        <v>337</v>
      </c>
      <c r="D749" s="28" t="s">
        <v>1822</v>
      </c>
      <c r="E749" s="29">
        <v>360</v>
      </c>
      <c r="F749" s="29">
        <v>10</v>
      </c>
      <c r="G749" s="29">
        <v>2</v>
      </c>
      <c r="H749" s="28" t="s">
        <v>1823</v>
      </c>
      <c r="I749" s="28" t="s">
        <v>1824</v>
      </c>
      <c r="J749" s="28">
        <v>2.2000000000000002</v>
      </c>
      <c r="K749" s="28">
        <v>800</v>
      </c>
      <c r="L749" s="28">
        <v>801</v>
      </c>
      <c r="M749" s="29">
        <v>46</v>
      </c>
      <c r="N749" s="28" t="s">
        <v>1617</v>
      </c>
      <c r="O749" s="28" t="s">
        <v>1369</v>
      </c>
      <c r="P749" s="28" t="s">
        <v>1825</v>
      </c>
      <c r="Q749" s="28" t="s">
        <v>1826</v>
      </c>
      <c r="R749" s="28" t="s">
        <v>1827</v>
      </c>
      <c r="S749" s="29">
        <v>2</v>
      </c>
      <c r="T749" s="28" t="s">
        <v>1828</v>
      </c>
      <c r="U749" s="29">
        <v>16</v>
      </c>
      <c r="V749" s="28">
        <v>40</v>
      </c>
      <c r="W749" s="28" t="s">
        <v>1395</v>
      </c>
      <c r="X749" s="28" t="s">
        <v>1382</v>
      </c>
      <c r="Y749" s="28"/>
      <c r="Z749" s="28" t="s">
        <v>112</v>
      </c>
      <c r="AA749" s="28"/>
    </row>
    <row r="750" spans="1:27" ht="30.75" hidden="1" thickBot="1" x14ac:dyDescent="0.3">
      <c r="A750" s="28">
        <v>2015.85</v>
      </c>
      <c r="B750" s="28" t="s">
        <v>1829</v>
      </c>
      <c r="C750" s="28" t="s">
        <v>337</v>
      </c>
      <c r="D750" s="28" t="s">
        <v>1830</v>
      </c>
      <c r="E750" s="29">
        <v>1</v>
      </c>
      <c r="F750" s="28"/>
      <c r="G750" s="28"/>
      <c r="H750" s="28"/>
      <c r="I750" s="28"/>
      <c r="J750" s="28"/>
      <c r="K750" s="28"/>
      <c r="L750" s="28"/>
      <c r="M750" s="28"/>
      <c r="N750" s="28"/>
      <c r="O750" s="28"/>
      <c r="P750" s="28"/>
      <c r="Q750" s="28"/>
      <c r="R750" s="28"/>
      <c r="S750" s="28"/>
      <c r="T750" s="28"/>
      <c r="U750" s="28"/>
      <c r="V750" s="28"/>
      <c r="W750" s="28"/>
      <c r="X750" s="28"/>
      <c r="Y750" s="28"/>
      <c r="Z750" s="28"/>
      <c r="AA750" s="28"/>
    </row>
    <row r="751" spans="1:27" ht="30.75" hidden="1" thickBot="1" x14ac:dyDescent="0.3">
      <c r="A751" s="28" t="s">
        <v>1831</v>
      </c>
      <c r="B751" s="28" t="s">
        <v>1832</v>
      </c>
      <c r="C751" s="28" t="s">
        <v>337</v>
      </c>
      <c r="D751" s="28" t="s">
        <v>1833</v>
      </c>
      <c r="E751" s="28"/>
      <c r="F751" s="28"/>
      <c r="G751" s="28"/>
      <c r="H751" s="28"/>
      <c r="I751" s="28"/>
      <c r="J751" s="28"/>
      <c r="K751" s="28"/>
      <c r="L751" s="28"/>
      <c r="M751" s="28"/>
      <c r="N751" s="28"/>
      <c r="O751" s="28"/>
      <c r="P751" s="28"/>
      <c r="Q751" s="28"/>
      <c r="R751" s="28"/>
      <c r="S751" s="28"/>
      <c r="T751" s="28"/>
      <c r="U751" s="28"/>
      <c r="V751" s="28"/>
      <c r="W751" s="28"/>
      <c r="X751" s="28"/>
      <c r="Y751" s="28"/>
      <c r="Z751" s="28"/>
      <c r="AA751" s="28"/>
    </row>
    <row r="752" spans="1:27" ht="45.75" hidden="1" thickBot="1" x14ac:dyDescent="0.3">
      <c r="A752" s="28">
        <v>2203</v>
      </c>
      <c r="B752" s="28" t="s">
        <v>1834</v>
      </c>
      <c r="C752" s="28" t="s">
        <v>337</v>
      </c>
      <c r="D752" s="28" t="s">
        <v>1835</v>
      </c>
      <c r="E752" s="28"/>
      <c r="F752" s="28"/>
      <c r="G752" s="28"/>
      <c r="H752" s="28"/>
      <c r="I752" s="28"/>
      <c r="J752" s="28"/>
      <c r="K752" s="28"/>
      <c r="L752" s="28"/>
      <c r="M752" s="28"/>
      <c r="N752" s="28"/>
      <c r="O752" s="28"/>
      <c r="P752" s="28"/>
      <c r="Q752" s="28"/>
      <c r="R752" s="28"/>
      <c r="S752" s="28"/>
      <c r="T752" s="28"/>
      <c r="U752" s="28"/>
      <c r="V752" s="28"/>
      <c r="W752" s="28"/>
      <c r="X752" s="28"/>
      <c r="Y752" s="28"/>
      <c r="Z752" s="28"/>
      <c r="AA752" s="28"/>
    </row>
    <row r="753" spans="1:27" ht="45.75" hidden="1" thickBot="1" x14ac:dyDescent="0.3">
      <c r="A753" s="28">
        <v>2203.1</v>
      </c>
      <c r="B753" s="28" t="s">
        <v>1836</v>
      </c>
      <c r="C753" s="28" t="s">
        <v>337</v>
      </c>
      <c r="D753" s="28" t="s">
        <v>1837</v>
      </c>
      <c r="E753" s="28"/>
      <c r="F753" s="28"/>
      <c r="G753" s="28"/>
      <c r="H753" s="28"/>
      <c r="I753" s="28"/>
      <c r="J753" s="28"/>
      <c r="K753" s="28"/>
      <c r="L753" s="28"/>
      <c r="M753" s="28"/>
      <c r="N753" s="28"/>
      <c r="O753" s="28"/>
      <c r="P753" s="28"/>
      <c r="Q753" s="28"/>
      <c r="R753" s="28"/>
      <c r="S753" s="28"/>
      <c r="T753" s="28"/>
      <c r="U753" s="28"/>
      <c r="V753" s="28"/>
      <c r="W753" s="28"/>
      <c r="X753" s="28"/>
      <c r="Y753" s="28"/>
      <c r="Z753" s="28"/>
      <c r="AA753" s="28"/>
    </row>
    <row r="754" spans="1:27" ht="30.75" hidden="1" thickBot="1" x14ac:dyDescent="0.3">
      <c r="A754" s="28" t="s">
        <v>1838</v>
      </c>
      <c r="B754" s="28" t="s">
        <v>1839</v>
      </c>
      <c r="C754" s="28" t="s">
        <v>337</v>
      </c>
      <c r="D754" s="28" t="s">
        <v>1840</v>
      </c>
      <c r="E754" s="28"/>
      <c r="F754" s="28"/>
      <c r="G754" s="28"/>
      <c r="H754" s="28"/>
      <c r="I754" s="28"/>
      <c r="J754" s="28"/>
      <c r="K754" s="28"/>
      <c r="L754" s="28"/>
      <c r="M754" s="28"/>
      <c r="N754" s="28"/>
      <c r="O754" s="28"/>
      <c r="P754" s="28"/>
      <c r="Q754" s="28"/>
      <c r="R754" s="28"/>
      <c r="S754" s="28"/>
      <c r="T754" s="28"/>
      <c r="U754" s="28"/>
      <c r="V754" s="28"/>
      <c r="W754" s="28"/>
      <c r="X754" s="28"/>
      <c r="Y754" s="28"/>
      <c r="Z754" s="28"/>
      <c r="AA754" s="28"/>
    </row>
    <row r="755" spans="1:27" ht="30.75" hidden="1" thickBot="1" x14ac:dyDescent="0.3">
      <c r="A755" s="28">
        <v>999996</v>
      </c>
      <c r="B755" s="28" t="s">
        <v>1841</v>
      </c>
      <c r="C755" s="28"/>
      <c r="D755" s="28" t="s">
        <v>1842</v>
      </c>
      <c r="E755" s="28"/>
      <c r="F755" s="28"/>
      <c r="G755" s="28"/>
      <c r="H755" s="28"/>
      <c r="I755" s="28"/>
      <c r="J755" s="28"/>
      <c r="K755" s="28"/>
      <c r="L755" s="28"/>
      <c r="M755" s="28"/>
      <c r="N755" s="28"/>
      <c r="O755" s="28"/>
      <c r="P755" s="28"/>
      <c r="Q755" s="28"/>
      <c r="R755" s="28"/>
      <c r="S755" s="28"/>
      <c r="T755" s="28"/>
      <c r="U755" s="28"/>
      <c r="V755" s="28"/>
      <c r="W755" s="28"/>
      <c r="X755" s="28"/>
      <c r="Y755" s="28"/>
      <c r="Z755" s="28"/>
      <c r="AA755" s="28"/>
    </row>
    <row r="756" spans="1:27" ht="45.75" hidden="1" thickBot="1" x14ac:dyDescent="0.3">
      <c r="A756" s="28" t="s">
        <v>1843</v>
      </c>
      <c r="B756" s="28" t="s">
        <v>1844</v>
      </c>
      <c r="C756" s="28" t="s">
        <v>337</v>
      </c>
      <c r="D756" s="28" t="s">
        <v>1845</v>
      </c>
      <c r="E756" s="29">
        <v>0.4</v>
      </c>
      <c r="F756" s="29">
        <v>2</v>
      </c>
      <c r="G756" s="28">
        <v>2</v>
      </c>
      <c r="H756" s="28"/>
      <c r="I756" s="28" t="s">
        <v>1846</v>
      </c>
      <c r="J756" s="28">
        <v>2.1</v>
      </c>
      <c r="K756" s="28">
        <v>800</v>
      </c>
      <c r="L756" s="28">
        <v>801</v>
      </c>
      <c r="M756" s="29">
        <v>120</v>
      </c>
      <c r="N756" s="28" t="s">
        <v>1617</v>
      </c>
      <c r="O756" s="28" t="s">
        <v>1368</v>
      </c>
      <c r="P756" s="28"/>
      <c r="Q756" s="28"/>
      <c r="R756" s="28" t="s">
        <v>1847</v>
      </c>
      <c r="S756" s="29">
        <v>7</v>
      </c>
      <c r="T756" s="28" t="s">
        <v>1848</v>
      </c>
      <c r="U756" s="29">
        <v>7</v>
      </c>
      <c r="V756" s="28">
        <v>65</v>
      </c>
      <c r="W756" s="28">
        <v>13</v>
      </c>
      <c r="X756" s="28" t="s">
        <v>1849</v>
      </c>
      <c r="Y756" s="28"/>
      <c r="Z756" s="28" t="s">
        <v>112</v>
      </c>
      <c r="AA756" s="28"/>
    </row>
    <row r="757" spans="1:27" ht="15.75" hidden="1" thickBot="1" x14ac:dyDescent="0.3">
      <c r="A757" s="28">
        <v>1008</v>
      </c>
      <c r="B757" s="28" t="s">
        <v>1850</v>
      </c>
      <c r="C757" s="28" t="s">
        <v>337</v>
      </c>
      <c r="D757" s="28" t="s">
        <v>1851</v>
      </c>
      <c r="E757" s="28"/>
      <c r="F757" s="28"/>
      <c r="G757" s="28"/>
      <c r="H757" s="28"/>
      <c r="I757" s="28"/>
      <c r="J757" s="28"/>
      <c r="K757" s="28"/>
      <c r="L757" s="28"/>
      <c r="M757" s="28"/>
      <c r="N757" s="28"/>
      <c r="O757" s="28"/>
      <c r="P757" s="28"/>
      <c r="Q757" s="28"/>
      <c r="R757" s="28"/>
      <c r="S757" s="28"/>
      <c r="T757" s="28"/>
      <c r="U757" s="28"/>
      <c r="V757" s="28"/>
      <c r="W757" s="28"/>
      <c r="X757" s="28"/>
      <c r="Y757" s="28"/>
      <c r="Z757" s="28"/>
      <c r="AA757" s="28"/>
    </row>
    <row r="758" spans="1:27" ht="30.75" hidden="1" thickBot="1" x14ac:dyDescent="0.3">
      <c r="A758" s="28">
        <v>10003</v>
      </c>
      <c r="B758" s="28" t="s">
        <v>1852</v>
      </c>
      <c r="C758" s="28" t="s">
        <v>337</v>
      </c>
      <c r="D758" s="28" t="s">
        <v>1853</v>
      </c>
      <c r="E758" s="28"/>
      <c r="F758" s="28"/>
      <c r="G758" s="28"/>
      <c r="H758" s="28"/>
      <c r="I758" s="28"/>
      <c r="J758" s="28"/>
      <c r="K758" s="28"/>
      <c r="L758" s="28"/>
      <c r="M758" s="28"/>
      <c r="N758" s="28"/>
      <c r="O758" s="28"/>
      <c r="P758" s="28"/>
      <c r="Q758" s="28"/>
      <c r="R758" s="28"/>
      <c r="S758" s="28"/>
      <c r="T758" s="28"/>
      <c r="U758" s="28"/>
      <c r="V758" s="28"/>
      <c r="W758" s="28"/>
      <c r="X758" s="28"/>
      <c r="Y758" s="28"/>
      <c r="Z758" s="28"/>
      <c r="AA758" s="28"/>
    </row>
    <row r="759" spans="1:27" ht="45.75" hidden="1" thickBot="1" x14ac:dyDescent="0.3">
      <c r="A759" s="28">
        <v>2027.06</v>
      </c>
      <c r="B759" s="28" t="s">
        <v>1854</v>
      </c>
      <c r="C759" s="28" t="s">
        <v>337</v>
      </c>
      <c r="D759" s="28" t="s">
        <v>1855</v>
      </c>
      <c r="E759" s="28"/>
      <c r="F759" s="28"/>
      <c r="G759" s="29">
        <v>1</v>
      </c>
      <c r="H759" s="28"/>
      <c r="I759" s="28"/>
      <c r="J759" s="28"/>
      <c r="K759" s="28"/>
      <c r="L759" s="28"/>
      <c r="M759" s="28"/>
      <c r="N759" s="28"/>
      <c r="O759" s="28"/>
      <c r="P759" s="28"/>
      <c r="Q759" s="28"/>
      <c r="R759" s="28"/>
      <c r="S759" s="28"/>
      <c r="T759" s="28"/>
      <c r="U759" s="28"/>
      <c r="V759" s="28"/>
      <c r="W759" s="28"/>
      <c r="X759" s="28"/>
      <c r="Y759" s="28"/>
      <c r="Z759" s="28"/>
      <c r="AA759" s="28"/>
    </row>
    <row r="760" spans="1:27" ht="45.75" hidden="1" thickBot="1" x14ac:dyDescent="0.3">
      <c r="A760" s="28" t="s">
        <v>1856</v>
      </c>
      <c r="B760" s="28" t="s">
        <v>1857</v>
      </c>
      <c r="C760" s="28" t="s">
        <v>337</v>
      </c>
      <c r="D760" s="28" t="s">
        <v>1858</v>
      </c>
      <c r="E760" s="29">
        <v>1500</v>
      </c>
      <c r="F760" s="29">
        <v>50</v>
      </c>
      <c r="G760" s="28"/>
      <c r="H760" s="28"/>
      <c r="I760" s="28" t="s">
        <v>1379</v>
      </c>
      <c r="J760" s="28">
        <v>2.1</v>
      </c>
      <c r="K760" s="28">
        <v>800</v>
      </c>
      <c r="L760" s="28">
        <v>801</v>
      </c>
      <c r="M760" s="29">
        <v>365</v>
      </c>
      <c r="N760" s="28" t="s">
        <v>1367</v>
      </c>
      <c r="O760" s="28" t="s">
        <v>1368</v>
      </c>
      <c r="P760" s="28"/>
      <c r="Q760" s="28"/>
      <c r="R760" s="28"/>
      <c r="S760" s="28"/>
      <c r="T760" s="28" t="s">
        <v>1381</v>
      </c>
      <c r="U760" s="29">
        <v>8</v>
      </c>
      <c r="V760" s="28">
        <v>48</v>
      </c>
      <c r="W760" s="28" t="s">
        <v>1859</v>
      </c>
      <c r="X760" s="28" t="s">
        <v>1371</v>
      </c>
      <c r="Y760" s="28"/>
      <c r="Z760" s="28" t="s">
        <v>1372</v>
      </c>
      <c r="AA760" s="28"/>
    </row>
    <row r="761" spans="1:27" ht="15.75" hidden="1" thickBot="1" x14ac:dyDescent="0.3">
      <c r="A761" s="28"/>
      <c r="B761" s="28" t="s">
        <v>1860</v>
      </c>
      <c r="C761" s="28" t="s">
        <v>337</v>
      </c>
      <c r="D761" s="28" t="s">
        <v>1861</v>
      </c>
      <c r="E761" s="28"/>
      <c r="F761" s="28"/>
      <c r="G761" s="28"/>
      <c r="H761" s="28"/>
      <c r="I761" s="28"/>
      <c r="J761" s="28"/>
      <c r="K761" s="28"/>
      <c r="L761" s="28"/>
      <c r="M761" s="28"/>
      <c r="N761" s="28"/>
      <c r="O761" s="28"/>
      <c r="P761" s="28"/>
      <c r="Q761" s="28"/>
      <c r="R761" s="28"/>
      <c r="S761" s="28"/>
      <c r="T761" s="28"/>
      <c r="U761" s="28"/>
      <c r="V761" s="28"/>
      <c r="W761" s="28"/>
      <c r="X761" s="28"/>
      <c r="Y761" s="28"/>
      <c r="Z761" s="28"/>
      <c r="AA761" s="28"/>
    </row>
    <row r="762" spans="1:27" ht="120.75" hidden="1" thickBot="1" x14ac:dyDescent="0.3">
      <c r="A762" s="28" t="s">
        <v>1746</v>
      </c>
      <c r="B762" s="28" t="s">
        <v>1862</v>
      </c>
      <c r="C762" s="28"/>
      <c r="D762" s="28" t="s">
        <v>1863</v>
      </c>
      <c r="E762" s="28"/>
      <c r="F762" s="28"/>
      <c r="G762" s="28"/>
      <c r="H762" s="28"/>
      <c r="I762" s="28"/>
      <c r="J762" s="28"/>
      <c r="K762" s="28"/>
      <c r="L762" s="28"/>
      <c r="M762" s="28"/>
      <c r="N762" s="28"/>
      <c r="O762" s="28"/>
      <c r="P762" s="28" t="s">
        <v>1864</v>
      </c>
      <c r="Q762" s="28"/>
      <c r="R762" s="28"/>
      <c r="S762" s="28"/>
      <c r="T762" s="28"/>
      <c r="U762" s="28"/>
      <c r="V762" s="28"/>
      <c r="W762" s="28"/>
      <c r="X762" s="28"/>
      <c r="Y762" s="28"/>
      <c r="Z762" s="28"/>
      <c r="AA762" s="28"/>
    </row>
    <row r="763" spans="1:27" ht="30.75" hidden="1" thickBot="1" x14ac:dyDescent="0.3">
      <c r="A763" s="28" t="s">
        <v>1746</v>
      </c>
      <c r="B763" s="28" t="s">
        <v>1862</v>
      </c>
      <c r="C763" s="28"/>
      <c r="D763" s="28" t="s">
        <v>1865</v>
      </c>
      <c r="E763" s="28"/>
      <c r="F763" s="28"/>
      <c r="G763" s="28"/>
      <c r="H763" s="28"/>
      <c r="I763" s="28"/>
      <c r="J763" s="28"/>
      <c r="K763" s="28"/>
      <c r="L763" s="28"/>
      <c r="M763" s="28"/>
      <c r="N763" s="28"/>
      <c r="O763" s="28"/>
      <c r="P763" s="28"/>
      <c r="Q763" s="28"/>
      <c r="R763" s="28"/>
      <c r="S763" s="28"/>
      <c r="T763" s="28"/>
      <c r="U763" s="28"/>
      <c r="V763" s="28"/>
      <c r="W763" s="28"/>
      <c r="X763" s="28"/>
      <c r="Y763" s="28"/>
      <c r="Z763" s="28"/>
      <c r="AA763" s="28"/>
    </row>
    <row r="764" spans="1:27" ht="45.75" hidden="1" thickBot="1" x14ac:dyDescent="0.3">
      <c r="A764" s="28" t="s">
        <v>268</v>
      </c>
      <c r="B764" s="28" t="s">
        <v>1866</v>
      </c>
      <c r="C764" s="28" t="s">
        <v>337</v>
      </c>
      <c r="D764" s="28" t="s">
        <v>1867</v>
      </c>
      <c r="E764" s="28"/>
      <c r="F764" s="29">
        <v>1</v>
      </c>
      <c r="G764" s="28"/>
      <c r="H764" s="28"/>
      <c r="I764" s="28" t="s">
        <v>1379</v>
      </c>
      <c r="J764" s="28">
        <v>2.1</v>
      </c>
      <c r="K764" s="28" t="s">
        <v>1868</v>
      </c>
      <c r="L764" s="28">
        <v>801</v>
      </c>
      <c r="M764" s="29">
        <v>160</v>
      </c>
      <c r="N764" s="28">
        <v>28051575</v>
      </c>
      <c r="O764" s="28" t="s">
        <v>1368</v>
      </c>
      <c r="P764" s="28"/>
      <c r="Q764" s="28"/>
      <c r="R764" s="28" t="s">
        <v>1869</v>
      </c>
      <c r="S764" s="29">
        <v>3</v>
      </c>
      <c r="T764" s="28" t="s">
        <v>1870</v>
      </c>
      <c r="U764" s="29">
        <v>4</v>
      </c>
      <c r="V764" s="29">
        <v>30</v>
      </c>
      <c r="W764" s="28" t="s">
        <v>1871</v>
      </c>
      <c r="X764" s="28" t="s">
        <v>1396</v>
      </c>
      <c r="Y764" s="28"/>
      <c r="Z764" s="28" t="s">
        <v>1872</v>
      </c>
      <c r="AA764" s="28"/>
    </row>
    <row r="765" spans="1:27" ht="30.75" hidden="1" thickBot="1" x14ac:dyDescent="0.3">
      <c r="A765" s="28" t="s">
        <v>1873</v>
      </c>
      <c r="B765" s="28" t="s">
        <v>1874</v>
      </c>
      <c r="C765" s="28"/>
      <c r="D765" s="28" t="s">
        <v>1875</v>
      </c>
      <c r="E765" s="28"/>
      <c r="F765" s="28"/>
      <c r="G765" s="28"/>
      <c r="H765" s="28"/>
      <c r="I765" s="28"/>
      <c r="J765" s="28"/>
      <c r="K765" s="28"/>
      <c r="L765" s="28"/>
      <c r="M765" s="28"/>
      <c r="N765" s="28"/>
      <c r="O765" s="28"/>
      <c r="P765" s="28"/>
      <c r="Q765" s="28"/>
      <c r="R765" s="28"/>
      <c r="S765" s="28"/>
      <c r="T765" s="28"/>
      <c r="U765" s="28"/>
      <c r="V765" s="28"/>
      <c r="W765" s="28"/>
      <c r="X765" s="28"/>
      <c r="Y765" s="28"/>
      <c r="Z765" s="28"/>
      <c r="AA765" s="28"/>
    </row>
    <row r="766" spans="1:27" ht="30.75" hidden="1" thickBot="1" x14ac:dyDescent="0.3">
      <c r="A766" s="28" t="s">
        <v>1876</v>
      </c>
      <c r="B766" s="28" t="s">
        <v>1877</v>
      </c>
      <c r="C766" s="28" t="s">
        <v>337</v>
      </c>
      <c r="D766" s="31" t="s">
        <v>1878</v>
      </c>
      <c r="E766" s="28"/>
      <c r="F766" s="28"/>
      <c r="G766" s="28"/>
      <c r="H766" s="28"/>
      <c r="I766" s="28"/>
      <c r="J766" s="28"/>
      <c r="K766" s="28"/>
      <c r="L766" s="28"/>
      <c r="M766" s="28"/>
      <c r="N766" s="28"/>
      <c r="O766" s="28"/>
      <c r="P766" s="28"/>
      <c r="Q766" s="28"/>
      <c r="R766" s="28"/>
      <c r="S766" s="28"/>
      <c r="T766" s="28"/>
      <c r="U766" s="28"/>
      <c r="V766" s="28"/>
      <c r="W766" s="28"/>
      <c r="X766" s="28"/>
      <c r="Y766" s="28"/>
      <c r="Z766" s="28"/>
      <c r="AA766" s="28"/>
    </row>
    <row r="767" spans="1:27" ht="15.75" hidden="1" thickBot="1" x14ac:dyDescent="0.3">
      <c r="A767" s="28"/>
      <c r="B767" s="28" t="s">
        <v>1879</v>
      </c>
      <c r="C767" s="28" t="s">
        <v>337</v>
      </c>
      <c r="D767" s="28" t="s">
        <v>1880</v>
      </c>
      <c r="E767" s="28"/>
      <c r="F767" s="28"/>
      <c r="G767" s="28"/>
      <c r="H767" s="28"/>
      <c r="I767" s="28"/>
      <c r="J767" s="28"/>
      <c r="K767" s="28"/>
      <c r="L767" s="28"/>
      <c r="M767" s="28"/>
      <c r="N767" s="28"/>
      <c r="O767" s="28"/>
      <c r="P767" s="28"/>
      <c r="Q767" s="28"/>
      <c r="R767" s="28"/>
      <c r="S767" s="28"/>
      <c r="T767" s="28"/>
      <c r="U767" s="28"/>
      <c r="V767" s="28"/>
      <c r="W767" s="28"/>
      <c r="X767" s="28"/>
      <c r="Y767" s="28"/>
      <c r="Z767" s="28"/>
      <c r="AA767" s="28"/>
    </row>
    <row r="768" spans="1:27" ht="120.75" hidden="1" thickBot="1" x14ac:dyDescent="0.3">
      <c r="A768" s="28" t="s">
        <v>1881</v>
      </c>
      <c r="B768" s="28" t="s">
        <v>1882</v>
      </c>
      <c r="C768" s="28" t="s">
        <v>337</v>
      </c>
      <c r="D768" s="28" t="s">
        <v>1883</v>
      </c>
      <c r="E768" s="29">
        <v>0.9</v>
      </c>
      <c r="F768" s="29">
        <v>3</v>
      </c>
      <c r="G768" s="29">
        <v>25</v>
      </c>
      <c r="H768" s="28" t="s">
        <v>1884</v>
      </c>
      <c r="I768" s="28" t="s">
        <v>1379</v>
      </c>
      <c r="J768" s="28" t="s">
        <v>1885</v>
      </c>
      <c r="K768" s="28">
        <v>800</v>
      </c>
      <c r="L768" s="28" t="s">
        <v>1886</v>
      </c>
      <c r="M768" s="29">
        <v>120</v>
      </c>
      <c r="N768" s="28" t="s">
        <v>1887</v>
      </c>
      <c r="O768" s="28"/>
      <c r="P768" s="28" t="s">
        <v>1888</v>
      </c>
      <c r="Q768" s="28" t="s">
        <v>1889</v>
      </c>
      <c r="R768" s="28"/>
      <c r="S768" s="28"/>
      <c r="T768" s="28" t="s">
        <v>1645</v>
      </c>
      <c r="U768" s="29">
        <v>10</v>
      </c>
      <c r="V768" s="28">
        <v>36</v>
      </c>
      <c r="W768" s="28" t="s">
        <v>1890</v>
      </c>
      <c r="X768" s="28" t="s">
        <v>1371</v>
      </c>
      <c r="Y768" s="28"/>
      <c r="Z768" s="28" t="s">
        <v>112</v>
      </c>
      <c r="AA768" s="28"/>
    </row>
    <row r="769" spans="1:27" ht="30.75" hidden="1" thickBot="1" x14ac:dyDescent="0.3">
      <c r="A769" s="28">
        <v>2020.75</v>
      </c>
      <c r="B769" s="28" t="s">
        <v>1891</v>
      </c>
      <c r="C769" s="28" t="s">
        <v>337</v>
      </c>
      <c r="D769" s="28" t="s">
        <v>1892</v>
      </c>
      <c r="E769" s="28"/>
      <c r="F769" s="28"/>
      <c r="G769" s="28"/>
      <c r="H769" s="28"/>
      <c r="I769" s="28"/>
      <c r="J769" s="28"/>
      <c r="K769" s="28"/>
      <c r="L769" s="28"/>
      <c r="M769" s="28"/>
      <c r="N769" s="28"/>
      <c r="O769" s="28"/>
      <c r="P769" s="28"/>
      <c r="Q769" s="28"/>
      <c r="R769" s="28"/>
      <c r="S769" s="28"/>
      <c r="T769" s="28"/>
      <c r="U769" s="28"/>
      <c r="V769" s="28"/>
      <c r="W769" s="28"/>
      <c r="X769" s="28"/>
      <c r="Y769" s="28"/>
      <c r="Z769" s="28"/>
      <c r="AA769" s="28"/>
    </row>
    <row r="770" spans="1:27" ht="15.75" hidden="1" thickBot="1" x14ac:dyDescent="0.3">
      <c r="A770" s="28" t="s">
        <v>1893</v>
      </c>
      <c r="B770" s="28" t="s">
        <v>1894</v>
      </c>
      <c r="C770" s="28" t="s">
        <v>337</v>
      </c>
      <c r="D770" s="28" t="s">
        <v>1895</v>
      </c>
      <c r="E770" s="29">
        <v>1500</v>
      </c>
      <c r="F770" s="29">
        <v>20</v>
      </c>
      <c r="G770" s="28"/>
      <c r="H770" s="28"/>
      <c r="I770" s="28"/>
      <c r="J770" s="28">
        <v>2.1</v>
      </c>
      <c r="K770" s="28"/>
      <c r="L770" s="28"/>
      <c r="M770" s="28"/>
      <c r="N770" s="28"/>
      <c r="O770" s="28"/>
      <c r="P770" s="28"/>
      <c r="Q770" s="28"/>
      <c r="R770" s="28"/>
      <c r="S770" s="28"/>
      <c r="T770" s="28"/>
      <c r="U770" s="29">
        <v>10</v>
      </c>
      <c r="V770" s="28">
        <v>48</v>
      </c>
      <c r="W770" s="30" t="s">
        <v>1896</v>
      </c>
      <c r="X770" s="28"/>
      <c r="Y770" s="28"/>
      <c r="Z770" s="28" t="s">
        <v>1372</v>
      </c>
      <c r="AA770" s="28"/>
    </row>
    <row r="771" spans="1:27" ht="120.75" hidden="1" thickBot="1" x14ac:dyDescent="0.3">
      <c r="A771" s="28" t="s">
        <v>1893</v>
      </c>
      <c r="B771" s="28" t="s">
        <v>1897</v>
      </c>
      <c r="C771" s="28" t="s">
        <v>337</v>
      </c>
      <c r="D771" s="28" t="s">
        <v>1898</v>
      </c>
      <c r="E771" s="28"/>
      <c r="F771" s="29">
        <v>20</v>
      </c>
      <c r="G771" s="28"/>
      <c r="H771" s="28" t="s">
        <v>1899</v>
      </c>
      <c r="I771" s="28" t="s">
        <v>1438</v>
      </c>
      <c r="J771" s="28">
        <v>2.1</v>
      </c>
      <c r="K771" s="28">
        <v>800</v>
      </c>
      <c r="L771" s="28">
        <v>801</v>
      </c>
      <c r="M771" s="29">
        <v>365</v>
      </c>
      <c r="N771" s="28">
        <v>826</v>
      </c>
      <c r="O771" s="28" t="s">
        <v>1368</v>
      </c>
      <c r="P771" s="28" t="s">
        <v>1900</v>
      </c>
      <c r="Q771" s="28" t="s">
        <v>1901</v>
      </c>
      <c r="R771" s="28"/>
      <c r="S771" s="28"/>
      <c r="T771" s="28" t="s">
        <v>1381</v>
      </c>
      <c r="U771" s="29">
        <v>8</v>
      </c>
      <c r="V771" s="29">
        <v>40</v>
      </c>
      <c r="W771" s="28" t="s">
        <v>1902</v>
      </c>
      <c r="X771" s="28" t="s">
        <v>1751</v>
      </c>
      <c r="Y771" s="28"/>
      <c r="Z771" s="28" t="s">
        <v>1903</v>
      </c>
      <c r="AA771" s="28"/>
    </row>
    <row r="772" spans="1:27" ht="30.75" hidden="1" thickBot="1" x14ac:dyDescent="0.3">
      <c r="A772" s="28">
        <v>1017.11</v>
      </c>
      <c r="B772" s="28" t="s">
        <v>1904</v>
      </c>
      <c r="C772" s="28" t="s">
        <v>337</v>
      </c>
      <c r="D772" s="28" t="s">
        <v>1905</v>
      </c>
      <c r="E772" s="29">
        <v>6</v>
      </c>
      <c r="F772" s="29">
        <v>1</v>
      </c>
      <c r="G772" s="29">
        <v>1</v>
      </c>
      <c r="H772" s="28" t="s">
        <v>1906</v>
      </c>
      <c r="I772" s="28" t="s">
        <v>1907</v>
      </c>
      <c r="J772" s="28"/>
      <c r="K772" s="28">
        <v>74186406</v>
      </c>
      <c r="L772" s="28"/>
      <c r="M772" s="29">
        <v>70</v>
      </c>
      <c r="N772" s="28" t="s">
        <v>1368</v>
      </c>
      <c r="O772" s="28" t="s">
        <v>1368</v>
      </c>
      <c r="P772" s="28"/>
      <c r="Q772" s="28"/>
      <c r="R772" s="28"/>
      <c r="S772" s="28"/>
      <c r="T772" s="28" t="s">
        <v>1381</v>
      </c>
      <c r="U772" s="29">
        <v>1</v>
      </c>
      <c r="V772" s="28">
        <v>56</v>
      </c>
      <c r="W772" s="28" t="s">
        <v>1370</v>
      </c>
      <c r="X772" s="28" t="s">
        <v>1908</v>
      </c>
      <c r="Y772" s="28">
        <v>2</v>
      </c>
      <c r="Z772" s="28" t="s">
        <v>1372</v>
      </c>
      <c r="AA772" s="28"/>
    </row>
    <row r="773" spans="1:27" ht="45.75" hidden="1" thickBot="1" x14ac:dyDescent="0.3">
      <c r="A773" s="28">
        <v>1017.21</v>
      </c>
      <c r="B773" s="28" t="s">
        <v>1909</v>
      </c>
      <c r="C773" s="28" t="s">
        <v>337</v>
      </c>
      <c r="D773" s="28" t="s">
        <v>1910</v>
      </c>
      <c r="E773" s="29">
        <v>4.55</v>
      </c>
      <c r="F773" s="29">
        <v>1</v>
      </c>
      <c r="G773" s="29">
        <v>1</v>
      </c>
      <c r="H773" s="28" t="s">
        <v>1911</v>
      </c>
      <c r="I773" s="28" t="s">
        <v>1907</v>
      </c>
      <c r="J773" s="28"/>
      <c r="K773" s="28">
        <v>74186406</v>
      </c>
      <c r="L773" s="28"/>
      <c r="M773" s="29">
        <v>56</v>
      </c>
      <c r="N773" s="28" t="s">
        <v>1368</v>
      </c>
      <c r="O773" s="28" t="s">
        <v>1368</v>
      </c>
      <c r="P773" s="28"/>
      <c r="Q773" s="28"/>
      <c r="R773" s="28"/>
      <c r="S773" s="28"/>
      <c r="T773" s="28" t="s">
        <v>1381</v>
      </c>
      <c r="U773" s="29">
        <v>2</v>
      </c>
      <c r="V773" s="28">
        <v>56</v>
      </c>
      <c r="W773" s="28" t="s">
        <v>1370</v>
      </c>
      <c r="X773" s="28" t="s">
        <v>1908</v>
      </c>
      <c r="Y773" s="28">
        <v>2</v>
      </c>
      <c r="Z773" s="28" t="s">
        <v>1372</v>
      </c>
      <c r="AA773" s="28"/>
    </row>
    <row r="774" spans="1:27" ht="30.75" hidden="1" thickBot="1" x14ac:dyDescent="0.3">
      <c r="A774" s="28">
        <v>2019</v>
      </c>
      <c r="B774" s="28" t="s">
        <v>1912</v>
      </c>
      <c r="C774" s="28" t="s">
        <v>337</v>
      </c>
      <c r="D774" s="28" t="s">
        <v>1913</v>
      </c>
      <c r="E774" s="28"/>
      <c r="F774" s="28"/>
      <c r="G774" s="28"/>
      <c r="H774" s="28"/>
      <c r="I774" s="28"/>
      <c r="J774" s="28"/>
      <c r="K774" s="28"/>
      <c r="L774" s="28"/>
      <c r="M774" s="28"/>
      <c r="N774" s="28"/>
      <c r="O774" s="28"/>
      <c r="P774" s="28"/>
      <c r="Q774" s="28"/>
      <c r="R774" s="28"/>
      <c r="S774" s="28"/>
      <c r="T774" s="28"/>
      <c r="U774" s="28"/>
      <c r="V774" s="28"/>
      <c r="W774" s="28"/>
      <c r="X774" s="28"/>
      <c r="Y774" s="28"/>
      <c r="Z774" s="28"/>
      <c r="AA774" s="28"/>
    </row>
    <row r="775" spans="1:27" ht="30.75" hidden="1" thickBot="1" x14ac:dyDescent="0.3">
      <c r="A775" s="28">
        <v>2019.1</v>
      </c>
      <c r="B775" s="28" t="s">
        <v>1914</v>
      </c>
      <c r="C775" s="28" t="s">
        <v>337</v>
      </c>
      <c r="D775" s="28" t="s">
        <v>1915</v>
      </c>
      <c r="E775" s="28"/>
      <c r="F775" s="28"/>
      <c r="G775" s="28"/>
      <c r="H775" s="28"/>
      <c r="I775" s="28"/>
      <c r="J775" s="28"/>
      <c r="K775" s="28"/>
      <c r="L775" s="28"/>
      <c r="M775" s="28"/>
      <c r="N775" s="28"/>
      <c r="O775" s="28"/>
      <c r="P775" s="28"/>
      <c r="Q775" s="28"/>
      <c r="R775" s="28"/>
      <c r="S775" s="28"/>
      <c r="T775" s="28"/>
      <c r="U775" s="28"/>
      <c r="V775" s="28"/>
      <c r="W775" s="28"/>
      <c r="X775" s="28"/>
      <c r="Y775" s="28"/>
      <c r="Z775" s="28"/>
      <c r="AA775" s="28"/>
    </row>
    <row r="776" spans="1:27" ht="30.75" hidden="1" thickBot="1" x14ac:dyDescent="0.3">
      <c r="A776" s="28">
        <v>1012.3</v>
      </c>
      <c r="B776" s="28" t="s">
        <v>1916</v>
      </c>
      <c r="C776" s="28" t="s">
        <v>337</v>
      </c>
      <c r="D776" s="28" t="s">
        <v>1917</v>
      </c>
      <c r="E776" s="28"/>
      <c r="F776" s="28"/>
      <c r="G776" s="28"/>
      <c r="H776" s="28"/>
      <c r="I776" s="28"/>
      <c r="J776" s="28"/>
      <c r="K776" s="28"/>
      <c r="L776" s="28"/>
      <c r="M776" s="28"/>
      <c r="N776" s="28"/>
      <c r="O776" s="28"/>
      <c r="P776" s="28"/>
      <c r="Q776" s="28"/>
      <c r="R776" s="28"/>
      <c r="S776" s="28"/>
      <c r="T776" s="28"/>
      <c r="U776" s="28"/>
      <c r="V776" s="28"/>
      <c r="W776" s="28"/>
      <c r="X776" s="28"/>
      <c r="Y776" s="28"/>
      <c r="Z776" s="28"/>
      <c r="AA776" s="28"/>
    </row>
    <row r="777" spans="1:27" ht="30.75" hidden="1" thickBot="1" x14ac:dyDescent="0.3">
      <c r="A777" s="28">
        <v>1012.4</v>
      </c>
      <c r="B777" s="28" t="s">
        <v>1918</v>
      </c>
      <c r="C777" s="28" t="s">
        <v>337</v>
      </c>
      <c r="D777" s="28" t="s">
        <v>1919</v>
      </c>
      <c r="E777" s="28"/>
      <c r="F777" s="28"/>
      <c r="G777" s="28"/>
      <c r="H777" s="28"/>
      <c r="I777" s="28"/>
      <c r="J777" s="28"/>
      <c r="K777" s="28"/>
      <c r="L777" s="28"/>
      <c r="M777" s="28"/>
      <c r="N777" s="28"/>
      <c r="O777" s="28"/>
      <c r="P777" s="28"/>
      <c r="Q777" s="28"/>
      <c r="R777" s="28"/>
      <c r="S777" s="28"/>
      <c r="T777" s="28"/>
      <c r="U777" s="28"/>
      <c r="V777" s="28"/>
      <c r="W777" s="28"/>
      <c r="X777" s="28"/>
      <c r="Y777" s="28"/>
      <c r="Z777" s="28"/>
      <c r="AA777" s="28"/>
    </row>
    <row r="778" spans="1:27" ht="45.75" hidden="1" thickBot="1" x14ac:dyDescent="0.3">
      <c r="A778" s="28">
        <v>2003.03</v>
      </c>
      <c r="B778" s="28" t="s">
        <v>1920</v>
      </c>
      <c r="C778" s="28" t="s">
        <v>337</v>
      </c>
      <c r="D778" s="28" t="s">
        <v>1921</v>
      </c>
      <c r="E778" s="28"/>
      <c r="F778" s="28"/>
      <c r="G778" s="28"/>
      <c r="H778" s="28"/>
      <c r="I778" s="28"/>
      <c r="J778" s="28"/>
      <c r="K778" s="28"/>
      <c r="L778" s="28"/>
      <c r="M778" s="28"/>
      <c r="N778" s="28"/>
      <c r="O778" s="28"/>
      <c r="P778" s="28"/>
      <c r="Q778" s="28"/>
      <c r="R778" s="28"/>
      <c r="S778" s="28"/>
      <c r="T778" s="28"/>
      <c r="U778" s="28"/>
      <c r="V778" s="28"/>
      <c r="W778" s="28"/>
      <c r="X778" s="28"/>
      <c r="Y778" s="28"/>
      <c r="Z778" s="28"/>
      <c r="AA778" s="28"/>
    </row>
    <row r="779" spans="1:27" ht="30.75" hidden="1" thickBot="1" x14ac:dyDescent="0.3">
      <c r="A779" s="28" t="s">
        <v>1922</v>
      </c>
      <c r="B779" s="28" t="s">
        <v>1923</v>
      </c>
      <c r="C779" s="28"/>
      <c r="D779" s="28" t="s">
        <v>1924</v>
      </c>
      <c r="E779" s="28"/>
      <c r="F779" s="29">
        <v>1</v>
      </c>
      <c r="G779" s="29">
        <v>1</v>
      </c>
      <c r="H779" s="28" t="s">
        <v>1925</v>
      </c>
      <c r="I779" s="28" t="s">
        <v>1379</v>
      </c>
      <c r="J779" s="28">
        <v>2.1</v>
      </c>
      <c r="K779" s="28"/>
      <c r="L779" s="28"/>
      <c r="M779" s="28"/>
      <c r="N779" s="28" t="s">
        <v>1926</v>
      </c>
      <c r="O779" s="28"/>
      <c r="P779" s="28"/>
      <c r="Q779" s="28"/>
      <c r="R779" s="28"/>
      <c r="S779" s="28"/>
      <c r="T779" s="28" t="s">
        <v>1927</v>
      </c>
      <c r="U779" s="29">
        <v>6</v>
      </c>
      <c r="V779" s="28">
        <v>56</v>
      </c>
      <c r="W779" s="28" t="s">
        <v>1370</v>
      </c>
      <c r="X779" s="28"/>
      <c r="Y779" s="28"/>
      <c r="Z779" s="28" t="s">
        <v>1372</v>
      </c>
      <c r="AA779" s="28"/>
    </row>
    <row r="780" spans="1:27" ht="30.75" hidden="1" thickBot="1" x14ac:dyDescent="0.3">
      <c r="A780" s="28" t="s">
        <v>162</v>
      </c>
      <c r="B780" s="28" t="s">
        <v>1928</v>
      </c>
      <c r="C780" s="28" t="s">
        <v>337</v>
      </c>
      <c r="D780" s="28" t="s">
        <v>1929</v>
      </c>
      <c r="E780" s="28"/>
      <c r="F780" s="28"/>
      <c r="G780" s="28"/>
      <c r="H780" s="28"/>
      <c r="I780" s="28"/>
      <c r="J780" s="28"/>
      <c r="K780" s="28"/>
      <c r="L780" s="28"/>
      <c r="M780" s="28"/>
      <c r="N780" s="28"/>
      <c r="O780" s="28"/>
      <c r="P780" s="28"/>
      <c r="Q780" s="28"/>
      <c r="R780" s="28"/>
      <c r="S780" s="28"/>
      <c r="T780" s="28"/>
      <c r="U780" s="28"/>
      <c r="V780" s="28"/>
      <c r="W780" s="28"/>
      <c r="X780" s="28"/>
      <c r="Y780" s="28"/>
      <c r="Z780" s="28"/>
      <c r="AA780" s="28"/>
    </row>
    <row r="781" spans="1:27" ht="15.75" hidden="1" thickBot="1" x14ac:dyDescent="0.3">
      <c r="A781" s="28">
        <v>3002.65</v>
      </c>
      <c r="B781" s="28" t="s">
        <v>1930</v>
      </c>
      <c r="C781" s="28" t="s">
        <v>337</v>
      </c>
      <c r="D781" s="28" t="s">
        <v>1931</v>
      </c>
      <c r="E781" s="28"/>
      <c r="F781" s="28"/>
      <c r="G781" s="28"/>
      <c r="H781" s="28"/>
      <c r="I781" s="28"/>
      <c r="J781" s="28"/>
      <c r="K781" s="28"/>
      <c r="L781" s="28"/>
      <c r="M781" s="28"/>
      <c r="N781" s="28"/>
      <c r="O781" s="28"/>
      <c r="P781" s="28"/>
      <c r="Q781" s="28"/>
      <c r="R781" s="28"/>
      <c r="S781" s="28"/>
      <c r="T781" s="28"/>
      <c r="U781" s="28"/>
      <c r="V781" s="28"/>
      <c r="W781" s="28"/>
      <c r="X781" s="28"/>
      <c r="Y781" s="28"/>
      <c r="Z781" s="28"/>
      <c r="AA781" s="28"/>
    </row>
    <row r="782" spans="1:27" ht="15.75" hidden="1" thickBot="1" x14ac:dyDescent="0.3">
      <c r="A782" s="28"/>
      <c r="B782" s="28" t="s">
        <v>1932</v>
      </c>
      <c r="C782" s="28" t="s">
        <v>337</v>
      </c>
      <c r="D782" s="28" t="s">
        <v>1933</v>
      </c>
      <c r="E782" s="28"/>
      <c r="F782" s="28"/>
      <c r="G782" s="28"/>
      <c r="H782" s="28"/>
      <c r="I782" s="28"/>
      <c r="J782" s="28"/>
      <c r="K782" s="28"/>
      <c r="L782" s="28"/>
      <c r="M782" s="28"/>
      <c r="N782" s="28"/>
      <c r="O782" s="28"/>
      <c r="P782" s="28"/>
      <c r="Q782" s="28"/>
      <c r="R782" s="28"/>
      <c r="S782" s="28"/>
      <c r="T782" s="28"/>
      <c r="U782" s="28"/>
      <c r="V782" s="28"/>
      <c r="W782" s="28"/>
      <c r="X782" s="28"/>
      <c r="Y782" s="28"/>
      <c r="Z782" s="28"/>
      <c r="AA782" s="28"/>
    </row>
    <row r="783" spans="1:27" ht="30.75" hidden="1" thickBot="1" x14ac:dyDescent="0.3">
      <c r="A783" s="28">
        <v>2007.45</v>
      </c>
      <c r="B783" s="28" t="s">
        <v>1934</v>
      </c>
      <c r="C783" s="28" t="s">
        <v>337</v>
      </c>
      <c r="D783" s="28" t="s">
        <v>1935</v>
      </c>
      <c r="E783" s="28"/>
      <c r="F783" s="28"/>
      <c r="G783" s="28"/>
      <c r="H783" s="28"/>
      <c r="I783" s="28"/>
      <c r="J783" s="28"/>
      <c r="K783" s="28"/>
      <c r="L783" s="28"/>
      <c r="M783" s="28"/>
      <c r="N783" s="28"/>
      <c r="O783" s="28"/>
      <c r="P783" s="28"/>
      <c r="Q783" s="28"/>
      <c r="R783" s="28"/>
      <c r="S783" s="28"/>
      <c r="T783" s="28"/>
      <c r="U783" s="28"/>
      <c r="V783" s="28"/>
      <c r="W783" s="28"/>
      <c r="X783" s="28"/>
      <c r="Y783" s="28"/>
      <c r="Z783" s="28"/>
      <c r="AA783" s="28"/>
    </row>
    <row r="784" spans="1:27" ht="15.75" hidden="1" thickBot="1" x14ac:dyDescent="0.3">
      <c r="A784" s="28"/>
      <c r="B784" s="28" t="s">
        <v>1936</v>
      </c>
      <c r="C784" s="28"/>
      <c r="D784" s="28" t="s">
        <v>1937</v>
      </c>
      <c r="E784" s="28"/>
      <c r="F784" s="28"/>
      <c r="G784" s="28"/>
      <c r="H784" s="28"/>
      <c r="I784" s="28"/>
      <c r="J784" s="28"/>
      <c r="K784" s="28"/>
      <c r="L784" s="28"/>
      <c r="M784" s="28"/>
      <c r="N784" s="28"/>
      <c r="O784" s="28"/>
      <c r="P784" s="28"/>
      <c r="Q784" s="28"/>
      <c r="R784" s="28"/>
      <c r="S784" s="28"/>
      <c r="T784" s="28"/>
      <c r="U784" s="28"/>
      <c r="V784" s="28"/>
      <c r="W784" s="28"/>
      <c r="X784" s="28"/>
      <c r="Y784" s="28"/>
      <c r="Z784" s="28"/>
      <c r="AA784" s="28"/>
    </row>
    <row r="785" spans="1:27" ht="15.75" hidden="1" thickBot="1" x14ac:dyDescent="0.3">
      <c r="A785" s="28"/>
      <c r="B785" s="28" t="s">
        <v>1938</v>
      </c>
      <c r="C785" s="28"/>
      <c r="D785" s="28" t="s">
        <v>1939</v>
      </c>
      <c r="E785" s="28"/>
      <c r="F785" s="28"/>
      <c r="G785" s="28"/>
      <c r="H785" s="28"/>
      <c r="I785" s="28"/>
      <c r="J785" s="28"/>
      <c r="K785" s="28"/>
      <c r="L785" s="28"/>
      <c r="M785" s="28"/>
      <c r="N785" s="28"/>
      <c r="O785" s="28"/>
      <c r="P785" s="28"/>
      <c r="Q785" s="28"/>
      <c r="R785" s="28"/>
      <c r="S785" s="28"/>
      <c r="T785" s="28"/>
      <c r="U785" s="28"/>
      <c r="V785" s="28"/>
      <c r="W785" s="28"/>
      <c r="X785" s="28"/>
      <c r="Y785" s="28"/>
      <c r="Z785" s="28"/>
      <c r="AA785" s="28"/>
    </row>
    <row r="786" spans="1:27" ht="15.75" hidden="1" thickBot="1" x14ac:dyDescent="0.3">
      <c r="A786" s="28">
        <v>3019</v>
      </c>
      <c r="B786" s="28" t="s">
        <v>1940</v>
      </c>
      <c r="C786" s="28" t="s">
        <v>337</v>
      </c>
      <c r="D786" s="28" t="s">
        <v>1941</v>
      </c>
      <c r="E786" s="28"/>
      <c r="F786" s="28"/>
      <c r="G786" s="28"/>
      <c r="H786" s="28"/>
      <c r="I786" s="28"/>
      <c r="J786" s="28"/>
      <c r="K786" s="28"/>
      <c r="L786" s="28"/>
      <c r="M786" s="28"/>
      <c r="N786" s="28"/>
      <c r="O786" s="28"/>
      <c r="P786" s="28"/>
      <c r="Q786" s="28"/>
      <c r="R786" s="28"/>
      <c r="S786" s="28"/>
      <c r="T786" s="28"/>
      <c r="U786" s="28"/>
      <c r="V786" s="28"/>
      <c r="W786" s="28"/>
      <c r="X786" s="28"/>
      <c r="Y786" s="28"/>
      <c r="Z786" s="28"/>
      <c r="AA786" s="28"/>
    </row>
    <row r="787" spans="1:27" ht="45.75" hidden="1" thickBot="1" x14ac:dyDescent="0.3">
      <c r="A787" s="28">
        <v>2034</v>
      </c>
      <c r="B787" s="28" t="s">
        <v>63</v>
      </c>
      <c r="C787" s="28" t="s">
        <v>337</v>
      </c>
      <c r="D787" s="28" t="s">
        <v>1942</v>
      </c>
      <c r="E787" s="28"/>
      <c r="F787" s="28"/>
      <c r="G787" s="28"/>
      <c r="H787" s="28"/>
      <c r="I787" s="28"/>
      <c r="J787" s="28"/>
      <c r="K787" s="28"/>
      <c r="L787" s="28"/>
      <c r="M787" s="28"/>
      <c r="N787" s="28"/>
      <c r="O787" s="28"/>
      <c r="P787" s="28"/>
      <c r="Q787" s="28"/>
      <c r="R787" s="28"/>
      <c r="S787" s="28"/>
      <c r="T787" s="28"/>
      <c r="U787" s="28"/>
      <c r="V787" s="28"/>
      <c r="W787" s="28"/>
      <c r="X787" s="28"/>
      <c r="Y787" s="28"/>
      <c r="Z787" s="28"/>
      <c r="AA787" s="28"/>
    </row>
    <row r="788" spans="1:27" ht="45.75" hidden="1" thickBot="1" x14ac:dyDescent="0.3">
      <c r="A788" s="28">
        <v>2034</v>
      </c>
      <c r="B788" s="28" t="s">
        <v>1943</v>
      </c>
      <c r="C788" s="28" t="s">
        <v>337</v>
      </c>
      <c r="D788" s="28" t="s">
        <v>1944</v>
      </c>
      <c r="E788" s="28"/>
      <c r="F788" s="28"/>
      <c r="G788" s="28"/>
      <c r="H788" s="28"/>
      <c r="I788" s="28"/>
      <c r="J788" s="28"/>
      <c r="K788" s="28"/>
      <c r="L788" s="28"/>
      <c r="M788" s="28"/>
      <c r="N788" s="28"/>
      <c r="O788" s="28"/>
      <c r="P788" s="28"/>
      <c r="Q788" s="28"/>
      <c r="R788" s="28"/>
      <c r="S788" s="28"/>
      <c r="T788" s="28"/>
      <c r="U788" s="28"/>
      <c r="V788" s="28"/>
      <c r="W788" s="28"/>
      <c r="X788" s="28"/>
      <c r="Y788" s="28"/>
      <c r="Z788" s="28"/>
      <c r="AA788" s="28"/>
    </row>
    <row r="789" spans="1:27" ht="120.75" hidden="1" thickBot="1" x14ac:dyDescent="0.3">
      <c r="A789" s="28" t="s">
        <v>146</v>
      </c>
      <c r="B789" s="28" t="s">
        <v>1945</v>
      </c>
      <c r="C789" s="28" t="s">
        <v>337</v>
      </c>
      <c r="D789" s="28" t="s">
        <v>1946</v>
      </c>
      <c r="E789" s="29">
        <v>450</v>
      </c>
      <c r="F789" s="29">
        <v>9</v>
      </c>
      <c r="G789" s="28"/>
      <c r="H789" s="28"/>
      <c r="I789" s="28" t="s">
        <v>1379</v>
      </c>
      <c r="J789" s="28">
        <v>2.2000000000000002</v>
      </c>
      <c r="K789" s="28">
        <v>800</v>
      </c>
      <c r="L789" s="28" t="s">
        <v>1947</v>
      </c>
      <c r="M789" s="29">
        <v>365</v>
      </c>
      <c r="N789" s="28" t="s">
        <v>1617</v>
      </c>
      <c r="O789" s="28" t="s">
        <v>1369</v>
      </c>
      <c r="P789" s="28" t="s">
        <v>1948</v>
      </c>
      <c r="Q789" s="28"/>
      <c r="R789" s="28"/>
      <c r="S789" s="28"/>
      <c r="T789" s="28" t="s">
        <v>1369</v>
      </c>
      <c r="U789" s="29">
        <v>24</v>
      </c>
      <c r="V789" s="28">
        <v>56</v>
      </c>
      <c r="W789" s="28" t="s">
        <v>1370</v>
      </c>
      <c r="X789" s="28" t="s">
        <v>1949</v>
      </c>
      <c r="Y789" s="28"/>
      <c r="Z789" s="28" t="s">
        <v>112</v>
      </c>
      <c r="AA789" s="28"/>
    </row>
    <row r="790" spans="1:27" ht="30.75" hidden="1" thickBot="1" x14ac:dyDescent="0.3">
      <c r="A790" s="28">
        <v>2030.08</v>
      </c>
      <c r="B790" s="28" t="s">
        <v>1950</v>
      </c>
      <c r="C790" s="28" t="s">
        <v>337</v>
      </c>
      <c r="D790" s="28" t="s">
        <v>1951</v>
      </c>
      <c r="E790" s="28"/>
      <c r="F790" s="28"/>
      <c r="G790" s="28"/>
      <c r="H790" s="28"/>
      <c r="I790" s="28"/>
      <c r="J790" s="28"/>
      <c r="K790" s="28"/>
      <c r="L790" s="28"/>
      <c r="M790" s="28"/>
      <c r="N790" s="28"/>
      <c r="O790" s="28"/>
      <c r="P790" s="28"/>
      <c r="Q790" s="28"/>
      <c r="R790" s="28"/>
      <c r="S790" s="28"/>
      <c r="T790" s="28"/>
      <c r="U790" s="28"/>
      <c r="V790" s="28"/>
      <c r="W790" s="28"/>
      <c r="X790" s="28"/>
      <c r="Y790" s="28"/>
      <c r="Z790" s="28"/>
      <c r="AA790" s="28"/>
    </row>
    <row r="791" spans="1:27" ht="30.75" hidden="1" thickBot="1" x14ac:dyDescent="0.3">
      <c r="A791" s="28">
        <v>2035</v>
      </c>
      <c r="B791" s="28" t="s">
        <v>1952</v>
      </c>
      <c r="C791" s="28" t="s">
        <v>337</v>
      </c>
      <c r="D791" s="28" t="s">
        <v>1953</v>
      </c>
      <c r="E791" s="28"/>
      <c r="F791" s="28"/>
      <c r="G791" s="28"/>
      <c r="H791" s="28"/>
      <c r="I791" s="28"/>
      <c r="J791" s="28"/>
      <c r="K791" s="28"/>
      <c r="L791" s="28"/>
      <c r="M791" s="28"/>
      <c r="N791" s="28"/>
      <c r="O791" s="28"/>
      <c r="P791" s="28"/>
      <c r="Q791" s="28"/>
      <c r="R791" s="28"/>
      <c r="S791" s="28"/>
      <c r="T791" s="28"/>
      <c r="U791" s="28"/>
      <c r="V791" s="28"/>
      <c r="W791" s="28"/>
      <c r="X791" s="28"/>
      <c r="Y791" s="28"/>
      <c r="Z791" s="28"/>
      <c r="AA791" s="28"/>
    </row>
    <row r="792" spans="1:27" ht="30.75" hidden="1" thickBot="1" x14ac:dyDescent="0.3">
      <c r="A792" s="28">
        <v>2036</v>
      </c>
      <c r="B792" s="28" t="s">
        <v>1954</v>
      </c>
      <c r="C792" s="28" t="s">
        <v>337</v>
      </c>
      <c r="D792" s="28" t="s">
        <v>1955</v>
      </c>
      <c r="E792" s="28"/>
      <c r="F792" s="28"/>
      <c r="G792" s="28"/>
      <c r="H792" s="28"/>
      <c r="I792" s="28"/>
      <c r="J792" s="28"/>
      <c r="K792" s="28"/>
      <c r="L792" s="28"/>
      <c r="M792" s="28"/>
      <c r="N792" s="28"/>
      <c r="O792" s="28"/>
      <c r="P792" s="28"/>
      <c r="Q792" s="28"/>
      <c r="R792" s="28"/>
      <c r="S792" s="28"/>
      <c r="T792" s="28"/>
      <c r="U792" s="28"/>
      <c r="V792" s="28"/>
      <c r="W792" s="28"/>
      <c r="X792" s="28"/>
      <c r="Y792" s="28"/>
      <c r="Z792" s="28"/>
      <c r="AA792" s="28"/>
    </row>
    <row r="793" spans="1:27" ht="45.75" hidden="1" thickBot="1" x14ac:dyDescent="0.3">
      <c r="A793" s="28" t="s">
        <v>151</v>
      </c>
      <c r="B793" s="28" t="s">
        <v>1956</v>
      </c>
      <c r="C793" s="28" t="s">
        <v>337</v>
      </c>
      <c r="D793" s="28" t="s">
        <v>1957</v>
      </c>
      <c r="E793" s="29">
        <v>450</v>
      </c>
      <c r="F793" s="29">
        <v>5</v>
      </c>
      <c r="G793" s="28"/>
      <c r="H793" s="28"/>
      <c r="I793" s="28" t="s">
        <v>1379</v>
      </c>
      <c r="J793" s="28">
        <v>2.2000000000000002</v>
      </c>
      <c r="K793" s="28">
        <v>800</v>
      </c>
      <c r="L793" s="28" t="s">
        <v>1958</v>
      </c>
      <c r="M793" s="29">
        <v>365</v>
      </c>
      <c r="N793" s="28"/>
      <c r="O793" s="28" t="s">
        <v>1368</v>
      </c>
      <c r="P793" s="28"/>
      <c r="Q793" s="28"/>
      <c r="R793" s="28"/>
      <c r="S793" s="28"/>
      <c r="T793" s="28" t="s">
        <v>1381</v>
      </c>
      <c r="U793" s="29">
        <v>40</v>
      </c>
      <c r="V793" s="28">
        <v>56</v>
      </c>
      <c r="W793" s="28" t="s">
        <v>1703</v>
      </c>
      <c r="X793" s="28" t="s">
        <v>1949</v>
      </c>
      <c r="Y793" s="28"/>
      <c r="Z793" s="28" t="s">
        <v>1372</v>
      </c>
      <c r="AA793" s="28"/>
    </row>
    <row r="794" spans="1:27" ht="120.75" hidden="1" thickBot="1" x14ac:dyDescent="0.3">
      <c r="A794" s="28" t="s">
        <v>1959</v>
      </c>
      <c r="B794" s="28" t="s">
        <v>1960</v>
      </c>
      <c r="C794" s="28" t="s">
        <v>337</v>
      </c>
      <c r="D794" s="28" t="s">
        <v>1961</v>
      </c>
      <c r="E794" s="29">
        <v>450</v>
      </c>
      <c r="F794" s="29">
        <v>9</v>
      </c>
      <c r="G794" s="28"/>
      <c r="H794" s="28"/>
      <c r="I794" s="28" t="s">
        <v>1379</v>
      </c>
      <c r="J794" s="28">
        <v>2.2000000000000002</v>
      </c>
      <c r="K794" s="28">
        <v>800</v>
      </c>
      <c r="L794" s="28" t="s">
        <v>1962</v>
      </c>
      <c r="M794" s="29">
        <v>365</v>
      </c>
      <c r="N794" s="28"/>
      <c r="O794" s="28" t="s">
        <v>1617</v>
      </c>
      <c r="P794" s="28"/>
      <c r="Q794" s="28" t="s">
        <v>1963</v>
      </c>
      <c r="R794" s="28"/>
      <c r="S794" s="28"/>
      <c r="T794" s="28" t="s">
        <v>1381</v>
      </c>
      <c r="U794" s="29">
        <v>24</v>
      </c>
      <c r="V794" s="28">
        <v>56</v>
      </c>
      <c r="W794" s="28" t="s">
        <v>1703</v>
      </c>
      <c r="X794" s="28" t="s">
        <v>1382</v>
      </c>
      <c r="Y794" s="28"/>
      <c r="Z794" s="28" t="s">
        <v>1372</v>
      </c>
      <c r="AA794" s="28"/>
    </row>
    <row r="795" spans="1:27" ht="120.75" hidden="1" thickBot="1" x14ac:dyDescent="0.3">
      <c r="A795" s="28" t="s">
        <v>1964</v>
      </c>
      <c r="B795" s="28" t="s">
        <v>1965</v>
      </c>
      <c r="C795" s="28" t="s">
        <v>337</v>
      </c>
      <c r="D795" s="28" t="s">
        <v>1966</v>
      </c>
      <c r="E795" s="29">
        <v>450</v>
      </c>
      <c r="F795" s="29">
        <v>9</v>
      </c>
      <c r="G795" s="28"/>
      <c r="H795" s="28"/>
      <c r="I795" s="28"/>
      <c r="J795" s="28">
        <v>2.2000000000000002</v>
      </c>
      <c r="K795" s="28">
        <v>800</v>
      </c>
      <c r="L795" s="28" t="s">
        <v>1967</v>
      </c>
      <c r="M795" s="29">
        <v>365</v>
      </c>
      <c r="N795" s="28"/>
      <c r="O795" s="28"/>
      <c r="P795" s="28" t="s">
        <v>1968</v>
      </c>
      <c r="Q795" s="28"/>
      <c r="R795" s="28"/>
      <c r="S795" s="28"/>
      <c r="T795" s="28" t="s">
        <v>1381</v>
      </c>
      <c r="U795" s="29">
        <v>24</v>
      </c>
      <c r="V795" s="28">
        <v>56</v>
      </c>
      <c r="W795" s="28" t="s">
        <v>1703</v>
      </c>
      <c r="X795" s="28"/>
      <c r="Y795" s="28"/>
      <c r="Z795" s="28" t="s">
        <v>1372</v>
      </c>
      <c r="AA795" s="28"/>
    </row>
    <row r="796" spans="1:27" ht="30.75" hidden="1" thickBot="1" x14ac:dyDescent="0.3">
      <c r="A796" s="28" t="s">
        <v>1969</v>
      </c>
      <c r="B796" s="28" t="s">
        <v>104</v>
      </c>
      <c r="C796" s="28" t="s">
        <v>337</v>
      </c>
      <c r="D796" s="28" t="s">
        <v>1970</v>
      </c>
      <c r="E796" s="28"/>
      <c r="F796" s="28"/>
      <c r="G796" s="28"/>
      <c r="H796" s="28"/>
      <c r="I796" s="28"/>
      <c r="J796" s="28"/>
      <c r="K796" s="28"/>
      <c r="L796" s="28"/>
      <c r="M796" s="28"/>
      <c r="N796" s="28"/>
      <c r="O796" s="28"/>
      <c r="P796" s="28"/>
      <c r="Q796" s="28"/>
      <c r="R796" s="28"/>
      <c r="S796" s="28"/>
      <c r="T796" s="28"/>
      <c r="U796" s="28"/>
      <c r="V796" s="28"/>
      <c r="W796" s="28"/>
      <c r="X796" s="28"/>
      <c r="Y796" s="28"/>
      <c r="Z796" s="28"/>
      <c r="AA796" s="28"/>
    </row>
    <row r="797" spans="1:27" ht="135.75" hidden="1" thickBot="1" x14ac:dyDescent="0.3">
      <c r="A797" s="28" t="s">
        <v>1971</v>
      </c>
      <c r="B797" s="28" t="s">
        <v>1972</v>
      </c>
      <c r="C797" s="28" t="s">
        <v>337</v>
      </c>
      <c r="D797" s="28" t="s">
        <v>1973</v>
      </c>
      <c r="E797" s="28"/>
      <c r="F797" s="29">
        <v>1</v>
      </c>
      <c r="G797" s="28"/>
      <c r="H797" s="28" t="s">
        <v>1974</v>
      </c>
      <c r="I797" s="28" t="s">
        <v>1438</v>
      </c>
      <c r="J797" s="28">
        <v>2.1</v>
      </c>
      <c r="K797" s="28">
        <v>800</v>
      </c>
      <c r="L797" s="28">
        <v>801</v>
      </c>
      <c r="M797" s="29">
        <v>120</v>
      </c>
      <c r="N797" s="28">
        <v>826</v>
      </c>
      <c r="O797" s="28"/>
      <c r="P797" s="28" t="s">
        <v>1975</v>
      </c>
      <c r="Q797" s="28" t="s">
        <v>1976</v>
      </c>
      <c r="R797" s="28"/>
      <c r="S797" s="28"/>
      <c r="T797" s="28" t="s">
        <v>1977</v>
      </c>
      <c r="U797" s="29">
        <v>4</v>
      </c>
      <c r="V797" s="29">
        <v>112</v>
      </c>
      <c r="W797" s="28" t="s">
        <v>1978</v>
      </c>
      <c r="X797" s="28" t="s">
        <v>1382</v>
      </c>
      <c r="Y797" s="28"/>
      <c r="Z797" s="28" t="s">
        <v>1903</v>
      </c>
      <c r="AA797" s="28"/>
    </row>
    <row r="798" spans="1:27" ht="30.75" hidden="1" thickBot="1" x14ac:dyDescent="0.3">
      <c r="A798" s="28">
        <v>2007.5</v>
      </c>
      <c r="B798" s="28" t="s">
        <v>1979</v>
      </c>
      <c r="C798" s="28" t="s">
        <v>337</v>
      </c>
      <c r="D798" s="28" t="s">
        <v>1980</v>
      </c>
      <c r="E798" s="29">
        <v>1200</v>
      </c>
      <c r="F798" s="29">
        <v>20</v>
      </c>
      <c r="G798" s="28"/>
      <c r="H798" s="28" t="s">
        <v>1365</v>
      </c>
      <c r="I798" s="28" t="s">
        <v>1981</v>
      </c>
      <c r="J798" s="28">
        <v>2.1</v>
      </c>
      <c r="K798" s="28">
        <v>800</v>
      </c>
      <c r="L798" s="28">
        <v>801</v>
      </c>
      <c r="M798" s="29">
        <v>28</v>
      </c>
      <c r="N798" s="28"/>
      <c r="O798" s="28"/>
      <c r="P798" s="28"/>
      <c r="Q798" s="28"/>
      <c r="R798" s="28"/>
      <c r="S798" s="28"/>
      <c r="T798" s="28" t="s">
        <v>1381</v>
      </c>
      <c r="U798" s="29">
        <v>10</v>
      </c>
      <c r="V798" s="28">
        <v>56</v>
      </c>
      <c r="W798" s="28" t="s">
        <v>1703</v>
      </c>
      <c r="X798" s="28" t="s">
        <v>1382</v>
      </c>
      <c r="Y798" s="28"/>
      <c r="Z798" s="28" t="s">
        <v>1372</v>
      </c>
      <c r="AA798" s="28"/>
    </row>
    <row r="799" spans="1:27" ht="120.75" hidden="1" thickBot="1" x14ac:dyDescent="0.3">
      <c r="A799" s="28" t="s">
        <v>1982</v>
      </c>
      <c r="B799" s="28" t="s">
        <v>1983</v>
      </c>
      <c r="C799" s="28" t="s">
        <v>337</v>
      </c>
      <c r="D799" s="28" t="s">
        <v>1984</v>
      </c>
      <c r="E799" s="29">
        <v>0.5</v>
      </c>
      <c r="F799" s="28"/>
      <c r="G799" s="28"/>
      <c r="H799" s="28" t="s">
        <v>1378</v>
      </c>
      <c r="I799" s="28" t="s">
        <v>1438</v>
      </c>
      <c r="J799" s="28">
        <v>2.2000000000000002</v>
      </c>
      <c r="K799" s="28">
        <v>800</v>
      </c>
      <c r="L799" s="28">
        <v>801</v>
      </c>
      <c r="M799" s="29">
        <v>120</v>
      </c>
      <c r="N799" s="28" t="s">
        <v>1617</v>
      </c>
      <c r="O799" s="28"/>
      <c r="P799" s="28" t="s">
        <v>1985</v>
      </c>
      <c r="Q799" s="28" t="s">
        <v>1986</v>
      </c>
      <c r="R799" s="28" t="s">
        <v>1987</v>
      </c>
      <c r="S799" s="29">
        <v>2</v>
      </c>
      <c r="T799" s="28" t="s">
        <v>1988</v>
      </c>
      <c r="U799" s="29">
        <v>7</v>
      </c>
      <c r="V799" s="28">
        <v>65</v>
      </c>
      <c r="W799" s="28" t="s">
        <v>1792</v>
      </c>
      <c r="X799" s="28" t="s">
        <v>1382</v>
      </c>
      <c r="Y799" s="28"/>
      <c r="Z799" s="28" t="s">
        <v>112</v>
      </c>
      <c r="AA799" s="28"/>
    </row>
    <row r="800" spans="1:27" ht="30.75" hidden="1" thickBot="1" x14ac:dyDescent="0.3">
      <c r="A800" s="28">
        <v>2208</v>
      </c>
      <c r="B800" s="28" t="s">
        <v>1989</v>
      </c>
      <c r="C800" s="28" t="s">
        <v>337</v>
      </c>
      <c r="D800" s="28" t="s">
        <v>1990</v>
      </c>
      <c r="E800" s="28"/>
      <c r="F800" s="28"/>
      <c r="G800" s="28"/>
      <c r="H800" s="28"/>
      <c r="I800" s="28"/>
      <c r="J800" s="28"/>
      <c r="K800" s="28"/>
      <c r="L800" s="28"/>
      <c r="M800" s="28"/>
      <c r="N800" s="28"/>
      <c r="O800" s="28"/>
      <c r="P800" s="28"/>
      <c r="Q800" s="28"/>
      <c r="R800" s="28"/>
      <c r="S800" s="28"/>
      <c r="T800" s="28"/>
      <c r="U800" s="28"/>
      <c r="V800" s="28"/>
      <c r="W800" s="28"/>
      <c r="X800" s="28"/>
      <c r="Y800" s="28"/>
      <c r="Z800" s="28"/>
      <c r="AA800" s="28"/>
    </row>
    <row r="801" spans="1:27" ht="30.75" hidden="1" thickBot="1" x14ac:dyDescent="0.3">
      <c r="A801" s="28">
        <v>2208.1</v>
      </c>
      <c r="B801" s="28" t="s">
        <v>1991</v>
      </c>
      <c r="C801" s="28" t="s">
        <v>1784</v>
      </c>
      <c r="D801" s="28" t="s">
        <v>1992</v>
      </c>
      <c r="E801" s="28"/>
      <c r="F801" s="28"/>
      <c r="G801" s="28"/>
      <c r="H801" s="28"/>
      <c r="I801" s="28"/>
      <c r="J801" s="28"/>
      <c r="K801" s="28"/>
      <c r="L801" s="28"/>
      <c r="M801" s="28"/>
      <c r="N801" s="28"/>
      <c r="O801" s="28"/>
      <c r="P801" s="28"/>
      <c r="Q801" s="28"/>
      <c r="R801" s="28"/>
      <c r="S801" s="28"/>
      <c r="T801" s="28"/>
      <c r="U801" s="28"/>
      <c r="V801" s="28"/>
      <c r="W801" s="28"/>
      <c r="X801" s="28"/>
      <c r="Y801" s="28"/>
      <c r="Z801" s="28"/>
      <c r="AA801" s="28"/>
    </row>
    <row r="802" spans="1:27" ht="120.75" hidden="1" thickBot="1" x14ac:dyDescent="0.3">
      <c r="A802" s="28" t="s">
        <v>1993</v>
      </c>
      <c r="B802" s="28" t="s">
        <v>1994</v>
      </c>
      <c r="C802" s="28" t="s">
        <v>337</v>
      </c>
      <c r="D802" s="28" t="s">
        <v>1995</v>
      </c>
      <c r="E802" s="29">
        <v>0.4</v>
      </c>
      <c r="F802" s="29">
        <v>4</v>
      </c>
      <c r="G802" s="28"/>
      <c r="H802" s="28"/>
      <c r="I802" s="28" t="s">
        <v>1379</v>
      </c>
      <c r="J802" s="28">
        <v>2.2000000000000002</v>
      </c>
      <c r="K802" s="28">
        <v>800</v>
      </c>
      <c r="L802" s="28">
        <v>801</v>
      </c>
      <c r="M802" s="29">
        <v>150</v>
      </c>
      <c r="N802" s="28" t="s">
        <v>1617</v>
      </c>
      <c r="O802" s="28" t="s">
        <v>1996</v>
      </c>
      <c r="P802" s="28" t="s">
        <v>1997</v>
      </c>
      <c r="Q802" s="28" t="s">
        <v>1998</v>
      </c>
      <c r="R802" s="28" t="s">
        <v>1999</v>
      </c>
      <c r="S802" s="29">
        <v>2</v>
      </c>
      <c r="T802" s="28" t="s">
        <v>2000</v>
      </c>
      <c r="U802" s="29">
        <v>12</v>
      </c>
      <c r="V802" s="28">
        <v>40</v>
      </c>
      <c r="W802" s="28" t="s">
        <v>1395</v>
      </c>
      <c r="X802" s="28" t="s">
        <v>1949</v>
      </c>
      <c r="Y802" s="28"/>
      <c r="Z802" s="28" t="s">
        <v>112</v>
      </c>
      <c r="AA802" s="28"/>
    </row>
    <row r="803" spans="1:27" ht="45.75" hidden="1" thickBot="1" x14ac:dyDescent="0.3">
      <c r="A803" s="28"/>
      <c r="B803" s="28" t="s">
        <v>2001</v>
      </c>
      <c r="C803" s="28" t="s">
        <v>337</v>
      </c>
      <c r="D803" s="28" t="s">
        <v>2002</v>
      </c>
      <c r="E803" s="28"/>
      <c r="F803" s="28"/>
      <c r="G803" s="28"/>
      <c r="H803" s="28"/>
      <c r="I803" s="28"/>
      <c r="J803" s="28"/>
      <c r="K803" s="28"/>
      <c r="L803" s="28"/>
      <c r="M803" s="28"/>
      <c r="N803" s="28"/>
      <c r="O803" s="28"/>
      <c r="P803" s="28"/>
      <c r="Q803" s="28"/>
      <c r="R803" s="28"/>
      <c r="S803" s="28"/>
      <c r="T803" s="28"/>
      <c r="U803" s="28"/>
      <c r="V803" s="28"/>
      <c r="W803" s="28"/>
      <c r="X803" s="28"/>
      <c r="Y803" s="28"/>
      <c r="Z803" s="28"/>
      <c r="AA803" s="28"/>
    </row>
    <row r="804" spans="1:27" ht="75.75" hidden="1" thickBot="1" x14ac:dyDescent="0.3">
      <c r="A804" s="28"/>
      <c r="B804" s="28" t="s">
        <v>2003</v>
      </c>
      <c r="C804" s="28" t="s">
        <v>337</v>
      </c>
      <c r="D804" s="28" t="s">
        <v>2004</v>
      </c>
      <c r="E804" s="28"/>
      <c r="F804" s="28"/>
      <c r="G804" s="28"/>
      <c r="H804" s="28"/>
      <c r="I804" s="28"/>
      <c r="J804" s="28"/>
      <c r="K804" s="28"/>
      <c r="L804" s="28"/>
      <c r="M804" s="28"/>
      <c r="N804" s="28"/>
      <c r="O804" s="28"/>
      <c r="P804" s="28"/>
      <c r="Q804" s="28"/>
      <c r="R804" s="28"/>
      <c r="S804" s="28"/>
      <c r="T804" s="28"/>
      <c r="U804" s="28"/>
      <c r="V804" s="28"/>
      <c r="W804" s="28"/>
      <c r="X804" s="28"/>
      <c r="Y804" s="28"/>
      <c r="Z804" s="28"/>
      <c r="AA804" s="28"/>
    </row>
    <row r="805" spans="1:27" ht="120.75" hidden="1" thickBot="1" x14ac:dyDescent="0.3">
      <c r="A805" s="28" t="s">
        <v>280</v>
      </c>
      <c r="B805" s="28" t="s">
        <v>97</v>
      </c>
      <c r="C805" s="28" t="s">
        <v>337</v>
      </c>
      <c r="D805" s="28" t="s">
        <v>2005</v>
      </c>
      <c r="E805" s="29">
        <v>4</v>
      </c>
      <c r="F805" s="28"/>
      <c r="G805" s="28"/>
      <c r="H805" s="28" t="s">
        <v>2006</v>
      </c>
      <c r="I805" s="30" t="s">
        <v>2007</v>
      </c>
      <c r="J805" s="28"/>
      <c r="K805" s="28"/>
      <c r="L805" s="28"/>
      <c r="M805" s="29">
        <v>150</v>
      </c>
      <c r="N805" s="28"/>
      <c r="O805" s="28"/>
      <c r="P805" s="28" t="s">
        <v>2008</v>
      </c>
      <c r="Q805" s="28"/>
      <c r="R805" s="28" t="s">
        <v>2009</v>
      </c>
      <c r="S805" s="29">
        <v>160</v>
      </c>
      <c r="T805" s="28" t="s">
        <v>2010</v>
      </c>
      <c r="U805" s="29">
        <v>160</v>
      </c>
      <c r="V805" s="29">
        <v>1</v>
      </c>
      <c r="W805" s="28">
        <v>1</v>
      </c>
      <c r="X805" s="28" t="s">
        <v>1396</v>
      </c>
      <c r="Y805" s="28"/>
      <c r="Z805" s="28" t="s">
        <v>1372</v>
      </c>
      <c r="AA805" s="28"/>
    </row>
    <row r="806" spans="1:27" ht="45.75" hidden="1" thickBot="1" x14ac:dyDescent="0.3">
      <c r="A806" s="28" t="s">
        <v>2011</v>
      </c>
      <c r="B806" s="28" t="s">
        <v>2012</v>
      </c>
      <c r="C806" s="28" t="s">
        <v>337</v>
      </c>
      <c r="D806" s="28" t="s">
        <v>2013</v>
      </c>
      <c r="E806" s="29">
        <v>0.4</v>
      </c>
      <c r="F806" s="29">
        <v>4</v>
      </c>
      <c r="G806" s="28"/>
      <c r="H806" s="28" t="s">
        <v>2014</v>
      </c>
      <c r="I806" s="28" t="s">
        <v>1379</v>
      </c>
      <c r="J806" s="28">
        <v>2.2000000000000002</v>
      </c>
      <c r="K806" s="28">
        <v>800</v>
      </c>
      <c r="L806" s="28">
        <v>801</v>
      </c>
      <c r="M806" s="29">
        <v>150</v>
      </c>
      <c r="N806" s="28"/>
      <c r="O806" s="28" t="s">
        <v>1369</v>
      </c>
      <c r="P806" s="28"/>
      <c r="Q806" s="28"/>
      <c r="R806" s="28" t="s">
        <v>2015</v>
      </c>
      <c r="S806" s="29">
        <v>3</v>
      </c>
      <c r="T806" s="28" t="s">
        <v>2016</v>
      </c>
      <c r="U806" s="29">
        <v>8</v>
      </c>
      <c r="V806" s="29">
        <v>40</v>
      </c>
      <c r="W806" s="28" t="s">
        <v>1395</v>
      </c>
      <c r="X806" s="28" t="s">
        <v>1382</v>
      </c>
      <c r="Y806" s="28"/>
      <c r="Z806" s="28" t="s">
        <v>112</v>
      </c>
      <c r="AA806" s="28"/>
    </row>
    <row r="807" spans="1:27" ht="45.75" hidden="1" thickBot="1" x14ac:dyDescent="0.3">
      <c r="A807" s="28">
        <v>2009.08</v>
      </c>
      <c r="B807" s="28" t="s">
        <v>2017</v>
      </c>
      <c r="C807" s="28" t="s">
        <v>337</v>
      </c>
      <c r="D807" s="28" t="s">
        <v>2018</v>
      </c>
      <c r="E807" s="28"/>
      <c r="F807" s="28"/>
      <c r="G807" s="28"/>
      <c r="H807" s="28"/>
      <c r="I807" s="28"/>
      <c r="J807" s="28"/>
      <c r="K807" s="28"/>
      <c r="L807" s="28"/>
      <c r="M807" s="28"/>
      <c r="N807" s="28"/>
      <c r="O807" s="28"/>
      <c r="P807" s="28"/>
      <c r="Q807" s="28"/>
      <c r="R807" s="28"/>
      <c r="S807" s="28"/>
      <c r="T807" s="28"/>
      <c r="U807" s="28"/>
      <c r="V807" s="28"/>
      <c r="W807" s="28"/>
      <c r="X807" s="28"/>
      <c r="Y807" s="28"/>
      <c r="Z807" s="28"/>
      <c r="AA807" s="28"/>
    </row>
    <row r="808" spans="1:27" ht="45.75" hidden="1" thickBot="1" x14ac:dyDescent="0.3">
      <c r="A808" s="28" t="s">
        <v>2019</v>
      </c>
      <c r="B808" s="28" t="s">
        <v>2020</v>
      </c>
      <c r="C808" s="28" t="s">
        <v>337</v>
      </c>
      <c r="D808" s="28" t="s">
        <v>2021</v>
      </c>
      <c r="E808" s="29">
        <v>0.3</v>
      </c>
      <c r="F808" s="29">
        <v>4</v>
      </c>
      <c r="G808" s="28"/>
      <c r="H808" s="28"/>
      <c r="I808" s="28" t="s">
        <v>1824</v>
      </c>
      <c r="J808" s="28">
        <v>2.2000000000000002</v>
      </c>
      <c r="K808" s="28">
        <v>800</v>
      </c>
      <c r="L808" s="28">
        <v>801</v>
      </c>
      <c r="M808" s="29">
        <v>150</v>
      </c>
      <c r="N808" s="28" t="s">
        <v>1617</v>
      </c>
      <c r="O808" s="28" t="s">
        <v>1368</v>
      </c>
      <c r="P808" s="28"/>
      <c r="Q808" s="28"/>
      <c r="R808" s="28"/>
      <c r="S808" s="28"/>
      <c r="T808" s="28" t="s">
        <v>1381</v>
      </c>
      <c r="U808" s="29">
        <v>36</v>
      </c>
      <c r="V808" s="29">
        <v>56</v>
      </c>
      <c r="W808" s="28" t="s">
        <v>1370</v>
      </c>
      <c r="X808" s="28" t="s">
        <v>1382</v>
      </c>
      <c r="Y808" s="28"/>
      <c r="Z808" s="28" t="s">
        <v>112</v>
      </c>
      <c r="AA808" s="28"/>
    </row>
    <row r="809" spans="1:27" ht="30.75" hidden="1" thickBot="1" x14ac:dyDescent="0.3">
      <c r="A809" s="28">
        <v>94006</v>
      </c>
      <c r="B809" s="28" t="s">
        <v>2022</v>
      </c>
      <c r="C809" s="28" t="s">
        <v>337</v>
      </c>
      <c r="D809" s="28" t="s">
        <v>2023</v>
      </c>
      <c r="E809" s="29">
        <v>2</v>
      </c>
      <c r="F809" s="28"/>
      <c r="G809" s="28"/>
      <c r="H809" s="28" t="s">
        <v>1378</v>
      </c>
      <c r="I809" s="28" t="s">
        <v>1379</v>
      </c>
      <c r="J809" s="28">
        <v>2.1</v>
      </c>
      <c r="K809" s="28">
        <v>800</v>
      </c>
      <c r="L809" s="28">
        <v>801</v>
      </c>
      <c r="M809" s="29">
        <v>42</v>
      </c>
      <c r="N809" s="28" t="s">
        <v>1617</v>
      </c>
      <c r="O809" s="28" t="s">
        <v>1368</v>
      </c>
      <c r="P809" s="28"/>
      <c r="Q809" s="28"/>
      <c r="R809" s="28"/>
      <c r="S809" s="28"/>
      <c r="T809" s="28" t="s">
        <v>1369</v>
      </c>
      <c r="U809" s="29">
        <v>8</v>
      </c>
      <c r="V809" s="29">
        <v>56</v>
      </c>
      <c r="W809" s="28" t="s">
        <v>1370</v>
      </c>
      <c r="X809" s="28" t="s">
        <v>1382</v>
      </c>
      <c r="Y809" s="28"/>
      <c r="Z809" s="28" t="s">
        <v>112</v>
      </c>
      <c r="AA809" s="28"/>
    </row>
    <row r="810" spans="1:27" ht="30.75" hidden="1" thickBot="1" x14ac:dyDescent="0.3">
      <c r="A810" s="28">
        <v>10002.700000000001</v>
      </c>
      <c r="B810" s="28" t="s">
        <v>2024</v>
      </c>
      <c r="C810" s="28" t="s">
        <v>337</v>
      </c>
      <c r="D810" s="28" t="s">
        <v>2025</v>
      </c>
      <c r="E810" s="28"/>
      <c r="F810" s="29">
        <v>1</v>
      </c>
      <c r="G810" s="28"/>
      <c r="H810" s="28"/>
      <c r="I810" s="28" t="s">
        <v>1379</v>
      </c>
      <c r="J810" s="28"/>
      <c r="K810" s="28">
        <v>811</v>
      </c>
      <c r="L810" s="28"/>
      <c r="M810" s="29">
        <v>56</v>
      </c>
      <c r="N810" s="28"/>
      <c r="O810" s="28" t="s">
        <v>1368</v>
      </c>
      <c r="P810" s="28"/>
      <c r="Q810" s="28"/>
      <c r="R810" s="28"/>
      <c r="S810" s="28"/>
      <c r="T810" s="28" t="s">
        <v>1381</v>
      </c>
      <c r="U810" s="29">
        <v>3</v>
      </c>
      <c r="V810" s="29">
        <v>56</v>
      </c>
      <c r="W810" s="28" t="s">
        <v>1370</v>
      </c>
      <c r="X810" s="28" t="s">
        <v>1908</v>
      </c>
      <c r="Y810" s="28">
        <v>2</v>
      </c>
      <c r="Z810" s="28" t="s">
        <v>1372</v>
      </c>
      <c r="AA810" s="28"/>
    </row>
    <row r="811" spans="1:27" ht="15.75" hidden="1" thickBot="1" x14ac:dyDescent="0.3">
      <c r="A811" s="28">
        <v>2031</v>
      </c>
      <c r="B811" s="28" t="s">
        <v>2026</v>
      </c>
      <c r="C811" s="28" t="s">
        <v>337</v>
      </c>
      <c r="D811" s="28" t="s">
        <v>2027</v>
      </c>
      <c r="E811" s="28"/>
      <c r="F811" s="28"/>
      <c r="G811" s="28"/>
      <c r="H811" s="28"/>
      <c r="I811" s="28"/>
      <c r="J811" s="28"/>
      <c r="K811" s="28"/>
      <c r="L811" s="28"/>
      <c r="M811" s="28"/>
      <c r="N811" s="28"/>
      <c r="O811" s="28"/>
      <c r="P811" s="28"/>
      <c r="Q811" s="28"/>
      <c r="R811" s="28"/>
      <c r="S811" s="28"/>
      <c r="T811" s="28"/>
      <c r="U811" s="28"/>
      <c r="V811" s="28"/>
      <c r="W811" s="28"/>
      <c r="X811" s="28"/>
      <c r="Y811" s="28"/>
      <c r="Z811" s="28"/>
      <c r="AA811" s="28"/>
    </row>
    <row r="812" spans="1:27" ht="30.75" hidden="1" thickBot="1" x14ac:dyDescent="0.3">
      <c r="A812" s="28">
        <v>2031.075</v>
      </c>
      <c r="B812" s="28" t="s">
        <v>2028</v>
      </c>
      <c r="C812" s="28" t="s">
        <v>337</v>
      </c>
      <c r="D812" s="28" t="s">
        <v>2029</v>
      </c>
      <c r="E812" s="28"/>
      <c r="F812" s="28"/>
      <c r="G812" s="28"/>
      <c r="H812" s="28"/>
      <c r="I812" s="28"/>
      <c r="J812" s="28"/>
      <c r="K812" s="28"/>
      <c r="L812" s="28"/>
      <c r="M812" s="28"/>
      <c r="N812" s="28"/>
      <c r="O812" s="28"/>
      <c r="P812" s="28"/>
      <c r="Q812" s="28"/>
      <c r="R812" s="28"/>
      <c r="S812" s="28"/>
      <c r="T812" s="28"/>
      <c r="U812" s="28"/>
      <c r="V812" s="28"/>
      <c r="W812" s="28"/>
      <c r="X812" s="28"/>
      <c r="Y812" s="28"/>
      <c r="Z812" s="28"/>
      <c r="AA812" s="28"/>
    </row>
    <row r="813" spans="1:27" ht="45.75" hidden="1" thickBot="1" x14ac:dyDescent="0.3">
      <c r="A813" s="28" t="s">
        <v>2030</v>
      </c>
      <c r="B813" s="28" t="s">
        <v>2031</v>
      </c>
      <c r="C813" s="28" t="s">
        <v>337</v>
      </c>
      <c r="D813" s="28" t="s">
        <v>2032</v>
      </c>
      <c r="E813" s="29">
        <v>1125</v>
      </c>
      <c r="F813" s="29">
        <v>15</v>
      </c>
      <c r="G813" s="28"/>
      <c r="H813" s="28" t="s">
        <v>2033</v>
      </c>
      <c r="I813" s="28" t="s">
        <v>2034</v>
      </c>
      <c r="J813" s="28">
        <v>2.1</v>
      </c>
      <c r="K813" s="28">
        <v>800</v>
      </c>
      <c r="L813" s="28">
        <v>801</v>
      </c>
      <c r="M813" s="29">
        <v>365</v>
      </c>
      <c r="N813" s="28" t="s">
        <v>1367</v>
      </c>
      <c r="O813" s="28" t="s">
        <v>1368</v>
      </c>
      <c r="P813" s="28"/>
      <c r="Q813" s="28"/>
      <c r="R813" s="28"/>
      <c r="S813" s="28"/>
      <c r="T813" s="28" t="s">
        <v>1381</v>
      </c>
      <c r="U813" s="29">
        <v>8</v>
      </c>
      <c r="V813" s="29">
        <v>40</v>
      </c>
      <c r="W813" s="28" t="s">
        <v>1395</v>
      </c>
      <c r="X813" s="28" t="s">
        <v>1371</v>
      </c>
      <c r="Y813" s="28"/>
      <c r="Z813" s="28" t="s">
        <v>1372</v>
      </c>
      <c r="AA813" s="28"/>
    </row>
    <row r="814" spans="1:27" ht="15.75" hidden="1" thickBot="1" x14ac:dyDescent="0.3">
      <c r="A814" s="28">
        <v>99999.7</v>
      </c>
      <c r="B814" s="28" t="s">
        <v>2035</v>
      </c>
      <c r="C814" s="28" t="s">
        <v>337</v>
      </c>
      <c r="D814" s="28" t="s">
        <v>2036</v>
      </c>
      <c r="E814" s="28"/>
      <c r="F814" s="28"/>
      <c r="G814" s="28"/>
      <c r="H814" s="28"/>
      <c r="I814" s="28"/>
      <c r="J814" s="28"/>
      <c r="K814" s="28"/>
      <c r="L814" s="28"/>
      <c r="M814" s="28"/>
      <c r="N814" s="28"/>
      <c r="O814" s="28"/>
      <c r="P814" s="28"/>
      <c r="Q814" s="28"/>
      <c r="R814" s="28"/>
      <c r="S814" s="28"/>
      <c r="T814" s="28"/>
      <c r="U814" s="28"/>
      <c r="V814" s="28"/>
      <c r="W814" s="28"/>
      <c r="X814" s="28"/>
      <c r="Y814" s="28"/>
      <c r="Z814" s="28"/>
      <c r="AA814" s="28"/>
    </row>
    <row r="815" spans="1:27" ht="45.75" hidden="1" thickBot="1" x14ac:dyDescent="0.3">
      <c r="A815" s="28">
        <v>2035.09</v>
      </c>
      <c r="B815" s="28" t="s">
        <v>2037</v>
      </c>
      <c r="C815" s="28" t="s">
        <v>337</v>
      </c>
      <c r="D815" s="28" t="s">
        <v>2038</v>
      </c>
      <c r="E815" s="28"/>
      <c r="F815" s="28"/>
      <c r="G815" s="28"/>
      <c r="H815" s="28"/>
      <c r="I815" s="28"/>
      <c r="J815" s="28"/>
      <c r="K815" s="28"/>
      <c r="L815" s="28"/>
      <c r="M815" s="28"/>
      <c r="N815" s="28"/>
      <c r="O815" s="28"/>
      <c r="P815" s="28"/>
      <c r="Q815" s="28"/>
      <c r="R815" s="28"/>
      <c r="S815" s="28"/>
      <c r="T815" s="28"/>
      <c r="U815" s="28"/>
      <c r="V815" s="28"/>
      <c r="W815" s="28"/>
      <c r="X815" s="28"/>
      <c r="Y815" s="28"/>
      <c r="Z815" s="28"/>
      <c r="AA815" s="28"/>
    </row>
    <row r="816" spans="1:27" ht="45.75" hidden="1" thickBot="1" x14ac:dyDescent="0.3">
      <c r="A816" s="28">
        <v>2034.09</v>
      </c>
      <c r="B816" s="28" t="s">
        <v>2039</v>
      </c>
      <c r="C816" s="28" t="s">
        <v>337</v>
      </c>
      <c r="D816" s="28" t="s">
        <v>2040</v>
      </c>
      <c r="E816" s="28"/>
      <c r="F816" s="28"/>
      <c r="G816" s="28"/>
      <c r="H816" s="28"/>
      <c r="I816" s="28"/>
      <c r="J816" s="28"/>
      <c r="K816" s="28"/>
      <c r="L816" s="28"/>
      <c r="M816" s="28"/>
      <c r="N816" s="28"/>
      <c r="O816" s="28"/>
      <c r="P816" s="28"/>
      <c r="Q816" s="28"/>
      <c r="R816" s="28"/>
      <c r="S816" s="28"/>
      <c r="T816" s="28"/>
      <c r="U816" s="28"/>
      <c r="V816" s="28"/>
      <c r="W816" s="28"/>
      <c r="X816" s="28"/>
      <c r="Y816" s="28"/>
      <c r="Z816" s="28"/>
      <c r="AA816" s="28"/>
    </row>
    <row r="817" spans="1:27" ht="30.75" hidden="1" thickBot="1" x14ac:dyDescent="0.3">
      <c r="A817" s="28">
        <v>6004.125</v>
      </c>
      <c r="B817" s="28" t="s">
        <v>2041</v>
      </c>
      <c r="C817" s="28" t="s">
        <v>337</v>
      </c>
      <c r="D817" s="28" t="s">
        <v>2042</v>
      </c>
      <c r="E817" s="28"/>
      <c r="F817" s="28"/>
      <c r="G817" s="28"/>
      <c r="H817" s="28"/>
      <c r="I817" s="28"/>
      <c r="J817" s="28"/>
      <c r="K817" s="28"/>
      <c r="L817" s="28"/>
      <c r="M817" s="28"/>
      <c r="N817" s="28"/>
      <c r="O817" s="28"/>
      <c r="P817" s="28"/>
      <c r="Q817" s="28"/>
      <c r="R817" s="28"/>
      <c r="S817" s="28"/>
      <c r="T817" s="28"/>
      <c r="U817" s="28"/>
      <c r="V817" s="28"/>
      <c r="W817" s="28"/>
      <c r="X817" s="28"/>
      <c r="Y817" s="28"/>
      <c r="Z817" s="28"/>
      <c r="AA817" s="28"/>
    </row>
    <row r="818" spans="1:27" ht="45.75" hidden="1" thickBot="1" x14ac:dyDescent="0.3">
      <c r="A818" s="28">
        <v>2009.13</v>
      </c>
      <c r="B818" s="28" t="s">
        <v>2043</v>
      </c>
      <c r="C818" s="28" t="s">
        <v>337</v>
      </c>
      <c r="D818" s="28" t="s">
        <v>2044</v>
      </c>
      <c r="E818" s="28"/>
      <c r="F818" s="28"/>
      <c r="G818" s="28"/>
      <c r="H818" s="28"/>
      <c r="I818" s="28"/>
      <c r="J818" s="28"/>
      <c r="K818" s="28"/>
      <c r="L818" s="28"/>
      <c r="M818" s="28"/>
      <c r="N818" s="28"/>
      <c r="O818" s="28"/>
      <c r="P818" s="28"/>
      <c r="Q818" s="28"/>
      <c r="R818" s="28"/>
      <c r="S818" s="28"/>
      <c r="T818" s="28"/>
      <c r="U818" s="28"/>
      <c r="V818" s="28"/>
      <c r="W818" s="28"/>
      <c r="X818" s="28"/>
      <c r="Y818" s="28"/>
      <c r="Z818" s="28"/>
      <c r="AA818" s="28"/>
    </row>
    <row r="819" spans="1:27" ht="30.75" hidden="1" thickBot="1" x14ac:dyDescent="0.3">
      <c r="A819" s="28">
        <v>10003.280000000001</v>
      </c>
      <c r="B819" s="28" t="s">
        <v>2045</v>
      </c>
      <c r="C819" s="28" t="s">
        <v>337</v>
      </c>
      <c r="D819" s="28" t="s">
        <v>2046</v>
      </c>
      <c r="E819" s="28"/>
      <c r="F819" s="28"/>
      <c r="G819" s="28"/>
      <c r="H819" s="28"/>
      <c r="I819" s="28"/>
      <c r="J819" s="28"/>
      <c r="K819" s="28"/>
      <c r="L819" s="28"/>
      <c r="M819" s="28"/>
      <c r="N819" s="28"/>
      <c r="O819" s="28"/>
      <c r="P819" s="28"/>
      <c r="Q819" s="28"/>
      <c r="R819" s="28"/>
      <c r="S819" s="28"/>
      <c r="T819" s="28"/>
      <c r="U819" s="28"/>
      <c r="V819" s="28"/>
      <c r="W819" s="28"/>
      <c r="X819" s="28"/>
      <c r="Y819" s="28"/>
      <c r="Z819" s="28"/>
      <c r="AA819" s="28"/>
    </row>
    <row r="820" spans="1:27" ht="45.75" hidden="1" thickBot="1" x14ac:dyDescent="0.3">
      <c r="A820" s="28" t="s">
        <v>232</v>
      </c>
      <c r="B820" s="28" t="s">
        <v>2047</v>
      </c>
      <c r="C820" s="28" t="s">
        <v>337</v>
      </c>
      <c r="D820" s="28" t="s">
        <v>2048</v>
      </c>
      <c r="E820" s="29">
        <v>1.25</v>
      </c>
      <c r="F820" s="29">
        <v>20</v>
      </c>
      <c r="G820" s="28"/>
      <c r="H820" s="28" t="s">
        <v>1365</v>
      </c>
      <c r="I820" s="28" t="s">
        <v>1616</v>
      </c>
      <c r="J820" s="28">
        <v>2.1</v>
      </c>
      <c r="K820" s="28">
        <v>800</v>
      </c>
      <c r="L820" s="28">
        <v>801</v>
      </c>
      <c r="M820" s="29">
        <v>28</v>
      </c>
      <c r="N820" s="28">
        <v>826</v>
      </c>
      <c r="O820" s="28" t="s">
        <v>1368</v>
      </c>
      <c r="P820" s="28"/>
      <c r="Q820" s="28"/>
      <c r="R820" s="28"/>
      <c r="S820" s="28"/>
      <c r="T820" s="28" t="s">
        <v>1381</v>
      </c>
      <c r="U820" s="29">
        <v>10</v>
      </c>
      <c r="V820" s="29">
        <v>56</v>
      </c>
      <c r="W820" s="28" t="s">
        <v>1370</v>
      </c>
      <c r="X820" s="28" t="s">
        <v>1371</v>
      </c>
      <c r="Y820" s="28"/>
      <c r="Z820" s="28"/>
      <c r="AA820" s="28"/>
    </row>
    <row r="821" spans="1:27" ht="30.75" hidden="1" thickBot="1" x14ac:dyDescent="0.3">
      <c r="A821" s="28">
        <v>2037</v>
      </c>
      <c r="B821" s="28" t="s">
        <v>2049</v>
      </c>
      <c r="C821" s="28" t="s">
        <v>337</v>
      </c>
      <c r="D821" s="28" t="s">
        <v>2050</v>
      </c>
      <c r="E821" s="28"/>
      <c r="F821" s="28"/>
      <c r="G821" s="28"/>
      <c r="H821" s="28"/>
      <c r="I821" s="28"/>
      <c r="J821" s="28"/>
      <c r="K821" s="28"/>
      <c r="L821" s="28"/>
      <c r="M821" s="28"/>
      <c r="N821" s="28"/>
      <c r="O821" s="28"/>
      <c r="P821" s="28"/>
      <c r="Q821" s="28"/>
      <c r="R821" s="28"/>
      <c r="S821" s="28"/>
      <c r="T821" s="28"/>
      <c r="U821" s="28"/>
      <c r="V821" s="28"/>
      <c r="W821" s="28"/>
      <c r="X821" s="28"/>
      <c r="Y821" s="28"/>
      <c r="Z821" s="28"/>
      <c r="AA821" s="28"/>
    </row>
    <row r="822" spans="1:27" ht="30.75" hidden="1" thickBot="1" x14ac:dyDescent="0.3">
      <c r="A822" s="28">
        <v>2037.1</v>
      </c>
      <c r="B822" s="28" t="s">
        <v>2051</v>
      </c>
      <c r="C822" s="28" t="s">
        <v>337</v>
      </c>
      <c r="D822" s="28" t="s">
        <v>2052</v>
      </c>
      <c r="E822" s="28"/>
      <c r="F822" s="28"/>
      <c r="G822" s="28"/>
      <c r="H822" s="28"/>
      <c r="I822" s="28"/>
      <c r="J822" s="28"/>
      <c r="K822" s="28"/>
      <c r="L822" s="28"/>
      <c r="M822" s="28"/>
      <c r="N822" s="28"/>
      <c r="O822" s="28"/>
      <c r="P822" s="28"/>
      <c r="Q822" s="28"/>
      <c r="R822" s="28"/>
      <c r="S822" s="28"/>
      <c r="T822" s="28"/>
      <c r="U822" s="28"/>
      <c r="V822" s="28"/>
      <c r="W822" s="28"/>
      <c r="X822" s="28"/>
      <c r="Y822" s="28"/>
      <c r="Z822" s="28"/>
      <c r="AA822" s="28"/>
    </row>
    <row r="823" spans="1:27" ht="30.75" hidden="1" thickBot="1" x14ac:dyDescent="0.3">
      <c r="A823" s="28" t="s">
        <v>2053</v>
      </c>
      <c r="B823" s="28" t="s">
        <v>2054</v>
      </c>
      <c r="C823" s="28" t="s">
        <v>337</v>
      </c>
      <c r="D823" s="28" t="s">
        <v>2055</v>
      </c>
      <c r="E823" s="29">
        <v>0.3</v>
      </c>
      <c r="F823" s="29">
        <v>3</v>
      </c>
      <c r="G823" s="28"/>
      <c r="H823" s="28" t="s">
        <v>2056</v>
      </c>
      <c r="I823" s="28" t="s">
        <v>1438</v>
      </c>
      <c r="J823" s="28">
        <v>2.2000000000000002</v>
      </c>
      <c r="K823" s="28">
        <v>800</v>
      </c>
      <c r="L823" s="28">
        <v>801</v>
      </c>
      <c r="M823" s="29">
        <v>150</v>
      </c>
      <c r="N823" s="28" t="s">
        <v>2057</v>
      </c>
      <c r="O823" s="28" t="s">
        <v>1368</v>
      </c>
      <c r="P823" s="28"/>
      <c r="Q823" s="28"/>
      <c r="R823" s="28"/>
      <c r="S823" s="28"/>
      <c r="T823" s="28" t="s">
        <v>1381</v>
      </c>
      <c r="U823" s="29">
        <v>40</v>
      </c>
      <c r="V823" s="29">
        <v>56</v>
      </c>
      <c r="W823" s="28" t="s">
        <v>1370</v>
      </c>
      <c r="X823" s="28" t="s">
        <v>1382</v>
      </c>
      <c r="Y823" s="28"/>
      <c r="Z823" s="28" t="s">
        <v>112</v>
      </c>
      <c r="AA823" s="28"/>
    </row>
    <row r="824" spans="1:27" ht="75.75" hidden="1" thickBot="1" x14ac:dyDescent="0.3">
      <c r="A824" s="28" t="s">
        <v>2058</v>
      </c>
      <c r="B824" s="28" t="s">
        <v>2059</v>
      </c>
      <c r="C824" s="28" t="s">
        <v>337</v>
      </c>
      <c r="D824" s="28" t="s">
        <v>2060</v>
      </c>
      <c r="E824" s="29">
        <v>1</v>
      </c>
      <c r="F824" s="28"/>
      <c r="G824" s="28"/>
      <c r="H824" s="28" t="s">
        <v>2061</v>
      </c>
      <c r="I824" s="28" t="s">
        <v>1616</v>
      </c>
      <c r="J824" s="28">
        <v>2.1</v>
      </c>
      <c r="K824" s="28">
        <v>800</v>
      </c>
      <c r="L824" s="28">
        <v>801</v>
      </c>
      <c r="M824" s="29">
        <v>35</v>
      </c>
      <c r="N824" s="28" t="s">
        <v>1617</v>
      </c>
      <c r="O824" s="28" t="s">
        <v>1368</v>
      </c>
      <c r="P824" s="28"/>
      <c r="Q824" s="28"/>
      <c r="R824" s="28"/>
      <c r="S824" s="28"/>
      <c r="T824" s="28" t="s">
        <v>1369</v>
      </c>
      <c r="U824" s="29">
        <v>8</v>
      </c>
      <c r="V824" s="29">
        <v>48</v>
      </c>
      <c r="W824" s="28" t="s">
        <v>2062</v>
      </c>
      <c r="X824" s="28" t="s">
        <v>1371</v>
      </c>
      <c r="Y824" s="28" t="s">
        <v>2063</v>
      </c>
      <c r="Z824" s="28" t="s">
        <v>112</v>
      </c>
      <c r="AA824" s="28"/>
    </row>
    <row r="825" spans="1:27" ht="30.75" hidden="1" thickBot="1" x14ac:dyDescent="0.3">
      <c r="A825" s="28">
        <v>1010</v>
      </c>
      <c r="B825" s="28" t="s">
        <v>91</v>
      </c>
      <c r="C825" s="28" t="s">
        <v>337</v>
      </c>
      <c r="D825" s="28" t="s">
        <v>2064</v>
      </c>
      <c r="E825" s="28"/>
      <c r="F825" s="28"/>
      <c r="G825" s="28"/>
      <c r="H825" s="30" t="s">
        <v>2065</v>
      </c>
      <c r="I825" s="28"/>
      <c r="J825" s="28"/>
      <c r="K825" s="28"/>
      <c r="L825" s="28"/>
      <c r="M825" s="28"/>
      <c r="N825" s="28"/>
      <c r="O825" s="28"/>
      <c r="P825" s="28"/>
      <c r="Q825" s="28"/>
      <c r="R825" s="28"/>
      <c r="S825" s="28"/>
      <c r="T825" s="28"/>
      <c r="U825" s="28"/>
      <c r="V825" s="28"/>
      <c r="W825" s="28"/>
      <c r="X825" s="28"/>
      <c r="Y825" s="28"/>
      <c r="Z825" s="28"/>
      <c r="AA825" s="28"/>
    </row>
    <row r="826" spans="1:27" ht="45.75" hidden="1" thickBot="1" x14ac:dyDescent="0.3">
      <c r="A826" s="28" t="s">
        <v>2066</v>
      </c>
      <c r="B826" s="28" t="s">
        <v>2067</v>
      </c>
      <c r="C826" s="28" t="s">
        <v>337</v>
      </c>
      <c r="D826" s="28" t="s">
        <v>2068</v>
      </c>
      <c r="E826" s="29">
        <v>1</v>
      </c>
      <c r="F826" s="28"/>
      <c r="G826" s="28"/>
      <c r="H826" s="28" t="s">
        <v>2069</v>
      </c>
      <c r="I826" s="28" t="s">
        <v>1616</v>
      </c>
      <c r="J826" s="28">
        <v>2.1</v>
      </c>
      <c r="K826" s="28">
        <v>800</v>
      </c>
      <c r="L826" s="28">
        <v>801</v>
      </c>
      <c r="M826" s="29">
        <v>365</v>
      </c>
      <c r="N826" s="28" t="s">
        <v>1617</v>
      </c>
      <c r="O826" s="28" t="s">
        <v>1368</v>
      </c>
      <c r="P826" s="28"/>
      <c r="Q826" s="28"/>
      <c r="R826" s="28"/>
      <c r="S826" s="28"/>
      <c r="T826" s="28" t="s">
        <v>1369</v>
      </c>
      <c r="U826" s="29">
        <v>8</v>
      </c>
      <c r="V826" s="29">
        <v>48</v>
      </c>
      <c r="W826" s="28" t="s">
        <v>2062</v>
      </c>
      <c r="X826" s="28" t="s">
        <v>1371</v>
      </c>
      <c r="Y826" s="28" t="s">
        <v>2070</v>
      </c>
      <c r="Z826" s="28" t="s">
        <v>112</v>
      </c>
      <c r="AA826" s="28"/>
    </row>
    <row r="827" spans="1:27" ht="30.75" hidden="1" thickBot="1" x14ac:dyDescent="0.3">
      <c r="A827" s="28">
        <v>1007</v>
      </c>
      <c r="B827" s="28" t="s">
        <v>2071</v>
      </c>
      <c r="C827" s="28" t="s">
        <v>337</v>
      </c>
      <c r="D827" s="28" t="s">
        <v>2072</v>
      </c>
      <c r="E827" s="28"/>
      <c r="F827" s="28"/>
      <c r="G827" s="28"/>
      <c r="H827" s="28"/>
      <c r="I827" s="28"/>
      <c r="J827" s="28"/>
      <c r="K827" s="28"/>
      <c r="L827" s="28"/>
      <c r="M827" s="28"/>
      <c r="N827" s="28"/>
      <c r="O827" s="28"/>
      <c r="P827" s="28"/>
      <c r="Q827" s="28"/>
      <c r="R827" s="28"/>
      <c r="S827" s="28"/>
      <c r="T827" s="28"/>
      <c r="U827" s="28"/>
      <c r="V827" s="28"/>
      <c r="W827" s="28"/>
      <c r="X827" s="28"/>
      <c r="Y827" s="28"/>
      <c r="Z827" s="28"/>
      <c r="AA827" s="28"/>
    </row>
    <row r="828" spans="1:27" ht="30.75" hidden="1" thickBot="1" x14ac:dyDescent="0.3">
      <c r="A828" s="28"/>
      <c r="B828" s="28" t="s">
        <v>2073</v>
      </c>
      <c r="C828" s="28"/>
      <c r="D828" s="28" t="s">
        <v>2074</v>
      </c>
      <c r="E828" s="28"/>
      <c r="F828" s="28"/>
      <c r="G828" s="28"/>
      <c r="H828" s="28"/>
      <c r="I828" s="28"/>
      <c r="J828" s="28"/>
      <c r="K828" s="28"/>
      <c r="L828" s="28"/>
      <c r="M828" s="28"/>
      <c r="N828" s="28"/>
      <c r="O828" s="28"/>
      <c r="P828" s="28"/>
      <c r="Q828" s="28"/>
      <c r="R828" s="28"/>
      <c r="S828" s="28"/>
      <c r="T828" s="28"/>
      <c r="U828" s="28"/>
      <c r="V828" s="28"/>
      <c r="W828" s="28"/>
      <c r="X828" s="28"/>
      <c r="Y828" s="28"/>
      <c r="Z828" s="28"/>
      <c r="AA828" s="28"/>
    </row>
    <row r="829" spans="1:27" ht="30.75" hidden="1" thickBot="1" x14ac:dyDescent="0.3">
      <c r="A829" s="28"/>
      <c r="B829" s="28" t="s">
        <v>2075</v>
      </c>
      <c r="C829" s="28"/>
      <c r="D829" s="28" t="s">
        <v>2076</v>
      </c>
      <c r="E829" s="28"/>
      <c r="F829" s="28"/>
      <c r="G829" s="28"/>
      <c r="H829" s="28"/>
      <c r="I829" s="28"/>
      <c r="J829" s="28"/>
      <c r="K829" s="28"/>
      <c r="L829" s="28"/>
      <c r="M829" s="28"/>
      <c r="N829" s="28"/>
      <c r="O829" s="28"/>
      <c r="P829" s="28"/>
      <c r="Q829" s="28"/>
      <c r="R829" s="28"/>
      <c r="S829" s="28"/>
      <c r="T829" s="28"/>
      <c r="U829" s="28"/>
      <c r="V829" s="28"/>
      <c r="W829" s="28"/>
      <c r="X829" s="28"/>
      <c r="Y829" s="28"/>
      <c r="Z829" s="28"/>
      <c r="AA829" s="28"/>
    </row>
    <row r="830" spans="1:27" ht="45.75" hidden="1" thickBot="1" x14ac:dyDescent="0.3">
      <c r="A830" s="28">
        <v>1024.5999999999999</v>
      </c>
      <c r="B830" s="28" t="s">
        <v>2077</v>
      </c>
      <c r="C830" s="28" t="s">
        <v>337</v>
      </c>
      <c r="D830" s="28" t="s">
        <v>2078</v>
      </c>
      <c r="E830" s="28"/>
      <c r="F830" s="28"/>
      <c r="G830" s="28"/>
      <c r="H830" s="28"/>
      <c r="I830" s="28"/>
      <c r="J830" s="28"/>
      <c r="K830" s="28"/>
      <c r="L830" s="28"/>
      <c r="M830" s="28"/>
      <c r="N830" s="28"/>
      <c r="O830" s="28"/>
      <c r="P830" s="28"/>
      <c r="Q830" s="28"/>
      <c r="R830" s="28"/>
      <c r="S830" s="28"/>
      <c r="T830" s="28"/>
      <c r="U830" s="28"/>
      <c r="V830" s="28"/>
      <c r="W830" s="28"/>
      <c r="X830" s="28"/>
      <c r="Y830" s="28"/>
      <c r="Z830" s="28"/>
      <c r="AA830" s="28"/>
    </row>
    <row r="831" spans="1:27" ht="15.75" hidden="1" thickBot="1" x14ac:dyDescent="0.3">
      <c r="A831" s="28"/>
      <c r="B831" s="28" t="s">
        <v>2079</v>
      </c>
      <c r="C831" s="28"/>
      <c r="D831" s="28" t="s">
        <v>2080</v>
      </c>
      <c r="E831" s="28"/>
      <c r="F831" s="28"/>
      <c r="G831" s="28"/>
      <c r="H831" s="28"/>
      <c r="I831" s="28"/>
      <c r="J831" s="28"/>
      <c r="K831" s="28"/>
      <c r="L831" s="28"/>
      <c r="M831" s="28"/>
      <c r="N831" s="28"/>
      <c r="O831" s="28"/>
      <c r="P831" s="28"/>
      <c r="Q831" s="28"/>
      <c r="R831" s="28"/>
      <c r="S831" s="28"/>
      <c r="T831" s="28"/>
      <c r="U831" s="28"/>
      <c r="V831" s="28"/>
      <c r="W831" s="28"/>
      <c r="X831" s="28"/>
      <c r="Y831" s="28"/>
      <c r="Z831" s="28"/>
      <c r="AA831" s="28"/>
    </row>
    <row r="832" spans="1:27" ht="15.75" hidden="1" thickBot="1" x14ac:dyDescent="0.3">
      <c r="A832" s="28"/>
      <c r="B832" s="28" t="s">
        <v>100</v>
      </c>
      <c r="C832" s="28"/>
      <c r="D832" s="28" t="s">
        <v>2081</v>
      </c>
      <c r="E832" s="28"/>
      <c r="F832" s="28"/>
      <c r="G832" s="28"/>
      <c r="H832" s="28"/>
      <c r="I832" s="28"/>
      <c r="J832" s="28"/>
      <c r="K832" s="28"/>
      <c r="L832" s="28"/>
      <c r="M832" s="28"/>
      <c r="N832" s="28"/>
      <c r="O832" s="28"/>
      <c r="P832" s="28"/>
      <c r="Q832" s="28"/>
      <c r="R832" s="28"/>
      <c r="S832" s="28"/>
      <c r="T832" s="28"/>
      <c r="U832" s="28"/>
      <c r="V832" s="28"/>
      <c r="W832" s="28"/>
      <c r="X832" s="28"/>
      <c r="Y832" s="28"/>
      <c r="Z832" s="28"/>
      <c r="AA832" s="28"/>
    </row>
    <row r="833" spans="1:27" ht="15.75" hidden="1" thickBot="1" x14ac:dyDescent="0.3">
      <c r="A833" s="28"/>
      <c r="B833" s="28" t="s">
        <v>2082</v>
      </c>
      <c r="C833" s="28"/>
      <c r="D833" s="28" t="s">
        <v>2083</v>
      </c>
      <c r="E833" s="28"/>
      <c r="F833" s="28"/>
      <c r="G833" s="28"/>
      <c r="H833" s="28"/>
      <c r="I833" s="28"/>
      <c r="J833" s="28"/>
      <c r="K833" s="28"/>
      <c r="L833" s="28"/>
      <c r="M833" s="28"/>
      <c r="N833" s="28"/>
      <c r="O833" s="28"/>
      <c r="P833" s="28"/>
      <c r="Q833" s="28"/>
      <c r="R833" s="28"/>
      <c r="S833" s="28"/>
      <c r="T833" s="28"/>
      <c r="U833" s="28"/>
      <c r="V833" s="28"/>
      <c r="W833" s="28"/>
      <c r="X833" s="28"/>
      <c r="Y833" s="28"/>
      <c r="Z833" s="28"/>
      <c r="AA833" s="28"/>
    </row>
    <row r="834" spans="1:27" ht="15.75" hidden="1" thickBot="1" x14ac:dyDescent="0.3">
      <c r="A834" s="28"/>
      <c r="B834" s="28" t="s">
        <v>2084</v>
      </c>
      <c r="C834" s="28" t="s">
        <v>337</v>
      </c>
      <c r="D834" s="28" t="s">
        <v>2085</v>
      </c>
      <c r="E834" s="28"/>
      <c r="F834" s="28"/>
      <c r="G834" s="28"/>
      <c r="H834" s="28"/>
      <c r="I834" s="28"/>
      <c r="J834" s="28"/>
      <c r="K834" s="28"/>
      <c r="L834" s="28"/>
      <c r="M834" s="28"/>
      <c r="N834" s="28"/>
      <c r="O834" s="28"/>
      <c r="P834" s="28"/>
      <c r="Q834" s="28"/>
      <c r="R834" s="28"/>
      <c r="S834" s="28"/>
      <c r="T834" s="28"/>
      <c r="U834" s="28"/>
      <c r="V834" s="28"/>
      <c r="W834" s="28"/>
      <c r="X834" s="28"/>
      <c r="Y834" s="28"/>
      <c r="Z834" s="28"/>
      <c r="AA834" s="28"/>
    </row>
    <row r="835" spans="1:27" ht="15.75" hidden="1" thickBot="1" x14ac:dyDescent="0.3">
      <c r="A835" s="28"/>
      <c r="B835" s="28" t="s">
        <v>2086</v>
      </c>
      <c r="C835" s="28"/>
      <c r="D835" s="28" t="s">
        <v>2087</v>
      </c>
      <c r="E835" s="28"/>
      <c r="F835" s="28"/>
      <c r="G835" s="28"/>
      <c r="H835" s="28"/>
      <c r="I835" s="28"/>
      <c r="J835" s="28"/>
      <c r="K835" s="28"/>
      <c r="L835" s="28"/>
      <c r="M835" s="28"/>
      <c r="N835" s="28"/>
      <c r="O835" s="28"/>
      <c r="P835" s="28"/>
      <c r="Q835" s="28"/>
      <c r="R835" s="28"/>
      <c r="S835" s="28"/>
      <c r="T835" s="28"/>
      <c r="U835" s="28"/>
      <c r="V835" s="28"/>
      <c r="W835" s="28"/>
      <c r="X835" s="28"/>
      <c r="Y835" s="28"/>
      <c r="Z835" s="28"/>
      <c r="AA835" s="28"/>
    </row>
    <row r="836" spans="1:27" ht="45.75" hidden="1" thickBot="1" x14ac:dyDescent="0.3">
      <c r="A836" s="28" t="s">
        <v>2088</v>
      </c>
      <c r="B836" s="28" t="s">
        <v>2089</v>
      </c>
      <c r="C836" s="28" t="s">
        <v>337</v>
      </c>
      <c r="D836" s="28" t="s">
        <v>2090</v>
      </c>
      <c r="E836" s="28"/>
      <c r="F836" s="28"/>
      <c r="G836" s="28"/>
      <c r="H836" s="28"/>
      <c r="I836" s="28"/>
      <c r="J836" s="28"/>
      <c r="K836" s="28"/>
      <c r="L836" s="28"/>
      <c r="M836" s="29">
        <v>150</v>
      </c>
      <c r="N836" s="28"/>
      <c r="O836" s="28"/>
      <c r="P836" s="28"/>
      <c r="Q836" s="28"/>
      <c r="R836" s="28"/>
      <c r="S836" s="28"/>
      <c r="T836" s="28"/>
      <c r="U836" s="28"/>
      <c r="V836" s="28"/>
      <c r="W836" s="28"/>
      <c r="X836" s="28"/>
      <c r="Y836" s="28"/>
      <c r="Z836" s="28"/>
      <c r="AA836" s="28"/>
    </row>
    <row r="837" spans="1:27" ht="30.75" hidden="1" thickBot="1" x14ac:dyDescent="0.3">
      <c r="A837" s="28" t="s">
        <v>2091</v>
      </c>
      <c r="B837" s="28" t="s">
        <v>2092</v>
      </c>
      <c r="C837" s="28" t="s">
        <v>337</v>
      </c>
      <c r="D837" s="28" t="s">
        <v>2093</v>
      </c>
      <c r="E837" s="29">
        <v>1.5</v>
      </c>
      <c r="F837" s="29">
        <v>15</v>
      </c>
      <c r="G837" s="28"/>
      <c r="H837" s="28" t="s">
        <v>2014</v>
      </c>
      <c r="I837" s="28" t="s">
        <v>1379</v>
      </c>
      <c r="J837" s="28">
        <v>2.1</v>
      </c>
      <c r="K837" s="28">
        <v>800</v>
      </c>
      <c r="L837" s="28">
        <v>801</v>
      </c>
      <c r="M837" s="29">
        <v>365</v>
      </c>
      <c r="N837" s="28" t="s">
        <v>1367</v>
      </c>
      <c r="O837" s="28" t="s">
        <v>1369</v>
      </c>
      <c r="P837" s="28"/>
      <c r="Q837" s="28"/>
      <c r="R837" s="28"/>
      <c r="S837" s="28"/>
      <c r="T837" s="28" t="s">
        <v>1381</v>
      </c>
      <c r="U837" s="29">
        <v>8</v>
      </c>
      <c r="V837" s="29">
        <v>48</v>
      </c>
      <c r="W837" s="28" t="s">
        <v>2062</v>
      </c>
      <c r="X837" s="28" t="s">
        <v>1371</v>
      </c>
      <c r="Y837" s="28"/>
      <c r="Z837" s="28" t="s">
        <v>1372</v>
      </c>
      <c r="AA837" s="28"/>
    </row>
    <row r="838" spans="1:27" ht="30.75" hidden="1" thickBot="1" x14ac:dyDescent="0.3">
      <c r="A838" s="28"/>
      <c r="B838" s="28" t="s">
        <v>2094</v>
      </c>
      <c r="C838" s="28"/>
      <c r="D838" s="28" t="s">
        <v>2095</v>
      </c>
      <c r="E838" s="28"/>
      <c r="F838" s="28"/>
      <c r="G838" s="28"/>
      <c r="H838" s="28"/>
      <c r="I838" s="28"/>
      <c r="J838" s="28"/>
      <c r="K838" s="28"/>
      <c r="L838" s="28"/>
      <c r="M838" s="28"/>
      <c r="N838" s="28"/>
      <c r="O838" s="28"/>
      <c r="P838" s="28"/>
      <c r="Q838" s="28"/>
      <c r="R838" s="28"/>
      <c r="S838" s="28"/>
      <c r="T838" s="28"/>
      <c r="U838" s="28"/>
      <c r="V838" s="28"/>
      <c r="W838" s="28"/>
      <c r="X838" s="28"/>
      <c r="Y838" s="28"/>
      <c r="Z838" s="28"/>
      <c r="AA838" s="28"/>
    </row>
    <row r="839" spans="1:27" ht="30.75" hidden="1" thickBot="1" x14ac:dyDescent="0.3">
      <c r="A839" s="28">
        <v>2006.8</v>
      </c>
      <c r="B839" s="28" t="s">
        <v>2096</v>
      </c>
      <c r="C839" s="28" t="s">
        <v>337</v>
      </c>
      <c r="D839" s="28" t="s">
        <v>2097</v>
      </c>
      <c r="E839" s="28"/>
      <c r="F839" s="28"/>
      <c r="G839" s="28"/>
      <c r="H839" s="28"/>
      <c r="I839" s="28"/>
      <c r="J839" s="28"/>
      <c r="K839" s="28"/>
      <c r="L839" s="28"/>
      <c r="M839" s="28"/>
      <c r="N839" s="28"/>
      <c r="O839" s="28"/>
      <c r="P839" s="28"/>
      <c r="Q839" s="28"/>
      <c r="R839" s="28"/>
      <c r="S839" s="28"/>
      <c r="T839" s="28"/>
      <c r="U839" s="28"/>
      <c r="V839" s="28"/>
      <c r="W839" s="28"/>
      <c r="X839" s="28"/>
      <c r="Y839" s="28"/>
      <c r="Z839" s="28"/>
      <c r="AA839" s="28"/>
    </row>
    <row r="840" spans="1:27" ht="30.75" hidden="1" thickBot="1" x14ac:dyDescent="0.3">
      <c r="A840" s="28" t="s">
        <v>2098</v>
      </c>
      <c r="B840" s="28" t="s">
        <v>2099</v>
      </c>
      <c r="C840" s="28" t="s">
        <v>337</v>
      </c>
      <c r="D840" s="28" t="s">
        <v>2100</v>
      </c>
      <c r="E840" s="28"/>
      <c r="F840" s="28"/>
      <c r="G840" s="28"/>
      <c r="H840" s="28"/>
      <c r="I840" s="28"/>
      <c r="J840" s="28"/>
      <c r="K840" s="28"/>
      <c r="L840" s="28"/>
      <c r="M840" s="28"/>
      <c r="N840" s="28"/>
      <c r="O840" s="28"/>
      <c r="P840" s="28"/>
      <c r="Q840" s="28"/>
      <c r="R840" s="28"/>
      <c r="S840" s="28"/>
      <c r="T840" s="28"/>
      <c r="U840" s="28"/>
      <c r="V840" s="28"/>
      <c r="W840" s="28"/>
      <c r="X840" s="28"/>
      <c r="Y840" s="28"/>
      <c r="Z840" s="28"/>
      <c r="AA840" s="28"/>
    </row>
    <row r="841" spans="1:27" ht="45.75" hidden="1" thickBot="1" x14ac:dyDescent="0.3">
      <c r="A841" s="28">
        <v>2301</v>
      </c>
      <c r="B841" s="28" t="s">
        <v>2101</v>
      </c>
      <c r="C841" s="28" t="s">
        <v>337</v>
      </c>
      <c r="D841" s="28" t="s">
        <v>2102</v>
      </c>
      <c r="E841" s="28"/>
      <c r="F841" s="28"/>
      <c r="G841" s="28"/>
      <c r="H841" s="28"/>
      <c r="I841" s="28"/>
      <c r="J841" s="28"/>
      <c r="K841" s="28"/>
      <c r="L841" s="28"/>
      <c r="M841" s="28"/>
      <c r="N841" s="28"/>
      <c r="O841" s="28"/>
      <c r="P841" s="28"/>
      <c r="Q841" s="28"/>
      <c r="R841" s="28"/>
      <c r="S841" s="28"/>
      <c r="T841" s="28"/>
      <c r="U841" s="28"/>
      <c r="V841" s="28"/>
      <c r="W841" s="28"/>
      <c r="X841" s="28"/>
      <c r="Y841" s="28"/>
      <c r="Z841" s="28"/>
      <c r="AA841" s="28"/>
    </row>
    <row r="842" spans="1:27" ht="45.75" hidden="1" thickBot="1" x14ac:dyDescent="0.3">
      <c r="A842" s="28">
        <v>2301.08</v>
      </c>
      <c r="B842" s="28" t="s">
        <v>2103</v>
      </c>
      <c r="C842" s="28" t="s">
        <v>337</v>
      </c>
      <c r="D842" s="28" t="s">
        <v>2104</v>
      </c>
      <c r="E842" s="28"/>
      <c r="F842" s="28"/>
      <c r="G842" s="28"/>
      <c r="H842" s="28"/>
      <c r="I842" s="28"/>
      <c r="J842" s="28"/>
      <c r="K842" s="28"/>
      <c r="L842" s="28"/>
      <c r="M842" s="28"/>
      <c r="N842" s="28"/>
      <c r="O842" s="28"/>
      <c r="P842" s="28"/>
      <c r="Q842" s="28"/>
      <c r="R842" s="28"/>
      <c r="S842" s="28"/>
      <c r="T842" s="28"/>
      <c r="U842" s="28"/>
      <c r="V842" s="28"/>
      <c r="W842" s="28"/>
      <c r="X842" s="28"/>
      <c r="Y842" s="28"/>
      <c r="Z842" s="28"/>
      <c r="AA842" s="28"/>
    </row>
    <row r="843" spans="1:27" ht="45.75" hidden="1" thickBot="1" x14ac:dyDescent="0.3">
      <c r="A843" s="28">
        <v>2039.06</v>
      </c>
      <c r="B843" s="28" t="s">
        <v>2105</v>
      </c>
      <c r="C843" s="28" t="s">
        <v>337</v>
      </c>
      <c r="D843" s="28" t="s">
        <v>2106</v>
      </c>
      <c r="E843" s="28"/>
      <c r="F843" s="28"/>
      <c r="G843" s="28"/>
      <c r="H843" s="30" t="s">
        <v>2107</v>
      </c>
      <c r="I843" s="28"/>
      <c r="J843" s="28"/>
      <c r="K843" s="28"/>
      <c r="L843" s="28"/>
      <c r="M843" s="28"/>
      <c r="N843" s="28"/>
      <c r="O843" s="28"/>
      <c r="P843" s="28"/>
      <c r="Q843" s="28"/>
      <c r="R843" s="28"/>
      <c r="S843" s="28"/>
      <c r="T843" s="28"/>
      <c r="U843" s="28"/>
      <c r="V843" s="28"/>
      <c r="W843" s="28"/>
      <c r="X843" s="28"/>
      <c r="Y843" s="28"/>
      <c r="Z843" s="28"/>
      <c r="AA843" s="28"/>
    </row>
    <row r="844" spans="1:27" ht="30.75" hidden="1" thickBot="1" x14ac:dyDescent="0.3">
      <c r="A844" s="28">
        <v>2039</v>
      </c>
      <c r="B844" s="28" t="s">
        <v>81</v>
      </c>
      <c r="C844" s="28" t="s">
        <v>337</v>
      </c>
      <c r="D844" s="28" t="s">
        <v>2108</v>
      </c>
      <c r="E844" s="28"/>
      <c r="F844" s="28"/>
      <c r="G844" s="28"/>
      <c r="H844" s="30" t="s">
        <v>2107</v>
      </c>
      <c r="I844" s="28"/>
      <c r="J844" s="28"/>
      <c r="K844" s="28"/>
      <c r="L844" s="28"/>
      <c r="M844" s="28"/>
      <c r="N844" s="28"/>
      <c r="O844" s="28"/>
      <c r="P844" s="28"/>
      <c r="Q844" s="28"/>
      <c r="R844" s="28"/>
      <c r="S844" s="28"/>
      <c r="T844" s="28"/>
      <c r="U844" s="28"/>
      <c r="V844" s="28"/>
      <c r="W844" s="28"/>
      <c r="X844" s="28"/>
      <c r="Y844" s="28"/>
      <c r="Z844" s="28"/>
      <c r="AA844" s="28"/>
    </row>
    <row r="845" spans="1:27" ht="45.75" hidden="1" thickBot="1" x14ac:dyDescent="0.3">
      <c r="A845" s="28">
        <v>2039.08</v>
      </c>
      <c r="B845" s="28" t="s">
        <v>2109</v>
      </c>
      <c r="C845" s="28" t="s">
        <v>337</v>
      </c>
      <c r="D845" s="28" t="s">
        <v>2110</v>
      </c>
      <c r="E845" s="28"/>
      <c r="F845" s="28"/>
      <c r="G845" s="28"/>
      <c r="H845" s="28"/>
      <c r="I845" s="28"/>
      <c r="J845" s="28"/>
      <c r="K845" s="28"/>
      <c r="L845" s="28"/>
      <c r="M845" s="28"/>
      <c r="N845" s="28"/>
      <c r="O845" s="28"/>
      <c r="P845" s="28"/>
      <c r="Q845" s="28"/>
      <c r="R845" s="28"/>
      <c r="S845" s="28"/>
      <c r="T845" s="28"/>
      <c r="U845" s="28"/>
      <c r="V845" s="28"/>
      <c r="W845" s="28"/>
      <c r="X845" s="28"/>
      <c r="Y845" s="28"/>
      <c r="Z845" s="28"/>
      <c r="AA845" s="28"/>
    </row>
    <row r="846" spans="1:27" ht="30.75" hidden="1" thickBot="1" x14ac:dyDescent="0.3">
      <c r="A846" s="28">
        <v>2038</v>
      </c>
      <c r="B846" s="28" t="s">
        <v>78</v>
      </c>
      <c r="C846" s="28" t="s">
        <v>337</v>
      </c>
      <c r="D846" s="28" t="s">
        <v>2111</v>
      </c>
      <c r="E846" s="28"/>
      <c r="F846" s="28"/>
      <c r="G846" s="28"/>
      <c r="H846" s="28"/>
      <c r="I846" s="28"/>
      <c r="J846" s="28"/>
      <c r="K846" s="28"/>
      <c r="L846" s="28"/>
      <c r="M846" s="28"/>
      <c r="N846" s="28"/>
      <c r="O846" s="28"/>
      <c r="P846" s="28"/>
      <c r="Q846" s="28"/>
      <c r="R846" s="28"/>
      <c r="S846" s="28"/>
      <c r="T846" s="28"/>
      <c r="U846" s="28"/>
      <c r="V846" s="28"/>
      <c r="W846" s="28"/>
      <c r="X846" s="28"/>
      <c r="Y846" s="28"/>
      <c r="Z846" s="28"/>
      <c r="AA846" s="28"/>
    </row>
    <row r="847" spans="1:27" ht="45.75" hidden="1" thickBot="1" x14ac:dyDescent="0.3">
      <c r="A847" s="28">
        <v>2038.08</v>
      </c>
      <c r="B847" s="28" t="s">
        <v>2112</v>
      </c>
      <c r="C847" s="28" t="s">
        <v>337</v>
      </c>
      <c r="D847" s="28" t="s">
        <v>2113</v>
      </c>
      <c r="E847" s="28"/>
      <c r="F847" s="28"/>
      <c r="G847" s="28"/>
      <c r="H847" s="30" t="s">
        <v>2107</v>
      </c>
      <c r="I847" s="28"/>
      <c r="J847" s="28"/>
      <c r="K847" s="28"/>
      <c r="L847" s="28"/>
      <c r="M847" s="28"/>
      <c r="N847" s="28"/>
      <c r="O847" s="28"/>
      <c r="P847" s="28"/>
      <c r="Q847" s="28"/>
      <c r="R847" s="28"/>
      <c r="S847" s="28"/>
      <c r="T847" s="28"/>
      <c r="U847" s="28"/>
      <c r="V847" s="28"/>
      <c r="W847" s="28"/>
      <c r="X847" s="28"/>
      <c r="Y847" s="28"/>
      <c r="Z847" s="28"/>
      <c r="AA847" s="28"/>
    </row>
    <row r="848" spans="1:27" ht="45.75" hidden="1" thickBot="1" x14ac:dyDescent="0.3">
      <c r="A848" s="28">
        <v>2038.06</v>
      </c>
      <c r="B848" s="28" t="s">
        <v>2114</v>
      </c>
      <c r="C848" s="28" t="s">
        <v>337</v>
      </c>
      <c r="D848" s="28" t="s">
        <v>2115</v>
      </c>
      <c r="E848" s="28"/>
      <c r="F848" s="28"/>
      <c r="G848" s="28"/>
      <c r="H848" s="30" t="s">
        <v>2107</v>
      </c>
      <c r="I848" s="28"/>
      <c r="J848" s="28"/>
      <c r="K848" s="28"/>
      <c r="L848" s="28"/>
      <c r="M848" s="28"/>
      <c r="N848" s="28"/>
      <c r="O848" s="28"/>
      <c r="P848" s="28"/>
      <c r="Q848" s="28"/>
      <c r="R848" s="28"/>
      <c r="S848" s="28"/>
      <c r="T848" s="28"/>
      <c r="U848" s="28"/>
      <c r="V848" s="28"/>
      <c r="W848" s="28"/>
      <c r="X848" s="28"/>
      <c r="Y848" s="28"/>
      <c r="Z848" s="28"/>
      <c r="AA848" s="28"/>
    </row>
    <row r="849" spans="1:27" ht="30.75" hidden="1" thickBot="1" x14ac:dyDescent="0.3">
      <c r="A849" s="28">
        <v>2038.03</v>
      </c>
      <c r="B849" s="28" t="s">
        <v>2116</v>
      </c>
      <c r="C849" s="28" t="s">
        <v>337</v>
      </c>
      <c r="D849" s="28" t="s">
        <v>2117</v>
      </c>
      <c r="E849" s="28"/>
      <c r="F849" s="28"/>
      <c r="G849" s="28"/>
      <c r="H849" s="30" t="s">
        <v>2107</v>
      </c>
      <c r="I849" s="28"/>
      <c r="J849" s="28"/>
      <c r="K849" s="28"/>
      <c r="L849" s="28"/>
      <c r="M849" s="28"/>
      <c r="N849" s="28"/>
      <c r="O849" s="28"/>
      <c r="P849" s="28"/>
      <c r="Q849" s="28"/>
      <c r="R849" s="28"/>
      <c r="S849" s="28"/>
      <c r="T849" s="28"/>
      <c r="U849" s="28"/>
      <c r="V849" s="28"/>
      <c r="W849" s="28"/>
      <c r="X849" s="28"/>
      <c r="Y849" s="28"/>
      <c r="Z849" s="28"/>
      <c r="AA849" s="28"/>
    </row>
    <row r="850" spans="1:27" ht="15.75" hidden="1" thickBot="1" x14ac:dyDescent="0.3">
      <c r="A850" s="28"/>
      <c r="B850" s="28" t="s">
        <v>2118</v>
      </c>
      <c r="C850" s="28"/>
      <c r="D850" s="28" t="s">
        <v>2119</v>
      </c>
      <c r="E850" s="28"/>
      <c r="F850" s="28"/>
      <c r="G850" s="28"/>
      <c r="H850" s="28"/>
      <c r="I850" s="28"/>
      <c r="J850" s="28"/>
      <c r="K850" s="28"/>
      <c r="L850" s="28"/>
      <c r="M850" s="28"/>
      <c r="N850" s="28"/>
      <c r="O850" s="28"/>
      <c r="P850" s="28"/>
      <c r="Q850" s="28"/>
      <c r="R850" s="28"/>
      <c r="S850" s="28"/>
      <c r="T850" s="28"/>
      <c r="U850" s="28"/>
      <c r="V850" s="28"/>
      <c r="W850" s="28"/>
      <c r="X850" s="28"/>
      <c r="Y850" s="28"/>
      <c r="Z850" s="28"/>
      <c r="AA850" s="28"/>
    </row>
    <row r="851" spans="1:27" ht="120.75" hidden="1" thickBot="1" x14ac:dyDescent="0.3">
      <c r="A851" s="28" t="s">
        <v>2120</v>
      </c>
      <c r="B851" s="28" t="s">
        <v>2121</v>
      </c>
      <c r="C851" s="28" t="s">
        <v>337</v>
      </c>
      <c r="D851" s="28" t="s">
        <v>2122</v>
      </c>
      <c r="E851" s="28"/>
      <c r="F851" s="29">
        <v>20</v>
      </c>
      <c r="G851" s="28"/>
      <c r="H851" s="28" t="s">
        <v>2014</v>
      </c>
      <c r="I851" s="28" t="s">
        <v>1379</v>
      </c>
      <c r="J851" s="28">
        <v>2.1</v>
      </c>
      <c r="K851" s="28">
        <v>800</v>
      </c>
      <c r="L851" s="28">
        <v>801</v>
      </c>
      <c r="M851" s="29">
        <v>365</v>
      </c>
      <c r="N851" s="28">
        <v>826</v>
      </c>
      <c r="O851" s="28" t="s">
        <v>1368</v>
      </c>
      <c r="P851" s="28" t="s">
        <v>2123</v>
      </c>
      <c r="Q851" s="28"/>
      <c r="R851" s="28"/>
      <c r="S851" s="28"/>
      <c r="T851" s="28" t="s">
        <v>1381</v>
      </c>
      <c r="U851" s="29">
        <v>8</v>
      </c>
      <c r="V851" s="29">
        <v>48</v>
      </c>
      <c r="W851" s="28" t="s">
        <v>2062</v>
      </c>
      <c r="X851" s="28" t="s">
        <v>1371</v>
      </c>
      <c r="Y851" s="28"/>
      <c r="Z851" s="28" t="s">
        <v>1372</v>
      </c>
      <c r="AA851" s="28"/>
    </row>
    <row r="852" spans="1:27" ht="30.75" hidden="1" thickBot="1" x14ac:dyDescent="0.3">
      <c r="A852" s="28" t="s">
        <v>2124</v>
      </c>
      <c r="B852" s="28" t="s">
        <v>2125</v>
      </c>
      <c r="C852" s="28" t="s">
        <v>337</v>
      </c>
      <c r="D852" s="28" t="s">
        <v>2126</v>
      </c>
      <c r="E852" s="29">
        <v>1.5</v>
      </c>
      <c r="F852" s="28"/>
      <c r="G852" s="28"/>
      <c r="H852" s="28" t="s">
        <v>2014</v>
      </c>
      <c r="I852" s="28" t="s">
        <v>1379</v>
      </c>
      <c r="J852" s="28">
        <v>2.1</v>
      </c>
      <c r="K852" s="28">
        <v>800</v>
      </c>
      <c r="L852" s="28">
        <v>801</v>
      </c>
      <c r="M852" s="29">
        <v>365</v>
      </c>
      <c r="N852" s="28">
        <v>826</v>
      </c>
      <c r="O852" s="28" t="s">
        <v>1368</v>
      </c>
      <c r="P852" s="28"/>
      <c r="Q852" s="28"/>
      <c r="R852" s="28"/>
      <c r="S852" s="29">
        <v>8</v>
      </c>
      <c r="T852" s="28" t="s">
        <v>1381</v>
      </c>
      <c r="U852" s="29">
        <v>8</v>
      </c>
      <c r="V852" s="29">
        <v>48</v>
      </c>
      <c r="W852" s="28" t="s">
        <v>2062</v>
      </c>
      <c r="X852" s="28" t="s">
        <v>1371</v>
      </c>
      <c r="Y852" s="28"/>
      <c r="Z852" s="28" t="s">
        <v>1372</v>
      </c>
      <c r="AA852" s="28"/>
    </row>
    <row r="853" spans="1:27" ht="30.75" hidden="1" thickBot="1" x14ac:dyDescent="0.3">
      <c r="A853" s="28">
        <v>2015.03</v>
      </c>
      <c r="B853" s="28" t="s">
        <v>2127</v>
      </c>
      <c r="C853" s="28" t="s">
        <v>337</v>
      </c>
      <c r="D853" s="31" t="s">
        <v>2128</v>
      </c>
      <c r="E853" s="28"/>
      <c r="F853" s="28"/>
      <c r="G853" s="28"/>
      <c r="H853" s="28"/>
      <c r="I853" s="28"/>
      <c r="J853" s="28"/>
      <c r="K853" s="28"/>
      <c r="L853" s="28"/>
      <c r="M853" s="28"/>
      <c r="N853" s="28"/>
      <c r="O853" s="28"/>
      <c r="P853" s="28"/>
      <c r="Q853" s="28"/>
      <c r="R853" s="28"/>
      <c r="S853" s="28"/>
      <c r="T853" s="28"/>
      <c r="U853" s="28"/>
      <c r="V853" s="28"/>
      <c r="W853" s="28"/>
      <c r="X853" s="28"/>
      <c r="Y853" s="28"/>
      <c r="Z853" s="28"/>
      <c r="AA853" s="28"/>
    </row>
    <row r="854" spans="1:27" ht="45.75" hidden="1" thickBot="1" x14ac:dyDescent="0.3">
      <c r="A854" s="28">
        <v>2010.07</v>
      </c>
      <c r="B854" s="28" t="s">
        <v>2129</v>
      </c>
      <c r="C854" s="28" t="s">
        <v>337</v>
      </c>
      <c r="D854" s="28" t="s">
        <v>2130</v>
      </c>
      <c r="E854" s="28"/>
      <c r="F854" s="28"/>
      <c r="G854" s="28"/>
      <c r="H854" s="28"/>
      <c r="I854" s="28"/>
      <c r="J854" s="28"/>
      <c r="K854" s="28"/>
      <c r="L854" s="28"/>
      <c r="M854" s="28"/>
      <c r="N854" s="28"/>
      <c r="O854" s="28"/>
      <c r="P854" s="28"/>
      <c r="Q854" s="28"/>
      <c r="R854" s="28"/>
      <c r="S854" s="28"/>
      <c r="T854" s="28"/>
      <c r="U854" s="28"/>
      <c r="V854" s="28"/>
      <c r="W854" s="28"/>
      <c r="X854" s="28"/>
      <c r="Y854" s="28"/>
      <c r="Z854" s="28"/>
      <c r="AA854" s="28"/>
    </row>
    <row r="855" spans="1:27" ht="30.75" hidden="1" thickBot="1" x14ac:dyDescent="0.3">
      <c r="A855" s="28" t="s">
        <v>141</v>
      </c>
      <c r="B855" s="28" t="s">
        <v>2131</v>
      </c>
      <c r="C855" s="28" t="s">
        <v>337</v>
      </c>
      <c r="D855" s="28" t="s">
        <v>2132</v>
      </c>
      <c r="E855" s="28"/>
      <c r="F855" s="28"/>
      <c r="G855" s="28"/>
      <c r="H855" s="28"/>
      <c r="I855" s="28"/>
      <c r="J855" s="28"/>
      <c r="K855" s="28"/>
      <c r="L855" s="28"/>
      <c r="M855" s="28"/>
      <c r="N855" s="28"/>
      <c r="O855" s="28"/>
      <c r="P855" s="28"/>
      <c r="Q855" s="28"/>
      <c r="R855" s="28"/>
      <c r="S855" s="28"/>
      <c r="T855" s="28"/>
      <c r="U855" s="28"/>
      <c r="V855" s="28"/>
      <c r="W855" s="28"/>
      <c r="X855" s="28"/>
      <c r="Y855" s="28"/>
      <c r="Z855" s="28"/>
      <c r="AA855" s="28"/>
    </row>
    <row r="856" spans="1:27" ht="45.75" hidden="1" thickBot="1" x14ac:dyDescent="0.3">
      <c r="A856" s="28" t="s">
        <v>2133</v>
      </c>
      <c r="B856" s="28" t="s">
        <v>2134</v>
      </c>
      <c r="C856" s="28" t="s">
        <v>337</v>
      </c>
      <c r="D856" s="28" t="s">
        <v>2135</v>
      </c>
      <c r="E856" s="29">
        <v>1500</v>
      </c>
      <c r="F856" s="28"/>
      <c r="G856" s="28"/>
      <c r="H856" s="28" t="s">
        <v>2136</v>
      </c>
      <c r="I856" s="28" t="s">
        <v>1438</v>
      </c>
      <c r="J856" s="28">
        <v>2.1</v>
      </c>
      <c r="K856" s="28">
        <v>800</v>
      </c>
      <c r="L856" s="28">
        <v>801</v>
      </c>
      <c r="M856" s="29">
        <v>42</v>
      </c>
      <c r="N856" s="28" t="s">
        <v>1367</v>
      </c>
      <c r="O856" s="28" t="s">
        <v>1368</v>
      </c>
      <c r="P856" s="28"/>
      <c r="Q856" s="28"/>
      <c r="R856" s="28"/>
      <c r="S856" s="28"/>
      <c r="T856" s="28" t="s">
        <v>1381</v>
      </c>
      <c r="U856" s="29">
        <v>8</v>
      </c>
      <c r="V856" s="29">
        <v>56</v>
      </c>
      <c r="W856" s="28" t="s">
        <v>1370</v>
      </c>
      <c r="X856" s="28" t="s">
        <v>1371</v>
      </c>
      <c r="Y856" s="28"/>
      <c r="Z856" s="28" t="s">
        <v>1372</v>
      </c>
      <c r="AA856" s="28"/>
    </row>
    <row r="857" spans="1:27" ht="30.75" hidden="1" thickBot="1" x14ac:dyDescent="0.3">
      <c r="A857" s="28">
        <v>1004</v>
      </c>
      <c r="B857" s="28" t="s">
        <v>2137</v>
      </c>
      <c r="C857" s="28" t="s">
        <v>337</v>
      </c>
      <c r="D857" s="28" t="s">
        <v>2138</v>
      </c>
      <c r="E857" s="28"/>
      <c r="F857" s="28"/>
      <c r="G857" s="28"/>
      <c r="H857" s="28"/>
      <c r="I857" s="28"/>
      <c r="J857" s="28"/>
      <c r="K857" s="28"/>
      <c r="L857" s="28"/>
      <c r="M857" s="28"/>
      <c r="N857" s="28"/>
      <c r="O857" s="28"/>
      <c r="P857" s="28"/>
      <c r="Q857" s="28"/>
      <c r="R857" s="28"/>
      <c r="S857" s="28"/>
      <c r="T857" s="28"/>
      <c r="U857" s="28"/>
      <c r="V857" s="28"/>
      <c r="W857" s="28"/>
      <c r="X857" s="28"/>
      <c r="Y857" s="28"/>
      <c r="Z857" s="28"/>
      <c r="AA857" s="28"/>
    </row>
    <row r="858" spans="1:27" ht="45.75" hidden="1" thickBot="1" x14ac:dyDescent="0.3">
      <c r="A858" s="28" t="s">
        <v>2139</v>
      </c>
      <c r="B858" s="28" t="s">
        <v>2140</v>
      </c>
      <c r="C858" s="28" t="s">
        <v>337</v>
      </c>
      <c r="D858" s="28" t="s">
        <v>2141</v>
      </c>
      <c r="E858" s="28"/>
      <c r="F858" s="28"/>
      <c r="G858" s="28"/>
      <c r="H858" s="28"/>
      <c r="I858" s="28"/>
      <c r="J858" s="28"/>
      <c r="K858" s="28"/>
      <c r="L858" s="28"/>
      <c r="M858" s="28"/>
      <c r="N858" s="28"/>
      <c r="O858" s="28"/>
      <c r="P858" s="28"/>
      <c r="Q858" s="28"/>
      <c r="R858" s="28"/>
      <c r="S858" s="28"/>
      <c r="T858" s="28"/>
      <c r="U858" s="28"/>
      <c r="V858" s="28"/>
      <c r="W858" s="28"/>
      <c r="X858" s="28"/>
      <c r="Y858" s="28"/>
      <c r="Z858" s="28"/>
      <c r="AA858" s="28"/>
    </row>
    <row r="859" spans="1:27" ht="120.75" hidden="1" thickBot="1" x14ac:dyDescent="0.3">
      <c r="A859" s="28" t="s">
        <v>291</v>
      </c>
      <c r="B859" s="28" t="s">
        <v>2142</v>
      </c>
      <c r="C859" s="28" t="s">
        <v>337</v>
      </c>
      <c r="D859" s="28" t="s">
        <v>2143</v>
      </c>
      <c r="E859" s="29">
        <v>1500</v>
      </c>
      <c r="F859" s="28"/>
      <c r="G859" s="28"/>
      <c r="H859" s="28"/>
      <c r="I859" s="28" t="s">
        <v>2144</v>
      </c>
      <c r="J859" s="28">
        <v>2.1</v>
      </c>
      <c r="K859" s="28">
        <v>800</v>
      </c>
      <c r="L859" s="28">
        <v>801</v>
      </c>
      <c r="M859" s="29">
        <v>365</v>
      </c>
      <c r="N859" s="28" t="s">
        <v>1367</v>
      </c>
      <c r="O859" s="28" t="s">
        <v>1368</v>
      </c>
      <c r="P859" s="28" t="s">
        <v>2145</v>
      </c>
      <c r="Q859" s="28" t="s">
        <v>2146</v>
      </c>
      <c r="R859" s="28"/>
      <c r="S859" s="28"/>
      <c r="T859" s="28" t="s">
        <v>1369</v>
      </c>
      <c r="U859" s="29">
        <v>8</v>
      </c>
      <c r="V859" s="29">
        <v>56</v>
      </c>
      <c r="W859" s="28" t="s">
        <v>1370</v>
      </c>
      <c r="X859" s="28" t="s">
        <v>1371</v>
      </c>
      <c r="Y859" s="28"/>
      <c r="Z859" s="28" t="s">
        <v>1372</v>
      </c>
      <c r="AA859" s="28"/>
    </row>
    <row r="860" spans="1:27" ht="30.75" hidden="1" thickBot="1" x14ac:dyDescent="0.3">
      <c r="A860" s="28" t="s">
        <v>287</v>
      </c>
      <c r="B860" s="28" t="s">
        <v>2147</v>
      </c>
      <c r="C860" s="28" t="s">
        <v>337</v>
      </c>
      <c r="D860" s="28" t="s">
        <v>2148</v>
      </c>
      <c r="E860" s="29">
        <v>1500</v>
      </c>
      <c r="F860" s="28"/>
      <c r="G860" s="28"/>
      <c r="H860" s="28"/>
      <c r="I860" s="28" t="s">
        <v>2144</v>
      </c>
      <c r="J860" s="28">
        <v>2.1</v>
      </c>
      <c r="K860" s="28">
        <v>800</v>
      </c>
      <c r="L860" s="28">
        <v>801</v>
      </c>
      <c r="M860" s="29">
        <v>365</v>
      </c>
      <c r="N860" s="28" t="s">
        <v>1367</v>
      </c>
      <c r="O860" s="28" t="s">
        <v>1368</v>
      </c>
      <c r="P860" s="28"/>
      <c r="Q860" s="28"/>
      <c r="R860" s="28"/>
      <c r="S860" s="28"/>
      <c r="T860" s="28" t="s">
        <v>1369</v>
      </c>
      <c r="U860" s="29">
        <v>8</v>
      </c>
      <c r="V860" s="29">
        <v>56</v>
      </c>
      <c r="W860" s="28" t="s">
        <v>1370</v>
      </c>
      <c r="X860" s="28" t="s">
        <v>1371</v>
      </c>
      <c r="Y860" s="28"/>
      <c r="Z860" s="28" t="s">
        <v>1372</v>
      </c>
      <c r="AA860" s="28"/>
    </row>
    <row r="861" spans="1:27" ht="120.75" hidden="1" thickBot="1" x14ac:dyDescent="0.3">
      <c r="A861" s="28" t="s">
        <v>2149</v>
      </c>
      <c r="B861" s="28" t="s">
        <v>2150</v>
      </c>
      <c r="C861" s="28" t="s">
        <v>337</v>
      </c>
      <c r="D861" s="28" t="s">
        <v>2151</v>
      </c>
      <c r="E861" s="29">
        <v>1500</v>
      </c>
      <c r="F861" s="28"/>
      <c r="G861" s="28"/>
      <c r="H861" s="28"/>
      <c r="I861" s="28" t="s">
        <v>2144</v>
      </c>
      <c r="J861" s="28">
        <v>2.1</v>
      </c>
      <c r="K861" s="28">
        <v>800</v>
      </c>
      <c r="L861" s="28">
        <v>801</v>
      </c>
      <c r="M861" s="29">
        <v>365</v>
      </c>
      <c r="N861" s="28" t="s">
        <v>1367</v>
      </c>
      <c r="O861" s="28" t="s">
        <v>1368</v>
      </c>
      <c r="P861" s="28" t="s">
        <v>2152</v>
      </c>
      <c r="Q861" s="28" t="s">
        <v>2153</v>
      </c>
      <c r="R861" s="28"/>
      <c r="S861" s="28"/>
      <c r="T861" s="28" t="s">
        <v>1369</v>
      </c>
      <c r="U861" s="29">
        <v>8</v>
      </c>
      <c r="V861" s="29">
        <v>56</v>
      </c>
      <c r="W861" s="28" t="s">
        <v>1370</v>
      </c>
      <c r="X861" s="28" t="s">
        <v>1371</v>
      </c>
      <c r="Y861" s="28"/>
      <c r="Z861" s="28" t="s">
        <v>1372</v>
      </c>
      <c r="AA861" s="28"/>
    </row>
    <row r="862" spans="1:27" ht="120.75" hidden="1" thickBot="1" x14ac:dyDescent="0.3">
      <c r="A862" s="28" t="s">
        <v>293</v>
      </c>
      <c r="B862" s="28" t="s">
        <v>2154</v>
      </c>
      <c r="C862" s="28" t="s">
        <v>337</v>
      </c>
      <c r="D862" s="28" t="s">
        <v>2155</v>
      </c>
      <c r="E862" s="29">
        <v>1500</v>
      </c>
      <c r="F862" s="28"/>
      <c r="G862" s="28"/>
      <c r="H862" s="28"/>
      <c r="I862" s="28" t="s">
        <v>2144</v>
      </c>
      <c r="J862" s="28">
        <v>2.1</v>
      </c>
      <c r="K862" s="28">
        <v>800</v>
      </c>
      <c r="L862" s="28">
        <v>801</v>
      </c>
      <c r="M862" s="29">
        <v>365</v>
      </c>
      <c r="N862" s="28" t="s">
        <v>1367</v>
      </c>
      <c r="O862" s="28" t="s">
        <v>1368</v>
      </c>
      <c r="P862" s="28" t="s">
        <v>2156</v>
      </c>
      <c r="Q862" s="28" t="s">
        <v>2157</v>
      </c>
      <c r="R862" s="28"/>
      <c r="S862" s="28"/>
      <c r="T862" s="28" t="s">
        <v>1369</v>
      </c>
      <c r="U862" s="29">
        <v>8</v>
      </c>
      <c r="V862" s="29">
        <v>56</v>
      </c>
      <c r="W862" s="28" t="s">
        <v>1370</v>
      </c>
      <c r="X862" s="28" t="s">
        <v>1371</v>
      </c>
      <c r="Y862" s="28"/>
      <c r="Z862" s="28"/>
      <c r="AA862" s="28"/>
    </row>
    <row r="863" spans="1:27" ht="135.75" hidden="1" thickBot="1" x14ac:dyDescent="0.3">
      <c r="A863" s="28" t="s">
        <v>297</v>
      </c>
      <c r="B863" s="28" t="s">
        <v>2158</v>
      </c>
      <c r="C863" s="28" t="s">
        <v>337</v>
      </c>
      <c r="D863" s="28" t="s">
        <v>2159</v>
      </c>
      <c r="E863" s="29">
        <v>1.5</v>
      </c>
      <c r="F863" s="28"/>
      <c r="G863" s="28"/>
      <c r="H863" s="28"/>
      <c r="I863" s="28" t="s">
        <v>2144</v>
      </c>
      <c r="J863" s="28">
        <v>2.1</v>
      </c>
      <c r="K863" s="28">
        <v>800</v>
      </c>
      <c r="L863" s="28">
        <v>801</v>
      </c>
      <c r="M863" s="29">
        <v>365</v>
      </c>
      <c r="N863" s="28" t="s">
        <v>1367</v>
      </c>
      <c r="O863" s="28" t="s">
        <v>1368</v>
      </c>
      <c r="P863" s="28" t="s">
        <v>2160</v>
      </c>
      <c r="Q863" s="28" t="s">
        <v>2161</v>
      </c>
      <c r="R863" s="28"/>
      <c r="S863" s="28"/>
      <c r="T863" s="28" t="s">
        <v>1369</v>
      </c>
      <c r="U863" s="29">
        <v>8</v>
      </c>
      <c r="V863" s="29">
        <v>56</v>
      </c>
      <c r="W863" s="28" t="s">
        <v>1370</v>
      </c>
      <c r="X863" s="28" t="s">
        <v>1371</v>
      </c>
      <c r="Y863" s="28"/>
      <c r="Z863" s="28" t="s">
        <v>1372</v>
      </c>
      <c r="AA863" s="28"/>
    </row>
    <row r="864" spans="1:27" ht="120.75" hidden="1" thickBot="1" x14ac:dyDescent="0.3">
      <c r="A864" s="28" t="s">
        <v>2162</v>
      </c>
      <c r="B864" s="28" t="s">
        <v>2163</v>
      </c>
      <c r="C864" s="28" t="s">
        <v>337</v>
      </c>
      <c r="D864" s="28" t="s">
        <v>2164</v>
      </c>
      <c r="E864" s="29">
        <v>1500</v>
      </c>
      <c r="F864" s="28"/>
      <c r="G864" s="28"/>
      <c r="H864" s="28"/>
      <c r="I864" s="28" t="s">
        <v>2144</v>
      </c>
      <c r="J864" s="28">
        <v>2.1</v>
      </c>
      <c r="K864" s="28">
        <v>800</v>
      </c>
      <c r="L864" s="28">
        <v>801</v>
      </c>
      <c r="M864" s="29">
        <v>365</v>
      </c>
      <c r="N864" s="28" t="s">
        <v>1367</v>
      </c>
      <c r="O864" s="28" t="s">
        <v>1368</v>
      </c>
      <c r="P864" s="28" t="s">
        <v>2165</v>
      </c>
      <c r="Q864" s="28" t="s">
        <v>2166</v>
      </c>
      <c r="R864" s="28"/>
      <c r="S864" s="28"/>
      <c r="T864" s="28" t="s">
        <v>1369</v>
      </c>
      <c r="U864" s="29">
        <v>8</v>
      </c>
      <c r="V864" s="29">
        <v>56</v>
      </c>
      <c r="W864" s="28" t="s">
        <v>1370</v>
      </c>
      <c r="X864" s="28" t="s">
        <v>1371</v>
      </c>
      <c r="Y864" s="28"/>
      <c r="Z864" s="28" t="s">
        <v>1372</v>
      </c>
      <c r="AA864" s="28"/>
    </row>
    <row r="865" spans="1:27" ht="30.75" hidden="1" thickBot="1" x14ac:dyDescent="0.3">
      <c r="A865" s="28">
        <v>2023.08</v>
      </c>
      <c r="B865" s="28" t="s">
        <v>2167</v>
      </c>
      <c r="C865" s="28" t="s">
        <v>337</v>
      </c>
      <c r="D865" s="28" t="s">
        <v>2168</v>
      </c>
      <c r="E865" s="28"/>
      <c r="F865" s="29">
        <v>20</v>
      </c>
      <c r="G865" s="28"/>
      <c r="H865" s="28"/>
      <c r="I865" s="28" t="s">
        <v>1379</v>
      </c>
      <c r="J865" s="28">
        <v>2.1</v>
      </c>
      <c r="K865" s="28">
        <v>800</v>
      </c>
      <c r="L865" s="28">
        <v>801</v>
      </c>
      <c r="M865" s="29">
        <v>365</v>
      </c>
      <c r="N865" s="28" t="s">
        <v>1367</v>
      </c>
      <c r="O865" s="28" t="s">
        <v>1368</v>
      </c>
      <c r="P865" s="28"/>
      <c r="Q865" s="28"/>
      <c r="R865" s="28"/>
      <c r="S865" s="28"/>
      <c r="T865" s="28" t="s">
        <v>1381</v>
      </c>
      <c r="U865" s="29">
        <v>8</v>
      </c>
      <c r="V865" s="29">
        <v>48</v>
      </c>
      <c r="W865" s="28" t="s">
        <v>2062</v>
      </c>
      <c r="X865" s="28" t="s">
        <v>1371</v>
      </c>
      <c r="Y865" s="28"/>
      <c r="Z865" s="28" t="s">
        <v>1372</v>
      </c>
      <c r="AA865" s="28"/>
    </row>
    <row r="866" spans="1:27" ht="30.75" hidden="1" thickBot="1" x14ac:dyDescent="0.3">
      <c r="A866" s="28">
        <v>2023.08</v>
      </c>
      <c r="B866" s="28" t="s">
        <v>2169</v>
      </c>
      <c r="C866" s="28" t="s">
        <v>337</v>
      </c>
      <c r="D866" s="28" t="s">
        <v>2170</v>
      </c>
      <c r="E866" s="28"/>
      <c r="F866" s="28"/>
      <c r="G866" s="28"/>
      <c r="H866" s="28"/>
      <c r="I866" s="28"/>
      <c r="J866" s="28"/>
      <c r="K866" s="28"/>
      <c r="L866" s="28"/>
      <c r="M866" s="28"/>
      <c r="N866" s="28"/>
      <c r="O866" s="28"/>
      <c r="P866" s="28"/>
      <c r="Q866" s="28"/>
      <c r="R866" s="28"/>
      <c r="S866" s="28"/>
      <c r="T866" s="28"/>
      <c r="U866" s="28"/>
      <c r="V866" s="28"/>
      <c r="W866" s="28"/>
      <c r="X866" s="28"/>
      <c r="Y866" s="28"/>
      <c r="Z866" s="28"/>
      <c r="AA866" s="28"/>
    </row>
    <row r="867" spans="1:27" ht="30.75" hidden="1" thickBot="1" x14ac:dyDescent="0.3">
      <c r="A867" s="28">
        <v>2023.06</v>
      </c>
      <c r="B867" s="28" t="s">
        <v>2171</v>
      </c>
      <c r="C867" s="28" t="s">
        <v>337</v>
      </c>
      <c r="D867" s="28" t="s">
        <v>2172</v>
      </c>
      <c r="E867" s="28"/>
      <c r="F867" s="28"/>
      <c r="G867" s="28"/>
      <c r="H867" s="28"/>
      <c r="I867" s="28"/>
      <c r="J867" s="28"/>
      <c r="K867" s="28"/>
      <c r="L867" s="28"/>
      <c r="M867" s="28"/>
      <c r="N867" s="28"/>
      <c r="O867" s="28"/>
      <c r="P867" s="28"/>
      <c r="Q867" s="28"/>
      <c r="R867" s="28"/>
      <c r="S867" s="28"/>
      <c r="T867" s="28"/>
      <c r="U867" s="28"/>
      <c r="V867" s="28"/>
      <c r="W867" s="28"/>
      <c r="X867" s="28"/>
      <c r="Y867" s="28"/>
      <c r="Z867" s="28"/>
      <c r="AA867" s="28"/>
    </row>
    <row r="868" spans="1:27" ht="30.75" hidden="1" thickBot="1" x14ac:dyDescent="0.3">
      <c r="A868" s="28" t="s">
        <v>2173</v>
      </c>
      <c r="B868" s="28" t="s">
        <v>2174</v>
      </c>
      <c r="C868" s="28" t="s">
        <v>337</v>
      </c>
      <c r="D868" s="28" t="s">
        <v>2175</v>
      </c>
      <c r="E868" s="29">
        <v>1500</v>
      </c>
      <c r="F868" s="28"/>
      <c r="G868" s="28"/>
      <c r="H868" s="28"/>
      <c r="I868" s="28" t="s">
        <v>1379</v>
      </c>
      <c r="J868" s="28">
        <v>2.1</v>
      </c>
      <c r="K868" s="28">
        <v>800</v>
      </c>
      <c r="L868" s="28">
        <v>801</v>
      </c>
      <c r="M868" s="29">
        <v>365</v>
      </c>
      <c r="N868" s="28" t="s">
        <v>1367</v>
      </c>
      <c r="O868" s="28" t="s">
        <v>1368</v>
      </c>
      <c r="P868" s="28"/>
      <c r="Q868" s="28"/>
      <c r="R868" s="28"/>
      <c r="S868" s="28"/>
      <c r="T868" s="28" t="s">
        <v>1381</v>
      </c>
      <c r="U868" s="29">
        <v>8</v>
      </c>
      <c r="V868" s="29">
        <v>48</v>
      </c>
      <c r="W868" s="28" t="s">
        <v>2062</v>
      </c>
      <c r="X868" s="28" t="s">
        <v>1371</v>
      </c>
      <c r="Y868" s="28"/>
      <c r="Z868" s="28" t="s">
        <v>1372</v>
      </c>
      <c r="AA868" s="28"/>
    </row>
    <row r="869" spans="1:27" ht="30.75" hidden="1" thickBot="1" x14ac:dyDescent="0.3">
      <c r="A869" s="28"/>
      <c r="B869" s="28" t="s">
        <v>2176</v>
      </c>
      <c r="C869" s="28" t="s">
        <v>337</v>
      </c>
      <c r="D869" s="28" t="s">
        <v>2177</v>
      </c>
      <c r="E869" s="28"/>
      <c r="F869" s="28"/>
      <c r="G869" s="28"/>
      <c r="H869" s="28"/>
      <c r="I869" s="28"/>
      <c r="J869" s="28"/>
      <c r="K869" s="28"/>
      <c r="L869" s="28"/>
      <c r="M869" s="28"/>
      <c r="N869" s="28"/>
      <c r="O869" s="28"/>
      <c r="P869" s="28"/>
      <c r="Q869" s="28"/>
      <c r="R869" s="28"/>
      <c r="S869" s="28"/>
      <c r="T869" s="28"/>
      <c r="U869" s="28"/>
      <c r="V869" s="28"/>
      <c r="W869" s="28"/>
      <c r="X869" s="28"/>
      <c r="Y869" s="28"/>
      <c r="Z869" s="28"/>
      <c r="AA869" s="28"/>
    </row>
    <row r="870" spans="1:27" ht="30.75" hidden="1" thickBot="1" x14ac:dyDescent="0.3">
      <c r="A870" s="28">
        <v>2041</v>
      </c>
      <c r="B870" s="28" t="s">
        <v>2178</v>
      </c>
      <c r="C870" s="28" t="s">
        <v>337</v>
      </c>
      <c r="D870" s="28" t="s">
        <v>2179</v>
      </c>
      <c r="E870" s="28"/>
      <c r="F870" s="28"/>
      <c r="G870" s="28"/>
      <c r="H870" s="28"/>
      <c r="I870" s="28"/>
      <c r="J870" s="28"/>
      <c r="K870" s="28"/>
      <c r="L870" s="28"/>
      <c r="M870" s="28"/>
      <c r="N870" s="28"/>
      <c r="O870" s="28"/>
      <c r="P870" s="28"/>
      <c r="Q870" s="28"/>
      <c r="R870" s="28"/>
      <c r="S870" s="28"/>
      <c r="T870" s="28"/>
      <c r="U870" s="28"/>
      <c r="V870" s="28"/>
      <c r="W870" s="28"/>
      <c r="X870" s="28"/>
      <c r="Y870" s="28"/>
      <c r="Z870" s="28"/>
      <c r="AA870" s="28"/>
    </row>
    <row r="871" spans="1:27" ht="45.75" hidden="1" thickBot="1" x14ac:dyDescent="0.3">
      <c r="A871" s="28">
        <v>2041.8</v>
      </c>
      <c r="B871" s="28" t="s">
        <v>2180</v>
      </c>
      <c r="C871" s="28" t="s">
        <v>337</v>
      </c>
      <c r="D871" s="28" t="s">
        <v>2181</v>
      </c>
      <c r="E871" s="28"/>
      <c r="F871" s="28"/>
      <c r="G871" s="28"/>
      <c r="H871" s="28"/>
      <c r="I871" s="28"/>
      <c r="J871" s="28"/>
      <c r="K871" s="28"/>
      <c r="L871" s="28"/>
      <c r="M871" s="28"/>
      <c r="N871" s="28"/>
      <c r="O871" s="28"/>
      <c r="P871" s="28"/>
      <c r="Q871" s="28"/>
      <c r="R871" s="28"/>
      <c r="S871" s="28"/>
      <c r="T871" s="28"/>
      <c r="U871" s="28"/>
      <c r="V871" s="28"/>
      <c r="W871" s="28"/>
      <c r="X871" s="28"/>
      <c r="Y871" s="28"/>
      <c r="Z871" s="28"/>
      <c r="AA871" s="28"/>
    </row>
    <row r="872" spans="1:27" ht="30.75" hidden="1" thickBot="1" x14ac:dyDescent="0.3">
      <c r="A872" s="28">
        <v>2017.8</v>
      </c>
      <c r="B872" s="28" t="s">
        <v>2182</v>
      </c>
      <c r="C872" s="28" t="s">
        <v>337</v>
      </c>
      <c r="D872" s="28" t="s">
        <v>2183</v>
      </c>
      <c r="E872" s="28"/>
      <c r="F872" s="28"/>
      <c r="G872" s="28"/>
      <c r="H872" s="28"/>
      <c r="I872" s="28"/>
      <c r="J872" s="28"/>
      <c r="K872" s="28"/>
      <c r="L872" s="28"/>
      <c r="M872" s="28"/>
      <c r="N872" s="28"/>
      <c r="O872" s="28"/>
      <c r="P872" s="28"/>
      <c r="Q872" s="28"/>
      <c r="R872" s="28"/>
      <c r="S872" s="28"/>
      <c r="T872" s="28"/>
      <c r="U872" s="28"/>
      <c r="V872" s="28"/>
      <c r="W872" s="28"/>
      <c r="X872" s="28"/>
      <c r="Y872" s="28"/>
      <c r="Z872" s="28"/>
      <c r="AA872" s="28"/>
    </row>
    <row r="873" spans="1:27" ht="45.75" hidden="1" thickBot="1" x14ac:dyDescent="0.3">
      <c r="A873" s="28" t="s">
        <v>2184</v>
      </c>
      <c r="B873" s="28" t="s">
        <v>2185</v>
      </c>
      <c r="C873" s="28" t="s">
        <v>337</v>
      </c>
      <c r="D873" s="28" t="s">
        <v>2186</v>
      </c>
      <c r="E873" s="29">
        <v>1500</v>
      </c>
      <c r="F873" s="28"/>
      <c r="G873" s="28"/>
      <c r="H873" s="28" t="s">
        <v>2014</v>
      </c>
      <c r="I873" s="28" t="s">
        <v>1379</v>
      </c>
      <c r="J873" s="28">
        <v>2.1</v>
      </c>
      <c r="K873" s="28">
        <v>800</v>
      </c>
      <c r="L873" s="28">
        <v>801</v>
      </c>
      <c r="M873" s="29">
        <v>365</v>
      </c>
      <c r="N873" s="28">
        <v>826</v>
      </c>
      <c r="O873" s="28" t="s">
        <v>2187</v>
      </c>
      <c r="P873" s="28"/>
      <c r="Q873" s="28"/>
      <c r="R873" s="28"/>
      <c r="S873" s="28"/>
      <c r="T873" s="28" t="s">
        <v>1381</v>
      </c>
      <c r="U873" s="29">
        <v>8</v>
      </c>
      <c r="V873" s="29">
        <v>40</v>
      </c>
      <c r="W873" s="28" t="s">
        <v>1395</v>
      </c>
      <c r="X873" s="28" t="s">
        <v>1371</v>
      </c>
      <c r="Y873" s="28"/>
      <c r="Z873" s="28" t="s">
        <v>1372</v>
      </c>
      <c r="AA873" s="28"/>
    </row>
    <row r="874" spans="1:27" ht="120.75" hidden="1" thickBot="1" x14ac:dyDescent="0.3">
      <c r="A874" s="28" t="s">
        <v>2188</v>
      </c>
      <c r="B874" s="28" t="s">
        <v>2189</v>
      </c>
      <c r="C874" s="28" t="s">
        <v>337</v>
      </c>
      <c r="D874" s="28" t="s">
        <v>2190</v>
      </c>
      <c r="E874" s="29">
        <v>1500</v>
      </c>
      <c r="F874" s="28"/>
      <c r="G874" s="28"/>
      <c r="H874" s="28" t="s">
        <v>2014</v>
      </c>
      <c r="I874" s="28" t="s">
        <v>1379</v>
      </c>
      <c r="J874" s="28">
        <v>2.1</v>
      </c>
      <c r="K874" s="28">
        <v>800</v>
      </c>
      <c r="L874" s="28">
        <v>801</v>
      </c>
      <c r="M874" s="29">
        <v>365</v>
      </c>
      <c r="N874" s="28">
        <v>826</v>
      </c>
      <c r="O874" s="28" t="s">
        <v>1368</v>
      </c>
      <c r="P874" s="28" t="s">
        <v>2191</v>
      </c>
      <c r="Q874" s="28" t="s">
        <v>2192</v>
      </c>
      <c r="R874" s="28"/>
      <c r="S874" s="28"/>
      <c r="T874" s="28" t="s">
        <v>1381</v>
      </c>
      <c r="U874" s="29">
        <v>8</v>
      </c>
      <c r="V874" s="29">
        <v>40</v>
      </c>
      <c r="W874" s="28" t="s">
        <v>1395</v>
      </c>
      <c r="X874" s="28" t="s">
        <v>1371</v>
      </c>
      <c r="Y874" s="28"/>
      <c r="Z874" s="28" t="s">
        <v>1372</v>
      </c>
      <c r="AA874" s="28"/>
    </row>
    <row r="875" spans="1:27" ht="30.75" hidden="1" thickBot="1" x14ac:dyDescent="0.3">
      <c r="A875" s="28">
        <v>2023.9</v>
      </c>
      <c r="B875" s="28" t="s">
        <v>2193</v>
      </c>
      <c r="C875" s="28" t="s">
        <v>337</v>
      </c>
      <c r="D875" s="28" t="s">
        <v>2194</v>
      </c>
      <c r="E875" s="28"/>
      <c r="F875" s="28"/>
      <c r="G875" s="28"/>
      <c r="H875" s="28"/>
      <c r="I875" s="28"/>
      <c r="J875" s="28"/>
      <c r="K875" s="28"/>
      <c r="L875" s="28"/>
      <c r="M875" s="28"/>
      <c r="N875" s="28"/>
      <c r="O875" s="28"/>
      <c r="P875" s="28"/>
      <c r="Q875" s="28"/>
      <c r="R875" s="28"/>
      <c r="S875" s="28"/>
      <c r="T875" s="28"/>
      <c r="U875" s="28"/>
      <c r="V875" s="28"/>
      <c r="W875" s="28"/>
      <c r="X875" s="28"/>
      <c r="Y875" s="28"/>
      <c r="Z875" s="28"/>
      <c r="AA875" s="28"/>
    </row>
    <row r="876" spans="1:27" ht="45.75" hidden="1" thickBot="1" x14ac:dyDescent="0.3">
      <c r="A876" s="28" t="s">
        <v>262</v>
      </c>
      <c r="B876" s="28" t="s">
        <v>2195</v>
      </c>
      <c r="C876" s="28" t="s">
        <v>337</v>
      </c>
      <c r="D876" s="28" t="s">
        <v>2196</v>
      </c>
      <c r="E876" s="29">
        <v>1500</v>
      </c>
      <c r="F876" s="28"/>
      <c r="G876" s="28"/>
      <c r="H876" s="28" t="s">
        <v>2014</v>
      </c>
      <c r="I876" s="28" t="s">
        <v>1379</v>
      </c>
      <c r="J876" s="28">
        <v>2.1</v>
      </c>
      <c r="K876" s="28">
        <v>800</v>
      </c>
      <c r="L876" s="28">
        <v>801</v>
      </c>
      <c r="M876" s="29">
        <v>365</v>
      </c>
      <c r="N876" s="28" t="s">
        <v>1367</v>
      </c>
      <c r="O876" s="28" t="s">
        <v>1368</v>
      </c>
      <c r="P876" s="28"/>
      <c r="Q876" s="28"/>
      <c r="R876" s="28"/>
      <c r="S876" s="28"/>
      <c r="T876" s="28" t="s">
        <v>1381</v>
      </c>
      <c r="U876" s="29">
        <v>8</v>
      </c>
      <c r="V876" s="29">
        <v>40</v>
      </c>
      <c r="W876" s="28" t="s">
        <v>1370</v>
      </c>
      <c r="X876" s="28" t="s">
        <v>1371</v>
      </c>
      <c r="Y876" s="28"/>
      <c r="Z876" s="28" t="s">
        <v>1372</v>
      </c>
      <c r="AA876" s="28"/>
    </row>
    <row r="877" spans="1:27" ht="45.75" hidden="1" thickBot="1" x14ac:dyDescent="0.3">
      <c r="A877" s="28" t="s">
        <v>2197</v>
      </c>
      <c r="B877" s="28" t="s">
        <v>2198</v>
      </c>
      <c r="C877" s="28" t="s">
        <v>337</v>
      </c>
      <c r="D877" s="28" t="s">
        <v>2199</v>
      </c>
      <c r="E877" s="29">
        <v>1.5</v>
      </c>
      <c r="F877" s="28"/>
      <c r="G877" s="28"/>
      <c r="H877" s="28" t="s">
        <v>2014</v>
      </c>
      <c r="I877" s="28" t="s">
        <v>1379</v>
      </c>
      <c r="J877" s="28">
        <v>2.1</v>
      </c>
      <c r="K877" s="28">
        <v>800</v>
      </c>
      <c r="L877" s="28">
        <v>801</v>
      </c>
      <c r="M877" s="29">
        <v>365</v>
      </c>
      <c r="N877" s="28" t="s">
        <v>1367</v>
      </c>
      <c r="O877" s="28" t="s">
        <v>1368</v>
      </c>
      <c r="P877" s="28"/>
      <c r="Q877" s="28"/>
      <c r="R877" s="28"/>
      <c r="S877" s="28"/>
      <c r="T877" s="28" t="s">
        <v>1381</v>
      </c>
      <c r="U877" s="29">
        <v>8</v>
      </c>
      <c r="V877" s="29">
        <v>40</v>
      </c>
      <c r="W877" s="28" t="s">
        <v>1395</v>
      </c>
      <c r="X877" s="28" t="s">
        <v>1371</v>
      </c>
      <c r="Y877" s="28"/>
      <c r="Z877" s="28" t="s">
        <v>1372</v>
      </c>
      <c r="AA877" s="28"/>
    </row>
    <row r="878" spans="1:27" ht="15.75" hidden="1" thickBot="1" x14ac:dyDescent="0.3">
      <c r="A878" s="28">
        <v>2014.018</v>
      </c>
      <c r="B878" s="28" t="s">
        <v>2200</v>
      </c>
      <c r="C878" s="28" t="s">
        <v>337</v>
      </c>
      <c r="D878" s="28" t="s">
        <v>2201</v>
      </c>
      <c r="E878" s="28"/>
      <c r="F878" s="28"/>
      <c r="G878" s="28"/>
      <c r="H878" s="28"/>
      <c r="I878" s="28"/>
      <c r="J878" s="28"/>
      <c r="K878" s="28"/>
      <c r="L878" s="28"/>
      <c r="M878" s="28"/>
      <c r="N878" s="28"/>
      <c r="O878" s="28"/>
      <c r="P878" s="28"/>
      <c r="Q878" s="28"/>
      <c r="R878" s="28"/>
      <c r="S878" s="28"/>
      <c r="T878" s="28"/>
      <c r="U878" s="28"/>
      <c r="V878" s="28"/>
      <c r="W878" s="28"/>
      <c r="X878" s="28"/>
      <c r="Y878" s="28"/>
      <c r="Z878" s="28"/>
      <c r="AA878" s="28"/>
    </row>
    <row r="879" spans="1:27" ht="30.75" hidden="1" thickBot="1" x14ac:dyDescent="0.3">
      <c r="A879" s="28">
        <v>2023</v>
      </c>
      <c r="B879" s="28" t="s">
        <v>2202</v>
      </c>
      <c r="C879" s="28" t="s">
        <v>337</v>
      </c>
      <c r="D879" s="28" t="s">
        <v>2203</v>
      </c>
      <c r="E879" s="28"/>
      <c r="F879" s="28"/>
      <c r="G879" s="28"/>
      <c r="H879" s="28"/>
      <c r="I879" s="28"/>
      <c r="J879" s="28"/>
      <c r="K879" s="28"/>
      <c r="L879" s="28"/>
      <c r="M879" s="28"/>
      <c r="N879" s="28"/>
      <c r="O879" s="28"/>
      <c r="P879" s="28"/>
      <c r="Q879" s="28"/>
      <c r="R879" s="28"/>
      <c r="S879" s="28"/>
      <c r="T879" s="28"/>
      <c r="U879" s="28"/>
      <c r="V879" s="28"/>
      <c r="W879" s="28"/>
      <c r="X879" s="28"/>
      <c r="Y879" s="28"/>
      <c r="Z879" s="28"/>
      <c r="AA879" s="28"/>
    </row>
    <row r="880" spans="1:27" ht="30.75" hidden="1" thickBot="1" x14ac:dyDescent="0.3">
      <c r="A880" s="28" t="s">
        <v>2204</v>
      </c>
      <c r="B880" s="28" t="s">
        <v>2205</v>
      </c>
      <c r="C880" s="28" t="s">
        <v>337</v>
      </c>
      <c r="D880" s="28" t="s">
        <v>2206</v>
      </c>
      <c r="E880" s="29">
        <v>1500</v>
      </c>
      <c r="F880" s="29">
        <v>20</v>
      </c>
      <c r="G880" s="28"/>
      <c r="H880" s="28" t="s">
        <v>2014</v>
      </c>
      <c r="I880" s="28" t="s">
        <v>1379</v>
      </c>
      <c r="J880" s="28">
        <v>2.1</v>
      </c>
      <c r="K880" s="28">
        <v>800</v>
      </c>
      <c r="L880" s="28">
        <v>801</v>
      </c>
      <c r="M880" s="29">
        <v>365</v>
      </c>
      <c r="N880" s="28">
        <v>826</v>
      </c>
      <c r="O880" s="28" t="s">
        <v>1368</v>
      </c>
      <c r="P880" s="28"/>
      <c r="Q880" s="28"/>
      <c r="R880" s="28"/>
      <c r="S880" s="28"/>
      <c r="T880" s="28" t="s">
        <v>1381</v>
      </c>
      <c r="U880" s="29">
        <v>8</v>
      </c>
      <c r="V880" s="29">
        <v>40</v>
      </c>
      <c r="W880" s="28" t="s">
        <v>1395</v>
      </c>
      <c r="X880" s="28" t="s">
        <v>1371</v>
      </c>
      <c r="Y880" s="28"/>
      <c r="Z880" s="28" t="s">
        <v>1372</v>
      </c>
      <c r="AA880" s="28"/>
    </row>
    <row r="881" spans="1:27" ht="45.75" hidden="1" thickBot="1" x14ac:dyDescent="0.3">
      <c r="A881" s="28">
        <v>2042</v>
      </c>
      <c r="B881" s="28" t="s">
        <v>2207</v>
      </c>
      <c r="C881" s="28" t="s">
        <v>337</v>
      </c>
      <c r="D881" s="28" t="s">
        <v>2208</v>
      </c>
      <c r="E881" s="28"/>
      <c r="F881" s="28"/>
      <c r="G881" s="28"/>
      <c r="H881" s="28"/>
      <c r="I881" s="28"/>
      <c r="J881" s="28"/>
      <c r="K881" s="28"/>
      <c r="L881" s="28"/>
      <c r="M881" s="28"/>
      <c r="N881" s="28"/>
      <c r="O881" s="28"/>
      <c r="P881" s="28"/>
      <c r="Q881" s="28"/>
      <c r="R881" s="28"/>
      <c r="S881" s="28"/>
      <c r="T881" s="28"/>
      <c r="U881" s="28"/>
      <c r="V881" s="28"/>
      <c r="W881" s="28"/>
      <c r="X881" s="28"/>
      <c r="Y881" s="28"/>
      <c r="Z881" s="28"/>
      <c r="AA881" s="28"/>
    </row>
    <row r="882" spans="1:27" ht="45.75" hidden="1" thickBot="1" x14ac:dyDescent="0.3">
      <c r="A882" s="28">
        <v>2042.3</v>
      </c>
      <c r="B882" s="28" t="s">
        <v>2209</v>
      </c>
      <c r="C882" s="28" t="s">
        <v>337</v>
      </c>
      <c r="D882" s="28" t="s">
        <v>2210</v>
      </c>
      <c r="E882" s="28"/>
      <c r="F882" s="28"/>
      <c r="G882" s="28"/>
      <c r="H882" s="28"/>
      <c r="I882" s="28"/>
      <c r="J882" s="28"/>
      <c r="K882" s="28"/>
      <c r="L882" s="28"/>
      <c r="M882" s="28"/>
      <c r="N882" s="28"/>
      <c r="O882" s="28"/>
      <c r="P882" s="28"/>
      <c r="Q882" s="28"/>
      <c r="R882" s="28"/>
      <c r="S882" s="28"/>
      <c r="T882" s="28"/>
      <c r="U882" s="28"/>
      <c r="V882" s="28"/>
      <c r="W882" s="28"/>
      <c r="X882" s="28"/>
      <c r="Y882" s="28"/>
      <c r="Z882" s="28"/>
      <c r="AA882" s="28"/>
    </row>
    <row r="883" spans="1:27" ht="30.75" hidden="1" thickBot="1" x14ac:dyDescent="0.3">
      <c r="A883" s="28">
        <v>2031.12</v>
      </c>
      <c r="B883" s="28" t="s">
        <v>2211</v>
      </c>
      <c r="C883" s="28" t="s">
        <v>337</v>
      </c>
      <c r="D883" s="28" t="s">
        <v>2212</v>
      </c>
      <c r="E883" s="28"/>
      <c r="F883" s="28"/>
      <c r="G883" s="28"/>
      <c r="H883" s="28"/>
      <c r="I883" s="28"/>
      <c r="J883" s="28"/>
      <c r="K883" s="28"/>
      <c r="L883" s="28"/>
      <c r="M883" s="28"/>
      <c r="N883" s="28"/>
      <c r="O883" s="28"/>
      <c r="P883" s="28"/>
      <c r="Q883" s="28"/>
      <c r="R883" s="28"/>
      <c r="S883" s="28"/>
      <c r="T883" s="28"/>
      <c r="U883" s="28"/>
      <c r="V883" s="28"/>
      <c r="W883" s="28"/>
      <c r="X883" s="28"/>
      <c r="Y883" s="28"/>
      <c r="Z883" s="28"/>
      <c r="AA883" s="28"/>
    </row>
    <row r="884" spans="1:27" ht="30.75" hidden="1" thickBot="1" x14ac:dyDescent="0.3">
      <c r="A884" s="28" t="s">
        <v>2213</v>
      </c>
      <c r="B884" s="28" t="s">
        <v>2214</v>
      </c>
      <c r="C884" s="28" t="s">
        <v>337</v>
      </c>
      <c r="D884" s="28" t="s">
        <v>2215</v>
      </c>
      <c r="E884" s="29">
        <v>1.2</v>
      </c>
      <c r="F884" s="29">
        <v>10</v>
      </c>
      <c r="G884" s="28"/>
      <c r="H884" s="28" t="s">
        <v>1365</v>
      </c>
      <c r="I884" s="28" t="s">
        <v>1379</v>
      </c>
      <c r="J884" s="28">
        <v>2.1</v>
      </c>
      <c r="K884" s="28">
        <v>800</v>
      </c>
      <c r="L884" s="28">
        <v>801</v>
      </c>
      <c r="M884" s="29">
        <v>365</v>
      </c>
      <c r="N884" s="28">
        <v>826</v>
      </c>
      <c r="O884" s="28" t="s">
        <v>1368</v>
      </c>
      <c r="P884" s="28"/>
      <c r="Q884" s="28"/>
      <c r="R884" s="28"/>
      <c r="S884" s="28"/>
      <c r="T884" s="28" t="s">
        <v>1381</v>
      </c>
      <c r="U884" s="29">
        <v>8</v>
      </c>
      <c r="V884" s="29">
        <v>40</v>
      </c>
      <c r="W884" s="28" t="s">
        <v>1395</v>
      </c>
      <c r="X884" s="28" t="s">
        <v>1371</v>
      </c>
      <c r="Y884" s="28"/>
      <c r="Z884" s="28" t="s">
        <v>1372</v>
      </c>
      <c r="AA884" s="28"/>
    </row>
    <row r="885" spans="1:27" ht="120.75" hidden="1" thickBot="1" x14ac:dyDescent="0.3">
      <c r="A885" s="28" t="s">
        <v>2216</v>
      </c>
      <c r="B885" s="28" t="s">
        <v>2217</v>
      </c>
      <c r="C885" s="28" t="s">
        <v>337</v>
      </c>
      <c r="D885" s="28" t="s">
        <v>2218</v>
      </c>
      <c r="E885" s="28"/>
      <c r="F885" s="29">
        <v>10</v>
      </c>
      <c r="G885" s="28"/>
      <c r="H885" s="28" t="s">
        <v>1365</v>
      </c>
      <c r="I885" s="28" t="s">
        <v>1379</v>
      </c>
      <c r="J885" s="28">
        <v>2.1</v>
      </c>
      <c r="K885" s="28">
        <v>800</v>
      </c>
      <c r="L885" s="28">
        <v>801</v>
      </c>
      <c r="M885" s="29">
        <v>365</v>
      </c>
      <c r="N885" s="28">
        <v>826</v>
      </c>
      <c r="O885" s="28" t="s">
        <v>1368</v>
      </c>
      <c r="P885" s="28" t="s">
        <v>2219</v>
      </c>
      <c r="Q885" s="28" t="s">
        <v>2220</v>
      </c>
      <c r="R885" s="28"/>
      <c r="S885" s="28"/>
      <c r="T885" s="28" t="s">
        <v>1381</v>
      </c>
      <c r="U885" s="29">
        <v>8</v>
      </c>
      <c r="V885" s="29">
        <v>40</v>
      </c>
      <c r="W885" s="28" t="s">
        <v>1395</v>
      </c>
      <c r="X885" s="28" t="s">
        <v>1371</v>
      </c>
      <c r="Y885" s="28"/>
      <c r="Z885" s="28" t="s">
        <v>1372</v>
      </c>
      <c r="AA885" s="28"/>
    </row>
    <row r="886" spans="1:27" ht="30.75" hidden="1" thickBot="1" x14ac:dyDescent="0.3">
      <c r="A886" s="28">
        <v>9004.1</v>
      </c>
      <c r="B886" s="28" t="s">
        <v>2221</v>
      </c>
      <c r="C886" s="28" t="s">
        <v>337</v>
      </c>
      <c r="D886" s="28" t="s">
        <v>2222</v>
      </c>
      <c r="E886" s="28"/>
      <c r="F886" s="29">
        <v>1</v>
      </c>
      <c r="G886" s="28"/>
      <c r="H886" s="30" t="s">
        <v>2223</v>
      </c>
      <c r="I886" s="28"/>
      <c r="J886" s="28"/>
      <c r="K886" s="28"/>
      <c r="L886" s="28"/>
      <c r="M886" s="29">
        <v>160</v>
      </c>
      <c r="N886" s="28" t="s">
        <v>1617</v>
      </c>
      <c r="O886" s="28" t="s">
        <v>1368</v>
      </c>
      <c r="P886" s="28"/>
      <c r="Q886" s="28"/>
      <c r="R886" s="28"/>
      <c r="S886" s="28"/>
      <c r="T886" s="28" t="s">
        <v>1381</v>
      </c>
      <c r="U886" s="29">
        <v>8</v>
      </c>
      <c r="V886" s="29">
        <v>40</v>
      </c>
      <c r="W886" s="28" t="s">
        <v>1395</v>
      </c>
      <c r="X886" s="28" t="s">
        <v>1396</v>
      </c>
      <c r="Y886" s="28"/>
      <c r="Z886" s="28" t="s">
        <v>1372</v>
      </c>
      <c r="AA886" s="28"/>
    </row>
    <row r="887" spans="1:27" ht="45.75" hidden="1" thickBot="1" x14ac:dyDescent="0.3">
      <c r="A887" s="28" t="s">
        <v>2224</v>
      </c>
      <c r="B887" s="28" t="s">
        <v>2225</v>
      </c>
      <c r="C887" s="28" t="s">
        <v>337</v>
      </c>
      <c r="D887" s="28" t="s">
        <v>2226</v>
      </c>
      <c r="E887" s="29">
        <v>1500</v>
      </c>
      <c r="F887" s="28"/>
      <c r="G887" s="28"/>
      <c r="H887" s="28" t="s">
        <v>2014</v>
      </c>
      <c r="I887" s="28" t="s">
        <v>1379</v>
      </c>
      <c r="J887" s="28">
        <v>2.1</v>
      </c>
      <c r="K887" s="28">
        <v>800</v>
      </c>
      <c r="L887" s="28">
        <v>801</v>
      </c>
      <c r="M887" s="29">
        <v>365</v>
      </c>
      <c r="N887" s="28" t="s">
        <v>1367</v>
      </c>
      <c r="O887" s="28" t="s">
        <v>1368</v>
      </c>
      <c r="P887" s="28"/>
      <c r="Q887" s="28"/>
      <c r="R887" s="28"/>
      <c r="S887" s="28"/>
      <c r="T887" s="28" t="s">
        <v>1381</v>
      </c>
      <c r="U887" s="29">
        <v>8</v>
      </c>
      <c r="V887" s="29">
        <v>40</v>
      </c>
      <c r="W887" s="28" t="s">
        <v>1395</v>
      </c>
      <c r="X887" s="28" t="s">
        <v>1371</v>
      </c>
      <c r="Y887" s="28"/>
      <c r="Z887" s="28" t="s">
        <v>1372</v>
      </c>
      <c r="AA887" s="28"/>
    </row>
    <row r="888" spans="1:27" ht="15.75" hidden="1" thickBot="1" x14ac:dyDescent="0.3">
      <c r="A888" s="28">
        <v>779</v>
      </c>
      <c r="B888" s="28" t="s">
        <v>2227</v>
      </c>
      <c r="C888" s="28" t="s">
        <v>337</v>
      </c>
      <c r="D888" s="28" t="s">
        <v>2228</v>
      </c>
      <c r="E888" s="28"/>
      <c r="F888" s="28"/>
      <c r="G888" s="28"/>
      <c r="H888" s="28"/>
      <c r="I888" s="28"/>
      <c r="J888" s="28"/>
      <c r="K888" s="28"/>
      <c r="L888" s="28"/>
      <c r="M888" s="28"/>
      <c r="N888" s="28"/>
      <c r="O888" s="28"/>
      <c r="P888" s="28"/>
      <c r="Q888" s="28"/>
      <c r="R888" s="28"/>
      <c r="S888" s="28"/>
      <c r="T888" s="28"/>
      <c r="U888" s="28"/>
      <c r="V888" s="28"/>
      <c r="W888" s="28"/>
      <c r="X888" s="28"/>
      <c r="Y888" s="28"/>
      <c r="Z888" s="28"/>
      <c r="AA888" s="28"/>
    </row>
    <row r="889" spans="1:27" ht="45.75" hidden="1" thickBot="1" x14ac:dyDescent="0.3">
      <c r="A889" s="28">
        <v>2302</v>
      </c>
      <c r="B889" s="28" t="s">
        <v>2229</v>
      </c>
      <c r="C889" s="28" t="s">
        <v>337</v>
      </c>
      <c r="D889" s="28" t="s">
        <v>2230</v>
      </c>
      <c r="E889" s="28"/>
      <c r="F889" s="28"/>
      <c r="G889" s="28"/>
      <c r="H889" s="28"/>
      <c r="I889" s="28"/>
      <c r="J889" s="28"/>
      <c r="K889" s="28"/>
      <c r="L889" s="28"/>
      <c r="M889" s="28"/>
      <c r="N889" s="28"/>
      <c r="O889" s="28"/>
      <c r="P889" s="28"/>
      <c r="Q889" s="28"/>
      <c r="R889" s="28"/>
      <c r="S889" s="28"/>
      <c r="T889" s="28"/>
      <c r="U889" s="28"/>
      <c r="V889" s="28"/>
      <c r="W889" s="28"/>
      <c r="X889" s="28"/>
      <c r="Y889" s="28"/>
      <c r="Z889" s="28"/>
      <c r="AA889" s="28"/>
    </row>
    <row r="890" spans="1:27" ht="45.75" hidden="1" thickBot="1" x14ac:dyDescent="0.3">
      <c r="A890" s="28">
        <v>2302.12</v>
      </c>
      <c r="B890" s="28" t="s">
        <v>2231</v>
      </c>
      <c r="C890" s="28" t="s">
        <v>337</v>
      </c>
      <c r="D890" s="28" t="s">
        <v>2232</v>
      </c>
      <c r="E890" s="28"/>
      <c r="F890" s="28"/>
      <c r="G890" s="28"/>
      <c r="H890" s="28"/>
      <c r="I890" s="28"/>
      <c r="J890" s="28"/>
      <c r="K890" s="28"/>
      <c r="L890" s="28"/>
      <c r="M890" s="28"/>
      <c r="N890" s="28"/>
      <c r="O890" s="28"/>
      <c r="P890" s="28"/>
      <c r="Q890" s="28"/>
      <c r="R890" s="28"/>
      <c r="S890" s="28"/>
      <c r="T890" s="28"/>
      <c r="U890" s="28"/>
      <c r="V890" s="28"/>
      <c r="W890" s="28"/>
      <c r="X890" s="28"/>
      <c r="Y890" s="28"/>
      <c r="Z890" s="28"/>
      <c r="AA890" s="28"/>
    </row>
    <row r="891" spans="1:27" ht="45.75" hidden="1" thickBot="1" x14ac:dyDescent="0.3">
      <c r="A891" s="28" t="s">
        <v>2233</v>
      </c>
      <c r="B891" s="28" t="s">
        <v>2234</v>
      </c>
      <c r="C891" s="28" t="s">
        <v>337</v>
      </c>
      <c r="D891" s="28">
        <v>74333005</v>
      </c>
      <c r="E891" s="29">
        <v>1200</v>
      </c>
      <c r="F891" s="29">
        <v>10</v>
      </c>
      <c r="G891" s="28"/>
      <c r="H891" s="28" t="s">
        <v>1365</v>
      </c>
      <c r="I891" s="28" t="s">
        <v>1379</v>
      </c>
      <c r="J891" s="28">
        <v>2.1</v>
      </c>
      <c r="K891" s="28">
        <v>800</v>
      </c>
      <c r="L891" s="28">
        <v>801</v>
      </c>
      <c r="M891" s="29">
        <v>365</v>
      </c>
      <c r="N891" s="28">
        <v>826</v>
      </c>
      <c r="O891" s="28" t="s">
        <v>1368</v>
      </c>
      <c r="P891" s="28"/>
      <c r="Q891" s="28"/>
      <c r="R891" s="28"/>
      <c r="S891" s="28"/>
      <c r="T891" s="28" t="s">
        <v>1381</v>
      </c>
      <c r="U891" s="29">
        <v>8</v>
      </c>
      <c r="V891" s="29">
        <v>40</v>
      </c>
      <c r="W891" s="28" t="s">
        <v>1395</v>
      </c>
      <c r="X891" s="28" t="s">
        <v>1371</v>
      </c>
      <c r="Y891" s="28"/>
      <c r="Z891" s="28" t="s">
        <v>1372</v>
      </c>
      <c r="AA891" s="28"/>
    </row>
    <row r="892" spans="1:27" ht="30.75" hidden="1" thickBot="1" x14ac:dyDescent="0.3">
      <c r="A892" s="28">
        <v>2043</v>
      </c>
      <c r="B892" s="28" t="s">
        <v>2235</v>
      </c>
      <c r="C892" s="28" t="s">
        <v>337</v>
      </c>
      <c r="D892" s="28" t="s">
        <v>2236</v>
      </c>
      <c r="E892" s="28"/>
      <c r="F892" s="28"/>
      <c r="G892" s="28"/>
      <c r="H892" s="28"/>
      <c r="I892" s="28"/>
      <c r="J892" s="28"/>
      <c r="K892" s="28"/>
      <c r="L892" s="28"/>
      <c r="M892" s="28"/>
      <c r="N892" s="28"/>
      <c r="O892" s="28"/>
      <c r="P892" s="28"/>
      <c r="Q892" s="28"/>
      <c r="R892" s="28"/>
      <c r="S892" s="28"/>
      <c r="T892" s="28"/>
      <c r="U892" s="28"/>
      <c r="V892" s="28"/>
      <c r="W892" s="28"/>
      <c r="X892" s="28"/>
      <c r="Y892" s="28"/>
      <c r="Z892" s="28"/>
      <c r="AA892" s="28"/>
    </row>
    <row r="893" spans="1:27" ht="30.75" hidden="1" thickBot="1" x14ac:dyDescent="0.3">
      <c r="A893" s="28">
        <v>2043</v>
      </c>
      <c r="B893" s="28" t="s">
        <v>2237</v>
      </c>
      <c r="C893" s="28" t="s">
        <v>337</v>
      </c>
      <c r="D893" s="28" t="s">
        <v>2238</v>
      </c>
      <c r="E893" s="28"/>
      <c r="F893" s="28"/>
      <c r="G893" s="28"/>
      <c r="H893" s="28"/>
      <c r="I893" s="28"/>
      <c r="J893" s="28"/>
      <c r="K893" s="28"/>
      <c r="L893" s="28"/>
      <c r="M893" s="28"/>
      <c r="N893" s="28"/>
      <c r="O893" s="28"/>
      <c r="P893" s="28"/>
      <c r="Q893" s="28"/>
      <c r="R893" s="28"/>
      <c r="S893" s="28"/>
      <c r="T893" s="28"/>
      <c r="U893" s="28"/>
      <c r="V893" s="28"/>
      <c r="W893" s="28"/>
      <c r="X893" s="28"/>
      <c r="Y893" s="28"/>
      <c r="Z893" s="28"/>
      <c r="AA893" s="28"/>
    </row>
    <row r="894" spans="1:27" ht="30.75" hidden="1" thickBot="1" x14ac:dyDescent="0.3">
      <c r="A894" s="28">
        <v>2021</v>
      </c>
      <c r="B894" s="28" t="s">
        <v>2239</v>
      </c>
      <c r="C894" s="28" t="s">
        <v>337</v>
      </c>
      <c r="D894" s="28" t="s">
        <v>2240</v>
      </c>
      <c r="E894" s="28"/>
      <c r="F894" s="28"/>
      <c r="G894" s="28"/>
      <c r="H894" s="28"/>
      <c r="I894" s="28"/>
      <c r="J894" s="28"/>
      <c r="K894" s="28"/>
      <c r="L894" s="28"/>
      <c r="M894" s="28"/>
      <c r="N894" s="28"/>
      <c r="O894" s="28"/>
      <c r="P894" s="28"/>
      <c r="Q894" s="28"/>
      <c r="R894" s="28"/>
      <c r="S894" s="28"/>
      <c r="T894" s="28"/>
      <c r="U894" s="28"/>
      <c r="V894" s="28"/>
      <c r="W894" s="28"/>
      <c r="X894" s="28"/>
      <c r="Y894" s="28"/>
      <c r="Z894" s="28"/>
      <c r="AA894" s="28"/>
    </row>
    <row r="895" spans="1:27" ht="45.75" hidden="1" thickBot="1" x14ac:dyDescent="0.3">
      <c r="A895" s="28">
        <v>2021.15</v>
      </c>
      <c r="B895" s="28" t="s">
        <v>2241</v>
      </c>
      <c r="C895" s="28" t="s">
        <v>337</v>
      </c>
      <c r="D895" s="28" t="s">
        <v>2242</v>
      </c>
      <c r="E895" s="28"/>
      <c r="F895" s="28"/>
      <c r="G895" s="28"/>
      <c r="H895" s="28"/>
      <c r="I895" s="28"/>
      <c r="J895" s="28"/>
      <c r="K895" s="28"/>
      <c r="L895" s="28"/>
      <c r="M895" s="28"/>
      <c r="N895" s="28"/>
      <c r="O895" s="28"/>
      <c r="P895" s="28"/>
      <c r="Q895" s="28"/>
      <c r="R895" s="28"/>
      <c r="S895" s="28"/>
      <c r="T895" s="28"/>
      <c r="U895" s="28"/>
      <c r="V895" s="28"/>
      <c r="W895" s="28"/>
      <c r="X895" s="28"/>
      <c r="Y895" s="28"/>
      <c r="Z895" s="28"/>
      <c r="AA895" s="28"/>
    </row>
    <row r="896" spans="1:27" ht="30.75" hidden="1" thickBot="1" x14ac:dyDescent="0.3">
      <c r="A896" s="28">
        <v>2044</v>
      </c>
      <c r="B896" s="28" t="s">
        <v>2243</v>
      </c>
      <c r="C896" s="28" t="s">
        <v>337</v>
      </c>
      <c r="D896" s="28" t="s">
        <v>2244</v>
      </c>
      <c r="E896" s="28"/>
      <c r="F896" s="28"/>
      <c r="G896" s="28"/>
      <c r="H896" s="28"/>
      <c r="I896" s="28"/>
      <c r="J896" s="28"/>
      <c r="K896" s="28"/>
      <c r="L896" s="28"/>
      <c r="M896" s="28"/>
      <c r="N896" s="28"/>
      <c r="O896" s="28"/>
      <c r="P896" s="28"/>
      <c r="Q896" s="28"/>
      <c r="R896" s="28"/>
      <c r="S896" s="28"/>
      <c r="T896" s="28"/>
      <c r="U896" s="28"/>
      <c r="V896" s="28"/>
      <c r="W896" s="28"/>
      <c r="X896" s="28"/>
      <c r="Y896" s="28"/>
      <c r="Z896" s="28"/>
      <c r="AA896" s="28"/>
    </row>
    <row r="897" spans="1:27" ht="30.75" hidden="1" thickBot="1" x14ac:dyDescent="0.3">
      <c r="A897" s="28">
        <v>2044</v>
      </c>
      <c r="B897" s="28" t="s">
        <v>2245</v>
      </c>
      <c r="C897" s="28" t="s">
        <v>337</v>
      </c>
      <c r="D897" s="28" t="s">
        <v>2246</v>
      </c>
      <c r="E897" s="28"/>
      <c r="F897" s="28"/>
      <c r="G897" s="28"/>
      <c r="H897" s="30" t="s">
        <v>2107</v>
      </c>
      <c r="I897" s="28"/>
      <c r="J897" s="28"/>
      <c r="K897" s="28"/>
      <c r="L897" s="28"/>
      <c r="M897" s="28"/>
      <c r="N897" s="28"/>
      <c r="O897" s="28"/>
      <c r="P897" s="28"/>
      <c r="Q897" s="28"/>
      <c r="R897" s="28"/>
      <c r="S897" s="28"/>
      <c r="T897" s="28"/>
      <c r="U897" s="28"/>
      <c r="V897" s="28"/>
      <c r="W897" s="28"/>
      <c r="X897" s="28"/>
      <c r="Y897" s="28"/>
      <c r="Z897" s="28"/>
      <c r="AA897" s="28"/>
    </row>
    <row r="898" spans="1:27" ht="30.75" hidden="1" thickBot="1" x14ac:dyDescent="0.3">
      <c r="A898" s="28" t="s">
        <v>2247</v>
      </c>
      <c r="B898" s="28" t="s">
        <v>2248</v>
      </c>
      <c r="C898" s="28" t="s">
        <v>337</v>
      </c>
      <c r="D898" s="28" t="s">
        <v>2249</v>
      </c>
      <c r="E898" s="29">
        <v>1.5</v>
      </c>
      <c r="F898" s="29">
        <v>10</v>
      </c>
      <c r="G898" s="28"/>
      <c r="H898" s="28" t="s">
        <v>2014</v>
      </c>
      <c r="I898" s="28" t="s">
        <v>1379</v>
      </c>
      <c r="J898" s="28">
        <v>2.1</v>
      </c>
      <c r="K898" s="28">
        <v>800</v>
      </c>
      <c r="L898" s="28">
        <v>801</v>
      </c>
      <c r="M898" s="29">
        <v>365</v>
      </c>
      <c r="N898" s="28">
        <v>826</v>
      </c>
      <c r="O898" s="28" t="s">
        <v>1368</v>
      </c>
      <c r="P898" s="28"/>
      <c r="Q898" s="28"/>
      <c r="R898" s="28"/>
      <c r="S898" s="28"/>
      <c r="T898" s="28" t="s">
        <v>1381</v>
      </c>
      <c r="U898" s="29">
        <v>8</v>
      </c>
      <c r="V898" s="29">
        <v>40</v>
      </c>
      <c r="W898" s="28" t="s">
        <v>1395</v>
      </c>
      <c r="X898" s="28" t="s">
        <v>1371</v>
      </c>
      <c r="Y898" s="28"/>
      <c r="Z898" s="28" t="s">
        <v>1372</v>
      </c>
      <c r="AA898" s="28"/>
    </row>
    <row r="899" spans="1:27" ht="45.75" hidden="1" thickBot="1" x14ac:dyDescent="0.3">
      <c r="A899" s="28" t="s">
        <v>2250</v>
      </c>
      <c r="B899" s="28" t="s">
        <v>2251</v>
      </c>
      <c r="C899" s="28" t="s">
        <v>337</v>
      </c>
      <c r="D899" s="28" t="s">
        <v>2252</v>
      </c>
      <c r="E899" s="28"/>
      <c r="F899" s="29">
        <v>10</v>
      </c>
      <c r="G899" s="28"/>
      <c r="H899" s="28"/>
      <c r="I899" s="28" t="s">
        <v>1379</v>
      </c>
      <c r="J899" s="28">
        <v>2.1</v>
      </c>
      <c r="K899" s="28">
        <v>800</v>
      </c>
      <c r="L899" s="28">
        <v>801</v>
      </c>
      <c r="M899" s="29">
        <v>365</v>
      </c>
      <c r="N899" s="28">
        <v>826</v>
      </c>
      <c r="O899" s="28" t="s">
        <v>1368</v>
      </c>
      <c r="P899" s="28"/>
      <c r="Q899" s="28"/>
      <c r="R899" s="28"/>
      <c r="S899" s="28"/>
      <c r="T899" s="28" t="s">
        <v>1381</v>
      </c>
      <c r="U899" s="29">
        <v>8</v>
      </c>
      <c r="V899" s="29">
        <v>40</v>
      </c>
      <c r="W899" s="28" t="s">
        <v>1395</v>
      </c>
      <c r="X899" s="28" t="s">
        <v>1371</v>
      </c>
      <c r="Y899" s="28"/>
      <c r="Z899" s="28" t="s">
        <v>1372</v>
      </c>
      <c r="AA899" s="28"/>
    </row>
    <row r="900" spans="1:27" ht="120.75" hidden="1" thickBot="1" x14ac:dyDescent="0.3">
      <c r="A900" s="28" t="s">
        <v>2253</v>
      </c>
      <c r="B900" s="28" t="s">
        <v>2254</v>
      </c>
      <c r="C900" s="28" t="s">
        <v>337</v>
      </c>
      <c r="D900" s="28" t="s">
        <v>2255</v>
      </c>
      <c r="E900" s="29">
        <v>1500</v>
      </c>
      <c r="F900" s="28"/>
      <c r="G900" s="28"/>
      <c r="H900" s="28"/>
      <c r="I900" s="28" t="s">
        <v>1379</v>
      </c>
      <c r="J900" s="28">
        <v>2.1</v>
      </c>
      <c r="K900" s="28">
        <v>800</v>
      </c>
      <c r="L900" s="28">
        <v>801</v>
      </c>
      <c r="M900" s="29">
        <v>365</v>
      </c>
      <c r="N900" s="28"/>
      <c r="O900" s="28" t="s">
        <v>1368</v>
      </c>
      <c r="P900" s="28" t="s">
        <v>2256</v>
      </c>
      <c r="Q900" s="28" t="s">
        <v>2257</v>
      </c>
      <c r="R900" s="28"/>
      <c r="S900" s="28"/>
      <c r="T900" s="28" t="s">
        <v>1381</v>
      </c>
      <c r="U900" s="29">
        <v>8</v>
      </c>
      <c r="V900" s="29">
        <v>56</v>
      </c>
      <c r="W900" s="28" t="s">
        <v>1370</v>
      </c>
      <c r="X900" s="28" t="s">
        <v>1371</v>
      </c>
      <c r="Y900" s="28"/>
      <c r="Z900" s="28" t="s">
        <v>1372</v>
      </c>
      <c r="AA900" s="28"/>
    </row>
    <row r="901" spans="1:27" ht="15.75" hidden="1" thickBot="1" x14ac:dyDescent="0.3">
      <c r="A901" s="28"/>
      <c r="B901" s="28" t="s">
        <v>2258</v>
      </c>
      <c r="C901" s="28" t="s">
        <v>337</v>
      </c>
      <c r="D901" s="28" t="s">
        <v>2259</v>
      </c>
      <c r="E901" s="28"/>
      <c r="F901" s="28"/>
      <c r="G901" s="28"/>
      <c r="H901" s="28"/>
      <c r="I901" s="28"/>
      <c r="J901" s="28"/>
      <c r="K901" s="28"/>
      <c r="L901" s="28"/>
      <c r="M901" s="28"/>
      <c r="N901" s="28"/>
      <c r="O901" s="28"/>
      <c r="P901" s="28"/>
      <c r="Q901" s="28"/>
      <c r="R901" s="28"/>
      <c r="S901" s="28"/>
      <c r="T901" s="28"/>
      <c r="U901" s="28"/>
      <c r="V901" s="28"/>
      <c r="W901" s="28"/>
      <c r="X901" s="28"/>
      <c r="Y901" s="28"/>
      <c r="Z901" s="28"/>
      <c r="AA901" s="28"/>
    </row>
    <row r="902" spans="1:27" ht="30.75" hidden="1" thickBot="1" x14ac:dyDescent="0.3">
      <c r="A902" s="28"/>
      <c r="B902" s="28" t="s">
        <v>2260</v>
      </c>
      <c r="C902" s="28"/>
      <c r="D902" s="28" t="s">
        <v>2261</v>
      </c>
      <c r="E902" s="28"/>
      <c r="F902" s="28"/>
      <c r="G902" s="28"/>
      <c r="H902" s="28"/>
      <c r="I902" s="28"/>
      <c r="J902" s="28"/>
      <c r="K902" s="28"/>
      <c r="L902" s="28"/>
      <c r="M902" s="28"/>
      <c r="N902" s="28"/>
      <c r="O902" s="28"/>
      <c r="P902" s="28"/>
      <c r="Q902" s="28"/>
      <c r="R902" s="28"/>
      <c r="S902" s="28"/>
      <c r="T902" s="28"/>
      <c r="U902" s="28"/>
      <c r="V902" s="28"/>
      <c r="W902" s="28"/>
      <c r="X902" s="28"/>
      <c r="Y902" s="28"/>
      <c r="Z902" s="28"/>
      <c r="AA902" s="28"/>
    </row>
    <row r="903" spans="1:27" ht="45.75" hidden="1" thickBot="1" x14ac:dyDescent="0.3">
      <c r="A903" s="28" t="s">
        <v>2262</v>
      </c>
      <c r="B903" s="28" t="s">
        <v>2263</v>
      </c>
      <c r="C903" s="28" t="s">
        <v>337</v>
      </c>
      <c r="D903" s="28" t="s">
        <v>2264</v>
      </c>
      <c r="E903" s="29">
        <v>11200</v>
      </c>
      <c r="F903" s="29">
        <v>10</v>
      </c>
      <c r="G903" s="28"/>
      <c r="H903" s="28" t="s">
        <v>1365</v>
      </c>
      <c r="I903" s="28" t="s">
        <v>1379</v>
      </c>
      <c r="J903" s="28">
        <v>2.1</v>
      </c>
      <c r="K903" s="28">
        <v>800</v>
      </c>
      <c r="L903" s="28">
        <v>801</v>
      </c>
      <c r="M903" s="29">
        <v>365</v>
      </c>
      <c r="N903" s="28">
        <v>826</v>
      </c>
      <c r="O903" s="28" t="s">
        <v>1368</v>
      </c>
      <c r="P903" s="28"/>
      <c r="Q903" s="28"/>
      <c r="R903" s="28"/>
      <c r="S903" s="28"/>
      <c r="T903" s="28" t="s">
        <v>1381</v>
      </c>
      <c r="U903" s="29">
        <v>10</v>
      </c>
      <c r="V903" s="29">
        <v>40</v>
      </c>
      <c r="W903" s="28" t="s">
        <v>1395</v>
      </c>
      <c r="X903" s="28" t="s">
        <v>1371</v>
      </c>
      <c r="Y903" s="28"/>
      <c r="Z903" s="28" t="s">
        <v>1372</v>
      </c>
      <c r="AA903" s="28"/>
    </row>
    <row r="904" spans="1:27" ht="120.75" hidden="1" thickBot="1" x14ac:dyDescent="0.3">
      <c r="A904" s="28">
        <v>2207</v>
      </c>
      <c r="B904" s="28" t="s">
        <v>2265</v>
      </c>
      <c r="C904" s="28" t="s">
        <v>337</v>
      </c>
      <c r="D904" s="28" t="s">
        <v>2266</v>
      </c>
      <c r="E904" s="28"/>
      <c r="F904" s="28"/>
      <c r="G904" s="28"/>
      <c r="H904" s="30" t="s">
        <v>2267</v>
      </c>
      <c r="I904" s="28"/>
      <c r="J904" s="28"/>
      <c r="K904" s="28"/>
      <c r="L904" s="28"/>
      <c r="M904" s="28"/>
      <c r="N904" s="28"/>
      <c r="O904" s="28"/>
      <c r="P904" s="28"/>
      <c r="Q904" s="28" t="s">
        <v>2268</v>
      </c>
      <c r="R904" s="28"/>
      <c r="S904" s="28"/>
      <c r="T904" s="28"/>
      <c r="U904" s="28"/>
      <c r="V904" s="28"/>
      <c r="W904" s="28"/>
      <c r="X904" s="28" t="s">
        <v>2269</v>
      </c>
      <c r="Y904" s="28"/>
      <c r="Z904" s="28"/>
      <c r="AA904" s="28"/>
    </row>
    <row r="905" spans="1:27" ht="120.75" hidden="1" thickBot="1" x14ac:dyDescent="0.3">
      <c r="A905" s="28" t="s">
        <v>2270</v>
      </c>
      <c r="B905" s="28" t="s">
        <v>2271</v>
      </c>
      <c r="C905" s="28" t="s">
        <v>337</v>
      </c>
      <c r="D905" s="28" t="s">
        <v>2272</v>
      </c>
      <c r="E905" s="29">
        <v>200</v>
      </c>
      <c r="F905" s="28"/>
      <c r="G905" s="28"/>
      <c r="H905" s="28" t="s">
        <v>2273</v>
      </c>
      <c r="I905" s="28" t="s">
        <v>1379</v>
      </c>
      <c r="J905" s="28">
        <v>2.2000000000000002</v>
      </c>
      <c r="K905" s="28">
        <v>800</v>
      </c>
      <c r="L905" s="28" t="s">
        <v>2274</v>
      </c>
      <c r="M905" s="29">
        <v>365</v>
      </c>
      <c r="N905" s="28"/>
      <c r="O905" s="28" t="s">
        <v>1369</v>
      </c>
      <c r="P905" s="28" t="s">
        <v>2275</v>
      </c>
      <c r="Q905" s="28" t="s">
        <v>2276</v>
      </c>
      <c r="R905" s="28"/>
      <c r="S905" s="28"/>
      <c r="T905" s="28" t="s">
        <v>1381</v>
      </c>
      <c r="U905" s="29">
        <v>60</v>
      </c>
      <c r="V905" s="29">
        <v>56</v>
      </c>
      <c r="W905" s="28" t="s">
        <v>1370</v>
      </c>
      <c r="X905" s="28" t="s">
        <v>1949</v>
      </c>
      <c r="Y905" s="28"/>
      <c r="Z905" s="28" t="s">
        <v>1372</v>
      </c>
      <c r="AA905" s="28"/>
    </row>
    <row r="906" spans="1:27" ht="30.75" hidden="1" thickBot="1" x14ac:dyDescent="0.3">
      <c r="A906" s="28">
        <v>7200</v>
      </c>
      <c r="B906" s="28" t="s">
        <v>2277</v>
      </c>
      <c r="C906" s="28" t="s">
        <v>337</v>
      </c>
      <c r="D906" s="28" t="s">
        <v>2278</v>
      </c>
      <c r="E906" s="28"/>
      <c r="F906" s="28"/>
      <c r="G906" s="28"/>
      <c r="H906" s="28"/>
      <c r="I906" s="28"/>
      <c r="J906" s="28"/>
      <c r="K906" s="28"/>
      <c r="L906" s="28"/>
      <c r="M906" s="28"/>
      <c r="N906" s="28"/>
      <c r="O906" s="28"/>
      <c r="P906" s="28"/>
      <c r="Q906" s="28"/>
      <c r="R906" s="28"/>
      <c r="S906" s="28"/>
      <c r="T906" s="28"/>
      <c r="U906" s="28"/>
      <c r="V906" s="28"/>
      <c r="W906" s="28"/>
      <c r="X906" s="28"/>
      <c r="Y906" s="28"/>
      <c r="Z906" s="28"/>
      <c r="AA906" s="28"/>
    </row>
    <row r="907" spans="1:27" ht="30.75" hidden="1" thickBot="1" x14ac:dyDescent="0.3">
      <c r="A907" s="28">
        <v>7200.65</v>
      </c>
      <c r="B907" s="28" t="s">
        <v>2279</v>
      </c>
      <c r="C907" s="28" t="s">
        <v>337</v>
      </c>
      <c r="D907" s="28" t="s">
        <v>2280</v>
      </c>
      <c r="E907" s="28"/>
      <c r="F907" s="28"/>
      <c r="G907" s="28"/>
      <c r="H907" s="28"/>
      <c r="I907" s="28"/>
      <c r="J907" s="28"/>
      <c r="K907" s="28"/>
      <c r="L907" s="28"/>
      <c r="M907" s="28"/>
      <c r="N907" s="28"/>
      <c r="O907" s="28"/>
      <c r="P907" s="28"/>
      <c r="Q907" s="28"/>
      <c r="R907" s="28"/>
      <c r="S907" s="28"/>
      <c r="T907" s="28"/>
      <c r="U907" s="28"/>
      <c r="V907" s="28"/>
      <c r="W907" s="28"/>
      <c r="X907" s="28"/>
      <c r="Y907" s="28"/>
      <c r="Z907" s="28"/>
      <c r="AA907" s="28"/>
    </row>
    <row r="908" spans="1:27" ht="120.75" hidden="1" thickBot="1" x14ac:dyDescent="0.3">
      <c r="A908" s="28" t="s">
        <v>2281</v>
      </c>
      <c r="B908" s="28" t="s">
        <v>2282</v>
      </c>
      <c r="C908" s="28" t="s">
        <v>337</v>
      </c>
      <c r="D908" s="28" t="s">
        <v>2283</v>
      </c>
      <c r="E908" s="29">
        <v>1600</v>
      </c>
      <c r="F908" s="28"/>
      <c r="G908" s="28"/>
      <c r="H908" s="28" t="s">
        <v>2284</v>
      </c>
      <c r="I908" s="28" t="s">
        <v>2285</v>
      </c>
      <c r="J908" s="28">
        <v>2.1</v>
      </c>
      <c r="K908" s="28">
        <v>800</v>
      </c>
      <c r="L908" s="28">
        <v>801</v>
      </c>
      <c r="M908" s="29">
        <v>365</v>
      </c>
      <c r="N908" s="28" t="s">
        <v>1617</v>
      </c>
      <c r="O908" s="28" t="s">
        <v>1368</v>
      </c>
      <c r="P908" s="28" t="s">
        <v>2286</v>
      </c>
      <c r="Q908" s="28" t="s">
        <v>2287</v>
      </c>
      <c r="R908" s="28"/>
      <c r="S908" s="28"/>
      <c r="T908" s="28" t="s">
        <v>1369</v>
      </c>
      <c r="U908" s="29">
        <v>8</v>
      </c>
      <c r="V908" s="29">
        <v>56</v>
      </c>
      <c r="W908" s="28" t="s">
        <v>1370</v>
      </c>
      <c r="X908" s="28" t="s">
        <v>1382</v>
      </c>
      <c r="Y908" s="28"/>
      <c r="Z908" s="28" t="s">
        <v>1372</v>
      </c>
      <c r="AA908" s="28"/>
    </row>
    <row r="909" spans="1:27" ht="30.75" hidden="1" thickBot="1" x14ac:dyDescent="0.3">
      <c r="A909" s="28"/>
      <c r="B909" s="28" t="s">
        <v>2288</v>
      </c>
      <c r="C909" s="28" t="s">
        <v>337</v>
      </c>
      <c r="D909" s="28" t="s">
        <v>2289</v>
      </c>
      <c r="E909" s="28"/>
      <c r="F909" s="28"/>
      <c r="G909" s="28"/>
      <c r="H909" s="28"/>
      <c r="I909" s="28"/>
      <c r="J909" s="28"/>
      <c r="K909" s="28"/>
      <c r="L909" s="28"/>
      <c r="M909" s="28"/>
      <c r="N909" s="28"/>
      <c r="O909" s="28"/>
      <c r="P909" s="28"/>
      <c r="Q909" s="28"/>
      <c r="R909" s="28"/>
      <c r="S909" s="28"/>
      <c r="T909" s="28"/>
      <c r="U909" s="28"/>
      <c r="V909" s="28"/>
      <c r="W909" s="28"/>
      <c r="X909" s="28"/>
      <c r="Y909" s="28"/>
      <c r="Z909" s="28"/>
      <c r="AA909" s="28"/>
    </row>
    <row r="910" spans="1:27" ht="45.75" hidden="1" thickBot="1" x14ac:dyDescent="0.3">
      <c r="A910" s="28" t="s">
        <v>2290</v>
      </c>
      <c r="B910" s="28" t="s">
        <v>2291</v>
      </c>
      <c r="C910" s="28" t="s">
        <v>337</v>
      </c>
      <c r="D910" s="28" t="s">
        <v>2292</v>
      </c>
      <c r="E910" s="28"/>
      <c r="F910" s="28"/>
      <c r="G910" s="28"/>
      <c r="H910" s="28"/>
      <c r="I910" s="28"/>
      <c r="J910" s="28"/>
      <c r="K910" s="28"/>
      <c r="L910" s="28"/>
      <c r="M910" s="29">
        <v>365</v>
      </c>
      <c r="N910" s="28">
        <v>826</v>
      </c>
      <c r="O910" s="28" t="s">
        <v>1368</v>
      </c>
      <c r="P910" s="28"/>
      <c r="Q910" s="28"/>
      <c r="R910" s="28"/>
      <c r="S910" s="28"/>
      <c r="T910" s="28" t="s">
        <v>1381</v>
      </c>
      <c r="U910" s="29">
        <v>5</v>
      </c>
      <c r="V910" s="29">
        <v>40</v>
      </c>
      <c r="W910" s="28" t="s">
        <v>1395</v>
      </c>
      <c r="X910" s="28" t="s">
        <v>1849</v>
      </c>
      <c r="Y910" s="28"/>
      <c r="Z910" s="28" t="s">
        <v>1372</v>
      </c>
      <c r="AA910" s="28"/>
    </row>
    <row r="911" spans="1:27" ht="45.75" hidden="1" thickBot="1" x14ac:dyDescent="0.3">
      <c r="A911" s="28" t="s">
        <v>2293</v>
      </c>
      <c r="B911" s="28" t="s">
        <v>2294</v>
      </c>
      <c r="C911" s="28" t="s">
        <v>337</v>
      </c>
      <c r="D911" s="28" t="s">
        <v>2295</v>
      </c>
      <c r="E911" s="29">
        <v>2.8</v>
      </c>
      <c r="F911" s="28"/>
      <c r="G911" s="28"/>
      <c r="H911" s="28"/>
      <c r="I911" s="28"/>
      <c r="J911" s="28"/>
      <c r="K911" s="28"/>
      <c r="L911" s="28"/>
      <c r="M911" s="29">
        <v>365</v>
      </c>
      <c r="N911" s="28">
        <v>826</v>
      </c>
      <c r="O911" s="28" t="s">
        <v>1368</v>
      </c>
      <c r="P911" s="28"/>
      <c r="Q911" s="28"/>
      <c r="R911" s="28"/>
      <c r="S911" s="28"/>
      <c r="T911" s="28" t="s">
        <v>1381</v>
      </c>
      <c r="U911" s="29">
        <v>5</v>
      </c>
      <c r="V911" s="29">
        <v>40</v>
      </c>
      <c r="W911" s="28" t="s">
        <v>1395</v>
      </c>
      <c r="X911" s="28" t="s">
        <v>1849</v>
      </c>
      <c r="Y911" s="28"/>
      <c r="Z911" s="28" t="s">
        <v>1372</v>
      </c>
      <c r="AA911" s="28"/>
    </row>
    <row r="912" spans="1:27" ht="30.75" hidden="1" thickBot="1" x14ac:dyDescent="0.3">
      <c r="A912" s="28" t="s">
        <v>2296</v>
      </c>
      <c r="B912" s="28" t="s">
        <v>2297</v>
      </c>
      <c r="C912" s="28" t="s">
        <v>337</v>
      </c>
      <c r="D912" s="28" t="s">
        <v>2298</v>
      </c>
      <c r="E912" s="29">
        <v>2800</v>
      </c>
      <c r="F912" s="28"/>
      <c r="G912" s="28"/>
      <c r="H912" s="28"/>
      <c r="I912" s="28"/>
      <c r="J912" s="28"/>
      <c r="K912" s="28"/>
      <c r="L912" s="28"/>
      <c r="M912" s="29">
        <v>365</v>
      </c>
      <c r="N912" s="28">
        <v>826</v>
      </c>
      <c r="O912" s="28" t="s">
        <v>1368</v>
      </c>
      <c r="P912" s="28"/>
      <c r="Q912" s="28"/>
      <c r="R912" s="28"/>
      <c r="S912" s="28"/>
      <c r="T912" s="28" t="s">
        <v>1381</v>
      </c>
      <c r="U912" s="29">
        <v>5</v>
      </c>
      <c r="V912" s="29">
        <v>40</v>
      </c>
      <c r="W912" s="28" t="s">
        <v>1395</v>
      </c>
      <c r="X912" s="28" t="s">
        <v>1849</v>
      </c>
      <c r="Y912" s="28"/>
      <c r="Z912" s="28" t="s">
        <v>1372</v>
      </c>
      <c r="AA912" s="28"/>
    </row>
    <row r="913" spans="1:27" ht="30.75" hidden="1" thickBot="1" x14ac:dyDescent="0.3">
      <c r="A913" s="28" t="s">
        <v>2299</v>
      </c>
      <c r="B913" s="28" t="s">
        <v>2300</v>
      </c>
      <c r="C913" s="28" t="s">
        <v>337</v>
      </c>
      <c r="D913" s="28" t="s">
        <v>2301</v>
      </c>
      <c r="E913" s="29">
        <v>2800</v>
      </c>
      <c r="F913" s="28"/>
      <c r="G913" s="28"/>
      <c r="H913" s="28"/>
      <c r="I913" s="28"/>
      <c r="J913" s="28"/>
      <c r="K913" s="28"/>
      <c r="L913" s="28"/>
      <c r="M913" s="29">
        <v>365</v>
      </c>
      <c r="N913" s="28">
        <v>826</v>
      </c>
      <c r="O913" s="28" t="s">
        <v>1368</v>
      </c>
      <c r="P913" s="28"/>
      <c r="Q913" s="28"/>
      <c r="R913" s="28"/>
      <c r="S913" s="28"/>
      <c r="T913" s="28">
        <v>826</v>
      </c>
      <c r="U913" s="29">
        <v>5</v>
      </c>
      <c r="V913" s="29">
        <v>40</v>
      </c>
      <c r="W913" s="28" t="s">
        <v>1395</v>
      </c>
      <c r="X913" s="28" t="s">
        <v>1849</v>
      </c>
      <c r="Y913" s="28"/>
      <c r="Z913" s="28" t="s">
        <v>1372</v>
      </c>
      <c r="AA913" s="28"/>
    </row>
    <row r="914" spans="1:27" ht="120.75" hidden="1" thickBot="1" x14ac:dyDescent="0.3">
      <c r="A914" s="28" t="s">
        <v>1922</v>
      </c>
      <c r="B914" s="28" t="s">
        <v>2302</v>
      </c>
      <c r="C914" s="28" t="s">
        <v>337</v>
      </c>
      <c r="D914" s="28" t="s">
        <v>2303</v>
      </c>
      <c r="E914" s="29">
        <v>1.3</v>
      </c>
      <c r="F914" s="29">
        <v>1</v>
      </c>
      <c r="G914" s="28"/>
      <c r="H914" s="28" t="s">
        <v>2304</v>
      </c>
      <c r="I914" s="28" t="s">
        <v>1379</v>
      </c>
      <c r="J914" s="28">
        <v>2.1</v>
      </c>
      <c r="K914" s="28">
        <v>800</v>
      </c>
      <c r="L914" s="28">
        <v>801</v>
      </c>
      <c r="M914" s="29">
        <v>49</v>
      </c>
      <c r="N914" s="28" t="s">
        <v>2305</v>
      </c>
      <c r="O914" s="28" t="s">
        <v>1368</v>
      </c>
      <c r="P914" s="28" t="s">
        <v>2306</v>
      </c>
      <c r="Q914" s="28"/>
      <c r="R914" s="28"/>
      <c r="S914" s="28"/>
      <c r="T914" s="28"/>
      <c r="U914" s="29">
        <v>4</v>
      </c>
      <c r="V914" s="28"/>
      <c r="W914" s="28"/>
      <c r="X914" s="28" t="s">
        <v>1371</v>
      </c>
      <c r="Y914" s="28"/>
      <c r="Z914" s="28" t="s">
        <v>1372</v>
      </c>
      <c r="AA914" s="28"/>
    </row>
    <row r="915" spans="1:27" ht="30.75" hidden="1" thickBot="1" x14ac:dyDescent="0.3">
      <c r="A915" s="28">
        <v>7100.4</v>
      </c>
      <c r="B915" s="28" t="s">
        <v>2307</v>
      </c>
      <c r="C915" s="28" t="s">
        <v>337</v>
      </c>
      <c r="D915" s="28" t="s">
        <v>2308</v>
      </c>
      <c r="E915" s="28"/>
      <c r="F915" s="28"/>
      <c r="G915" s="28"/>
      <c r="H915" s="30" t="s">
        <v>2309</v>
      </c>
      <c r="I915" s="28"/>
      <c r="J915" s="28"/>
      <c r="K915" s="28"/>
      <c r="L915" s="28"/>
      <c r="M915" s="28"/>
      <c r="N915" s="28"/>
      <c r="O915" s="28"/>
      <c r="P915" s="28"/>
      <c r="Q915" s="28"/>
      <c r="R915" s="28"/>
      <c r="S915" s="28"/>
      <c r="T915" s="28"/>
      <c r="U915" s="28"/>
      <c r="V915" s="28"/>
      <c r="W915" s="28"/>
      <c r="X915" s="28"/>
      <c r="Y915" s="28"/>
      <c r="Z915" s="28"/>
      <c r="AA915" s="28"/>
    </row>
    <row r="916" spans="1:27" ht="30.75" hidden="1" thickBot="1" x14ac:dyDescent="0.3">
      <c r="A916" s="28" t="s">
        <v>2310</v>
      </c>
      <c r="B916" s="28" t="s">
        <v>2311</v>
      </c>
      <c r="C916" s="28" t="s">
        <v>337</v>
      </c>
      <c r="D916" s="28" t="s">
        <v>2312</v>
      </c>
      <c r="E916" s="28"/>
      <c r="F916" s="28"/>
      <c r="G916" s="28"/>
      <c r="H916" s="30" t="s">
        <v>2309</v>
      </c>
      <c r="I916" s="28"/>
      <c r="J916" s="28"/>
      <c r="K916" s="28"/>
      <c r="L916" s="28"/>
      <c r="M916" s="28"/>
      <c r="N916" s="28"/>
      <c r="O916" s="28"/>
      <c r="P916" s="28"/>
      <c r="Q916" s="28"/>
      <c r="R916" s="28"/>
      <c r="S916" s="28"/>
      <c r="T916" s="28"/>
      <c r="U916" s="28"/>
      <c r="V916" s="28"/>
      <c r="W916" s="28"/>
      <c r="X916" s="28"/>
      <c r="Y916" s="28"/>
      <c r="Z916" s="28"/>
      <c r="AA916" s="28"/>
    </row>
    <row r="917" spans="1:27" ht="30.75" hidden="1" thickBot="1" x14ac:dyDescent="0.3">
      <c r="A917" s="28"/>
      <c r="B917" s="28" t="s">
        <v>2313</v>
      </c>
      <c r="C917" s="28" t="s">
        <v>337</v>
      </c>
      <c r="D917" s="28" t="s">
        <v>2314</v>
      </c>
      <c r="E917" s="28"/>
      <c r="F917" s="28"/>
      <c r="G917" s="28"/>
      <c r="H917" s="28"/>
      <c r="I917" s="28"/>
      <c r="J917" s="28"/>
      <c r="K917" s="28"/>
      <c r="L917" s="28"/>
      <c r="M917" s="28"/>
      <c r="N917" s="28"/>
      <c r="O917" s="28"/>
      <c r="P917" s="28"/>
      <c r="Q917" s="28"/>
      <c r="R917" s="28"/>
      <c r="S917" s="28"/>
      <c r="T917" s="28"/>
      <c r="U917" s="28"/>
      <c r="V917" s="28"/>
      <c r="W917" s="28"/>
      <c r="X917" s="28"/>
      <c r="Y917" s="28"/>
      <c r="Z917" s="28"/>
      <c r="AA917" s="28"/>
    </row>
    <row r="918" spans="1:27" ht="15.75" hidden="1" thickBot="1" x14ac:dyDescent="0.3">
      <c r="A918" s="28">
        <v>1017.1</v>
      </c>
      <c r="B918" s="28" t="s">
        <v>2315</v>
      </c>
      <c r="C918" s="28" t="s">
        <v>337</v>
      </c>
      <c r="D918" s="28" t="s">
        <v>2316</v>
      </c>
      <c r="E918" s="28"/>
      <c r="F918" s="29">
        <v>1</v>
      </c>
      <c r="G918" s="28"/>
      <c r="H918" s="28"/>
      <c r="I918" s="28" t="s">
        <v>2317</v>
      </c>
      <c r="J918" s="28" t="s">
        <v>2318</v>
      </c>
      <c r="K918" s="28">
        <v>74186406</v>
      </c>
      <c r="L918" s="28"/>
      <c r="M918" s="29">
        <v>56</v>
      </c>
      <c r="N918" s="28"/>
      <c r="O918" s="28" t="s">
        <v>1368</v>
      </c>
      <c r="P918" s="28"/>
      <c r="Q918" s="28"/>
      <c r="R918" s="28"/>
      <c r="S918" s="28"/>
      <c r="T918" s="28" t="s">
        <v>1381</v>
      </c>
      <c r="U918" s="29">
        <v>1</v>
      </c>
      <c r="V918" s="29">
        <v>56</v>
      </c>
      <c r="W918" s="28" t="s">
        <v>1370</v>
      </c>
      <c r="X918" s="28" t="s">
        <v>1908</v>
      </c>
      <c r="Y918" s="28"/>
      <c r="Z918" s="28" t="s">
        <v>1372</v>
      </c>
      <c r="AA918" s="28"/>
    </row>
    <row r="919" spans="1:27" ht="30.75" hidden="1" thickBot="1" x14ac:dyDescent="0.3">
      <c r="A919" s="28">
        <v>1017.2</v>
      </c>
      <c r="B919" s="28" t="s">
        <v>2319</v>
      </c>
      <c r="C919" s="28" t="s">
        <v>337</v>
      </c>
      <c r="D919" s="28" t="s">
        <v>2320</v>
      </c>
      <c r="E919" s="28"/>
      <c r="F919" s="29">
        <v>1</v>
      </c>
      <c r="G919" s="28"/>
      <c r="H919" s="28" t="s">
        <v>1925</v>
      </c>
      <c r="I919" s="28" t="s">
        <v>2321</v>
      </c>
      <c r="J919" s="28" t="s">
        <v>2318</v>
      </c>
      <c r="K919" s="28">
        <v>74186406</v>
      </c>
      <c r="L919" s="28"/>
      <c r="M919" s="29">
        <v>56</v>
      </c>
      <c r="N919" s="28" t="s">
        <v>1368</v>
      </c>
      <c r="O919" s="28" t="s">
        <v>1368</v>
      </c>
      <c r="P919" s="28"/>
      <c r="Q919" s="28"/>
      <c r="R919" s="28"/>
      <c r="S919" s="28"/>
      <c r="T919" s="28" t="s">
        <v>1381</v>
      </c>
      <c r="U919" s="29">
        <v>2</v>
      </c>
      <c r="V919" s="29">
        <v>56</v>
      </c>
      <c r="W919" s="28" t="s">
        <v>1370</v>
      </c>
      <c r="X919" s="28" t="s">
        <v>1908</v>
      </c>
      <c r="Y919" s="28"/>
      <c r="Z919" s="28" t="s">
        <v>1372</v>
      </c>
      <c r="AA919" s="28"/>
    </row>
    <row r="920" spans="1:27" ht="75.75" hidden="1" thickBot="1" x14ac:dyDescent="0.3">
      <c r="A920" s="28" t="s">
        <v>2322</v>
      </c>
      <c r="B920" s="28" t="s">
        <v>2323</v>
      </c>
      <c r="C920" s="28" t="s">
        <v>337</v>
      </c>
      <c r="D920" s="28" t="s">
        <v>2324</v>
      </c>
      <c r="E920" s="29">
        <v>1500</v>
      </c>
      <c r="F920" s="28"/>
      <c r="G920" s="28"/>
      <c r="H920" s="28" t="s">
        <v>2325</v>
      </c>
      <c r="I920" s="28" t="s">
        <v>2285</v>
      </c>
      <c r="J920" s="28">
        <v>2.1</v>
      </c>
      <c r="K920" s="28">
        <v>800</v>
      </c>
      <c r="L920" s="28">
        <v>801</v>
      </c>
      <c r="M920" s="29">
        <v>365</v>
      </c>
      <c r="N920" s="28" t="s">
        <v>1617</v>
      </c>
      <c r="O920" s="28" t="s">
        <v>1368</v>
      </c>
      <c r="P920" s="28"/>
      <c r="Q920" s="28"/>
      <c r="R920" s="28"/>
      <c r="S920" s="28"/>
      <c r="T920" s="28" t="s">
        <v>1369</v>
      </c>
      <c r="U920" s="29">
        <v>8</v>
      </c>
      <c r="V920" s="29">
        <v>40</v>
      </c>
      <c r="W920" s="28" t="s">
        <v>1395</v>
      </c>
      <c r="X920" s="28" t="s">
        <v>1382</v>
      </c>
      <c r="Y920" s="28" t="s">
        <v>2326</v>
      </c>
      <c r="Z920" s="28" t="s">
        <v>1372</v>
      </c>
      <c r="AA920" s="28"/>
    </row>
    <row r="921" spans="1:27" ht="30.75" hidden="1" thickBot="1" x14ac:dyDescent="0.3">
      <c r="A921" s="28">
        <v>2040</v>
      </c>
      <c r="B921" s="28" t="s">
        <v>2327</v>
      </c>
      <c r="C921" s="28" t="s">
        <v>337</v>
      </c>
      <c r="D921" s="28" t="s">
        <v>2328</v>
      </c>
      <c r="E921" s="28"/>
      <c r="F921" s="28"/>
      <c r="G921" s="28"/>
      <c r="H921" s="28"/>
      <c r="I921" s="28"/>
      <c r="J921" s="28"/>
      <c r="K921" s="28"/>
      <c r="L921" s="28"/>
      <c r="M921" s="28"/>
      <c r="N921" s="28"/>
      <c r="O921" s="28"/>
      <c r="P921" s="28"/>
      <c r="Q921" s="28"/>
      <c r="R921" s="28"/>
      <c r="S921" s="28"/>
      <c r="T921" s="28"/>
      <c r="U921" s="28"/>
      <c r="V921" s="28"/>
      <c r="W921" s="28"/>
      <c r="X921" s="28"/>
      <c r="Y921" s="28"/>
      <c r="Z921" s="28"/>
      <c r="AA921" s="28"/>
    </row>
    <row r="922" spans="1:27" ht="45.75" hidden="1" thickBot="1" x14ac:dyDescent="0.3">
      <c r="A922" s="28">
        <v>2040.03</v>
      </c>
      <c r="B922" s="28" t="s">
        <v>2329</v>
      </c>
      <c r="C922" s="28" t="s">
        <v>337</v>
      </c>
      <c r="D922" s="28" t="s">
        <v>2330</v>
      </c>
      <c r="E922" s="28"/>
      <c r="F922" s="28"/>
      <c r="G922" s="28"/>
      <c r="H922" s="28"/>
      <c r="I922" s="28"/>
      <c r="J922" s="28"/>
      <c r="K922" s="28"/>
      <c r="L922" s="28"/>
      <c r="M922" s="28"/>
      <c r="N922" s="28"/>
      <c r="O922" s="28"/>
      <c r="P922" s="28"/>
      <c r="Q922" s="28"/>
      <c r="R922" s="28"/>
      <c r="S922" s="28"/>
      <c r="T922" s="28"/>
      <c r="U922" s="28"/>
      <c r="V922" s="28"/>
      <c r="W922" s="28"/>
      <c r="X922" s="28"/>
      <c r="Y922" s="28"/>
      <c r="Z922" s="28"/>
      <c r="AA922" s="28"/>
    </row>
    <row r="923" spans="1:27" ht="30.75" hidden="1" thickBot="1" x14ac:dyDescent="0.3">
      <c r="A923" s="28" t="s">
        <v>2331</v>
      </c>
      <c r="B923" s="28" t="s">
        <v>2332</v>
      </c>
      <c r="C923" s="28" t="s">
        <v>337</v>
      </c>
      <c r="D923" s="28" t="s">
        <v>2333</v>
      </c>
      <c r="E923" s="29">
        <v>1500</v>
      </c>
      <c r="F923" s="28"/>
      <c r="G923" s="28"/>
      <c r="H923" s="28" t="s">
        <v>2334</v>
      </c>
      <c r="I923" s="28" t="s">
        <v>2335</v>
      </c>
      <c r="J923" s="28">
        <v>2.1</v>
      </c>
      <c r="K923" s="28">
        <v>800</v>
      </c>
      <c r="L923" s="28">
        <v>801</v>
      </c>
      <c r="M923" s="29">
        <v>365</v>
      </c>
      <c r="N923" s="28" t="s">
        <v>1617</v>
      </c>
      <c r="O923" s="28" t="s">
        <v>1368</v>
      </c>
      <c r="P923" s="28"/>
      <c r="Q923" s="28"/>
      <c r="R923" s="28"/>
      <c r="S923" s="28"/>
      <c r="T923" s="28" t="s">
        <v>1369</v>
      </c>
      <c r="U923" s="29">
        <v>8</v>
      </c>
      <c r="V923" s="29">
        <v>40</v>
      </c>
      <c r="W923" s="28" t="s">
        <v>1395</v>
      </c>
      <c r="X923" s="28" t="s">
        <v>1382</v>
      </c>
      <c r="Y923" s="28"/>
      <c r="Z923" s="28" t="s">
        <v>1372</v>
      </c>
      <c r="AA923" s="28"/>
    </row>
    <row r="924" spans="1:27" ht="45.75" hidden="1" thickBot="1" x14ac:dyDescent="0.3">
      <c r="A924" s="28" t="s">
        <v>2336</v>
      </c>
      <c r="B924" s="28" t="s">
        <v>2337</v>
      </c>
      <c r="C924" s="28" t="s">
        <v>337</v>
      </c>
      <c r="D924" s="28" t="s">
        <v>2338</v>
      </c>
      <c r="E924" s="29">
        <v>400</v>
      </c>
      <c r="F924" s="29">
        <v>4</v>
      </c>
      <c r="G924" s="28"/>
      <c r="H924" s="28" t="s">
        <v>2014</v>
      </c>
      <c r="I924" s="28" t="s">
        <v>1379</v>
      </c>
      <c r="J924" s="28">
        <v>2.2000000000000002</v>
      </c>
      <c r="K924" s="28">
        <v>800</v>
      </c>
      <c r="L924" s="28">
        <v>801</v>
      </c>
      <c r="M924" s="29">
        <v>150</v>
      </c>
      <c r="N924" s="28" t="s">
        <v>1617</v>
      </c>
      <c r="O924" s="28" t="s">
        <v>1368</v>
      </c>
      <c r="P924" s="28"/>
      <c r="Q924" s="28"/>
      <c r="R924" s="28" t="s">
        <v>2339</v>
      </c>
      <c r="S924" s="29">
        <v>3</v>
      </c>
      <c r="T924" s="28" t="s">
        <v>2016</v>
      </c>
      <c r="U924" s="29">
        <v>8</v>
      </c>
      <c r="V924" s="29">
        <v>40</v>
      </c>
      <c r="W924" s="28" t="s">
        <v>1395</v>
      </c>
      <c r="X924" s="28" t="s">
        <v>1382</v>
      </c>
      <c r="Y924" s="28"/>
      <c r="Z924" s="28" t="s">
        <v>112</v>
      </c>
      <c r="AA924" s="28"/>
    </row>
    <row r="925" spans="1:27" ht="45.75" hidden="1" thickBot="1" x14ac:dyDescent="0.3">
      <c r="A925" s="28">
        <v>2210</v>
      </c>
      <c r="B925" s="28" t="s">
        <v>2340</v>
      </c>
      <c r="C925" s="28" t="s">
        <v>337</v>
      </c>
      <c r="D925" s="28" t="s">
        <v>2341</v>
      </c>
      <c r="E925" s="28"/>
      <c r="F925" s="28"/>
      <c r="G925" s="28"/>
      <c r="H925" s="28"/>
      <c r="I925" s="28"/>
      <c r="J925" s="28"/>
      <c r="K925" s="28"/>
      <c r="L925" s="28"/>
      <c r="M925" s="28"/>
      <c r="N925" s="28"/>
      <c r="O925" s="28"/>
      <c r="P925" s="28"/>
      <c r="Q925" s="28"/>
      <c r="R925" s="28"/>
      <c r="S925" s="28"/>
      <c r="T925" s="28"/>
      <c r="U925" s="28"/>
      <c r="V925" s="28"/>
      <c r="W925" s="28"/>
      <c r="X925" s="28"/>
      <c r="Y925" s="28"/>
      <c r="Z925" s="28"/>
      <c r="AA925" s="28"/>
    </row>
    <row r="926" spans="1:27" ht="45.75" hidden="1" thickBot="1" x14ac:dyDescent="0.3">
      <c r="A926" s="28">
        <v>2210.1</v>
      </c>
      <c r="B926" s="28" t="s">
        <v>2342</v>
      </c>
      <c r="C926" s="28" t="s">
        <v>337</v>
      </c>
      <c r="D926" s="28" t="s">
        <v>2343</v>
      </c>
      <c r="E926" s="28"/>
      <c r="F926" s="28"/>
      <c r="G926" s="28"/>
      <c r="H926" s="28"/>
      <c r="I926" s="28"/>
      <c r="J926" s="28"/>
      <c r="K926" s="28"/>
      <c r="L926" s="28"/>
      <c r="M926" s="28"/>
      <c r="N926" s="28"/>
      <c r="O926" s="28"/>
      <c r="P926" s="28"/>
      <c r="Q926" s="28"/>
      <c r="R926" s="28"/>
      <c r="S926" s="28"/>
      <c r="T926" s="28"/>
      <c r="U926" s="28"/>
      <c r="V926" s="28"/>
      <c r="W926" s="28"/>
      <c r="X926" s="28"/>
      <c r="Y926" s="28"/>
      <c r="Z926" s="28"/>
      <c r="AA926" s="28"/>
    </row>
    <row r="927" spans="1:27" ht="30.75" hidden="1" thickBot="1" x14ac:dyDescent="0.3">
      <c r="A927" s="28">
        <v>2045</v>
      </c>
      <c r="B927" s="28" t="s">
        <v>86</v>
      </c>
      <c r="C927" s="28" t="s">
        <v>337</v>
      </c>
      <c r="D927" s="28" t="s">
        <v>2344</v>
      </c>
      <c r="E927" s="28"/>
      <c r="F927" s="28"/>
      <c r="G927" s="28"/>
      <c r="H927" s="28"/>
      <c r="I927" s="28"/>
      <c r="J927" s="28"/>
      <c r="K927" s="28"/>
      <c r="L927" s="28"/>
      <c r="M927" s="28"/>
      <c r="N927" s="28"/>
      <c r="O927" s="28"/>
      <c r="P927" s="28"/>
      <c r="Q927" s="28"/>
      <c r="R927" s="28"/>
      <c r="S927" s="28"/>
      <c r="T927" s="28"/>
      <c r="U927" s="28"/>
      <c r="V927" s="28"/>
      <c r="W927" s="28"/>
      <c r="X927" s="28"/>
      <c r="Y927" s="28"/>
      <c r="Z927" s="28"/>
      <c r="AA927" s="28"/>
    </row>
    <row r="928" spans="1:27" ht="30.75" hidden="1" thickBot="1" x14ac:dyDescent="0.3">
      <c r="A928" s="28">
        <v>2045.123</v>
      </c>
      <c r="B928" s="28" t="s">
        <v>2345</v>
      </c>
      <c r="C928" s="28" t="s">
        <v>337</v>
      </c>
      <c r="D928" s="28" t="s">
        <v>2346</v>
      </c>
      <c r="E928" s="28"/>
      <c r="F928" s="28"/>
      <c r="G928" s="28"/>
      <c r="H928" s="28"/>
      <c r="I928" s="28"/>
      <c r="J928" s="28"/>
      <c r="K928" s="28"/>
      <c r="L928" s="28"/>
      <c r="M928" s="28"/>
      <c r="N928" s="28"/>
      <c r="O928" s="28"/>
      <c r="P928" s="28"/>
      <c r="Q928" s="28"/>
      <c r="R928" s="28"/>
      <c r="S928" s="28"/>
      <c r="T928" s="28"/>
      <c r="U928" s="28"/>
      <c r="V928" s="28"/>
      <c r="W928" s="28"/>
      <c r="X928" s="28"/>
      <c r="Y928" s="28"/>
      <c r="Z928" s="28"/>
      <c r="AA928" s="28"/>
    </row>
    <row r="929" spans="1:27" ht="120.75" hidden="1" thickBot="1" x14ac:dyDescent="0.3">
      <c r="A929" s="28" t="s">
        <v>308</v>
      </c>
      <c r="B929" s="28" t="s">
        <v>2347</v>
      </c>
      <c r="C929" s="28" t="s">
        <v>337</v>
      </c>
      <c r="D929" s="28" t="s">
        <v>2348</v>
      </c>
      <c r="E929" s="29">
        <v>1720</v>
      </c>
      <c r="F929" s="29">
        <v>14</v>
      </c>
      <c r="G929" s="28"/>
      <c r="H929" s="28" t="s">
        <v>2349</v>
      </c>
      <c r="I929" s="28" t="s">
        <v>1438</v>
      </c>
      <c r="J929" s="28">
        <v>2.1</v>
      </c>
      <c r="K929" s="28">
        <v>800</v>
      </c>
      <c r="L929" s="28" t="s">
        <v>2350</v>
      </c>
      <c r="M929" s="29">
        <v>42</v>
      </c>
      <c r="N929" s="28" t="s">
        <v>1367</v>
      </c>
      <c r="O929" s="28" t="s">
        <v>1368</v>
      </c>
      <c r="P929" s="28" t="s">
        <v>2351</v>
      </c>
      <c r="Q929" s="28" t="s">
        <v>2352</v>
      </c>
      <c r="R929" s="28"/>
      <c r="S929" s="28"/>
      <c r="T929" s="28" t="s">
        <v>2353</v>
      </c>
      <c r="U929" s="29">
        <v>6</v>
      </c>
      <c r="V929" s="29">
        <v>56</v>
      </c>
      <c r="W929" s="28" t="s">
        <v>2354</v>
      </c>
      <c r="X929" s="28" t="s">
        <v>1371</v>
      </c>
      <c r="Y929" s="28"/>
      <c r="Z929" s="28" t="s">
        <v>112</v>
      </c>
      <c r="AA929" s="28"/>
    </row>
    <row r="930" spans="1:27" ht="15.75" hidden="1" thickBot="1" x14ac:dyDescent="0.3">
      <c r="A930" s="28"/>
      <c r="B930" s="28" t="s">
        <v>88</v>
      </c>
      <c r="C930" s="28"/>
      <c r="D930" s="28" t="s">
        <v>2355</v>
      </c>
      <c r="E930" s="28"/>
      <c r="F930" s="28"/>
      <c r="G930" s="28"/>
      <c r="H930" s="28"/>
      <c r="I930" s="28"/>
      <c r="J930" s="28"/>
      <c r="K930" s="28"/>
      <c r="L930" s="28"/>
      <c r="M930" s="28"/>
      <c r="N930" s="28"/>
      <c r="O930" s="28"/>
      <c r="P930" s="28"/>
      <c r="Q930" s="28"/>
      <c r="R930" s="28"/>
      <c r="S930" s="28"/>
      <c r="T930" s="28"/>
      <c r="U930" s="28"/>
      <c r="V930" s="28"/>
      <c r="W930" s="28"/>
      <c r="X930" s="28"/>
      <c r="Y930" s="28"/>
      <c r="Z930" s="28"/>
      <c r="AA930" s="28"/>
    </row>
    <row r="931" spans="1:27" ht="30.75" hidden="1" thickBot="1" x14ac:dyDescent="0.3">
      <c r="A931" s="28">
        <v>2028</v>
      </c>
      <c r="B931" s="28" t="s">
        <v>2356</v>
      </c>
      <c r="C931" s="28" t="s">
        <v>337</v>
      </c>
      <c r="D931" s="28" t="s">
        <v>2357</v>
      </c>
      <c r="E931" s="28"/>
      <c r="F931" s="28"/>
      <c r="G931" s="28"/>
      <c r="H931" s="28"/>
      <c r="I931" s="28"/>
      <c r="J931" s="28"/>
      <c r="K931" s="28"/>
      <c r="L931" s="28"/>
      <c r="M931" s="28"/>
      <c r="N931" s="28"/>
      <c r="O931" s="28"/>
      <c r="P931" s="28"/>
      <c r="Q931" s="28"/>
      <c r="R931" s="28"/>
      <c r="S931" s="28"/>
      <c r="T931" s="28"/>
      <c r="U931" s="28"/>
      <c r="V931" s="28"/>
      <c r="W931" s="28"/>
      <c r="X931" s="28"/>
      <c r="Y931" s="28"/>
      <c r="Z931" s="28"/>
      <c r="AA931" s="28"/>
    </row>
    <row r="932" spans="1:27" ht="30.75" hidden="1" thickBot="1" x14ac:dyDescent="0.3">
      <c r="A932" s="28">
        <v>2028.1</v>
      </c>
      <c r="B932" s="28" t="s">
        <v>2358</v>
      </c>
      <c r="C932" s="28" t="s">
        <v>337</v>
      </c>
      <c r="D932" s="28" t="s">
        <v>2359</v>
      </c>
      <c r="E932" s="28"/>
      <c r="F932" s="28"/>
      <c r="G932" s="28"/>
      <c r="H932" s="28"/>
      <c r="I932" s="28"/>
      <c r="J932" s="28"/>
      <c r="K932" s="28"/>
      <c r="L932" s="28"/>
      <c r="M932" s="28"/>
      <c r="N932" s="28"/>
      <c r="O932" s="28"/>
      <c r="P932" s="28"/>
      <c r="Q932" s="28"/>
      <c r="R932" s="28"/>
      <c r="S932" s="28"/>
      <c r="T932" s="28"/>
      <c r="U932" s="28"/>
      <c r="V932" s="28"/>
      <c r="W932" s="28"/>
      <c r="X932" s="28"/>
      <c r="Y932" s="28"/>
      <c r="Z932" s="28"/>
      <c r="AA932" s="28"/>
    </row>
    <row r="933" spans="1:27" ht="15.75" hidden="1" thickBot="1" x14ac:dyDescent="0.3">
      <c r="A933" s="28"/>
      <c r="B933" s="28" t="s">
        <v>2360</v>
      </c>
      <c r="C933" s="28"/>
      <c r="D933" s="28" t="s">
        <v>2361</v>
      </c>
      <c r="E933" s="28"/>
      <c r="F933" s="28"/>
      <c r="G933" s="28"/>
      <c r="H933" s="28"/>
      <c r="I933" s="28"/>
      <c r="J933" s="28"/>
      <c r="K933" s="28"/>
      <c r="L933" s="28"/>
      <c r="M933" s="28"/>
      <c r="N933" s="28"/>
      <c r="O933" s="28"/>
      <c r="P933" s="28"/>
      <c r="Q933" s="28"/>
      <c r="R933" s="28"/>
      <c r="S933" s="28"/>
      <c r="T933" s="28"/>
      <c r="U933" s="28"/>
      <c r="V933" s="28"/>
      <c r="W933" s="28"/>
      <c r="X933" s="28"/>
      <c r="Y933" s="28"/>
      <c r="Z933" s="28"/>
      <c r="AA933" s="28"/>
    </row>
    <row r="934" spans="1:27" ht="30.75" hidden="1" thickBot="1" x14ac:dyDescent="0.3">
      <c r="A934" s="28">
        <v>2120</v>
      </c>
      <c r="B934" s="28" t="s">
        <v>2362</v>
      </c>
      <c r="C934" s="28" t="s">
        <v>337</v>
      </c>
      <c r="D934" s="28" t="s">
        <v>2363</v>
      </c>
      <c r="E934" s="28"/>
      <c r="F934" s="28"/>
      <c r="G934" s="28"/>
      <c r="H934" s="28"/>
      <c r="I934" s="28"/>
      <c r="J934" s="28"/>
      <c r="K934" s="28"/>
      <c r="L934" s="28"/>
      <c r="M934" s="28"/>
      <c r="N934" s="28"/>
      <c r="O934" s="28"/>
      <c r="P934" s="28"/>
      <c r="Q934" s="28"/>
      <c r="R934" s="28"/>
      <c r="S934" s="28"/>
      <c r="T934" s="28"/>
      <c r="U934" s="28"/>
      <c r="V934" s="28"/>
      <c r="W934" s="28"/>
      <c r="X934" s="28"/>
      <c r="Y934" s="28"/>
      <c r="Z934" s="28"/>
      <c r="AA934" s="28"/>
    </row>
    <row r="935" spans="1:27" ht="30.75" hidden="1" thickBot="1" x14ac:dyDescent="0.3">
      <c r="A935" s="28">
        <v>2121</v>
      </c>
      <c r="B935" s="28" t="s">
        <v>2364</v>
      </c>
      <c r="C935" s="28" t="s">
        <v>337</v>
      </c>
      <c r="D935" s="28" t="s">
        <v>2365</v>
      </c>
      <c r="E935" s="28"/>
      <c r="F935" s="28"/>
      <c r="G935" s="28"/>
      <c r="H935" s="28"/>
      <c r="I935" s="28"/>
      <c r="J935" s="28"/>
      <c r="K935" s="28"/>
      <c r="L935" s="28"/>
      <c r="M935" s="28"/>
      <c r="N935" s="28"/>
      <c r="O935" s="28"/>
      <c r="P935" s="28"/>
      <c r="Q935" s="28"/>
      <c r="R935" s="28"/>
      <c r="S935" s="28"/>
      <c r="T935" s="28"/>
      <c r="U935" s="28"/>
      <c r="V935" s="28"/>
      <c r="W935" s="28"/>
      <c r="X935" s="28"/>
      <c r="Y935" s="28"/>
      <c r="Z935" s="28"/>
      <c r="AA935" s="28"/>
    </row>
    <row r="936" spans="1:27" ht="45.75" hidden="1" thickBot="1" x14ac:dyDescent="0.3">
      <c r="A936" s="28">
        <v>2010.03</v>
      </c>
      <c r="B936" s="28" t="s">
        <v>2366</v>
      </c>
      <c r="C936" s="28" t="s">
        <v>337</v>
      </c>
      <c r="D936" s="28" t="s">
        <v>2367</v>
      </c>
      <c r="E936" s="28"/>
      <c r="F936" s="28"/>
      <c r="G936" s="28"/>
      <c r="H936" s="28"/>
      <c r="I936" s="28"/>
      <c r="J936" s="28"/>
      <c r="K936" s="28"/>
      <c r="L936" s="28"/>
      <c r="M936" s="28"/>
      <c r="N936" s="28"/>
      <c r="O936" s="28"/>
      <c r="P936" s="28"/>
      <c r="Q936" s="28"/>
      <c r="R936" s="28"/>
      <c r="S936" s="28"/>
      <c r="T936" s="28"/>
      <c r="U936" s="28"/>
      <c r="V936" s="28"/>
      <c r="W936" s="28"/>
      <c r="X936" s="28"/>
      <c r="Y936" s="28"/>
      <c r="Z936" s="28"/>
      <c r="AA936" s="28"/>
    </row>
    <row r="937" spans="1:27" ht="30.75" hidden="1" thickBot="1" x14ac:dyDescent="0.3">
      <c r="A937" s="28">
        <v>2010.0150000000001</v>
      </c>
      <c r="B937" s="28" t="s">
        <v>2368</v>
      </c>
      <c r="C937" s="28" t="s">
        <v>337</v>
      </c>
      <c r="D937" s="28" t="s">
        <v>2369</v>
      </c>
      <c r="E937" s="28"/>
      <c r="F937" s="28"/>
      <c r="G937" s="28"/>
      <c r="H937" s="28"/>
      <c r="I937" s="28"/>
      <c r="J937" s="28"/>
      <c r="K937" s="28"/>
      <c r="L937" s="28"/>
      <c r="M937" s="28"/>
      <c r="N937" s="28"/>
      <c r="O937" s="28"/>
      <c r="P937" s="28"/>
      <c r="Q937" s="28"/>
      <c r="R937" s="28"/>
      <c r="S937" s="28"/>
      <c r="T937" s="28"/>
      <c r="U937" s="28"/>
      <c r="V937" s="28"/>
      <c r="W937" s="28"/>
      <c r="X937" s="28"/>
      <c r="Y937" s="28"/>
      <c r="Z937" s="28"/>
      <c r="AA937" s="28"/>
    </row>
    <row r="938" spans="1:27" ht="30.75" hidden="1" thickBot="1" x14ac:dyDescent="0.3">
      <c r="A938" s="28" t="s">
        <v>2370</v>
      </c>
      <c r="B938" s="28" t="s">
        <v>2371</v>
      </c>
      <c r="C938" s="28" t="s">
        <v>337</v>
      </c>
      <c r="D938" s="28" t="s">
        <v>2372</v>
      </c>
      <c r="E938" s="29">
        <v>1.5</v>
      </c>
      <c r="F938" s="28"/>
      <c r="G938" s="28"/>
      <c r="H938" s="28" t="s">
        <v>2014</v>
      </c>
      <c r="I938" s="28" t="s">
        <v>1379</v>
      </c>
      <c r="J938" s="28">
        <v>2.1</v>
      </c>
      <c r="K938" s="28">
        <v>800</v>
      </c>
      <c r="L938" s="28">
        <v>801</v>
      </c>
      <c r="M938" s="29">
        <v>365</v>
      </c>
      <c r="N938" s="28" t="s">
        <v>1367</v>
      </c>
      <c r="O938" s="28" t="s">
        <v>1368</v>
      </c>
      <c r="P938" s="28"/>
      <c r="Q938" s="28"/>
      <c r="R938" s="28"/>
      <c r="S938" s="28"/>
      <c r="T938" s="28" t="s">
        <v>1369</v>
      </c>
      <c r="U938" s="29">
        <v>8</v>
      </c>
      <c r="V938" s="29">
        <v>40</v>
      </c>
      <c r="W938" s="28" t="s">
        <v>1395</v>
      </c>
      <c r="X938" s="28" t="s">
        <v>1371</v>
      </c>
      <c r="Y938" s="28"/>
      <c r="Z938" s="28" t="s">
        <v>1372</v>
      </c>
      <c r="AA938" s="28"/>
    </row>
    <row r="939" spans="1:27" ht="30.75" hidden="1" thickBot="1" x14ac:dyDescent="0.3">
      <c r="A939" s="28" t="s">
        <v>2373</v>
      </c>
      <c r="B939" s="28" t="s">
        <v>2374</v>
      </c>
      <c r="C939" s="28" t="s">
        <v>337</v>
      </c>
      <c r="D939" s="28" t="s">
        <v>2375</v>
      </c>
      <c r="E939" s="29">
        <v>1500</v>
      </c>
      <c r="F939" s="28"/>
      <c r="G939" s="28"/>
      <c r="H939" s="28" t="s">
        <v>2014</v>
      </c>
      <c r="I939" s="28" t="s">
        <v>1379</v>
      </c>
      <c r="J939" s="28">
        <v>2.1</v>
      </c>
      <c r="K939" s="28">
        <v>800</v>
      </c>
      <c r="L939" s="28">
        <v>801</v>
      </c>
      <c r="M939" s="29">
        <v>365</v>
      </c>
      <c r="N939" s="28" t="s">
        <v>1367</v>
      </c>
      <c r="O939" s="28" t="s">
        <v>1368</v>
      </c>
      <c r="P939" s="28"/>
      <c r="Q939" s="28"/>
      <c r="R939" s="28"/>
      <c r="S939" s="28"/>
      <c r="T939" s="28" t="s">
        <v>1369</v>
      </c>
      <c r="U939" s="29">
        <v>8</v>
      </c>
      <c r="V939" s="29">
        <v>40</v>
      </c>
      <c r="W939" s="28" t="s">
        <v>1395</v>
      </c>
      <c r="X939" s="28" t="s">
        <v>1371</v>
      </c>
      <c r="Y939" s="28"/>
      <c r="Z939" s="28" t="s">
        <v>1372</v>
      </c>
      <c r="AA939" s="28"/>
    </row>
    <row r="940" spans="1:27" ht="45.75" hidden="1" thickBot="1" x14ac:dyDescent="0.3">
      <c r="A940" s="28" t="s">
        <v>2376</v>
      </c>
      <c r="B940" s="28" t="s">
        <v>2377</v>
      </c>
      <c r="C940" s="28" t="s">
        <v>337</v>
      </c>
      <c r="D940" s="28" t="s">
        <v>2378</v>
      </c>
      <c r="E940" s="29">
        <v>1500</v>
      </c>
      <c r="F940" s="28"/>
      <c r="G940" s="28"/>
      <c r="H940" s="28" t="s">
        <v>1365</v>
      </c>
      <c r="I940" s="28" t="s">
        <v>1824</v>
      </c>
      <c r="J940" s="28">
        <v>2.1</v>
      </c>
      <c r="K940" s="28">
        <v>800</v>
      </c>
      <c r="L940" s="28">
        <v>801</v>
      </c>
      <c r="M940" s="29">
        <v>365</v>
      </c>
      <c r="N940" s="28" t="s">
        <v>1367</v>
      </c>
      <c r="O940" s="28" t="s">
        <v>1368</v>
      </c>
      <c r="P940" s="28"/>
      <c r="Q940" s="28"/>
      <c r="R940" s="28"/>
      <c r="S940" s="28"/>
      <c r="T940" s="28" t="s">
        <v>1381</v>
      </c>
      <c r="U940" s="29">
        <v>8</v>
      </c>
      <c r="V940" s="29">
        <v>40</v>
      </c>
      <c r="W940" s="28" t="s">
        <v>1395</v>
      </c>
      <c r="X940" s="28" t="s">
        <v>1371</v>
      </c>
      <c r="Y940" s="28"/>
      <c r="Z940" s="28" t="s">
        <v>1372</v>
      </c>
      <c r="AA940" s="28"/>
    </row>
    <row r="941" spans="1:27" ht="30.75" hidden="1" thickBot="1" x14ac:dyDescent="0.3">
      <c r="A941" s="28">
        <v>2046</v>
      </c>
      <c r="B941" s="28" t="s">
        <v>2379</v>
      </c>
      <c r="C941" s="28" t="s">
        <v>337</v>
      </c>
      <c r="D941" s="28" t="s">
        <v>2380</v>
      </c>
      <c r="E941" s="28"/>
      <c r="F941" s="28"/>
      <c r="G941" s="28"/>
      <c r="H941" s="28"/>
      <c r="I941" s="28"/>
      <c r="J941" s="28"/>
      <c r="K941" s="28"/>
      <c r="L941" s="28"/>
      <c r="M941" s="28"/>
      <c r="N941" s="28"/>
      <c r="O941" s="28"/>
      <c r="P941" s="28"/>
      <c r="Q941" s="28"/>
      <c r="R941" s="28"/>
      <c r="S941" s="28"/>
      <c r="T941" s="28"/>
      <c r="U941" s="28"/>
      <c r="V941" s="28"/>
      <c r="W941" s="28"/>
      <c r="X941" s="28"/>
      <c r="Y941" s="28"/>
      <c r="Z941" s="28"/>
      <c r="AA941" s="28"/>
    </row>
    <row r="942" spans="1:27" ht="30.75" hidden="1" thickBot="1" x14ac:dyDescent="0.3">
      <c r="A942" s="28">
        <v>2046.06</v>
      </c>
      <c r="B942" s="28" t="s">
        <v>2381</v>
      </c>
      <c r="C942" s="28"/>
      <c r="D942" s="28" t="s">
        <v>2382</v>
      </c>
      <c r="E942" s="28"/>
      <c r="F942" s="28"/>
      <c r="G942" s="28"/>
      <c r="H942" s="28"/>
      <c r="I942" s="28"/>
      <c r="J942" s="28"/>
      <c r="K942" s="28"/>
      <c r="L942" s="28"/>
      <c r="M942" s="28"/>
      <c r="N942" s="28"/>
      <c r="O942" s="28"/>
      <c r="P942" s="28"/>
      <c r="Q942" s="28"/>
      <c r="R942" s="28"/>
      <c r="S942" s="28"/>
      <c r="T942" s="28"/>
      <c r="U942" s="28"/>
      <c r="V942" s="28"/>
      <c r="W942" s="28"/>
      <c r="X942" s="28"/>
      <c r="Y942" s="28"/>
      <c r="Z942" s="28"/>
      <c r="AA942" s="28"/>
    </row>
    <row r="943" spans="1:27" ht="30.75" hidden="1" thickBot="1" x14ac:dyDescent="0.3">
      <c r="A943" s="28" t="s">
        <v>2383</v>
      </c>
      <c r="B943" s="28" t="s">
        <v>2384</v>
      </c>
      <c r="C943" s="28" t="s">
        <v>337</v>
      </c>
      <c r="D943" s="28" t="s">
        <v>2385</v>
      </c>
      <c r="E943" s="29">
        <v>1500</v>
      </c>
      <c r="F943" s="28"/>
      <c r="G943" s="28"/>
      <c r="H943" s="28"/>
      <c r="I943" s="28" t="s">
        <v>2335</v>
      </c>
      <c r="J943" s="28">
        <v>2.1</v>
      </c>
      <c r="K943" s="28">
        <v>800</v>
      </c>
      <c r="L943" s="28"/>
      <c r="M943" s="29">
        <v>365</v>
      </c>
      <c r="N943" s="28" t="s">
        <v>1367</v>
      </c>
      <c r="O943" s="28" t="s">
        <v>1368</v>
      </c>
      <c r="P943" s="28"/>
      <c r="Q943" s="28"/>
      <c r="R943" s="28"/>
      <c r="S943" s="28"/>
      <c r="T943" s="28" t="s">
        <v>1369</v>
      </c>
      <c r="U943" s="29">
        <v>8</v>
      </c>
      <c r="V943" s="29">
        <v>40</v>
      </c>
      <c r="W943" s="28" t="s">
        <v>1395</v>
      </c>
      <c r="X943" s="28" t="s">
        <v>1371</v>
      </c>
      <c r="Y943" s="28"/>
      <c r="Z943" s="28"/>
      <c r="AA943" s="28"/>
    </row>
    <row r="944" spans="1:27" ht="45.75" hidden="1" thickBot="1" x14ac:dyDescent="0.3">
      <c r="A944" s="28" t="s">
        <v>2386</v>
      </c>
      <c r="B944" s="28" t="s">
        <v>2387</v>
      </c>
      <c r="C944" s="28" t="s">
        <v>337</v>
      </c>
      <c r="D944" s="28" t="s">
        <v>2388</v>
      </c>
      <c r="E944" s="29">
        <v>1200</v>
      </c>
      <c r="F944" s="29">
        <v>10</v>
      </c>
      <c r="G944" s="28"/>
      <c r="H944" s="28" t="s">
        <v>2014</v>
      </c>
      <c r="I944" s="28" t="s">
        <v>1379</v>
      </c>
      <c r="J944" s="28">
        <v>2.1</v>
      </c>
      <c r="K944" s="28">
        <v>800</v>
      </c>
      <c r="L944" s="28">
        <v>801</v>
      </c>
      <c r="M944" s="29">
        <v>365</v>
      </c>
      <c r="N944" s="28">
        <v>826</v>
      </c>
      <c r="O944" s="28" t="s">
        <v>1368</v>
      </c>
      <c r="P944" s="28"/>
      <c r="Q944" s="28"/>
      <c r="R944" s="28"/>
      <c r="S944" s="28"/>
      <c r="T944" s="28" t="s">
        <v>1381</v>
      </c>
      <c r="U944" s="29">
        <v>8</v>
      </c>
      <c r="V944" s="29">
        <v>40</v>
      </c>
      <c r="W944" s="28" t="s">
        <v>1395</v>
      </c>
      <c r="X944" s="28" t="s">
        <v>1371</v>
      </c>
      <c r="Y944" s="28"/>
      <c r="Z944" s="28" t="s">
        <v>1372</v>
      </c>
      <c r="AA944" s="28"/>
    </row>
    <row r="945" spans="1:27" ht="45.75" hidden="1" thickBot="1" x14ac:dyDescent="0.3">
      <c r="A945" s="28" t="s">
        <v>333</v>
      </c>
      <c r="B945" s="28" t="s">
        <v>2389</v>
      </c>
      <c r="C945" s="28" t="s">
        <v>337</v>
      </c>
      <c r="D945" s="28" t="s">
        <v>2390</v>
      </c>
      <c r="E945" s="29">
        <v>1000</v>
      </c>
      <c r="F945" s="28"/>
      <c r="G945" s="28"/>
      <c r="H945" s="28"/>
      <c r="I945" s="28" t="s">
        <v>2391</v>
      </c>
      <c r="J945" s="28">
        <v>2.1</v>
      </c>
      <c r="K945" s="28">
        <v>800</v>
      </c>
      <c r="L945" s="28">
        <v>801</v>
      </c>
      <c r="M945" s="29">
        <v>365</v>
      </c>
      <c r="N945" s="28" t="s">
        <v>1617</v>
      </c>
      <c r="O945" s="28" t="s">
        <v>1368</v>
      </c>
      <c r="P945" s="28"/>
      <c r="Q945" s="28"/>
      <c r="R945" s="28"/>
      <c r="S945" s="28"/>
      <c r="T945" s="28" t="s">
        <v>1369</v>
      </c>
      <c r="U945" s="29">
        <v>10</v>
      </c>
      <c r="V945" s="29">
        <v>40</v>
      </c>
      <c r="W945" s="28" t="s">
        <v>1395</v>
      </c>
      <c r="X945" s="28" t="s">
        <v>1382</v>
      </c>
      <c r="Y945" s="28"/>
      <c r="Z945" s="28" t="s">
        <v>1372</v>
      </c>
      <c r="AA945" s="28"/>
    </row>
    <row r="946" spans="1:27" ht="45.75" hidden="1" thickBot="1" x14ac:dyDescent="0.3">
      <c r="A946" s="28" t="s">
        <v>335</v>
      </c>
      <c r="B946" s="28" t="s">
        <v>2392</v>
      </c>
      <c r="C946" s="28" t="s">
        <v>337</v>
      </c>
      <c r="D946" s="28" t="s">
        <v>2393</v>
      </c>
      <c r="E946" s="29">
        <v>1</v>
      </c>
      <c r="F946" s="28"/>
      <c r="G946" s="28"/>
      <c r="H946" s="28"/>
      <c r="I946" s="28" t="s">
        <v>2391</v>
      </c>
      <c r="J946" s="28">
        <v>2.1</v>
      </c>
      <c r="K946" s="28">
        <v>800</v>
      </c>
      <c r="L946" s="28">
        <v>801</v>
      </c>
      <c r="M946" s="29">
        <v>365</v>
      </c>
      <c r="N946" s="28" t="s">
        <v>1617</v>
      </c>
      <c r="O946" s="28" t="s">
        <v>1368</v>
      </c>
      <c r="P946" s="28"/>
      <c r="Q946" s="28"/>
      <c r="R946" s="28"/>
      <c r="S946" s="28"/>
      <c r="T946" s="28" t="s">
        <v>1369</v>
      </c>
      <c r="U946" s="29">
        <v>10</v>
      </c>
      <c r="V946" s="29">
        <v>40</v>
      </c>
      <c r="W946" s="28" t="s">
        <v>1395</v>
      </c>
      <c r="X946" s="28" t="s">
        <v>1382</v>
      </c>
      <c r="Y946" s="28"/>
      <c r="Z946" s="28" t="s">
        <v>1372</v>
      </c>
      <c r="AA946" s="28"/>
    </row>
    <row r="947" spans="1:27" ht="45.75" hidden="1" thickBot="1" x14ac:dyDescent="0.3">
      <c r="A947" s="28" t="s">
        <v>302</v>
      </c>
      <c r="B947" s="28" t="s">
        <v>2394</v>
      </c>
      <c r="C947" s="28" t="s">
        <v>337</v>
      </c>
      <c r="D947" s="28" t="s">
        <v>2395</v>
      </c>
      <c r="E947" s="29">
        <v>1000</v>
      </c>
      <c r="F947" s="28"/>
      <c r="G947" s="28"/>
      <c r="H947" s="28"/>
      <c r="I947" s="28" t="s">
        <v>2391</v>
      </c>
      <c r="J947" s="28">
        <v>2.1</v>
      </c>
      <c r="K947" s="28">
        <v>800</v>
      </c>
      <c r="L947" s="28">
        <v>801</v>
      </c>
      <c r="M947" s="29">
        <v>365</v>
      </c>
      <c r="N947" s="28" t="s">
        <v>1617</v>
      </c>
      <c r="O947" s="28" t="s">
        <v>1368</v>
      </c>
      <c r="P947" s="28"/>
      <c r="Q947" s="28"/>
      <c r="R947" s="28"/>
      <c r="S947" s="28"/>
      <c r="T947" s="28" t="s">
        <v>1369</v>
      </c>
      <c r="U947" s="29">
        <v>10</v>
      </c>
      <c r="V947" s="29">
        <v>40</v>
      </c>
      <c r="W947" s="28" t="s">
        <v>1395</v>
      </c>
      <c r="X947" s="28" t="s">
        <v>1382</v>
      </c>
      <c r="Y947" s="28"/>
      <c r="Z947" s="28" t="s">
        <v>1372</v>
      </c>
      <c r="AA947" s="28"/>
    </row>
    <row r="948" spans="1:27" ht="45.75" hidden="1" thickBot="1" x14ac:dyDescent="0.3">
      <c r="A948" s="28" t="s">
        <v>333</v>
      </c>
      <c r="B948" s="28" t="s">
        <v>2396</v>
      </c>
      <c r="C948" s="28" t="s">
        <v>337</v>
      </c>
      <c r="D948" s="28" t="s">
        <v>2397</v>
      </c>
      <c r="E948" s="29">
        <v>1000</v>
      </c>
      <c r="F948" s="28"/>
      <c r="G948" s="28"/>
      <c r="H948" s="28"/>
      <c r="I948" s="28" t="s">
        <v>2391</v>
      </c>
      <c r="J948" s="28">
        <v>2.1</v>
      </c>
      <c r="K948" s="28">
        <v>800</v>
      </c>
      <c r="L948" s="28">
        <v>801</v>
      </c>
      <c r="M948" s="29">
        <v>365</v>
      </c>
      <c r="N948" s="28" t="s">
        <v>1617</v>
      </c>
      <c r="O948" s="28" t="s">
        <v>1368</v>
      </c>
      <c r="P948" s="28"/>
      <c r="Q948" s="28"/>
      <c r="R948" s="28"/>
      <c r="S948" s="28"/>
      <c r="T948" s="28" t="s">
        <v>1369</v>
      </c>
      <c r="U948" s="29">
        <v>10</v>
      </c>
      <c r="V948" s="29">
        <v>40</v>
      </c>
      <c r="W948" s="28" t="s">
        <v>1395</v>
      </c>
      <c r="X948" s="28" t="s">
        <v>1382</v>
      </c>
      <c r="Y948" s="28"/>
      <c r="Z948" s="28" t="s">
        <v>1372</v>
      </c>
      <c r="AA948" s="28"/>
    </row>
    <row r="949" spans="1:27" ht="45.75" hidden="1" thickBot="1" x14ac:dyDescent="0.3">
      <c r="A949" s="28">
        <v>2048</v>
      </c>
      <c r="B949" s="28" t="s">
        <v>2398</v>
      </c>
      <c r="C949" s="28" t="s">
        <v>337</v>
      </c>
      <c r="D949" s="28" t="s">
        <v>2399</v>
      </c>
      <c r="E949" s="28"/>
      <c r="F949" s="28"/>
      <c r="G949" s="28"/>
      <c r="H949" s="28"/>
      <c r="I949" s="28"/>
      <c r="J949" s="28"/>
      <c r="K949" s="28"/>
      <c r="L949" s="28"/>
      <c r="M949" s="28"/>
      <c r="N949" s="28"/>
      <c r="O949" s="28"/>
      <c r="P949" s="28"/>
      <c r="Q949" s="28"/>
      <c r="R949" s="28"/>
      <c r="S949" s="28"/>
      <c r="T949" s="28"/>
      <c r="U949" s="28"/>
      <c r="V949" s="28"/>
      <c r="W949" s="28"/>
      <c r="X949" s="28"/>
      <c r="Y949" s="28"/>
      <c r="Z949" s="28"/>
      <c r="AA949" s="28"/>
    </row>
    <row r="950" spans="1:27" ht="45.75" hidden="1" thickBot="1" x14ac:dyDescent="0.3">
      <c r="A950" s="28">
        <v>2048.3000000000002</v>
      </c>
      <c r="B950" s="28" t="s">
        <v>2400</v>
      </c>
      <c r="C950" s="28" t="s">
        <v>337</v>
      </c>
      <c r="D950" s="28" t="s">
        <v>2401</v>
      </c>
      <c r="E950" s="28"/>
      <c r="F950" s="28"/>
      <c r="G950" s="28"/>
      <c r="H950" s="30" t="s">
        <v>2107</v>
      </c>
      <c r="I950" s="28"/>
      <c r="J950" s="28"/>
      <c r="K950" s="28"/>
      <c r="L950" s="28"/>
      <c r="M950" s="28"/>
      <c r="N950" s="28"/>
      <c r="O950" s="28"/>
      <c r="P950" s="28"/>
      <c r="Q950" s="28"/>
      <c r="R950" s="28"/>
      <c r="S950" s="28"/>
      <c r="T950" s="28"/>
      <c r="U950" s="28"/>
      <c r="V950" s="28"/>
      <c r="W950" s="28"/>
      <c r="X950" s="28"/>
      <c r="Y950" s="28"/>
      <c r="Z950" s="28"/>
      <c r="AA950" s="28"/>
    </row>
    <row r="951" spans="1:27" ht="60.75" hidden="1" thickBot="1" x14ac:dyDescent="0.3">
      <c r="A951" s="28" t="s">
        <v>2402</v>
      </c>
      <c r="B951" s="28" t="s">
        <v>2403</v>
      </c>
      <c r="C951" s="28" t="s">
        <v>337</v>
      </c>
      <c r="D951" s="28" t="s">
        <v>2404</v>
      </c>
      <c r="E951" s="29">
        <v>1000</v>
      </c>
      <c r="F951" s="28"/>
      <c r="G951" s="28"/>
      <c r="H951" s="28"/>
      <c r="I951" s="28" t="s">
        <v>2391</v>
      </c>
      <c r="J951" s="28">
        <v>2.1</v>
      </c>
      <c r="K951" s="28">
        <v>800</v>
      </c>
      <c r="L951" s="28">
        <v>801</v>
      </c>
      <c r="M951" s="29">
        <v>365</v>
      </c>
      <c r="N951" s="28" t="s">
        <v>1617</v>
      </c>
      <c r="O951" s="28" t="s">
        <v>1368</v>
      </c>
      <c r="P951" s="28"/>
      <c r="Q951" s="28"/>
      <c r="R951" s="28"/>
      <c r="S951" s="28"/>
      <c r="T951" s="28" t="s">
        <v>1369</v>
      </c>
      <c r="U951" s="29">
        <v>10</v>
      </c>
      <c r="V951" s="29">
        <v>40</v>
      </c>
      <c r="W951" s="28" t="s">
        <v>1395</v>
      </c>
      <c r="X951" s="28" t="s">
        <v>1382</v>
      </c>
      <c r="Y951" s="28"/>
      <c r="Z951" s="28" t="s">
        <v>1372</v>
      </c>
      <c r="AA951" s="28"/>
    </row>
    <row r="952" spans="1:27" ht="30.75" hidden="1" thickBot="1" x14ac:dyDescent="0.3">
      <c r="A952" s="28">
        <v>2049</v>
      </c>
      <c r="B952" s="28" t="s">
        <v>2405</v>
      </c>
      <c r="C952" s="28" t="s">
        <v>337</v>
      </c>
      <c r="D952" s="28" t="s">
        <v>2406</v>
      </c>
      <c r="E952" s="28"/>
      <c r="F952" s="28"/>
      <c r="G952" s="28"/>
      <c r="H952" s="28"/>
      <c r="I952" s="28"/>
      <c r="J952" s="28"/>
      <c r="K952" s="28"/>
      <c r="L952" s="28"/>
      <c r="M952" s="28"/>
      <c r="N952" s="28"/>
      <c r="O952" s="28"/>
      <c r="P952" s="28"/>
      <c r="Q952" s="28"/>
      <c r="R952" s="28"/>
      <c r="S952" s="28"/>
      <c r="T952" s="28"/>
      <c r="U952" s="28"/>
      <c r="V952" s="28"/>
      <c r="W952" s="28"/>
      <c r="X952" s="28"/>
      <c r="Y952" s="28"/>
      <c r="Z952" s="28"/>
      <c r="AA952" s="28"/>
    </row>
    <row r="953" spans="1:27" ht="30.75" hidden="1" thickBot="1" x14ac:dyDescent="0.3">
      <c r="A953" s="28">
        <v>2049.1</v>
      </c>
      <c r="B953" s="28" t="s">
        <v>2407</v>
      </c>
      <c r="C953" s="28" t="s">
        <v>337</v>
      </c>
      <c r="D953" s="28" t="s">
        <v>2408</v>
      </c>
      <c r="E953" s="28"/>
      <c r="F953" s="28"/>
      <c r="G953" s="28"/>
      <c r="H953" s="28"/>
      <c r="I953" s="28"/>
      <c r="J953" s="28"/>
      <c r="K953" s="28"/>
      <c r="L953" s="28"/>
      <c r="M953" s="28"/>
      <c r="N953" s="28"/>
      <c r="O953" s="28"/>
      <c r="P953" s="28"/>
      <c r="Q953" s="28"/>
      <c r="R953" s="28"/>
      <c r="S953" s="28"/>
      <c r="T953" s="28"/>
      <c r="U953" s="28"/>
      <c r="V953" s="28"/>
      <c r="W953" s="28"/>
      <c r="X953" s="28"/>
      <c r="Y953" s="28"/>
      <c r="Z953" s="28"/>
      <c r="AA953" s="28"/>
    </row>
    <row r="954" spans="1:27" ht="45.75" hidden="1" thickBot="1" x14ac:dyDescent="0.3">
      <c r="A954" s="28" t="s">
        <v>2409</v>
      </c>
      <c r="B954" s="28" t="s">
        <v>2410</v>
      </c>
      <c r="C954" s="28" t="s">
        <v>337</v>
      </c>
      <c r="D954" s="28" t="s">
        <v>2411</v>
      </c>
      <c r="E954" s="29">
        <v>1500</v>
      </c>
      <c r="F954" s="29">
        <v>15</v>
      </c>
      <c r="G954" s="28"/>
      <c r="H954" s="28" t="s">
        <v>2014</v>
      </c>
      <c r="I954" s="28" t="s">
        <v>1379</v>
      </c>
      <c r="J954" s="28">
        <v>2.1</v>
      </c>
      <c r="K954" s="28">
        <v>800</v>
      </c>
      <c r="L954" s="28">
        <v>801</v>
      </c>
      <c r="M954" s="29">
        <v>365</v>
      </c>
      <c r="N954" s="28">
        <v>826</v>
      </c>
      <c r="O954" s="28" t="s">
        <v>1369</v>
      </c>
      <c r="P954" s="28"/>
      <c r="Q954" s="28"/>
      <c r="R954" s="28"/>
      <c r="S954" s="28"/>
      <c r="T954" s="28" t="s">
        <v>1381</v>
      </c>
      <c r="U954" s="29">
        <v>8</v>
      </c>
      <c r="V954" s="29">
        <v>40</v>
      </c>
      <c r="W954" s="28" t="s">
        <v>1395</v>
      </c>
      <c r="X954" s="28" t="s">
        <v>1371</v>
      </c>
      <c r="Y954" s="28"/>
      <c r="Z954" s="28" t="s">
        <v>1372</v>
      </c>
      <c r="AA954" s="28"/>
    </row>
    <row r="955" spans="1:27" ht="75.75" hidden="1" thickBot="1" x14ac:dyDescent="0.3">
      <c r="A955" s="28" t="s">
        <v>2412</v>
      </c>
      <c r="B955" s="28" t="s">
        <v>2413</v>
      </c>
      <c r="C955" s="28" t="s">
        <v>337</v>
      </c>
      <c r="D955" s="28" t="s">
        <v>2414</v>
      </c>
      <c r="E955" s="29">
        <v>1</v>
      </c>
      <c r="F955" s="29">
        <v>8</v>
      </c>
      <c r="G955" s="28"/>
      <c r="H955" s="28" t="s">
        <v>2415</v>
      </c>
      <c r="I955" s="28" t="s">
        <v>2416</v>
      </c>
      <c r="J955" s="28">
        <v>2.1</v>
      </c>
      <c r="K955" s="28">
        <v>800</v>
      </c>
      <c r="L955" s="28">
        <v>801</v>
      </c>
      <c r="M955" s="29">
        <v>42</v>
      </c>
      <c r="N955" s="28" t="s">
        <v>1367</v>
      </c>
      <c r="O955" s="28" t="s">
        <v>1368</v>
      </c>
      <c r="P955" s="28"/>
      <c r="Q955" s="28"/>
      <c r="R955" s="28"/>
      <c r="S955" s="28"/>
      <c r="T955" s="28" t="s">
        <v>1381</v>
      </c>
      <c r="U955" s="29">
        <v>8</v>
      </c>
      <c r="V955" s="29">
        <v>40</v>
      </c>
      <c r="W955" s="28" t="s">
        <v>1395</v>
      </c>
      <c r="X955" s="28" t="s">
        <v>1371</v>
      </c>
      <c r="Y955" s="28"/>
      <c r="Z955" s="28" t="s">
        <v>112</v>
      </c>
      <c r="AA955" s="28"/>
    </row>
    <row r="956" spans="1:27" ht="15.75" hidden="1" thickBot="1" x14ac:dyDescent="0.3">
      <c r="A956" s="28"/>
      <c r="B956" s="28" t="s">
        <v>2417</v>
      </c>
      <c r="C956" s="28"/>
      <c r="D956" s="28" t="s">
        <v>2418</v>
      </c>
      <c r="E956" s="28"/>
      <c r="F956" s="28"/>
      <c r="G956" s="28"/>
      <c r="H956" s="28"/>
      <c r="I956" s="28"/>
      <c r="J956" s="28"/>
      <c r="K956" s="28"/>
      <c r="L956" s="28"/>
      <c r="M956" s="28"/>
      <c r="N956" s="28"/>
      <c r="O956" s="28"/>
      <c r="P956" s="28"/>
      <c r="Q956" s="28"/>
      <c r="R956" s="28"/>
      <c r="S956" s="28"/>
      <c r="T956" s="28"/>
      <c r="U956" s="28"/>
      <c r="V956" s="28"/>
      <c r="W956" s="28"/>
      <c r="X956" s="28"/>
      <c r="Y956" s="28"/>
      <c r="Z956" s="28"/>
      <c r="AA956" s="28"/>
    </row>
    <row r="957" spans="1:27" ht="30.75" hidden="1" thickBot="1" x14ac:dyDescent="0.3">
      <c r="A957" s="28"/>
      <c r="B957" s="28" t="s">
        <v>2419</v>
      </c>
      <c r="C957" s="28"/>
      <c r="D957" s="28" t="s">
        <v>2420</v>
      </c>
      <c r="E957" s="28"/>
      <c r="F957" s="28"/>
      <c r="G957" s="28"/>
      <c r="H957" s="28"/>
      <c r="I957" s="28"/>
      <c r="J957" s="28"/>
      <c r="K957" s="28"/>
      <c r="L957" s="28"/>
      <c r="M957" s="28"/>
      <c r="N957" s="28"/>
      <c r="O957" s="28"/>
      <c r="P957" s="28"/>
      <c r="Q957" s="28"/>
      <c r="R957" s="28"/>
      <c r="S957" s="28"/>
      <c r="T957" s="28"/>
      <c r="U957" s="28"/>
      <c r="V957" s="28"/>
      <c r="W957" s="28"/>
      <c r="X957" s="28"/>
      <c r="Y957" s="28"/>
      <c r="Z957" s="28"/>
      <c r="AA957" s="28"/>
    </row>
    <row r="958" spans="1:27" ht="30.75" hidden="1" thickBot="1" x14ac:dyDescent="0.3">
      <c r="A958" s="28">
        <v>5013</v>
      </c>
      <c r="B958" s="28" t="s">
        <v>2421</v>
      </c>
      <c r="C958" s="28" t="s">
        <v>337</v>
      </c>
      <c r="D958" s="28" t="s">
        <v>2422</v>
      </c>
      <c r="E958" s="28"/>
      <c r="F958" s="28"/>
      <c r="G958" s="28"/>
      <c r="H958" s="28"/>
      <c r="I958" s="28"/>
      <c r="J958" s="28"/>
      <c r="K958" s="28"/>
      <c r="L958" s="28"/>
      <c r="M958" s="28"/>
      <c r="N958" s="28"/>
      <c r="O958" s="28"/>
      <c r="P958" s="28"/>
      <c r="Q958" s="28"/>
      <c r="R958" s="28"/>
      <c r="S958" s="28"/>
      <c r="T958" s="28"/>
      <c r="U958" s="28"/>
      <c r="V958" s="28"/>
      <c r="W958" s="28"/>
      <c r="X958" s="28"/>
      <c r="Y958" s="28"/>
      <c r="Z958" s="28"/>
      <c r="AA958" s="28"/>
    </row>
    <row r="959" spans="1:27" ht="30.75" hidden="1" thickBot="1" x14ac:dyDescent="0.3">
      <c r="A959" s="28">
        <v>2050</v>
      </c>
      <c r="B959" s="28" t="s">
        <v>2423</v>
      </c>
      <c r="C959" s="28" t="s">
        <v>337</v>
      </c>
      <c r="D959" s="28" t="s">
        <v>2424</v>
      </c>
      <c r="E959" s="28"/>
      <c r="F959" s="28"/>
      <c r="G959" s="28"/>
      <c r="H959" s="28"/>
      <c r="I959" s="28"/>
      <c r="J959" s="28"/>
      <c r="K959" s="28"/>
      <c r="L959" s="28"/>
      <c r="M959" s="28"/>
      <c r="N959" s="28"/>
      <c r="O959" s="28"/>
      <c r="P959" s="28"/>
      <c r="Q959" s="28"/>
      <c r="R959" s="28"/>
      <c r="S959" s="28"/>
      <c r="T959" s="28"/>
      <c r="U959" s="28"/>
      <c r="V959" s="28"/>
      <c r="W959" s="28"/>
      <c r="X959" s="28"/>
      <c r="Y959" s="28"/>
      <c r="Z959" s="28"/>
      <c r="AA959" s="28"/>
    </row>
    <row r="960" spans="1:27" ht="30.75" hidden="1" thickBot="1" x14ac:dyDescent="0.3">
      <c r="A960" s="28">
        <v>2050.16</v>
      </c>
      <c r="B960" s="28" t="s">
        <v>2425</v>
      </c>
      <c r="C960" s="28" t="s">
        <v>337</v>
      </c>
      <c r="D960" s="28" t="s">
        <v>2426</v>
      </c>
      <c r="E960" s="28"/>
      <c r="F960" s="28"/>
      <c r="G960" s="28"/>
      <c r="H960" s="28"/>
      <c r="I960" s="28"/>
      <c r="J960" s="28"/>
      <c r="K960" s="28"/>
      <c r="L960" s="28"/>
      <c r="M960" s="28"/>
      <c r="N960" s="28"/>
      <c r="O960" s="28"/>
      <c r="P960" s="28"/>
      <c r="Q960" s="28"/>
      <c r="R960" s="28"/>
      <c r="S960" s="28"/>
      <c r="T960" s="28"/>
      <c r="U960" s="28"/>
      <c r="V960" s="28"/>
      <c r="W960" s="28"/>
      <c r="X960" s="28"/>
      <c r="Y960" s="28"/>
      <c r="Z960" s="28"/>
      <c r="AA960" s="28"/>
    </row>
    <row r="961" spans="1:27" ht="45.75" hidden="1" thickBot="1" x14ac:dyDescent="0.3">
      <c r="A961" s="28" t="s">
        <v>2427</v>
      </c>
      <c r="B961" s="28" t="s">
        <v>2428</v>
      </c>
      <c r="C961" s="28" t="s">
        <v>337</v>
      </c>
      <c r="D961" s="28" t="s">
        <v>2429</v>
      </c>
      <c r="E961" s="29">
        <v>1.65</v>
      </c>
      <c r="F961" s="29">
        <v>10</v>
      </c>
      <c r="G961" s="28"/>
      <c r="H961" s="28" t="s">
        <v>2014</v>
      </c>
      <c r="I961" s="28" t="s">
        <v>1379</v>
      </c>
      <c r="J961" s="28">
        <v>2.1</v>
      </c>
      <c r="K961" s="28">
        <v>800</v>
      </c>
      <c r="L961" s="28">
        <v>801</v>
      </c>
      <c r="M961" s="29">
        <v>28</v>
      </c>
      <c r="N961" s="28">
        <v>826</v>
      </c>
      <c r="O961" s="28" t="s">
        <v>1368</v>
      </c>
      <c r="P961" s="28"/>
      <c r="Q961" s="28"/>
      <c r="R961" s="28"/>
      <c r="S961" s="28"/>
      <c r="T961" s="28" t="s">
        <v>1381</v>
      </c>
      <c r="U961" s="29">
        <v>8</v>
      </c>
      <c r="V961" s="29">
        <v>40</v>
      </c>
      <c r="W961" s="28" t="s">
        <v>1395</v>
      </c>
      <c r="X961" s="28" t="s">
        <v>1371</v>
      </c>
      <c r="Y961" s="28" t="s">
        <v>2430</v>
      </c>
      <c r="Z961" s="28" t="s">
        <v>1372</v>
      </c>
      <c r="AA961" s="28"/>
    </row>
    <row r="962" spans="1:27" ht="120.75" hidden="1" thickBot="1" x14ac:dyDescent="0.3">
      <c r="A962" s="28" t="s">
        <v>2431</v>
      </c>
      <c r="B962" s="28" t="s">
        <v>2432</v>
      </c>
      <c r="C962" s="28" t="s">
        <v>337</v>
      </c>
      <c r="D962" s="28" t="s">
        <v>2433</v>
      </c>
      <c r="E962" s="29">
        <v>800</v>
      </c>
      <c r="F962" s="29">
        <v>4</v>
      </c>
      <c r="G962" s="28"/>
      <c r="H962" s="28" t="s">
        <v>2434</v>
      </c>
      <c r="I962" s="28" t="s">
        <v>1379</v>
      </c>
      <c r="J962" s="28">
        <v>2.1</v>
      </c>
      <c r="K962" s="28">
        <v>800</v>
      </c>
      <c r="L962" s="28" t="s">
        <v>2435</v>
      </c>
      <c r="M962" s="29">
        <v>75</v>
      </c>
      <c r="N962" s="28" t="s">
        <v>1368</v>
      </c>
      <c r="O962" s="28" t="s">
        <v>1368</v>
      </c>
      <c r="P962" s="28"/>
      <c r="Q962" s="28" t="s">
        <v>2436</v>
      </c>
      <c r="R962" s="28"/>
      <c r="S962" s="28"/>
      <c r="T962" s="28" t="s">
        <v>2437</v>
      </c>
      <c r="U962" s="29">
        <v>10</v>
      </c>
      <c r="V962" s="29">
        <v>72</v>
      </c>
      <c r="W962" s="28" t="s">
        <v>2438</v>
      </c>
      <c r="X962" s="28" t="s">
        <v>1949</v>
      </c>
      <c r="Y962" s="28" t="s">
        <v>2439</v>
      </c>
      <c r="Z962" s="28"/>
      <c r="AA962" s="28"/>
    </row>
    <row r="963" spans="1:27" ht="30.75" hidden="1" thickBot="1" x14ac:dyDescent="0.3">
      <c r="A963" s="28"/>
      <c r="B963" s="28" t="s">
        <v>2440</v>
      </c>
      <c r="C963" s="28"/>
      <c r="D963" s="28" t="s">
        <v>2441</v>
      </c>
      <c r="E963" s="28"/>
      <c r="F963" s="28"/>
      <c r="G963" s="28"/>
      <c r="H963" s="28"/>
      <c r="I963" s="28"/>
      <c r="J963" s="28"/>
      <c r="K963" s="28"/>
      <c r="L963" s="28"/>
      <c r="M963" s="28"/>
      <c r="N963" s="28"/>
      <c r="O963" s="28"/>
      <c r="P963" s="28"/>
      <c r="Q963" s="28"/>
      <c r="R963" s="28"/>
      <c r="S963" s="28"/>
      <c r="T963" s="28"/>
      <c r="U963" s="28"/>
      <c r="V963" s="28"/>
      <c r="W963" s="28"/>
      <c r="X963" s="28"/>
      <c r="Y963" s="28"/>
      <c r="Z963" s="28"/>
      <c r="AA963" s="28"/>
    </row>
  </sheetData>
  <autoFilter ref="A1:BB963" xr:uid="{B6699A6C-29B1-4E26-B018-BF1B704E9D11}">
    <filterColumn colId="1">
      <filters>
        <filter val="2006.1 - Hotdog 100g 21 cm - WIPF"/>
      </filters>
    </filterColumn>
    <filterColumn colId="2">
      <filters>
        <filter val="ACTIVE"/>
      </filters>
    </filterColumn>
  </autoFilter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69CE2-17E5-4213-BCFB-E6CD61EF7CBA}">
  <sheetPr codeName="Sheet11" filterMode="1"/>
  <dimension ref="A1:AV375"/>
  <sheetViews>
    <sheetView workbookViewId="0">
      <selection activeCell="R123" sqref="R123"/>
    </sheetView>
  </sheetViews>
  <sheetFormatPr defaultRowHeight="15" x14ac:dyDescent="0.25"/>
  <cols>
    <col min="1" max="1" width="16.5703125" customWidth="1"/>
    <col min="2" max="2" width="19.85546875" customWidth="1"/>
    <col min="3" max="3" width="34.7109375" customWidth="1"/>
    <col min="4" max="15" width="0" hidden="1" customWidth="1"/>
    <col min="16" max="16" width="18.7109375" customWidth="1"/>
    <col min="17" max="17" width="16.5703125" customWidth="1"/>
    <col min="18" max="18" width="17.85546875" customWidth="1"/>
    <col min="19" max="19" width="25" customWidth="1"/>
    <col min="21" max="21" width="15.42578125" customWidth="1"/>
    <col min="23" max="23" width="18.85546875" customWidth="1"/>
  </cols>
  <sheetData>
    <row r="1" spans="1:48" ht="75.75" thickBot="1" x14ac:dyDescent="0.3">
      <c r="A1" s="28" t="s">
        <v>110</v>
      </c>
      <c r="B1" s="28" t="s">
        <v>111</v>
      </c>
      <c r="C1" s="28"/>
      <c r="D1" s="28" t="s">
        <v>2443</v>
      </c>
      <c r="E1" s="28" t="s">
        <v>2445</v>
      </c>
      <c r="F1" s="28" t="s">
        <v>2446</v>
      </c>
      <c r="G1" s="28" t="s">
        <v>2447</v>
      </c>
      <c r="H1" s="28" t="s">
        <v>2448</v>
      </c>
      <c r="I1" s="28" t="s">
        <v>2449</v>
      </c>
      <c r="J1" s="28" t="s">
        <v>2450</v>
      </c>
      <c r="K1" s="28" t="s">
        <v>2451</v>
      </c>
      <c r="L1" s="28" t="s">
        <v>2452</v>
      </c>
      <c r="M1" s="28" t="s">
        <v>2453</v>
      </c>
      <c r="N1" s="28" t="s">
        <v>2454</v>
      </c>
      <c r="O1" s="28" t="s">
        <v>2458</v>
      </c>
      <c r="P1" s="28" t="s">
        <v>2459</v>
      </c>
      <c r="Q1" s="28" t="s">
        <v>2461</v>
      </c>
      <c r="R1" s="28" t="s">
        <v>2462</v>
      </c>
      <c r="S1" s="28" t="s">
        <v>2463</v>
      </c>
      <c r="T1" s="28" t="s">
        <v>2464</v>
      </c>
      <c r="U1" s="28" t="s">
        <v>2465</v>
      </c>
      <c r="V1" s="28" t="s">
        <v>2466</v>
      </c>
      <c r="W1" s="28" t="s">
        <v>2467</v>
      </c>
      <c r="X1" s="28" t="s">
        <v>2454</v>
      </c>
      <c r="Y1" s="28" t="s">
        <v>2468</v>
      </c>
      <c r="Z1" s="28" t="s">
        <v>2469</v>
      </c>
      <c r="AA1" s="28" t="s">
        <v>2470</v>
      </c>
      <c r="AB1" s="28" t="s">
        <v>2471</v>
      </c>
      <c r="AC1" s="28" t="s">
        <v>2472</v>
      </c>
      <c r="AD1" s="28" t="s">
        <v>2473</v>
      </c>
      <c r="AE1" s="28" t="s">
        <v>2474</v>
      </c>
      <c r="AF1" s="28" t="s">
        <v>2475</v>
      </c>
      <c r="AG1" s="28" t="s">
        <v>2478</v>
      </c>
      <c r="AH1" s="28" t="s">
        <v>2479</v>
      </c>
      <c r="AI1" s="28" t="s">
        <v>2480</v>
      </c>
      <c r="AJ1" s="28" t="s">
        <v>2481</v>
      </c>
      <c r="AK1" s="28" t="s">
        <v>2482</v>
      </c>
      <c r="AL1" s="28" t="s">
        <v>2483</v>
      </c>
      <c r="AM1" s="28" t="s">
        <v>2484</v>
      </c>
      <c r="AN1" s="28" t="s">
        <v>2485</v>
      </c>
      <c r="AO1" s="28" t="s">
        <v>2486</v>
      </c>
      <c r="AP1" s="28" t="s">
        <v>2487</v>
      </c>
      <c r="AQ1" s="28" t="s">
        <v>2488</v>
      </c>
      <c r="AR1" s="28" t="s">
        <v>2489</v>
      </c>
      <c r="AS1" s="28" t="s">
        <v>2490</v>
      </c>
      <c r="AT1" s="28" t="s">
        <v>2491</v>
      </c>
      <c r="AU1" s="28" t="s">
        <v>2492</v>
      </c>
      <c r="AV1" s="30" t="s">
        <v>2493</v>
      </c>
    </row>
    <row r="2" spans="1:48" ht="15.75" hidden="1" thickBot="1" x14ac:dyDescent="0.3">
      <c r="A2" s="28">
        <v>204</v>
      </c>
      <c r="B2" s="28" t="s">
        <v>6</v>
      </c>
      <c r="C2" s="28" t="str">
        <f>A2&amp;" "&amp;B2</f>
        <v>204 Chicken MDM</v>
      </c>
      <c r="D2" s="28" t="s">
        <v>337</v>
      </c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</row>
    <row r="3" spans="1:48" ht="15.75" hidden="1" thickBot="1" x14ac:dyDescent="0.3">
      <c r="A3" s="28"/>
      <c r="B3" s="28" t="s">
        <v>20</v>
      </c>
      <c r="C3" s="28" t="str">
        <f t="shared" ref="C3:C66" si="0">A3&amp;" "&amp;B3</f>
        <v xml:space="preserve"> Chicken Skin</v>
      </c>
      <c r="D3" s="28" t="s">
        <v>337</v>
      </c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</row>
    <row r="4" spans="1:48" ht="15.75" hidden="1" thickBot="1" x14ac:dyDescent="0.3">
      <c r="A4" s="28"/>
      <c r="B4" s="28" t="s">
        <v>340</v>
      </c>
      <c r="C4" s="28" t="str">
        <f t="shared" si="0"/>
        <v xml:space="preserve"> Onion Fresh</v>
      </c>
      <c r="D4" s="28" t="s">
        <v>337</v>
      </c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</row>
    <row r="5" spans="1:48" ht="30.75" hidden="1" thickBot="1" x14ac:dyDescent="0.3">
      <c r="A5" s="28">
        <v>709</v>
      </c>
      <c r="B5" s="28" t="s">
        <v>946</v>
      </c>
      <c r="C5" s="28" t="str">
        <f t="shared" si="0"/>
        <v>709 Vienna Spice Wieberg</v>
      </c>
      <c r="D5" s="28" t="s">
        <v>337</v>
      </c>
      <c r="E5" s="29">
        <v>1</v>
      </c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</row>
    <row r="6" spans="1:48" ht="45.75" hidden="1" thickBot="1" x14ac:dyDescent="0.3">
      <c r="A6" s="28" t="s">
        <v>1362</v>
      </c>
      <c r="B6" s="28" t="s">
        <v>1363</v>
      </c>
      <c r="C6" s="28" t="str">
        <f t="shared" si="0"/>
        <v>2017.030.1000 2017.030.1000 - Downs Breakfast Chipolata</v>
      </c>
      <c r="D6" s="28" t="s">
        <v>337</v>
      </c>
      <c r="E6" s="29">
        <v>1500</v>
      </c>
      <c r="F6" s="28"/>
      <c r="G6" s="28"/>
      <c r="H6" s="28" t="s">
        <v>1365</v>
      </c>
      <c r="I6" s="28" t="s">
        <v>1366</v>
      </c>
      <c r="J6" s="28">
        <v>2.1</v>
      </c>
      <c r="K6" s="28">
        <v>800</v>
      </c>
      <c r="L6" s="28">
        <v>801</v>
      </c>
      <c r="M6" s="29">
        <v>365</v>
      </c>
      <c r="N6" s="28" t="s">
        <v>1367</v>
      </c>
      <c r="O6" s="28"/>
      <c r="P6" s="28"/>
      <c r="Q6" s="29">
        <v>8</v>
      </c>
      <c r="R6" s="28">
        <v>56</v>
      </c>
      <c r="S6" s="28" t="s">
        <v>1370</v>
      </c>
      <c r="T6" s="28" t="s">
        <v>1371</v>
      </c>
      <c r="U6" s="28"/>
      <c r="V6" s="28" t="s">
        <v>1372</v>
      </c>
      <c r="W6" s="28"/>
    </row>
    <row r="7" spans="1:48" ht="45.75" hidden="1" thickBot="1" x14ac:dyDescent="0.3">
      <c r="A7" s="28" t="s">
        <v>1373</v>
      </c>
      <c r="B7" s="28" t="s">
        <v>1374</v>
      </c>
      <c r="C7" s="28" t="str">
        <f t="shared" si="0"/>
        <v>54008/54014C Nojax 23x95 BLK STR DCH CE Dark Cherry (6ctn)</v>
      </c>
      <c r="D7" s="28" t="s">
        <v>337</v>
      </c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</row>
    <row r="8" spans="1:48" ht="30.75" hidden="1" thickBot="1" x14ac:dyDescent="0.3">
      <c r="A8" s="28"/>
      <c r="B8" s="28" t="s">
        <v>1376</v>
      </c>
      <c r="C8" s="28" t="str">
        <f t="shared" si="0"/>
        <v xml:space="preserve"> 1020.200.080 - Diced Pancetta - 200g</v>
      </c>
      <c r="D8" s="28" t="s">
        <v>337</v>
      </c>
      <c r="E8" s="29">
        <v>200</v>
      </c>
      <c r="F8" s="28"/>
      <c r="G8" s="28"/>
      <c r="H8" s="28" t="s">
        <v>1378</v>
      </c>
      <c r="I8" s="28" t="s">
        <v>1379</v>
      </c>
      <c r="J8" s="28">
        <v>2.2000000000000002</v>
      </c>
      <c r="K8" s="28">
        <v>800</v>
      </c>
      <c r="L8" s="28">
        <v>801</v>
      </c>
      <c r="M8" s="28"/>
      <c r="N8" s="28" t="s">
        <v>1380</v>
      </c>
      <c r="O8" s="28"/>
      <c r="P8" s="28"/>
      <c r="Q8" s="29">
        <v>64</v>
      </c>
      <c r="R8" s="29">
        <v>56</v>
      </c>
      <c r="S8" s="28" t="s">
        <v>1370</v>
      </c>
      <c r="T8" s="28" t="s">
        <v>1382</v>
      </c>
      <c r="U8" s="28"/>
      <c r="V8" s="28" t="s">
        <v>112</v>
      </c>
      <c r="W8" s="28" t="s">
        <v>1383</v>
      </c>
    </row>
    <row r="9" spans="1:48" ht="30.75" hidden="1" thickBot="1" x14ac:dyDescent="0.3">
      <c r="A9" s="28"/>
      <c r="B9" s="28" t="s">
        <v>1384</v>
      </c>
      <c r="C9" s="28" t="str">
        <f t="shared" si="0"/>
        <v xml:space="preserve"> 1004.200.80- Diced Bacon 200g</v>
      </c>
      <c r="D9" s="28" t="s">
        <v>337</v>
      </c>
      <c r="E9" s="29">
        <v>200</v>
      </c>
      <c r="F9" s="28"/>
      <c r="G9" s="28"/>
      <c r="H9" s="28" t="s">
        <v>1378</v>
      </c>
      <c r="I9" s="28" t="s">
        <v>1379</v>
      </c>
      <c r="J9" s="28" t="s">
        <v>1385</v>
      </c>
      <c r="K9" s="28"/>
      <c r="L9" s="28"/>
      <c r="M9" s="28"/>
      <c r="N9" s="28" t="s">
        <v>1380</v>
      </c>
      <c r="O9" s="28"/>
      <c r="P9" s="28"/>
      <c r="Q9" s="29">
        <v>80</v>
      </c>
      <c r="R9" s="28">
        <v>36</v>
      </c>
      <c r="S9" s="28" t="s">
        <v>1387</v>
      </c>
      <c r="T9" s="28"/>
      <c r="U9" s="28"/>
      <c r="V9" s="28"/>
      <c r="W9" s="28" t="s">
        <v>1388</v>
      </c>
    </row>
    <row r="10" spans="1:48" ht="30.75" hidden="1" thickBot="1" x14ac:dyDescent="0.3">
      <c r="A10" s="28" t="s">
        <v>1389</v>
      </c>
      <c r="B10" s="28" t="s">
        <v>1390</v>
      </c>
      <c r="C10" s="28" t="str">
        <f t="shared" si="0"/>
        <v>9004.8.1 9004.8.1 - German Hocks (F)</v>
      </c>
      <c r="D10" s="28" t="s">
        <v>337</v>
      </c>
      <c r="E10" s="29">
        <v>10</v>
      </c>
      <c r="F10" s="29">
        <v>10</v>
      </c>
      <c r="G10" s="28"/>
      <c r="H10" s="28"/>
      <c r="I10" s="28" t="s">
        <v>1392</v>
      </c>
      <c r="J10" s="28"/>
      <c r="K10" s="28">
        <v>846</v>
      </c>
      <c r="L10" s="28"/>
      <c r="M10" s="29">
        <v>365</v>
      </c>
      <c r="N10" s="28"/>
      <c r="O10" s="28"/>
      <c r="P10" s="28"/>
      <c r="Q10" s="29">
        <v>10</v>
      </c>
      <c r="R10" s="29">
        <v>40</v>
      </c>
      <c r="S10" s="28" t="s">
        <v>1395</v>
      </c>
      <c r="T10" s="28" t="s">
        <v>1396</v>
      </c>
      <c r="U10" s="28"/>
      <c r="V10" s="28"/>
      <c r="W10" s="28"/>
    </row>
    <row r="11" spans="1:48" ht="15.75" hidden="1" thickBot="1" x14ac:dyDescent="0.3">
      <c r="A11" s="28"/>
      <c r="B11" s="28" t="s">
        <v>1397</v>
      </c>
      <c r="C11" s="28" t="str">
        <f t="shared" si="0"/>
        <v xml:space="preserve"> RF - Cumberland</v>
      </c>
      <c r="D11" s="28" t="s">
        <v>337</v>
      </c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</row>
    <row r="12" spans="1:48" ht="15.75" hidden="1" thickBot="1" x14ac:dyDescent="0.3">
      <c r="A12" s="28" t="s">
        <v>1402</v>
      </c>
      <c r="B12" s="28" t="s">
        <v>1403</v>
      </c>
      <c r="C12" s="28" t="str">
        <f t="shared" si="0"/>
        <v>9210.4500.1 Green Curry Sauce</v>
      </c>
      <c r="D12" s="28" t="s">
        <v>337</v>
      </c>
      <c r="E12" s="29">
        <v>3</v>
      </c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</row>
    <row r="13" spans="1:48" ht="15.75" hidden="1" thickBot="1" x14ac:dyDescent="0.3">
      <c r="A13" s="28"/>
      <c r="B13" s="28" t="s">
        <v>1405</v>
      </c>
      <c r="C13" s="28" t="str">
        <f t="shared" si="0"/>
        <v xml:space="preserve"> Chilli liquid</v>
      </c>
      <c r="D13" s="28" t="s">
        <v>337</v>
      </c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</row>
    <row r="14" spans="1:48" ht="15.75" hidden="1" thickBot="1" x14ac:dyDescent="0.3">
      <c r="A14" s="28"/>
      <c r="B14" s="28" t="s">
        <v>1407</v>
      </c>
      <c r="C14" s="28" t="str">
        <f t="shared" si="0"/>
        <v xml:space="preserve"> Pork middle skin</v>
      </c>
      <c r="D14" s="28" t="s">
        <v>337</v>
      </c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</row>
    <row r="15" spans="1:48" ht="15.75" thickBot="1" x14ac:dyDescent="0.3">
      <c r="A15" s="28">
        <v>2006.56</v>
      </c>
      <c r="B15" s="28" t="s">
        <v>1409</v>
      </c>
      <c r="C15" s="28" t="str">
        <f t="shared" si="0"/>
        <v>2006.56 Frankfurter 56g</v>
      </c>
      <c r="D15" s="28" t="s">
        <v>337</v>
      </c>
      <c r="E15" s="29">
        <v>62</v>
      </c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</row>
    <row r="16" spans="1:48" ht="30.75" hidden="1" thickBot="1" x14ac:dyDescent="0.3">
      <c r="A16" s="28">
        <v>5008</v>
      </c>
      <c r="B16" s="28" t="s">
        <v>1411</v>
      </c>
      <c r="C16" s="28" t="str">
        <f t="shared" si="0"/>
        <v>5008 Chicken Liverwurst Fine WIP</v>
      </c>
      <c r="D16" s="28" t="s">
        <v>337</v>
      </c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</row>
    <row r="17" spans="1:23" ht="30.75" hidden="1" thickBot="1" x14ac:dyDescent="0.3">
      <c r="A17" s="28">
        <v>6002.56</v>
      </c>
      <c r="B17" s="28" t="s">
        <v>1413</v>
      </c>
      <c r="C17" s="28" t="str">
        <f t="shared" si="0"/>
        <v>6002.56 Veal Frankfurter 56g WIP</v>
      </c>
      <c r="D17" s="28" t="s">
        <v>337</v>
      </c>
      <c r="E17" s="29">
        <v>630</v>
      </c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</row>
    <row r="18" spans="1:23" ht="30.75" hidden="1" thickBot="1" x14ac:dyDescent="0.3">
      <c r="A18" s="28">
        <v>6002.56</v>
      </c>
      <c r="B18" s="28" t="s">
        <v>1413</v>
      </c>
      <c r="C18" s="28" t="str">
        <f t="shared" si="0"/>
        <v>6002.56 Veal Frankfurter 56g WIP</v>
      </c>
      <c r="D18" s="28" t="s">
        <v>337</v>
      </c>
      <c r="E18" s="29">
        <v>630</v>
      </c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</row>
    <row r="19" spans="1:23" ht="15.75" hidden="1" thickBot="1" x14ac:dyDescent="0.3">
      <c r="A19" s="28" t="s">
        <v>1416</v>
      </c>
      <c r="B19" s="28" t="s">
        <v>1416</v>
      </c>
      <c r="C19" s="28" t="str">
        <f t="shared" si="0"/>
        <v>Spice mix Spice mix</v>
      </c>
      <c r="D19" s="28" t="s">
        <v>337</v>
      </c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</row>
    <row r="20" spans="1:23" ht="30.75" hidden="1" thickBot="1" x14ac:dyDescent="0.3">
      <c r="A20" s="28">
        <v>10003</v>
      </c>
      <c r="B20" s="28" t="s">
        <v>1418</v>
      </c>
      <c r="C20" s="28" t="str">
        <f t="shared" si="0"/>
        <v>10003 10003 - Philly Steak WIP</v>
      </c>
      <c r="D20" s="28" t="s">
        <v>337</v>
      </c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</row>
    <row r="21" spans="1:23" ht="60.75" hidden="1" thickBot="1" x14ac:dyDescent="0.3">
      <c r="A21" s="28">
        <v>2100.0500000000002</v>
      </c>
      <c r="B21" s="28" t="s">
        <v>1420</v>
      </c>
      <c r="C21" s="28" t="str">
        <f t="shared" si="0"/>
        <v>2100.05 2100.050 - Super Mighty/Kapamilya Hotdogs Regular - WIPF</v>
      </c>
      <c r="D21" s="28" t="s">
        <v>337</v>
      </c>
      <c r="E21" s="29">
        <v>58</v>
      </c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</row>
    <row r="22" spans="1:23" ht="45.75" hidden="1" thickBot="1" x14ac:dyDescent="0.3">
      <c r="A22" s="28">
        <v>2100.0250000000001</v>
      </c>
      <c r="B22" s="28" t="s">
        <v>1422</v>
      </c>
      <c r="C22" s="28" t="str">
        <f t="shared" si="0"/>
        <v>2100.025 2100.025 - Super Mighty/Kapamilia MINI - WIPF</v>
      </c>
      <c r="D22" s="28" t="s">
        <v>337</v>
      </c>
      <c r="E22" s="29">
        <v>28</v>
      </c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</row>
    <row r="23" spans="1:23" ht="45.75" hidden="1" thickBot="1" x14ac:dyDescent="0.3">
      <c r="A23" s="28">
        <v>2100.1</v>
      </c>
      <c r="B23" s="28" t="s">
        <v>1424</v>
      </c>
      <c r="C23" s="28" t="str">
        <f t="shared" si="0"/>
        <v>2100.1 2100.100 - Super Mighty/Kapamilya Jumbo -WIPF</v>
      </c>
      <c r="D23" s="28" t="s">
        <v>337</v>
      </c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</row>
    <row r="24" spans="1:23" ht="45.75" hidden="1" thickBot="1" x14ac:dyDescent="0.3">
      <c r="A24" s="28">
        <v>2110.0500000000002</v>
      </c>
      <c r="B24" s="28" t="s">
        <v>1426</v>
      </c>
      <c r="C24" s="28" t="str">
        <f t="shared" si="0"/>
        <v>2110.05 2110.050 - Super Mighty/Kapamilya Cheese - WIPF</v>
      </c>
      <c r="D24" s="28" t="s">
        <v>337</v>
      </c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</row>
    <row r="25" spans="1:23" ht="15.75" hidden="1" thickBot="1" x14ac:dyDescent="0.3">
      <c r="A25" s="28">
        <v>999999</v>
      </c>
      <c r="B25" s="28" t="s">
        <v>1428</v>
      </c>
      <c r="C25" s="28" t="str">
        <f t="shared" si="0"/>
        <v>999999 Washing Simple</v>
      </c>
      <c r="D25" s="28" t="s">
        <v>337</v>
      </c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</row>
    <row r="26" spans="1:23" ht="45.75" hidden="1" thickBot="1" x14ac:dyDescent="0.3">
      <c r="A26" s="28">
        <v>999998</v>
      </c>
      <c r="B26" s="28" t="s">
        <v>1430</v>
      </c>
      <c r="C26" s="28" t="str">
        <f t="shared" si="0"/>
        <v>999998 Washing Intense/ALLERGENE Wash</v>
      </c>
      <c r="D26" s="28" t="s">
        <v>337</v>
      </c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</row>
    <row r="27" spans="1:23" ht="15.75" hidden="1" thickBot="1" x14ac:dyDescent="0.3">
      <c r="A27" s="28">
        <v>999997</v>
      </c>
      <c r="B27" s="28" t="s">
        <v>1432</v>
      </c>
      <c r="C27" s="28" t="str">
        <f t="shared" si="0"/>
        <v>999997 Washing EOD</v>
      </c>
      <c r="D27" s="28" t="s">
        <v>337</v>
      </c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</row>
    <row r="28" spans="1:23" ht="30.75" hidden="1" thickBot="1" x14ac:dyDescent="0.3">
      <c r="A28" s="28" t="s">
        <v>1434</v>
      </c>
      <c r="B28" s="28" t="s">
        <v>1435</v>
      </c>
      <c r="C28" s="28" t="str">
        <f t="shared" si="0"/>
        <v>2015.200.80 2015.200.80 - Diced Chorizo 200g</v>
      </c>
      <c r="D28" s="28" t="s">
        <v>337</v>
      </c>
      <c r="E28" s="29">
        <v>200</v>
      </c>
      <c r="F28" s="28"/>
      <c r="G28" s="28"/>
      <c r="H28" s="28" t="s">
        <v>1437</v>
      </c>
      <c r="I28" s="28" t="s">
        <v>1438</v>
      </c>
      <c r="J28" s="28">
        <v>2.2000000000000002</v>
      </c>
      <c r="K28" s="28"/>
      <c r="L28" s="28"/>
      <c r="M28" s="28"/>
      <c r="N28" s="30" t="s">
        <v>1439</v>
      </c>
      <c r="O28" s="28"/>
      <c r="P28" s="28"/>
      <c r="Q28" s="29">
        <v>80</v>
      </c>
      <c r="R28" s="28">
        <v>36</v>
      </c>
      <c r="S28" s="28" t="s">
        <v>1387</v>
      </c>
      <c r="T28" s="28" t="s">
        <v>1441</v>
      </c>
      <c r="U28" s="28"/>
      <c r="V28" s="28"/>
      <c r="W28" s="28"/>
    </row>
    <row r="29" spans="1:23" ht="30.75" hidden="1" thickBot="1" x14ac:dyDescent="0.3">
      <c r="A29" s="28">
        <v>2015.1</v>
      </c>
      <c r="B29" s="28" t="s">
        <v>1442</v>
      </c>
      <c r="C29" s="28" t="str">
        <f t="shared" si="0"/>
        <v>2015.1 2015.100 - Chorizo 100g - WIPF</v>
      </c>
      <c r="D29" s="28" t="s">
        <v>337</v>
      </c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</row>
    <row r="30" spans="1:23" ht="30.75" hidden="1" thickBot="1" x14ac:dyDescent="0.3">
      <c r="A30" s="28">
        <v>2015.125</v>
      </c>
      <c r="B30" s="28" t="s">
        <v>1444</v>
      </c>
      <c r="C30" s="28" t="str">
        <f t="shared" si="0"/>
        <v>2015.125 2015.125 - Chorizo 125g - WIPF</v>
      </c>
      <c r="D30" s="28" t="s">
        <v>337</v>
      </c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</row>
    <row r="31" spans="1:23" ht="30.75" hidden="1" thickBot="1" x14ac:dyDescent="0.3">
      <c r="A31" s="28">
        <v>2015.2</v>
      </c>
      <c r="B31" s="28" t="s">
        <v>1446</v>
      </c>
      <c r="C31" s="28" t="str">
        <f t="shared" si="0"/>
        <v>2015.2 2015.200 - Diced Chorizo - WIPF</v>
      </c>
      <c r="D31" s="28" t="s">
        <v>337</v>
      </c>
      <c r="E31" s="29">
        <v>6500</v>
      </c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</row>
    <row r="32" spans="1:23" ht="30.75" hidden="1" thickBot="1" x14ac:dyDescent="0.3">
      <c r="A32" s="28">
        <v>8011.8</v>
      </c>
      <c r="B32" s="28" t="s">
        <v>1448</v>
      </c>
      <c r="C32" s="28" t="str">
        <f t="shared" si="0"/>
        <v>8011.8 8011.80 MS Pork &amp; Fennel 80g -WIPF</v>
      </c>
      <c r="D32" s="28" t="s">
        <v>337</v>
      </c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</row>
    <row r="33" spans="1:23" ht="30.75" hidden="1" thickBot="1" x14ac:dyDescent="0.3">
      <c r="A33" s="28">
        <v>1004.65</v>
      </c>
      <c r="B33" s="28" t="s">
        <v>1450</v>
      </c>
      <c r="C33" s="28" t="str">
        <f t="shared" si="0"/>
        <v>1004.65 1004.6500 - Bacon Logs WIPF</v>
      </c>
      <c r="D33" s="28" t="s">
        <v>337</v>
      </c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</row>
    <row r="34" spans="1:23" ht="30.75" hidden="1" thickBot="1" x14ac:dyDescent="0.3">
      <c r="A34" s="28">
        <v>2031</v>
      </c>
      <c r="B34" s="28" t="s">
        <v>1452</v>
      </c>
      <c r="C34" s="28" t="str">
        <f t="shared" si="0"/>
        <v>2031 2031 - Spigatschki WIP</v>
      </c>
      <c r="D34" s="28" t="s">
        <v>337</v>
      </c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</row>
    <row r="35" spans="1:23" ht="60.75" hidden="1" thickBot="1" x14ac:dyDescent="0.3">
      <c r="A35" s="28" t="s">
        <v>1454</v>
      </c>
      <c r="B35" s="28" t="s">
        <v>1455</v>
      </c>
      <c r="C35" s="28" t="str">
        <f t="shared" si="0"/>
        <v>2002.135F 2002.135F - Thueringer Bratwurst 135g - WIPF</v>
      </c>
      <c r="D35" s="28" t="s">
        <v>337</v>
      </c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</row>
    <row r="36" spans="1:23" ht="30.75" hidden="1" thickBot="1" x14ac:dyDescent="0.3">
      <c r="A36" s="28" t="s">
        <v>1457</v>
      </c>
      <c r="B36" s="28" t="s">
        <v>1458</v>
      </c>
      <c r="C36" s="28" t="str">
        <f t="shared" si="0"/>
        <v>2012.100F 2012.100F - Kransky 100g - WIPF</v>
      </c>
      <c r="D36" s="28" t="s">
        <v>337</v>
      </c>
      <c r="E36" s="29">
        <v>110</v>
      </c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</row>
    <row r="37" spans="1:23" ht="30.75" hidden="1" thickBot="1" x14ac:dyDescent="0.3">
      <c r="A37" s="28" t="s">
        <v>1460</v>
      </c>
      <c r="B37" s="28" t="s">
        <v>1461</v>
      </c>
      <c r="C37" s="28" t="str">
        <f t="shared" si="0"/>
        <v>2012.135F 2012.135F - Kransky 135g - WIPF</v>
      </c>
      <c r="D37" s="28" t="s">
        <v>337</v>
      </c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</row>
    <row r="38" spans="1:23" ht="30.75" hidden="1" thickBot="1" x14ac:dyDescent="0.3">
      <c r="A38" s="28" t="s">
        <v>1463</v>
      </c>
      <c r="B38" s="28" t="s">
        <v>1464</v>
      </c>
      <c r="C38" s="28" t="str">
        <f t="shared" si="0"/>
        <v>2012.165F 2012.165F - Kransky 165g - WIPF</v>
      </c>
      <c r="D38" s="28" t="s">
        <v>337</v>
      </c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</row>
    <row r="39" spans="1:23" ht="30.75" hidden="1" thickBot="1" x14ac:dyDescent="0.3">
      <c r="A39" s="28" t="s">
        <v>1466</v>
      </c>
      <c r="B39" s="28" t="s">
        <v>1467</v>
      </c>
      <c r="C39" s="28" t="str">
        <f t="shared" si="0"/>
        <v>2010.75F 2010.75F - Cheese Kransky 75g - WIPF</v>
      </c>
      <c r="D39" s="28" t="s">
        <v>337</v>
      </c>
      <c r="E39" s="29">
        <v>80</v>
      </c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</row>
    <row r="40" spans="1:23" ht="45.75" hidden="1" thickBot="1" x14ac:dyDescent="0.3">
      <c r="A40" s="28" t="s">
        <v>1469</v>
      </c>
      <c r="B40" s="28" t="s">
        <v>1470</v>
      </c>
      <c r="C40" s="28" t="str">
        <f t="shared" si="0"/>
        <v>2009.135F 2009.135F - Jalapeno Cheese Kransky 135g - WIPF</v>
      </c>
      <c r="D40" s="28" t="s">
        <v>337</v>
      </c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</row>
    <row r="41" spans="1:23" ht="45.75" hidden="1" thickBot="1" x14ac:dyDescent="0.3">
      <c r="A41" s="28" t="s">
        <v>1472</v>
      </c>
      <c r="B41" s="28" t="s">
        <v>1473</v>
      </c>
      <c r="C41" s="28" t="str">
        <f t="shared" si="0"/>
        <v>2009.165F 2009.165F - Jalapeno Cheese Kransky - 165g WIPF</v>
      </c>
      <c r="D41" s="28" t="s">
        <v>337</v>
      </c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</row>
    <row r="42" spans="1:23" ht="45.75" hidden="1" thickBot="1" x14ac:dyDescent="0.3">
      <c r="A42" s="28" t="s">
        <v>1475</v>
      </c>
      <c r="B42" s="28" t="s">
        <v>1476</v>
      </c>
      <c r="C42" s="28" t="str">
        <f t="shared" si="0"/>
        <v>2007.100F 2007.100F - Frankfurter Skinless - WIPF</v>
      </c>
      <c r="D42" s="28" t="s">
        <v>337</v>
      </c>
      <c r="E42" s="28"/>
      <c r="F42" s="29">
        <v>15</v>
      </c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</row>
    <row r="43" spans="1:23" ht="45.75" hidden="1" thickBot="1" x14ac:dyDescent="0.3">
      <c r="A43" s="28" t="s">
        <v>1478</v>
      </c>
      <c r="B43" s="28" t="s">
        <v>1479</v>
      </c>
      <c r="C43" s="28" t="str">
        <f t="shared" si="0"/>
        <v>3024.2700F 3024.2700F - Fleischwurst Coil - WIPF</v>
      </c>
      <c r="D43" s="28" t="s">
        <v>337</v>
      </c>
      <c r="E43" s="29">
        <v>2700</v>
      </c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</row>
    <row r="44" spans="1:23" ht="45.75" hidden="1" thickBot="1" x14ac:dyDescent="0.3">
      <c r="A44" s="28" t="s">
        <v>1481</v>
      </c>
      <c r="B44" s="28" t="s">
        <v>1482</v>
      </c>
      <c r="C44" s="28" t="str">
        <f t="shared" si="0"/>
        <v>3012.500F 3012.500F - Leberkaes Mini 500g - WIPF</v>
      </c>
      <c r="D44" s="28" t="s">
        <v>337</v>
      </c>
      <c r="E44" s="29">
        <v>570</v>
      </c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</row>
    <row r="45" spans="1:23" ht="45.75" hidden="1" thickBot="1" x14ac:dyDescent="0.3">
      <c r="A45" s="28" t="s">
        <v>1484</v>
      </c>
      <c r="B45" s="28" t="s">
        <v>1485</v>
      </c>
      <c r="C45" s="28" t="str">
        <f t="shared" si="0"/>
        <v>2031.125F 2031.125F - Spigatschki 125g - WIPF</v>
      </c>
      <c r="D45" s="28" t="s">
        <v>337</v>
      </c>
      <c r="E45" s="29">
        <v>125</v>
      </c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</row>
    <row r="46" spans="1:23" ht="30.75" hidden="1" thickBot="1" x14ac:dyDescent="0.3">
      <c r="A46" s="28">
        <v>6002</v>
      </c>
      <c r="B46" s="28" t="s">
        <v>18</v>
      </c>
      <c r="C46" s="28" t="str">
        <f t="shared" si="0"/>
        <v>6002 6002 - Veal Frankfurter Mix WIP</v>
      </c>
      <c r="D46" s="28" t="s">
        <v>337</v>
      </c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</row>
    <row r="47" spans="1:23" ht="30.75" hidden="1" thickBot="1" x14ac:dyDescent="0.3">
      <c r="A47" s="28">
        <v>7001</v>
      </c>
      <c r="B47" s="28" t="s">
        <v>1488</v>
      </c>
      <c r="C47" s="28" t="str">
        <f t="shared" si="0"/>
        <v>7001 7001 - HOT Presskopf - WIP</v>
      </c>
      <c r="D47" s="28" t="s">
        <v>337</v>
      </c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</row>
    <row r="48" spans="1:23" ht="30.75" hidden="1" thickBot="1" x14ac:dyDescent="0.3">
      <c r="A48" s="28">
        <v>5011</v>
      </c>
      <c r="B48" s="28" t="s">
        <v>1490</v>
      </c>
      <c r="C48" s="28" t="str">
        <f t="shared" si="0"/>
        <v>5011 5011 - Chicken Breast SV WIP</v>
      </c>
      <c r="D48" s="28" t="s">
        <v>337</v>
      </c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</row>
    <row r="49" spans="1:23" ht="30.75" hidden="1" thickBot="1" x14ac:dyDescent="0.3">
      <c r="A49" s="28">
        <v>2026</v>
      </c>
      <c r="B49" s="28" t="s">
        <v>1492</v>
      </c>
      <c r="C49" s="28" t="str">
        <f t="shared" si="0"/>
        <v>2026 2026 - Chicken &amp; Veal Sausage - WIP</v>
      </c>
      <c r="D49" s="28" t="s">
        <v>337</v>
      </c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</row>
    <row r="50" spans="1:23" ht="45.75" hidden="1" thickBot="1" x14ac:dyDescent="0.3">
      <c r="A50" s="28" t="s">
        <v>1494</v>
      </c>
      <c r="B50" s="28" t="s">
        <v>1495</v>
      </c>
      <c r="C50" s="28" t="str">
        <f t="shared" si="0"/>
        <v>2004.40F 2004.40F - Nuernberger Bratwurst 40g - WIPF</v>
      </c>
      <c r="D50" s="28" t="s">
        <v>337</v>
      </c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</row>
    <row r="51" spans="1:23" ht="45.75" hidden="1" thickBot="1" x14ac:dyDescent="0.3">
      <c r="A51" s="28" t="s">
        <v>228</v>
      </c>
      <c r="B51" s="28" t="s">
        <v>1497</v>
      </c>
      <c r="C51" s="28" t="str">
        <f t="shared" si="0"/>
        <v>6002.56F 6002.56F - Veal Frankfurter 56g - WIPF</v>
      </c>
      <c r="D51" s="28" t="s">
        <v>337</v>
      </c>
      <c r="E51" s="29">
        <v>280</v>
      </c>
      <c r="F51" s="29">
        <v>5</v>
      </c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</row>
    <row r="52" spans="1:23" ht="45.75" thickBot="1" x14ac:dyDescent="0.3">
      <c r="A52" s="28" t="s">
        <v>210</v>
      </c>
      <c r="B52" s="28" t="s">
        <v>1499</v>
      </c>
      <c r="C52" s="28" t="str">
        <f t="shared" si="0"/>
        <v>2006.56F 2006.56F - Frankfurter 56g - WIPF</v>
      </c>
      <c r="D52" s="28" t="s">
        <v>337</v>
      </c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</row>
    <row r="53" spans="1:23" ht="45.75" hidden="1" thickBot="1" x14ac:dyDescent="0.3">
      <c r="A53" s="28" t="s">
        <v>1501</v>
      </c>
      <c r="B53" s="28" t="s">
        <v>1502</v>
      </c>
      <c r="C53" s="28" t="str">
        <f t="shared" si="0"/>
        <v>2026.030F 2026.030F - Chicken &amp; Veal Chipolata 30g - WIPF</v>
      </c>
      <c r="D53" s="28" t="s">
        <v>337</v>
      </c>
      <c r="E53" s="29">
        <v>35</v>
      </c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</row>
    <row r="54" spans="1:23" ht="30.75" hidden="1" thickBot="1" x14ac:dyDescent="0.3">
      <c r="A54" s="28">
        <v>5008</v>
      </c>
      <c r="B54" s="28" t="s">
        <v>1504</v>
      </c>
      <c r="C54" s="28" t="str">
        <f t="shared" si="0"/>
        <v>5008 5008 - Chicken Liverwurst Fine WIP</v>
      </c>
      <c r="D54" s="28" t="s">
        <v>337</v>
      </c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</row>
    <row r="55" spans="1:23" ht="30.75" hidden="1" thickBot="1" x14ac:dyDescent="0.3">
      <c r="A55" s="28">
        <v>3005</v>
      </c>
      <c r="B55" s="28" t="s">
        <v>1506</v>
      </c>
      <c r="C55" s="28" t="str">
        <f t="shared" si="0"/>
        <v>3005 3005 - Lyoner Mix WIP</v>
      </c>
      <c r="D55" s="28" t="s">
        <v>337</v>
      </c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</row>
    <row r="56" spans="1:23" ht="45.75" hidden="1" thickBot="1" x14ac:dyDescent="0.3">
      <c r="A56" s="28" t="s">
        <v>1508</v>
      </c>
      <c r="B56" s="28" t="s">
        <v>1509</v>
      </c>
      <c r="C56" s="28" t="str">
        <f t="shared" si="0"/>
        <v>3015.150F 3015.150F - Liverwurst Fine 150g - WIPF</v>
      </c>
      <c r="D56" s="28" t="s">
        <v>337</v>
      </c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</row>
    <row r="57" spans="1:23" ht="45.75" hidden="1" thickBot="1" x14ac:dyDescent="0.3">
      <c r="A57" s="28" t="s">
        <v>1511</v>
      </c>
      <c r="B57" s="28" t="s">
        <v>1512</v>
      </c>
      <c r="C57" s="28" t="str">
        <f t="shared" si="0"/>
        <v>3016.150F 3016.150F - Liverwurst Coarse 150g - WIPF</v>
      </c>
      <c r="D57" s="28" t="s">
        <v>337</v>
      </c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</row>
    <row r="58" spans="1:23" ht="45.75" hidden="1" thickBot="1" x14ac:dyDescent="0.3">
      <c r="A58" s="28" t="s">
        <v>1514</v>
      </c>
      <c r="B58" s="28" t="s">
        <v>1515</v>
      </c>
      <c r="C58" s="28" t="str">
        <f t="shared" si="0"/>
        <v>5008.150F 5008.150F - Chicken Liverwurst Fine 150g - WIPF</v>
      </c>
      <c r="D58" s="28" t="s">
        <v>337</v>
      </c>
      <c r="E58" s="29">
        <v>150</v>
      </c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</row>
    <row r="59" spans="1:23" ht="30.75" hidden="1" thickBot="1" x14ac:dyDescent="0.3">
      <c r="A59" s="28" t="s">
        <v>1517</v>
      </c>
      <c r="B59" s="28" t="s">
        <v>1518</v>
      </c>
      <c r="C59" s="28" t="str">
        <f t="shared" si="0"/>
        <v>3005.150F 3005.150F - Lyoner 150g - WIPF</v>
      </c>
      <c r="D59" s="28" t="s">
        <v>337</v>
      </c>
      <c r="E59" s="29">
        <v>150</v>
      </c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</row>
    <row r="60" spans="1:23" ht="30.75" hidden="1" thickBot="1" x14ac:dyDescent="0.3">
      <c r="A60" s="28" t="s">
        <v>1520</v>
      </c>
      <c r="B60" s="28" t="s">
        <v>1521</v>
      </c>
      <c r="C60" s="28" t="str">
        <f t="shared" si="0"/>
        <v>3005.2800F 3005.2800F - Lyoner 2800g - WIPF</v>
      </c>
      <c r="D60" s="28" t="s">
        <v>337</v>
      </c>
      <c r="E60" s="29">
        <v>2800</v>
      </c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</row>
    <row r="61" spans="1:23" ht="45.75" hidden="1" thickBot="1" x14ac:dyDescent="0.3">
      <c r="A61" s="28" t="s">
        <v>1523</v>
      </c>
      <c r="B61" s="28" t="s">
        <v>1524</v>
      </c>
      <c r="C61" s="28" t="str">
        <f t="shared" si="0"/>
        <v>2009.165.10 2009.165.10 - Jalapeno Cheese Kransky 165g</v>
      </c>
      <c r="D61" s="28" t="s">
        <v>337</v>
      </c>
      <c r="E61" s="28"/>
      <c r="F61" s="29">
        <v>10</v>
      </c>
      <c r="G61" s="28"/>
      <c r="H61" s="28" t="s">
        <v>1365</v>
      </c>
      <c r="I61" s="28" t="s">
        <v>1438</v>
      </c>
      <c r="J61" s="28">
        <v>2.1</v>
      </c>
      <c r="K61" s="28">
        <v>800</v>
      </c>
      <c r="L61" s="28">
        <v>801</v>
      </c>
      <c r="M61" s="29">
        <v>150</v>
      </c>
      <c r="N61" s="28">
        <v>826</v>
      </c>
      <c r="O61" s="28"/>
      <c r="P61" s="28"/>
      <c r="Q61" s="29">
        <v>10</v>
      </c>
      <c r="R61" s="29">
        <v>56</v>
      </c>
      <c r="S61" s="28" t="s">
        <v>1370</v>
      </c>
      <c r="T61" s="28" t="s">
        <v>1371</v>
      </c>
      <c r="U61" s="28"/>
      <c r="V61" s="28" t="s">
        <v>1372</v>
      </c>
      <c r="W61" s="28"/>
    </row>
    <row r="62" spans="1:23" ht="30.75" hidden="1" thickBot="1" x14ac:dyDescent="0.3">
      <c r="A62" s="28">
        <v>8007</v>
      </c>
      <c r="B62" s="28" t="s">
        <v>1526</v>
      </c>
      <c r="C62" s="28" t="str">
        <f t="shared" si="0"/>
        <v>8007 8007 - Dunne Bratwurst - WIP</v>
      </c>
      <c r="D62" s="28" t="s">
        <v>337</v>
      </c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</row>
    <row r="63" spans="1:23" ht="30.75" hidden="1" thickBot="1" x14ac:dyDescent="0.3">
      <c r="A63" s="28">
        <v>8006</v>
      </c>
      <c r="B63" s="28" t="s">
        <v>1530</v>
      </c>
      <c r="C63" s="28" t="str">
        <f t="shared" si="0"/>
        <v>8006 8006 - Beef Zigeuner Sausage - WIP</v>
      </c>
      <c r="D63" s="28" t="s">
        <v>337</v>
      </c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</row>
    <row r="64" spans="1:23" ht="45.75" hidden="1" thickBot="1" x14ac:dyDescent="0.3">
      <c r="A64" s="28">
        <v>2004.7</v>
      </c>
      <c r="B64" s="28" t="s">
        <v>1532</v>
      </c>
      <c r="C64" s="28" t="str">
        <f t="shared" si="0"/>
        <v>2004.7 2004.030 - Nuernberger fresh 30g - WIPF</v>
      </c>
      <c r="D64" s="28" t="s">
        <v>337</v>
      </c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</row>
    <row r="65" spans="1:23" ht="30.75" hidden="1" thickBot="1" x14ac:dyDescent="0.3">
      <c r="A65" s="28">
        <v>7100</v>
      </c>
      <c r="B65" s="28" t="s">
        <v>1534</v>
      </c>
      <c r="C65" s="28" t="str">
        <f t="shared" si="0"/>
        <v>7100 7100 - Turkey Breast smoked - WIP</v>
      </c>
      <c r="D65" s="28" t="s">
        <v>337</v>
      </c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</row>
    <row r="66" spans="1:23" ht="30.75" hidden="1" thickBot="1" x14ac:dyDescent="0.3">
      <c r="A66" s="28">
        <v>9201</v>
      </c>
      <c r="B66" s="28" t="s">
        <v>1536</v>
      </c>
      <c r="C66" s="28" t="str">
        <f t="shared" si="0"/>
        <v>9201 9201.3000 - Mushy Peas - WIPF</v>
      </c>
      <c r="D66" s="28" t="s">
        <v>337</v>
      </c>
      <c r="E66" s="29">
        <v>3000</v>
      </c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</row>
    <row r="67" spans="1:23" ht="45.75" hidden="1" thickBot="1" x14ac:dyDescent="0.3">
      <c r="A67" s="28">
        <v>2022</v>
      </c>
      <c r="B67" s="28" t="s">
        <v>53</v>
      </c>
      <c r="C67" s="28" t="str">
        <f t="shared" ref="C67:C130" si="1">A67&amp;" "&amp;B67</f>
        <v>2022 2022 - Chicken Blanched Chipolata - WIP</v>
      </c>
      <c r="D67" s="28" t="s">
        <v>337</v>
      </c>
      <c r="E67" s="29">
        <v>1500</v>
      </c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</row>
    <row r="68" spans="1:23" ht="45.75" hidden="1" thickBot="1" x14ac:dyDescent="0.3">
      <c r="A68" s="28">
        <v>2022.03</v>
      </c>
      <c r="B68" s="28" t="s">
        <v>1539</v>
      </c>
      <c r="C68" s="28" t="str">
        <f t="shared" si="1"/>
        <v>2022.03 2022.030 - Chicken Blanched Chipolata - WIPF</v>
      </c>
      <c r="D68" s="28" t="s">
        <v>337</v>
      </c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</row>
    <row r="69" spans="1:23" ht="45.75" hidden="1" thickBot="1" x14ac:dyDescent="0.3">
      <c r="A69" s="28">
        <v>2029</v>
      </c>
      <c r="B69" s="28" t="s">
        <v>1541</v>
      </c>
      <c r="C69" s="28" t="str">
        <f t="shared" si="1"/>
        <v>2029 2029 - RF - Beef &amp; Chicken Chipolata - WIP</v>
      </c>
      <c r="D69" s="28" t="s">
        <v>337</v>
      </c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</row>
    <row r="70" spans="1:23" ht="45.75" hidden="1" thickBot="1" x14ac:dyDescent="0.3">
      <c r="A70" s="28">
        <v>2029.03</v>
      </c>
      <c r="B70" s="28" t="s">
        <v>1543</v>
      </c>
      <c r="C70" s="28" t="str">
        <f t="shared" si="1"/>
        <v>2029.03 2029.030 - RF - Beef &amp; Chicken Chipolata - WIPF</v>
      </c>
      <c r="D70" s="28" t="s">
        <v>337</v>
      </c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</row>
    <row r="71" spans="1:23" ht="45.75" hidden="1" thickBot="1" x14ac:dyDescent="0.3">
      <c r="A71" s="28" t="s">
        <v>1545</v>
      </c>
      <c r="B71" s="28" t="s">
        <v>1546</v>
      </c>
      <c r="C71" s="28" t="str">
        <f t="shared" si="1"/>
        <v>2029.030.1000 2029.030.1000 - Downs Beef &amp; Chicken Chipolata</v>
      </c>
      <c r="D71" s="28" t="s">
        <v>337</v>
      </c>
      <c r="E71" s="29">
        <v>1500</v>
      </c>
      <c r="F71" s="29">
        <v>50</v>
      </c>
      <c r="G71" s="28"/>
      <c r="H71" s="28" t="s">
        <v>1365</v>
      </c>
      <c r="I71" s="28" t="s">
        <v>1379</v>
      </c>
      <c r="J71" s="28">
        <v>2.1</v>
      </c>
      <c r="K71" s="28">
        <v>800</v>
      </c>
      <c r="L71" s="28">
        <v>801</v>
      </c>
      <c r="M71" s="29">
        <v>365</v>
      </c>
      <c r="N71" s="28" t="s">
        <v>1367</v>
      </c>
      <c r="O71" s="28"/>
      <c r="P71" s="28"/>
      <c r="Q71" s="29">
        <v>8</v>
      </c>
      <c r="R71" s="29">
        <v>40</v>
      </c>
      <c r="S71" s="28" t="s">
        <v>1395</v>
      </c>
      <c r="T71" s="28" t="s">
        <v>1371</v>
      </c>
      <c r="U71" s="28"/>
      <c r="V71" s="28"/>
      <c r="W71" s="28"/>
    </row>
    <row r="72" spans="1:23" ht="45.75" hidden="1" thickBot="1" x14ac:dyDescent="0.3">
      <c r="A72" s="28">
        <v>2025</v>
      </c>
      <c r="B72" s="28" t="s">
        <v>68</v>
      </c>
      <c r="C72" s="28" t="str">
        <f t="shared" si="1"/>
        <v>2025 2025 - Chicken &amp; Thyme Chipolata - WIP</v>
      </c>
      <c r="D72" s="28" t="s">
        <v>337</v>
      </c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</row>
    <row r="73" spans="1:23" ht="45.75" hidden="1" thickBot="1" x14ac:dyDescent="0.3">
      <c r="A73" s="28">
        <v>2025.03</v>
      </c>
      <c r="B73" s="28" t="s">
        <v>1549</v>
      </c>
      <c r="C73" s="28" t="str">
        <f t="shared" si="1"/>
        <v>2025.03 2025.030 - Chicken &amp; Thyme Chipolata - WIPF</v>
      </c>
      <c r="D73" s="28" t="s">
        <v>337</v>
      </c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</row>
    <row r="74" spans="1:23" ht="30.75" hidden="1" thickBot="1" x14ac:dyDescent="0.3">
      <c r="A74" s="28">
        <v>7100.1</v>
      </c>
      <c r="B74" s="28" t="s">
        <v>1551</v>
      </c>
      <c r="C74" s="28" t="str">
        <f t="shared" si="1"/>
        <v>7100.1 7100.1 - smoked Turkey Breast WIPF</v>
      </c>
      <c r="D74" s="28" t="s">
        <v>337</v>
      </c>
      <c r="E74" s="29">
        <v>4000</v>
      </c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</row>
    <row r="75" spans="1:23" ht="30.75" hidden="1" thickBot="1" x14ac:dyDescent="0.3">
      <c r="A75" s="28">
        <v>8002.1</v>
      </c>
      <c r="B75" s="28" t="s">
        <v>1553</v>
      </c>
      <c r="C75" s="28" t="str">
        <f t="shared" si="1"/>
        <v>8002.1 8002.100 - Beef Red Wine &amp; Garlic - WIPF</v>
      </c>
      <c r="D75" s="28" t="s">
        <v>337</v>
      </c>
      <c r="E75" s="29">
        <v>100</v>
      </c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</row>
    <row r="76" spans="1:23" ht="30.75" hidden="1" thickBot="1" x14ac:dyDescent="0.3">
      <c r="A76" s="28">
        <v>8002</v>
      </c>
      <c r="B76" s="28" t="s">
        <v>1555</v>
      </c>
      <c r="C76" s="28" t="str">
        <f t="shared" si="1"/>
        <v>8002 8002 - Beef Red Wine &amp; Garlic - WIP</v>
      </c>
      <c r="D76" s="28" t="s">
        <v>337</v>
      </c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</row>
    <row r="77" spans="1:23" ht="30.75" hidden="1" thickBot="1" x14ac:dyDescent="0.3">
      <c r="A77" s="28">
        <v>8004</v>
      </c>
      <c r="B77" s="28" t="s">
        <v>1557</v>
      </c>
      <c r="C77" s="28" t="str">
        <f t="shared" si="1"/>
        <v>8004 8004.135 - Pork Fennel - WIPF</v>
      </c>
      <c r="D77" s="28" t="s">
        <v>337</v>
      </c>
      <c r="E77" s="29">
        <v>135</v>
      </c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</row>
    <row r="78" spans="1:23" ht="30.75" hidden="1" thickBot="1" x14ac:dyDescent="0.3">
      <c r="A78" s="28">
        <v>8008</v>
      </c>
      <c r="B78" s="28" t="s">
        <v>1559</v>
      </c>
      <c r="C78" s="28" t="str">
        <f t="shared" si="1"/>
        <v>8008 8008.135 - Farmers Thick - WIPF</v>
      </c>
      <c r="D78" s="28" t="s">
        <v>337</v>
      </c>
      <c r="E78" s="29">
        <v>135</v>
      </c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</row>
    <row r="79" spans="1:23" ht="30.75" hidden="1" thickBot="1" x14ac:dyDescent="0.3">
      <c r="A79" s="28">
        <v>3012.4</v>
      </c>
      <c r="B79" s="28" t="s">
        <v>1561</v>
      </c>
      <c r="C79" s="28" t="str">
        <f t="shared" si="1"/>
        <v>3012.4 3012.4000 - Leberkase - WIPF</v>
      </c>
      <c r="D79" s="28" t="s">
        <v>337</v>
      </c>
      <c r="E79" s="29">
        <v>4000</v>
      </c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</row>
    <row r="80" spans="1:23" ht="30.75" hidden="1" thickBot="1" x14ac:dyDescent="0.3">
      <c r="A80" s="28">
        <v>7001.3</v>
      </c>
      <c r="B80" s="28" t="s">
        <v>1563</v>
      </c>
      <c r="C80" s="28" t="str">
        <f t="shared" si="1"/>
        <v>7001.3 7001.3000 - HOT Presskopf - WIPF</v>
      </c>
      <c r="D80" s="28" t="s">
        <v>337</v>
      </c>
      <c r="E80" s="29">
        <v>3000</v>
      </c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</row>
    <row r="81" spans="1:23" ht="45.75" hidden="1" thickBot="1" x14ac:dyDescent="0.3">
      <c r="A81" s="28">
        <v>3012.1</v>
      </c>
      <c r="B81" s="28" t="s">
        <v>1565</v>
      </c>
      <c r="C81" s="28" t="str">
        <f t="shared" si="1"/>
        <v>3012.1 3012.1000 - Leberkase raw - WIPF</v>
      </c>
      <c r="D81" s="28" t="s">
        <v>337</v>
      </c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</row>
    <row r="82" spans="1:23" ht="30.75" hidden="1" thickBot="1" x14ac:dyDescent="0.3">
      <c r="A82" s="28">
        <v>3001</v>
      </c>
      <c r="B82" s="28" t="s">
        <v>1567</v>
      </c>
      <c r="C82" s="28" t="str">
        <f t="shared" si="1"/>
        <v>3001 3001 - Doctorskaja - WIP</v>
      </c>
      <c r="D82" s="28" t="s">
        <v>337</v>
      </c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</row>
    <row r="83" spans="1:23" ht="15.75" hidden="1" thickBot="1" x14ac:dyDescent="0.3">
      <c r="A83" s="28">
        <v>3002</v>
      </c>
      <c r="B83" s="28" t="s">
        <v>1569</v>
      </c>
      <c r="C83" s="28" t="str">
        <f t="shared" si="1"/>
        <v>3002 3002 - Russkaja - WIP</v>
      </c>
      <c r="D83" s="28" t="s">
        <v>337</v>
      </c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</row>
    <row r="84" spans="1:23" ht="30.75" hidden="1" thickBot="1" x14ac:dyDescent="0.3">
      <c r="A84" s="28">
        <v>3021</v>
      </c>
      <c r="B84" s="28" t="s">
        <v>1571</v>
      </c>
      <c r="C84" s="28" t="str">
        <f t="shared" si="1"/>
        <v>3021 3021 - Black Pudding - WIP</v>
      </c>
      <c r="D84" s="28" t="s">
        <v>337</v>
      </c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</row>
    <row r="85" spans="1:23" ht="30.75" hidden="1" thickBot="1" x14ac:dyDescent="0.3">
      <c r="A85" s="28">
        <v>5001</v>
      </c>
      <c r="B85" s="28" t="s">
        <v>1573</v>
      </c>
      <c r="C85" s="28" t="str">
        <f t="shared" si="1"/>
        <v>5001 5001 - Chicken Frankfurter - WIP</v>
      </c>
      <c r="D85" s="28" t="s">
        <v>337</v>
      </c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</row>
    <row r="86" spans="1:23" ht="45.75" hidden="1" thickBot="1" x14ac:dyDescent="0.3">
      <c r="A86" s="28">
        <v>5001.1000000000004</v>
      </c>
      <c r="B86" s="28" t="s">
        <v>1575</v>
      </c>
      <c r="C86" s="28" t="str">
        <f t="shared" si="1"/>
        <v>5001.1 5001.100 - Chicken Frankfurter Skinless - WIPF</v>
      </c>
      <c r="D86" s="28" t="s">
        <v>337</v>
      </c>
      <c r="E86" s="29">
        <v>98</v>
      </c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</row>
    <row r="87" spans="1:23" ht="45.75" thickBot="1" x14ac:dyDescent="0.3">
      <c r="A87" s="28">
        <v>2006.09</v>
      </c>
      <c r="B87" s="28" t="s">
        <v>1577</v>
      </c>
      <c r="C87" s="28" t="str">
        <f t="shared" si="1"/>
        <v>2006.09 2006.090 - Frankfurter long 26 cm - WIPF</v>
      </c>
      <c r="D87" s="28" t="s">
        <v>337</v>
      </c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</row>
    <row r="88" spans="1:23" ht="30.75" thickBot="1" x14ac:dyDescent="0.3">
      <c r="A88" s="28">
        <v>2006.1</v>
      </c>
      <c r="B88" s="28" t="s">
        <v>1579</v>
      </c>
      <c r="C88" s="28" t="str">
        <f t="shared" si="1"/>
        <v>2006.1 2006.1 - Hotdog 100g 21 cm - WIPF</v>
      </c>
      <c r="D88" s="28" t="s">
        <v>337</v>
      </c>
      <c r="E88" s="29">
        <v>100</v>
      </c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</row>
    <row r="89" spans="1:23" ht="30.75" hidden="1" thickBot="1" x14ac:dyDescent="0.3">
      <c r="A89" s="28">
        <v>3021.4</v>
      </c>
      <c r="B89" s="28" t="s">
        <v>1581</v>
      </c>
      <c r="C89" s="28" t="str">
        <f t="shared" si="1"/>
        <v>3021.4 3021.400 - Black Pudding 400g - WIPF</v>
      </c>
      <c r="D89" s="28" t="s">
        <v>337</v>
      </c>
      <c r="E89" s="29">
        <v>400</v>
      </c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</row>
    <row r="90" spans="1:23" ht="45.75" hidden="1" thickBot="1" x14ac:dyDescent="0.3">
      <c r="A90" s="28">
        <v>2202</v>
      </c>
      <c r="B90" s="28" t="s">
        <v>1583</v>
      </c>
      <c r="C90" s="28" t="str">
        <f t="shared" si="1"/>
        <v>2202 2202 - CFC Texas Style Beef Sausage - WIP</v>
      </c>
      <c r="D90" s="28" t="s">
        <v>337</v>
      </c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</row>
    <row r="91" spans="1:23" ht="45.75" hidden="1" thickBot="1" x14ac:dyDescent="0.3">
      <c r="A91" s="28">
        <v>2202.1</v>
      </c>
      <c r="B91" s="28" t="s">
        <v>1585</v>
      </c>
      <c r="C91" s="28" t="str">
        <f t="shared" si="1"/>
        <v>2202.1 2202.100 - CFC Texas Style Beef Sausage - WIPF</v>
      </c>
      <c r="D91" s="28" t="s">
        <v>337</v>
      </c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</row>
    <row r="92" spans="1:23" ht="30.75" hidden="1" thickBot="1" x14ac:dyDescent="0.3">
      <c r="A92" s="28">
        <v>1024</v>
      </c>
      <c r="B92" s="28" t="s">
        <v>101</v>
      </c>
      <c r="C92" s="28" t="str">
        <f t="shared" si="1"/>
        <v>1024 1024 - Costco Ham WIP</v>
      </c>
      <c r="D92" s="28" t="s">
        <v>337</v>
      </c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</row>
    <row r="93" spans="1:23" ht="30.75" hidden="1" thickBot="1" x14ac:dyDescent="0.3">
      <c r="A93" s="28">
        <v>2201</v>
      </c>
      <c r="B93" s="28" t="s">
        <v>1588</v>
      </c>
      <c r="C93" s="28" t="str">
        <f t="shared" si="1"/>
        <v>2201 2201 - CFC Seattle Pork Sausages - WIP</v>
      </c>
      <c r="D93" s="28" t="s">
        <v>337</v>
      </c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</row>
    <row r="94" spans="1:23" ht="45.75" hidden="1" thickBot="1" x14ac:dyDescent="0.3">
      <c r="A94" s="28">
        <v>2201.1</v>
      </c>
      <c r="B94" s="28" t="s">
        <v>1590</v>
      </c>
      <c r="C94" s="28" t="str">
        <f t="shared" si="1"/>
        <v>2201.1 2201.100 - CFC Seattle Pork Sausages - WIPF</v>
      </c>
      <c r="D94" s="28" t="s">
        <v>337</v>
      </c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</row>
    <row r="95" spans="1:23" ht="45.75" hidden="1" thickBot="1" x14ac:dyDescent="0.3">
      <c r="A95" s="28">
        <v>2032</v>
      </c>
      <c r="B95" s="28" t="s">
        <v>66</v>
      </c>
      <c r="C95" s="28" t="str">
        <f t="shared" si="1"/>
        <v>2032 2032 - Costco Tasty Juicy Hot Dogs DOMESTIC - WIP</v>
      </c>
      <c r="D95" s="28" t="s">
        <v>337</v>
      </c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 t="s">
        <v>1593</v>
      </c>
      <c r="U95" s="28"/>
      <c r="V95" s="28"/>
      <c r="W95" s="28"/>
    </row>
    <row r="96" spans="1:23" ht="45.75" hidden="1" thickBot="1" x14ac:dyDescent="0.3">
      <c r="A96" s="28">
        <v>2032.05</v>
      </c>
      <c r="B96" s="28" t="s">
        <v>1594</v>
      </c>
      <c r="C96" s="28" t="str">
        <f t="shared" si="1"/>
        <v>2032.05 2032.050 - Costco Tasty Juicy Hot Dogs DOMESTIC - WIPF</v>
      </c>
      <c r="D96" s="28" t="s">
        <v>337</v>
      </c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 t="s">
        <v>1595</v>
      </c>
      <c r="U96" s="28"/>
      <c r="V96" s="28"/>
      <c r="W96" s="28"/>
    </row>
    <row r="97" spans="1:23" ht="45.75" hidden="1" thickBot="1" x14ac:dyDescent="0.3">
      <c r="A97" s="28">
        <v>2033</v>
      </c>
      <c r="B97" s="28" t="s">
        <v>59</v>
      </c>
      <c r="C97" s="28" t="str">
        <f t="shared" si="1"/>
        <v>2033 2033 - Costco Tasty Juicy Hot Dogs NEW ZEALAND - WIP</v>
      </c>
      <c r="D97" s="28" t="s">
        <v>337</v>
      </c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</row>
    <row r="98" spans="1:23" ht="60.75" hidden="1" thickBot="1" x14ac:dyDescent="0.3">
      <c r="A98" s="28">
        <v>2033.05</v>
      </c>
      <c r="B98" s="28" t="s">
        <v>1597</v>
      </c>
      <c r="C98" s="28" t="str">
        <f t="shared" si="1"/>
        <v>2033.05 2033.050 - Costco Tasty Juicy Hot Dogs NEW ZEALAND - WIPF</v>
      </c>
      <c r="D98" s="28" t="s">
        <v>337</v>
      </c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</row>
    <row r="99" spans="1:23" ht="45.75" hidden="1" thickBot="1" x14ac:dyDescent="0.3">
      <c r="A99" s="28" t="s">
        <v>1599</v>
      </c>
      <c r="B99" s="28" t="s">
        <v>1600</v>
      </c>
      <c r="C99" s="28" t="str">
        <f t="shared" si="1"/>
        <v>10003.5.1 10003.5.1 - BEEF SLICED BRISKET 6MM FRZ (KG)</v>
      </c>
      <c r="D99" s="28" t="s">
        <v>337</v>
      </c>
      <c r="E99" s="29">
        <v>1</v>
      </c>
      <c r="F99" s="28"/>
      <c r="G99" s="28"/>
      <c r="H99" s="28"/>
      <c r="I99" s="28" t="s">
        <v>1601</v>
      </c>
      <c r="J99" s="28">
        <v>2.1</v>
      </c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</row>
    <row r="100" spans="1:23" ht="45.75" hidden="1" thickBot="1" x14ac:dyDescent="0.3">
      <c r="A100" s="28">
        <v>7100.5</v>
      </c>
      <c r="B100" s="28" t="s">
        <v>1604</v>
      </c>
      <c r="C100" s="28" t="str">
        <f t="shared" si="1"/>
        <v>7100.5 7100.5 - Turkey Breast Chilli slicing log</v>
      </c>
      <c r="D100" s="28" t="s">
        <v>337</v>
      </c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</row>
    <row r="101" spans="1:23" ht="45.75" hidden="1" thickBot="1" x14ac:dyDescent="0.3">
      <c r="A101" s="28">
        <v>7100.5</v>
      </c>
      <c r="B101" s="28" t="s">
        <v>1608</v>
      </c>
      <c r="C101" s="28" t="str">
        <f t="shared" si="1"/>
        <v>7100.5 7100.5 - Turkey Breast Chilli slicing log - WIPF</v>
      </c>
      <c r="D101" s="28" t="s">
        <v>337</v>
      </c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</row>
    <row r="102" spans="1:23" ht="165.75" hidden="1" thickBot="1" x14ac:dyDescent="0.3">
      <c r="A102" s="28" t="s">
        <v>1612</v>
      </c>
      <c r="B102" s="28" t="s">
        <v>1613</v>
      </c>
      <c r="C102" s="28" t="str">
        <f t="shared" si="1"/>
        <v>10003.28.0800.12 10003.28.0800.12 - INN1572 Pepper crusted sliced beef brisket</v>
      </c>
      <c r="D102" s="28" t="s">
        <v>337</v>
      </c>
      <c r="E102" s="29">
        <v>0.8</v>
      </c>
      <c r="F102" s="28"/>
      <c r="G102" s="28"/>
      <c r="H102" s="28" t="s">
        <v>1615</v>
      </c>
      <c r="I102" s="28" t="s">
        <v>1616</v>
      </c>
      <c r="J102" s="28">
        <v>2.1</v>
      </c>
      <c r="K102" s="28">
        <v>800</v>
      </c>
      <c r="L102" s="28">
        <v>801</v>
      </c>
      <c r="M102" s="29">
        <v>365</v>
      </c>
      <c r="N102" s="28" t="s">
        <v>1617</v>
      </c>
      <c r="O102" s="28"/>
      <c r="P102" s="28"/>
      <c r="Q102" s="29">
        <v>12</v>
      </c>
      <c r="R102" s="29">
        <v>40</v>
      </c>
      <c r="S102" s="28" t="s">
        <v>1395</v>
      </c>
      <c r="T102" s="28" t="s">
        <v>1382</v>
      </c>
      <c r="U102" s="28"/>
      <c r="V102" s="28" t="s">
        <v>112</v>
      </c>
      <c r="W102" s="28" t="s">
        <v>1620</v>
      </c>
    </row>
    <row r="103" spans="1:23" ht="45.75" hidden="1" thickBot="1" x14ac:dyDescent="0.3">
      <c r="A103" s="28">
        <v>2003.135</v>
      </c>
      <c r="B103" s="28" t="s">
        <v>1621</v>
      </c>
      <c r="C103" s="28" t="str">
        <f t="shared" si="1"/>
        <v>2003.135 2003.135 - Swissbratwurst - WIPF</v>
      </c>
      <c r="D103" s="28" t="s">
        <v>337</v>
      </c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</row>
    <row r="104" spans="1:23" ht="30.75" hidden="1" thickBot="1" x14ac:dyDescent="0.3">
      <c r="A104" s="28">
        <v>2005</v>
      </c>
      <c r="B104" s="28" t="s">
        <v>22</v>
      </c>
      <c r="C104" s="28" t="str">
        <f t="shared" si="1"/>
        <v>2005 2005 - Weisswurst - WIP</v>
      </c>
      <c r="D104" s="28" t="s">
        <v>337</v>
      </c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</row>
    <row r="105" spans="1:23" ht="45.75" hidden="1" thickBot="1" x14ac:dyDescent="0.3">
      <c r="A105" s="28">
        <v>2005.1</v>
      </c>
      <c r="B105" s="28" t="s">
        <v>1624</v>
      </c>
      <c r="C105" s="28" t="str">
        <f t="shared" si="1"/>
        <v>2005.1 2005.100 - Weisswurst 100g - WIPF</v>
      </c>
      <c r="D105" s="28" t="s">
        <v>337</v>
      </c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</row>
    <row r="106" spans="1:23" ht="45.75" hidden="1" thickBot="1" x14ac:dyDescent="0.3">
      <c r="A106" s="28">
        <v>2005.12</v>
      </c>
      <c r="B106" s="28" t="s">
        <v>1626</v>
      </c>
      <c r="C106" s="28" t="str">
        <f t="shared" si="1"/>
        <v>2005.12 2005.120 - Weisswurst 120g - WIPF</v>
      </c>
      <c r="D106" s="28" t="s">
        <v>337</v>
      </c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</row>
    <row r="107" spans="1:23" ht="30.75" hidden="1" thickBot="1" x14ac:dyDescent="0.3">
      <c r="A107" s="28">
        <v>8009</v>
      </c>
      <c r="B107" s="28" t="s">
        <v>1628</v>
      </c>
      <c r="C107" s="28" t="str">
        <f t="shared" si="1"/>
        <v>8009 8009 - Pear Cider Pork Sausage - WIP</v>
      </c>
      <c r="D107" s="28" t="s">
        <v>337</v>
      </c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</row>
    <row r="108" spans="1:23" ht="30.75" hidden="1" thickBot="1" x14ac:dyDescent="0.3">
      <c r="A108" s="28">
        <v>8009.0749999999998</v>
      </c>
      <c r="B108" s="28" t="s">
        <v>1630</v>
      </c>
      <c r="C108" s="28" t="str">
        <f t="shared" si="1"/>
        <v>8009.075 8009.075 - Pear Cider Sausages 75g - WIPF</v>
      </c>
      <c r="D108" s="28" t="s">
        <v>337</v>
      </c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</row>
    <row r="109" spans="1:23" ht="30.75" hidden="1" thickBot="1" x14ac:dyDescent="0.3">
      <c r="A109" s="28">
        <v>9003.4</v>
      </c>
      <c r="B109" s="28" t="s">
        <v>1632</v>
      </c>
      <c r="C109" s="28" t="str">
        <f t="shared" si="1"/>
        <v>9003.4 9003.400 - Boerewors - WIPF</v>
      </c>
      <c r="D109" s="28" t="s">
        <v>337</v>
      </c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</row>
    <row r="110" spans="1:23" ht="30.75" hidden="1" thickBot="1" x14ac:dyDescent="0.3">
      <c r="A110" s="28">
        <v>5001.0559999999996</v>
      </c>
      <c r="B110" s="28" t="s">
        <v>1634</v>
      </c>
      <c r="C110" s="28" t="str">
        <f t="shared" si="1"/>
        <v>5001.056 5001.056 - Chicken Frankfurter - WIPF</v>
      </c>
      <c r="D110" s="28" t="s">
        <v>337</v>
      </c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</row>
    <row r="111" spans="1:23" ht="45.75" thickBot="1" x14ac:dyDescent="0.3">
      <c r="A111" s="28" t="s">
        <v>126</v>
      </c>
      <c r="B111" s="28" t="s">
        <v>1636</v>
      </c>
      <c r="C111" s="28" t="str">
        <f t="shared" si="1"/>
        <v>2006.5.135 2006.5.135 - Bockwurst 135g - WIPF</v>
      </c>
      <c r="D111" s="28" t="s">
        <v>337</v>
      </c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</row>
    <row r="112" spans="1:23" ht="30.75" hidden="1" thickBot="1" x14ac:dyDescent="0.3">
      <c r="A112" s="28">
        <v>2010.12</v>
      </c>
      <c r="B112" s="28" t="s">
        <v>1638</v>
      </c>
      <c r="C112" s="28" t="str">
        <f t="shared" si="1"/>
        <v>2010.12 2010.120 - Cheese Kransky 120g - WIPF</v>
      </c>
      <c r="D112" s="28" t="s">
        <v>337</v>
      </c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</row>
    <row r="113" spans="1:23" ht="45.75" hidden="1" thickBot="1" x14ac:dyDescent="0.3">
      <c r="A113" s="28">
        <v>2004.15</v>
      </c>
      <c r="B113" s="28" t="s">
        <v>1640</v>
      </c>
      <c r="C113" s="28" t="str">
        <f t="shared" si="1"/>
        <v>2004.15 2004.150 - Nuernbeger Pinwheel150g - WIPF</v>
      </c>
      <c r="D113" s="28" t="s">
        <v>337</v>
      </c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</row>
    <row r="114" spans="1:23" ht="45.75" hidden="1" thickBot="1" x14ac:dyDescent="0.3">
      <c r="A114" s="28" t="s">
        <v>275</v>
      </c>
      <c r="B114" s="28" t="s">
        <v>1642</v>
      </c>
      <c r="C114" s="28" t="str">
        <f t="shared" si="1"/>
        <v>1024.900.10 1024.900.10 - Johnsons Sliced double smoked ham</v>
      </c>
      <c r="D114" s="28" t="s">
        <v>337</v>
      </c>
      <c r="E114" s="29">
        <v>900</v>
      </c>
      <c r="F114" s="28"/>
      <c r="G114" s="28"/>
      <c r="H114" s="28"/>
      <c r="I114" s="28" t="s">
        <v>1601</v>
      </c>
      <c r="J114" s="28">
        <v>3.1</v>
      </c>
      <c r="K114" s="28">
        <v>800</v>
      </c>
      <c r="L114" s="28" t="s">
        <v>1644</v>
      </c>
      <c r="M114" s="29">
        <v>42</v>
      </c>
      <c r="N114" s="28"/>
      <c r="O114" s="28"/>
      <c r="P114" s="28"/>
      <c r="Q114" s="29">
        <v>10</v>
      </c>
      <c r="R114" s="28">
        <v>36</v>
      </c>
      <c r="S114" s="28" t="s">
        <v>1646</v>
      </c>
      <c r="T114" s="28" t="s">
        <v>1371</v>
      </c>
      <c r="U114" s="28"/>
      <c r="V114" s="28" t="s">
        <v>112</v>
      </c>
      <c r="W114" s="28"/>
    </row>
    <row r="115" spans="1:23" ht="30.75" hidden="1" thickBot="1" x14ac:dyDescent="0.3">
      <c r="A115" s="28">
        <v>2018.08</v>
      </c>
      <c r="B115" s="28" t="s">
        <v>1647</v>
      </c>
      <c r="C115" s="28" t="str">
        <f t="shared" si="1"/>
        <v>2018.08 2018.080 - Landjager - WIPF</v>
      </c>
      <c r="D115" s="28" t="s">
        <v>337</v>
      </c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</row>
    <row r="116" spans="1:23" ht="30.75" hidden="1" thickBot="1" x14ac:dyDescent="0.3">
      <c r="A116" s="28">
        <v>2018</v>
      </c>
      <c r="B116" s="28" t="s">
        <v>1649</v>
      </c>
      <c r="C116" s="28" t="str">
        <f t="shared" si="1"/>
        <v>2018 2018 -Landjager - WIP</v>
      </c>
      <c r="D116" s="28" t="s">
        <v>337</v>
      </c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</row>
    <row r="117" spans="1:23" ht="45.75" hidden="1" thickBot="1" x14ac:dyDescent="0.3">
      <c r="A117" s="28">
        <v>3006.15</v>
      </c>
      <c r="B117" s="28" t="s">
        <v>1651</v>
      </c>
      <c r="C117" s="28" t="str">
        <f t="shared" si="1"/>
        <v>3006.15 3006.150 - Jagdwurst/Strassburger 150g - WIPF</v>
      </c>
      <c r="D117" s="28" t="s">
        <v>337</v>
      </c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</row>
    <row r="118" spans="1:23" ht="45.75" hidden="1" thickBot="1" x14ac:dyDescent="0.3">
      <c r="A118" s="28">
        <v>3006.28</v>
      </c>
      <c r="B118" s="28" t="s">
        <v>1653</v>
      </c>
      <c r="C118" s="28" t="str">
        <f t="shared" si="1"/>
        <v>3006.28 3006.2800 - Jagdwurst/Strassburger 2800g - WIPF</v>
      </c>
      <c r="D118" s="28" t="s">
        <v>337</v>
      </c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</row>
    <row r="119" spans="1:23" ht="60.75" hidden="1" thickBot="1" x14ac:dyDescent="0.3">
      <c r="A119" s="28">
        <v>2002.165</v>
      </c>
      <c r="B119" s="28" t="s">
        <v>1657</v>
      </c>
      <c r="C119" s="28" t="str">
        <f t="shared" si="1"/>
        <v>2002.165 2002.165 - Thueringer Bratwurst 165g - WIPF</v>
      </c>
      <c r="D119" s="28" t="s">
        <v>337</v>
      </c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</row>
    <row r="120" spans="1:23" ht="30.75" hidden="1" thickBot="1" x14ac:dyDescent="0.3">
      <c r="A120" s="28">
        <v>2010.1</v>
      </c>
      <c r="B120" s="28" t="s">
        <v>1659</v>
      </c>
      <c r="C120" s="28" t="str">
        <f t="shared" si="1"/>
        <v>2010.1 2010.100 - Cheese Kransky 100g - WIPF</v>
      </c>
      <c r="D120" s="28" t="s">
        <v>337</v>
      </c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</row>
    <row r="121" spans="1:23" ht="30.75" hidden="1" thickBot="1" x14ac:dyDescent="0.3">
      <c r="A121" s="28">
        <v>8007</v>
      </c>
      <c r="B121" s="28" t="s">
        <v>1661</v>
      </c>
      <c r="C121" s="28" t="str">
        <f t="shared" si="1"/>
        <v>8007 8007.075 - Duenne Bratwurst 75g - WIPF</v>
      </c>
      <c r="D121" s="28" t="s">
        <v>337</v>
      </c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</row>
    <row r="122" spans="1:23" ht="30.75" hidden="1" thickBot="1" x14ac:dyDescent="0.3">
      <c r="A122" s="28">
        <v>8006.1350000000002</v>
      </c>
      <c r="B122" s="28" t="s">
        <v>1663</v>
      </c>
      <c r="C122" s="28" t="str">
        <f t="shared" si="1"/>
        <v>8006.135 8006.135 - Beef Zigeuner 135g - WIPF</v>
      </c>
      <c r="D122" s="28" t="s">
        <v>337</v>
      </c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</row>
    <row r="123" spans="1:23" ht="45.75" thickBot="1" x14ac:dyDescent="0.3">
      <c r="A123" s="28">
        <v>2006.02</v>
      </c>
      <c r="B123" s="28" t="s">
        <v>1665</v>
      </c>
      <c r="C123" s="28" t="str">
        <f t="shared" si="1"/>
        <v>2006.02 2006.030- Frankfurter Cocktail 30g - WIPF</v>
      </c>
      <c r="D123" s="28" t="s">
        <v>337</v>
      </c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</row>
    <row r="124" spans="1:23" ht="45.75" hidden="1" thickBot="1" x14ac:dyDescent="0.3">
      <c r="A124" s="28">
        <v>3008.28</v>
      </c>
      <c r="B124" s="28" t="s">
        <v>1667</v>
      </c>
      <c r="C124" s="28" t="str">
        <f t="shared" si="1"/>
        <v>3008.28 3008.2800 - Bierschinken 2800g -WIPF</v>
      </c>
      <c r="D124" s="28" t="s">
        <v>337</v>
      </c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</row>
    <row r="125" spans="1:23" ht="30.75" hidden="1" thickBot="1" x14ac:dyDescent="0.3">
      <c r="A125" s="28">
        <v>2020</v>
      </c>
      <c r="B125" s="28" t="s">
        <v>57</v>
      </c>
      <c r="C125" s="28" t="str">
        <f t="shared" si="1"/>
        <v>2020 2020 - Beef Hot Dog - WIP</v>
      </c>
      <c r="D125" s="28" t="s">
        <v>337</v>
      </c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</row>
    <row r="126" spans="1:23" ht="30.75" hidden="1" thickBot="1" x14ac:dyDescent="0.3">
      <c r="A126" s="28">
        <v>20001.3</v>
      </c>
      <c r="B126" s="28" t="s">
        <v>1672</v>
      </c>
      <c r="C126" s="28" t="str">
        <f t="shared" si="1"/>
        <v>20001.3 20001.3000 - Chilli Con Carne WIPF</v>
      </c>
      <c r="D126" s="28" t="s">
        <v>337</v>
      </c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</row>
    <row r="127" spans="1:23" ht="30.75" hidden="1" thickBot="1" x14ac:dyDescent="0.3">
      <c r="A127" s="28">
        <v>2020.65</v>
      </c>
      <c r="B127" s="28" t="s">
        <v>1674</v>
      </c>
      <c r="C127" s="28" t="str">
        <f t="shared" si="1"/>
        <v>2020.65 2020.65 - Beef Hot Dog 65g - WIPF</v>
      </c>
      <c r="D127" s="28" t="s">
        <v>337</v>
      </c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</row>
    <row r="128" spans="1:23" ht="30.75" hidden="1" thickBot="1" x14ac:dyDescent="0.3">
      <c r="A128" s="28">
        <v>2017.0250000000001</v>
      </c>
      <c r="B128" s="28" t="s">
        <v>1676</v>
      </c>
      <c r="C128" s="28" t="str">
        <f t="shared" si="1"/>
        <v>2017.025 2017.025 - Breakfast sausages NZ - WIPF</v>
      </c>
      <c r="D128" s="28" t="s">
        <v>337</v>
      </c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</row>
    <row r="129" spans="1:23" ht="45.75" hidden="1" thickBot="1" x14ac:dyDescent="0.3">
      <c r="A129" s="28">
        <v>2029</v>
      </c>
      <c r="B129" s="28" t="s">
        <v>1678</v>
      </c>
      <c r="C129" s="28" t="str">
        <f t="shared" si="1"/>
        <v>2029 2029 - Beef &amp; Chicken Chipolata - WIP</v>
      </c>
      <c r="D129" s="28" t="s">
        <v>337</v>
      </c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</row>
    <row r="130" spans="1:23" ht="45.75" hidden="1" thickBot="1" x14ac:dyDescent="0.3">
      <c r="A130" s="28">
        <v>2029.03</v>
      </c>
      <c r="B130" s="28" t="s">
        <v>1680</v>
      </c>
      <c r="C130" s="28" t="str">
        <f t="shared" si="1"/>
        <v>2029.03 2029.030 - RF Beef &amp; Chicken Chipolata - WIPF</v>
      </c>
      <c r="D130" s="28" t="s">
        <v>337</v>
      </c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</row>
    <row r="131" spans="1:23" ht="45.75" hidden="1" thickBot="1" x14ac:dyDescent="0.3">
      <c r="A131" s="28">
        <v>5008.8999999999996</v>
      </c>
      <c r="B131" s="28" t="s">
        <v>1682</v>
      </c>
      <c r="C131" s="28" t="str">
        <f t="shared" ref="C131:C194" si="2">A131&amp;" "&amp;B131</f>
        <v>5008.9 5008.900F - Chicken Liverwurst LRG - WIPF</v>
      </c>
      <c r="D131" s="28" t="s">
        <v>337</v>
      </c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</row>
    <row r="132" spans="1:23" ht="30.75" hidden="1" thickBot="1" x14ac:dyDescent="0.3">
      <c r="A132" s="28"/>
      <c r="B132" s="28" t="s">
        <v>1684</v>
      </c>
      <c r="C132" s="28" t="str">
        <f t="shared" si="2"/>
        <v xml:space="preserve"> Bio preserve CLW natural cure</v>
      </c>
      <c r="D132" s="28" t="s">
        <v>337</v>
      </c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</row>
    <row r="133" spans="1:23" ht="30.75" hidden="1" thickBot="1" x14ac:dyDescent="0.3">
      <c r="A133" s="28">
        <v>1012</v>
      </c>
      <c r="B133" s="28" t="s">
        <v>1686</v>
      </c>
      <c r="C133" s="28" t="str">
        <f t="shared" si="2"/>
        <v>1012 1012 - Natural ham -WIP</v>
      </c>
      <c r="D133" s="28" t="s">
        <v>337</v>
      </c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</row>
    <row r="134" spans="1:23" ht="30.75" hidden="1" thickBot="1" x14ac:dyDescent="0.3">
      <c r="A134" s="28">
        <v>2027</v>
      </c>
      <c r="B134" s="28" t="s">
        <v>1688</v>
      </c>
      <c r="C134" s="28" t="str">
        <f t="shared" si="2"/>
        <v>2027 2027 - English Cumberland - WIP</v>
      </c>
      <c r="D134" s="28" t="s">
        <v>337</v>
      </c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</row>
    <row r="135" spans="1:23" ht="45.75" hidden="1" thickBot="1" x14ac:dyDescent="0.3">
      <c r="A135" s="28">
        <v>2027.03</v>
      </c>
      <c r="B135" s="28" t="s">
        <v>1692</v>
      </c>
      <c r="C135" s="28" t="str">
        <f t="shared" si="2"/>
        <v>2027.03 2027.030 - RF - Cumberland 30g - WIPF</v>
      </c>
      <c r="D135" s="28" t="s">
        <v>337</v>
      </c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</row>
    <row r="136" spans="1:23" ht="45.75" hidden="1" thickBot="1" x14ac:dyDescent="0.3">
      <c r="A136" s="28">
        <v>2027.08</v>
      </c>
      <c r="B136" s="28" t="s">
        <v>1694</v>
      </c>
      <c r="C136" s="28" t="str">
        <f t="shared" si="2"/>
        <v>2027.08 2027.080 - English Cumberland 80g - WIPF</v>
      </c>
      <c r="D136" s="28" t="s">
        <v>337</v>
      </c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</row>
    <row r="137" spans="1:23" ht="30.75" hidden="1" thickBot="1" x14ac:dyDescent="0.3">
      <c r="A137" s="28" t="s">
        <v>1696</v>
      </c>
      <c r="B137" s="28" t="s">
        <v>1697</v>
      </c>
      <c r="C137" s="28" t="str">
        <f t="shared" si="2"/>
        <v>9006.1.2 9006.1.2 - INN1575 Roasted Pork Belly</v>
      </c>
      <c r="D137" s="28" t="s">
        <v>337</v>
      </c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</row>
    <row r="138" spans="1:23" ht="30.75" hidden="1" thickBot="1" x14ac:dyDescent="0.3">
      <c r="A138" s="28" t="s">
        <v>1696</v>
      </c>
      <c r="B138" s="28" t="s">
        <v>1697</v>
      </c>
      <c r="C138" s="28" t="str">
        <f t="shared" si="2"/>
        <v>9006.1.2 9006.1.2 - INN1575 Roasted Pork Belly</v>
      </c>
      <c r="D138" s="28" t="s">
        <v>337</v>
      </c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</row>
    <row r="139" spans="1:23" ht="45.75" hidden="1" thickBot="1" x14ac:dyDescent="0.3">
      <c r="A139" s="28" t="s">
        <v>1700</v>
      </c>
      <c r="B139" s="28" t="s">
        <v>1701</v>
      </c>
      <c r="C139" s="28" t="str">
        <f t="shared" si="2"/>
        <v>2027.030.100 2027.030.1000 - Downs Cumberland Chipolata</v>
      </c>
      <c r="D139" s="28" t="s">
        <v>337</v>
      </c>
      <c r="E139" s="29">
        <v>1.5</v>
      </c>
      <c r="F139" s="28"/>
      <c r="G139" s="28"/>
      <c r="H139" s="28" t="s">
        <v>1365</v>
      </c>
      <c r="I139" s="28" t="s">
        <v>1379</v>
      </c>
      <c r="J139" s="28">
        <v>2.1</v>
      </c>
      <c r="K139" s="28">
        <v>800</v>
      </c>
      <c r="L139" s="28">
        <v>801</v>
      </c>
      <c r="M139" s="29">
        <v>365</v>
      </c>
      <c r="N139" s="28" t="s">
        <v>1367</v>
      </c>
      <c r="O139" s="28"/>
      <c r="P139" s="28"/>
      <c r="Q139" s="29">
        <v>8</v>
      </c>
      <c r="R139" s="28">
        <v>56</v>
      </c>
      <c r="S139" s="28" t="s">
        <v>1703</v>
      </c>
      <c r="T139" s="28" t="s">
        <v>1371</v>
      </c>
      <c r="U139" s="28"/>
      <c r="V139" s="28" t="s">
        <v>1372</v>
      </c>
      <c r="W139" s="28"/>
    </row>
    <row r="140" spans="1:23" ht="30.75" hidden="1" thickBot="1" x14ac:dyDescent="0.3">
      <c r="A140" s="28">
        <v>8001</v>
      </c>
      <c r="B140" s="28" t="s">
        <v>1704</v>
      </c>
      <c r="C140" s="28" t="str">
        <f t="shared" si="2"/>
        <v>8001 8001 - Classic Beef - WIP</v>
      </c>
      <c r="D140" s="28" t="s">
        <v>337</v>
      </c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</row>
    <row r="141" spans="1:23" ht="30.75" hidden="1" thickBot="1" x14ac:dyDescent="0.3">
      <c r="A141" s="28">
        <v>8001.1</v>
      </c>
      <c r="B141" s="28" t="s">
        <v>1708</v>
      </c>
      <c r="C141" s="28" t="str">
        <f t="shared" si="2"/>
        <v>8001.1 8001.100 - Classic Beef - WIPF</v>
      </c>
      <c r="D141" s="28" t="s">
        <v>337</v>
      </c>
      <c r="E141" s="29">
        <v>100</v>
      </c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</row>
    <row r="142" spans="1:23" ht="30.75" hidden="1" thickBot="1" x14ac:dyDescent="0.3">
      <c r="A142" s="28">
        <v>2008.077</v>
      </c>
      <c r="B142" s="28" t="s">
        <v>1710</v>
      </c>
      <c r="C142" s="28" t="str">
        <f t="shared" si="2"/>
        <v>2008.077 2008.077 - Debrezciner - WIPF</v>
      </c>
      <c r="D142" s="28" t="s">
        <v>337</v>
      </c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</row>
    <row r="143" spans="1:23" ht="30.75" hidden="1" thickBot="1" x14ac:dyDescent="0.3">
      <c r="A143" s="28">
        <v>4003</v>
      </c>
      <c r="B143" s="28" t="s">
        <v>1712</v>
      </c>
      <c r="C143" s="28" t="str">
        <f t="shared" si="2"/>
        <v>4003 4003 - Pfefferbeiser - WIP</v>
      </c>
      <c r="D143" s="28" t="s">
        <v>337</v>
      </c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</row>
    <row r="144" spans="1:23" ht="30.75" hidden="1" thickBot="1" x14ac:dyDescent="0.3">
      <c r="A144" s="28">
        <v>4003</v>
      </c>
      <c r="B144" s="28" t="s">
        <v>1714</v>
      </c>
      <c r="C144" s="28" t="str">
        <f t="shared" si="2"/>
        <v>4003 4003 - Rohpolnische Bauernbratwurst</v>
      </c>
      <c r="D144" s="28" t="s">
        <v>337</v>
      </c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</row>
    <row r="145" spans="1:23" ht="30.75" hidden="1" thickBot="1" x14ac:dyDescent="0.3">
      <c r="A145" s="28">
        <v>4003.085</v>
      </c>
      <c r="B145" s="28" t="s">
        <v>1716</v>
      </c>
      <c r="C145" s="28" t="str">
        <f t="shared" si="2"/>
        <v>4003.085 4003.085 - Pfefferbeiser - WIPF</v>
      </c>
      <c r="D145" s="28" t="s">
        <v>337</v>
      </c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</row>
    <row r="146" spans="1:23" ht="45.75" hidden="1" thickBot="1" x14ac:dyDescent="0.3">
      <c r="A146" s="28">
        <v>4003.1350000000002</v>
      </c>
      <c r="B146" s="28" t="s">
        <v>1718</v>
      </c>
      <c r="C146" s="28" t="str">
        <f t="shared" si="2"/>
        <v>4003.135 4003.135 - Rohpolnische Bauernbratwurst</v>
      </c>
      <c r="D146" s="28" t="s">
        <v>337</v>
      </c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</row>
    <row r="147" spans="1:23" ht="30.75" hidden="1" thickBot="1" x14ac:dyDescent="0.3">
      <c r="A147" s="28">
        <v>3015.9</v>
      </c>
      <c r="B147" s="28" t="s">
        <v>1720</v>
      </c>
      <c r="C147" s="28" t="str">
        <f t="shared" si="2"/>
        <v>3015.9 3015.900 - Liverwurst large - WIPF</v>
      </c>
      <c r="D147" s="28" t="s">
        <v>337</v>
      </c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</row>
    <row r="148" spans="1:23" ht="30.75" hidden="1" thickBot="1" x14ac:dyDescent="0.3">
      <c r="A148" s="28">
        <v>5010</v>
      </c>
      <c r="B148" s="28" t="s">
        <v>1722</v>
      </c>
      <c r="C148" s="28" t="str">
        <f t="shared" si="2"/>
        <v>5010 5010 - Chicken Breast SV - WIP</v>
      </c>
      <c r="D148" s="28" t="s">
        <v>337</v>
      </c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</row>
    <row r="149" spans="1:23" ht="45.75" hidden="1" thickBot="1" x14ac:dyDescent="0.3">
      <c r="A149" s="28">
        <v>3007.28</v>
      </c>
      <c r="B149" s="28" t="s">
        <v>1726</v>
      </c>
      <c r="C149" s="28" t="str">
        <f t="shared" si="2"/>
        <v>3007.28 3007.2800 - Paprikalyoner 2800g - WIPF</v>
      </c>
      <c r="D149" s="28" t="s">
        <v>337</v>
      </c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</row>
    <row r="150" spans="1:23" ht="60.75" hidden="1" thickBot="1" x14ac:dyDescent="0.3">
      <c r="A150" s="28">
        <v>2002.1</v>
      </c>
      <c r="B150" s="28" t="s">
        <v>1728</v>
      </c>
      <c r="C150" s="28" t="str">
        <f t="shared" si="2"/>
        <v>2002.1 2002.100 - Thueringer Bratwurst 100g - WIPF</v>
      </c>
      <c r="D150" s="28" t="s">
        <v>337</v>
      </c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</row>
    <row r="151" spans="1:23" ht="45.75" hidden="1" thickBot="1" x14ac:dyDescent="0.3">
      <c r="A151" s="28">
        <v>2009.1</v>
      </c>
      <c r="B151" s="28" t="s">
        <v>1730</v>
      </c>
      <c r="C151" s="28" t="str">
        <f t="shared" si="2"/>
        <v>2009.1 2009.100 - Jalapeno Cheese Kransky 100g - WIPF</v>
      </c>
      <c r="D151" s="28" t="s">
        <v>337</v>
      </c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</row>
    <row r="152" spans="1:23" ht="45.75" hidden="1" thickBot="1" x14ac:dyDescent="0.3">
      <c r="A152" s="28">
        <v>6002.09</v>
      </c>
      <c r="B152" s="28" t="s">
        <v>1732</v>
      </c>
      <c r="C152" s="28" t="str">
        <f t="shared" si="2"/>
        <v>6002.09 6002.090 - Veal Frankfurter 26cm - WIPF</v>
      </c>
      <c r="D152" s="28" t="s">
        <v>337</v>
      </c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</row>
    <row r="153" spans="1:23" ht="45.75" hidden="1" thickBot="1" x14ac:dyDescent="0.3">
      <c r="A153" s="28">
        <v>3024.4</v>
      </c>
      <c r="B153" s="28" t="s">
        <v>1734</v>
      </c>
      <c r="C153" s="28" t="str">
        <f t="shared" si="2"/>
        <v>3024.4 3024.400 - Fleischwurst mini 400gr - WIPF</v>
      </c>
      <c r="D153" s="28" t="s">
        <v>337</v>
      </c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</row>
    <row r="154" spans="1:23" ht="45.75" hidden="1" thickBot="1" x14ac:dyDescent="0.3">
      <c r="A154" s="28">
        <v>2205.1</v>
      </c>
      <c r="B154" s="28" t="s">
        <v>1737</v>
      </c>
      <c r="C154" s="28" t="str">
        <f t="shared" si="2"/>
        <v>2205.1 2205.100 - Longganisa Sausage - WIPF</v>
      </c>
      <c r="D154" s="28" t="s">
        <v>337</v>
      </c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</row>
    <row r="155" spans="1:23" ht="30.75" hidden="1" thickBot="1" x14ac:dyDescent="0.3">
      <c r="A155" s="28">
        <v>2206</v>
      </c>
      <c r="B155" s="28" t="s">
        <v>1739</v>
      </c>
      <c r="C155" s="28" t="str">
        <f t="shared" si="2"/>
        <v>2206 2206 - CFC Cheese Kabana - WIP</v>
      </c>
      <c r="D155" s="28" t="s">
        <v>337</v>
      </c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</row>
    <row r="156" spans="1:23" ht="30.75" hidden="1" thickBot="1" x14ac:dyDescent="0.3">
      <c r="A156" s="28" t="s">
        <v>1741</v>
      </c>
      <c r="B156" s="28" t="s">
        <v>1742</v>
      </c>
      <c r="C156" s="28" t="str">
        <f t="shared" si="2"/>
        <v>5001.56F 5001.56F - Chicken Frankfurter 56 - WIPF</v>
      </c>
      <c r="D156" s="28" t="s">
        <v>337</v>
      </c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</row>
    <row r="157" spans="1:23" ht="45.75" hidden="1" thickBot="1" x14ac:dyDescent="0.3">
      <c r="A157" s="28">
        <v>2206.09</v>
      </c>
      <c r="B157" s="28" t="s">
        <v>1744</v>
      </c>
      <c r="C157" s="28" t="str">
        <f t="shared" si="2"/>
        <v>2206.09 2206.090 - CFC Cheese Kabana - WIPF</v>
      </c>
      <c r="D157" s="28" t="s">
        <v>337</v>
      </c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</row>
    <row r="158" spans="1:23" ht="30.75" hidden="1" thickBot="1" x14ac:dyDescent="0.3">
      <c r="A158" s="28" t="s">
        <v>1746</v>
      </c>
      <c r="B158" s="28" t="s">
        <v>1747</v>
      </c>
      <c r="C158" s="28" t="str">
        <f t="shared" si="2"/>
        <v>2206.090.4 2206.090.4 Cheese Kabana</v>
      </c>
      <c r="D158" s="28" t="s">
        <v>337</v>
      </c>
      <c r="E158" s="29">
        <v>1.08</v>
      </c>
      <c r="F158" s="29">
        <v>12</v>
      </c>
      <c r="G158" s="28">
        <v>4</v>
      </c>
      <c r="H158" s="28"/>
      <c r="I158" s="28" t="s">
        <v>1601</v>
      </c>
      <c r="J158" s="28">
        <v>3.1</v>
      </c>
      <c r="K158" s="28"/>
      <c r="L158" s="28"/>
      <c r="M158" s="28"/>
      <c r="N158" s="28"/>
      <c r="O158" s="28"/>
      <c r="P158" s="28"/>
      <c r="Q158" s="29">
        <v>10</v>
      </c>
      <c r="R158" s="28">
        <v>36</v>
      </c>
      <c r="S158" s="28" t="s">
        <v>1646</v>
      </c>
      <c r="T158" s="28" t="s">
        <v>1751</v>
      </c>
      <c r="U158" s="28"/>
      <c r="V158" s="28" t="s">
        <v>1372</v>
      </c>
      <c r="W158" s="28"/>
    </row>
    <row r="159" spans="1:23" ht="45.75" hidden="1" thickBot="1" x14ac:dyDescent="0.3">
      <c r="A159" s="28">
        <v>2003.12</v>
      </c>
      <c r="B159" s="28" t="s">
        <v>1752</v>
      </c>
      <c r="C159" s="28" t="str">
        <f t="shared" si="2"/>
        <v>2003.12 2003.120 - Swissbratwurst 120g - WIPF</v>
      </c>
      <c r="D159" s="28" t="s">
        <v>337</v>
      </c>
      <c r="E159" s="28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</row>
    <row r="160" spans="1:23" ht="30.75" hidden="1" thickBot="1" x14ac:dyDescent="0.3">
      <c r="A160" s="28">
        <v>5010</v>
      </c>
      <c r="B160" s="28" t="s">
        <v>1754</v>
      </c>
      <c r="C160" s="28" t="str">
        <f t="shared" si="2"/>
        <v>5010 5010 - smoked Chicken Breast - WIP</v>
      </c>
      <c r="D160" s="28" t="s">
        <v>337</v>
      </c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</row>
    <row r="161" spans="1:23" ht="30.75" hidden="1" thickBot="1" x14ac:dyDescent="0.3">
      <c r="A161" s="28">
        <v>3016.3</v>
      </c>
      <c r="B161" s="28" t="s">
        <v>1756</v>
      </c>
      <c r="C161" s="28" t="str">
        <f t="shared" si="2"/>
        <v>3016.3 3016.3 - Liverwurst Coarse Mini</v>
      </c>
      <c r="D161" s="28" t="s">
        <v>337</v>
      </c>
      <c r="E161" s="29">
        <v>150</v>
      </c>
      <c r="F161" s="28"/>
      <c r="G161" s="28"/>
      <c r="H161" s="28"/>
      <c r="I161" s="28"/>
      <c r="J161" s="28"/>
      <c r="K161" s="28"/>
      <c r="L161" s="28"/>
      <c r="M161" s="29">
        <v>150</v>
      </c>
      <c r="N161" s="28"/>
      <c r="O161" s="28"/>
      <c r="P161" s="28"/>
      <c r="Q161" s="29">
        <v>10</v>
      </c>
      <c r="R161" s="29">
        <v>280</v>
      </c>
      <c r="S161" s="28" t="s">
        <v>1759</v>
      </c>
      <c r="T161" s="28" t="s">
        <v>1396</v>
      </c>
      <c r="U161" s="28"/>
      <c r="V161" s="28" t="s">
        <v>112</v>
      </c>
      <c r="W161" s="28"/>
    </row>
    <row r="162" spans="1:23" ht="30.75" hidden="1" thickBot="1" x14ac:dyDescent="0.3">
      <c r="A162" s="28">
        <v>3001.65</v>
      </c>
      <c r="B162" s="28" t="s">
        <v>1760</v>
      </c>
      <c r="C162" s="28" t="str">
        <f t="shared" si="2"/>
        <v>3001.65 3001.6500 - Doctorskaya - WIPF</v>
      </c>
      <c r="D162" s="28" t="s">
        <v>337</v>
      </c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</row>
    <row r="163" spans="1:23" ht="30.75" hidden="1" thickBot="1" x14ac:dyDescent="0.3">
      <c r="A163" s="28">
        <v>2015.6</v>
      </c>
      <c r="B163" s="28" t="s">
        <v>1762</v>
      </c>
      <c r="C163" s="28" t="str">
        <f t="shared" si="2"/>
        <v>2015.6 2015.6000 - Chorizo LOG - WIPF</v>
      </c>
      <c r="D163" s="28" t="s">
        <v>337</v>
      </c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</row>
    <row r="164" spans="1:23" ht="15.75" hidden="1" thickBot="1" x14ac:dyDescent="0.3">
      <c r="A164" s="28">
        <v>1005</v>
      </c>
      <c r="B164" s="28" t="s">
        <v>107</v>
      </c>
      <c r="C164" s="28" t="str">
        <f t="shared" si="2"/>
        <v>1005 1005 - Pan Size WIP</v>
      </c>
      <c r="D164" s="28" t="s">
        <v>337</v>
      </c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</row>
    <row r="165" spans="1:23" ht="30.75" hidden="1" thickBot="1" x14ac:dyDescent="0.3">
      <c r="A165" s="28">
        <v>9202.2999999999993</v>
      </c>
      <c r="B165" s="28" t="s">
        <v>1765</v>
      </c>
      <c r="C165" s="28" t="str">
        <f t="shared" si="2"/>
        <v>9202.3 9202.3000 - Garlic Onion - WIPF</v>
      </c>
      <c r="D165" s="28" t="s">
        <v>337</v>
      </c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</row>
    <row r="166" spans="1:23" ht="15.75" hidden="1" thickBot="1" x14ac:dyDescent="0.3">
      <c r="A166" s="28" t="s">
        <v>1767</v>
      </c>
      <c r="B166" s="28" t="s">
        <v>1768</v>
      </c>
      <c r="C166" s="28" t="str">
        <f t="shared" si="2"/>
        <v>2028.030.10 Harbin Kids Sausages</v>
      </c>
      <c r="D166" s="28" t="s">
        <v>337</v>
      </c>
      <c r="E166" s="28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</row>
    <row r="167" spans="1:23" ht="30.75" hidden="1" thickBot="1" x14ac:dyDescent="0.3">
      <c r="A167" s="28" t="s">
        <v>1767</v>
      </c>
      <c r="B167" s="28" t="s">
        <v>1770</v>
      </c>
      <c r="C167" s="28" t="str">
        <f t="shared" si="2"/>
        <v>2028.030.10 2028.030.10 - Harbin Kids Sausages - WIPF</v>
      </c>
      <c r="D167" s="28" t="s">
        <v>337</v>
      </c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</row>
    <row r="168" spans="1:23" ht="30.75" hidden="1" thickBot="1" x14ac:dyDescent="0.3">
      <c r="A168" s="28" t="s">
        <v>1778</v>
      </c>
      <c r="B168" s="28" t="s">
        <v>1779</v>
      </c>
      <c r="C168" s="28" t="str">
        <f t="shared" si="2"/>
        <v>2028.025.08 2028.025.08 - Kids Ha-er-bin 200g</v>
      </c>
      <c r="D168" s="28" t="s">
        <v>337</v>
      </c>
      <c r="E168" s="29">
        <v>200</v>
      </c>
      <c r="F168" s="29">
        <v>8</v>
      </c>
      <c r="G168" s="28">
        <v>1</v>
      </c>
      <c r="H168" s="28"/>
      <c r="I168" s="28" t="s">
        <v>1601</v>
      </c>
      <c r="J168" s="28">
        <v>2.2000000000000002</v>
      </c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</row>
    <row r="169" spans="1:23" ht="30.75" hidden="1" thickBot="1" x14ac:dyDescent="0.3">
      <c r="A169" s="28" t="s">
        <v>1781</v>
      </c>
      <c r="B169" s="28" t="s">
        <v>1782</v>
      </c>
      <c r="C169" s="28" t="str">
        <f t="shared" si="2"/>
        <v>2028.025.40 2028.025.40 - Kids Ha-er-bin 1kg</v>
      </c>
      <c r="D169" s="28" t="s">
        <v>337</v>
      </c>
      <c r="E169" s="29">
        <v>1000</v>
      </c>
      <c r="F169" s="28"/>
      <c r="G169" s="28"/>
      <c r="H169" s="28"/>
      <c r="I169" s="28" t="s">
        <v>1438</v>
      </c>
      <c r="J169" s="28">
        <v>2.1</v>
      </c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</row>
    <row r="170" spans="1:23" ht="45.75" hidden="1" thickBot="1" x14ac:dyDescent="0.3">
      <c r="A170" s="28" t="s">
        <v>1786</v>
      </c>
      <c r="B170" s="28" t="s">
        <v>83</v>
      </c>
      <c r="C170" s="28" t="str">
        <f t="shared" si="2"/>
        <v>2204.100.4 2204 - CFC Carne Asada Beef Sausage - WIP</v>
      </c>
      <c r="D170" s="28" t="s">
        <v>337</v>
      </c>
      <c r="E170" s="28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</row>
    <row r="171" spans="1:23" ht="30.75" hidden="1" thickBot="1" x14ac:dyDescent="0.3">
      <c r="A171" s="28">
        <v>9301.1</v>
      </c>
      <c r="B171" s="28" t="s">
        <v>1788</v>
      </c>
      <c r="C171" s="28" t="str">
        <f t="shared" si="2"/>
        <v>9301.1 9301.1 - Papparich Beef Curry</v>
      </c>
      <c r="D171" s="28" t="s">
        <v>337</v>
      </c>
      <c r="E171" s="29">
        <v>1000</v>
      </c>
      <c r="F171" s="28"/>
      <c r="G171" s="28"/>
      <c r="H171" s="28"/>
      <c r="I171" s="28" t="s">
        <v>1438</v>
      </c>
      <c r="J171" s="28">
        <v>2.1</v>
      </c>
      <c r="K171" s="28">
        <v>800</v>
      </c>
      <c r="L171" s="28">
        <v>801</v>
      </c>
      <c r="M171" s="29">
        <v>120</v>
      </c>
      <c r="N171" s="28" t="s">
        <v>1367</v>
      </c>
      <c r="O171" s="28" t="s">
        <v>1790</v>
      </c>
      <c r="P171" s="29">
        <v>1</v>
      </c>
      <c r="Q171" s="29">
        <v>7</v>
      </c>
      <c r="R171" s="28">
        <v>65</v>
      </c>
      <c r="S171" s="28" t="s">
        <v>1792</v>
      </c>
      <c r="T171" s="28" t="s">
        <v>1371</v>
      </c>
      <c r="U171" s="28" t="s">
        <v>1793</v>
      </c>
      <c r="V171" s="28" t="s">
        <v>112</v>
      </c>
      <c r="W171" s="28"/>
    </row>
    <row r="172" spans="1:23" ht="30.75" hidden="1" thickBot="1" x14ac:dyDescent="0.3">
      <c r="A172" s="28">
        <v>9302.1</v>
      </c>
      <c r="B172" s="28" t="s">
        <v>1794</v>
      </c>
      <c r="C172" s="28" t="str">
        <f t="shared" si="2"/>
        <v>9302.1 9302.1 - Papparich Chicken Curry</v>
      </c>
      <c r="D172" s="28" t="s">
        <v>337</v>
      </c>
      <c r="E172" s="29">
        <v>1000</v>
      </c>
      <c r="F172" s="28"/>
      <c r="G172" s="28"/>
      <c r="H172" s="28"/>
      <c r="I172" s="28" t="s">
        <v>1379</v>
      </c>
      <c r="J172" s="28">
        <v>2.1</v>
      </c>
      <c r="K172" s="28">
        <v>800</v>
      </c>
      <c r="L172" s="28">
        <v>801</v>
      </c>
      <c r="M172" s="29">
        <v>120</v>
      </c>
      <c r="N172" s="28"/>
      <c r="O172" s="28" t="s">
        <v>1796</v>
      </c>
      <c r="P172" s="29">
        <v>1</v>
      </c>
      <c r="Q172" s="29">
        <v>7</v>
      </c>
      <c r="R172" s="28">
        <v>65</v>
      </c>
      <c r="S172" s="28" t="s">
        <v>1792</v>
      </c>
      <c r="T172" s="28" t="s">
        <v>1371</v>
      </c>
      <c r="U172" s="28" t="s">
        <v>1793</v>
      </c>
      <c r="V172" s="28" t="s">
        <v>112</v>
      </c>
      <c r="W172" s="28"/>
    </row>
    <row r="173" spans="1:23" ht="45.75" hidden="1" thickBot="1" x14ac:dyDescent="0.3">
      <c r="A173" s="28">
        <v>7004.3</v>
      </c>
      <c r="B173" s="28" t="s">
        <v>1797</v>
      </c>
      <c r="C173" s="28" t="str">
        <f t="shared" si="2"/>
        <v>7004.3 7004.3000 - Presswurst mild - WIPF</v>
      </c>
      <c r="D173" s="28" t="s">
        <v>337</v>
      </c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</row>
    <row r="174" spans="1:23" ht="45.75" hidden="1" thickBot="1" x14ac:dyDescent="0.3">
      <c r="A174" s="28">
        <v>2204.1</v>
      </c>
      <c r="B174" s="28" t="s">
        <v>1799</v>
      </c>
      <c r="C174" s="28" t="str">
        <f t="shared" si="2"/>
        <v>2204.1 2204.100 - CFC Carne Asada Beef Sausage - WIPF</v>
      </c>
      <c r="D174" s="28" t="s">
        <v>337</v>
      </c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</row>
    <row r="175" spans="1:23" ht="30.75" hidden="1" thickBot="1" x14ac:dyDescent="0.3">
      <c r="A175" s="28" t="s">
        <v>1800</v>
      </c>
      <c r="B175" s="28" t="s">
        <v>1801</v>
      </c>
      <c r="C175" s="28" t="str">
        <f t="shared" si="2"/>
        <v>2015.13.1200 2015.13.1200 - Chorizo Sliced 25mm</v>
      </c>
      <c r="D175" s="28" t="s">
        <v>337</v>
      </c>
      <c r="E175" s="28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</row>
    <row r="176" spans="1:23" ht="30.75" hidden="1" thickBot="1" x14ac:dyDescent="0.3">
      <c r="A176" s="28">
        <v>9301</v>
      </c>
      <c r="B176" s="28" t="s">
        <v>1803</v>
      </c>
      <c r="C176" s="28" t="str">
        <f t="shared" si="2"/>
        <v>9301 9301. Papparich Beef Curry - WIP</v>
      </c>
      <c r="D176" s="28" t="s">
        <v>337</v>
      </c>
      <c r="E176" s="28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</row>
    <row r="177" spans="1:23" ht="30.75" hidden="1" thickBot="1" x14ac:dyDescent="0.3">
      <c r="A177" s="28">
        <v>2002.75</v>
      </c>
      <c r="B177" s="28" t="s">
        <v>1805</v>
      </c>
      <c r="C177" s="28" t="str">
        <f t="shared" si="2"/>
        <v>2002.75 2002.75 Thueringer Bratwurst 75g - WIPF</v>
      </c>
      <c r="D177" s="28" t="s">
        <v>337</v>
      </c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</row>
    <row r="178" spans="1:23" ht="30.75" hidden="1" thickBot="1" x14ac:dyDescent="0.3">
      <c r="A178" s="28">
        <v>2015.1</v>
      </c>
      <c r="B178" s="28" t="s">
        <v>1807</v>
      </c>
      <c r="C178" s="28" t="str">
        <f t="shared" si="2"/>
        <v>2015.1 2015.1000 Chorizo sliced - WIPF</v>
      </c>
      <c r="D178" s="28" t="s">
        <v>337</v>
      </c>
      <c r="E178" s="28"/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</row>
    <row r="179" spans="1:23" ht="30.75" hidden="1" thickBot="1" x14ac:dyDescent="0.3">
      <c r="A179" s="28">
        <v>3014</v>
      </c>
      <c r="B179" s="28" t="s">
        <v>1809</v>
      </c>
      <c r="C179" s="28" t="str">
        <f t="shared" si="2"/>
        <v>3014 3014 - Leberkaes Coarse - WIPF</v>
      </c>
      <c r="D179" s="28" t="s">
        <v>337</v>
      </c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</row>
    <row r="180" spans="1:23" ht="30.75" hidden="1" thickBot="1" x14ac:dyDescent="0.3">
      <c r="A180" s="28" t="s">
        <v>1811</v>
      </c>
      <c r="B180" s="28" t="s">
        <v>1812</v>
      </c>
      <c r="C180" s="28" t="str">
        <f t="shared" si="2"/>
        <v>1003SL 1003SL - Ham Slicing Log WIP</v>
      </c>
      <c r="D180" s="28" t="s">
        <v>337</v>
      </c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</row>
    <row r="181" spans="1:23" ht="45.75" hidden="1" thickBot="1" x14ac:dyDescent="0.3">
      <c r="A181" s="28">
        <v>2017.03</v>
      </c>
      <c r="B181" s="28" t="s">
        <v>1814</v>
      </c>
      <c r="C181" s="28" t="str">
        <f t="shared" si="2"/>
        <v>2017.03 2017.030 - RF Breakfast Chipolatas - WIPF</v>
      </c>
      <c r="D181" s="28" t="s">
        <v>337</v>
      </c>
      <c r="E181" s="28"/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</row>
    <row r="182" spans="1:23" ht="30.75" hidden="1" thickBot="1" x14ac:dyDescent="0.3">
      <c r="A182" s="28">
        <v>3011.8</v>
      </c>
      <c r="B182" s="28" t="s">
        <v>1816</v>
      </c>
      <c r="C182" s="28" t="str">
        <f t="shared" si="2"/>
        <v>3011.8 3011.800 - Polish Ring - WIPF</v>
      </c>
      <c r="D182" s="28" t="s">
        <v>337</v>
      </c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</row>
    <row r="183" spans="1:23" ht="30.75" hidden="1" thickBot="1" x14ac:dyDescent="0.3">
      <c r="A183" s="28">
        <v>3016.9</v>
      </c>
      <c r="B183" s="28" t="s">
        <v>1818</v>
      </c>
      <c r="C183" s="28" t="str">
        <f t="shared" si="2"/>
        <v>3016.9 3016.900 - Liverwurst coarse LRG - WIPF</v>
      </c>
      <c r="D183" s="28" t="s">
        <v>337</v>
      </c>
      <c r="E183" s="28"/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</row>
    <row r="184" spans="1:23" ht="150.75" hidden="1" thickBot="1" x14ac:dyDescent="0.3">
      <c r="A184" s="28" t="s">
        <v>1820</v>
      </c>
      <c r="B184" s="28" t="s">
        <v>1821</v>
      </c>
      <c r="C184" s="28" t="str">
        <f t="shared" si="2"/>
        <v>2207.036.10 2207.036.10 - CFC Pigs in Blankets</v>
      </c>
      <c r="D184" s="28" t="s">
        <v>337</v>
      </c>
      <c r="E184" s="29">
        <v>360</v>
      </c>
      <c r="F184" s="29">
        <v>10</v>
      </c>
      <c r="G184" s="29">
        <v>2</v>
      </c>
      <c r="H184" s="28" t="s">
        <v>1823</v>
      </c>
      <c r="I184" s="28" t="s">
        <v>1824</v>
      </c>
      <c r="J184" s="28">
        <v>2.2000000000000002</v>
      </c>
      <c r="K184" s="28">
        <v>800</v>
      </c>
      <c r="L184" s="28">
        <v>801</v>
      </c>
      <c r="M184" s="29">
        <v>46</v>
      </c>
      <c r="N184" s="28" t="s">
        <v>1617</v>
      </c>
      <c r="O184" s="28" t="s">
        <v>1827</v>
      </c>
      <c r="P184" s="29">
        <v>2</v>
      </c>
      <c r="Q184" s="29">
        <v>16</v>
      </c>
      <c r="R184" s="28">
        <v>40</v>
      </c>
      <c r="S184" s="28" t="s">
        <v>1395</v>
      </c>
      <c r="T184" s="28" t="s">
        <v>1382</v>
      </c>
      <c r="U184" s="28"/>
      <c r="V184" s="28" t="s">
        <v>112</v>
      </c>
      <c r="W184" s="28"/>
    </row>
    <row r="185" spans="1:23" ht="30.75" hidden="1" thickBot="1" x14ac:dyDescent="0.3">
      <c r="A185" s="28">
        <v>2015.85</v>
      </c>
      <c r="B185" s="28" t="s">
        <v>1829</v>
      </c>
      <c r="C185" s="28" t="str">
        <f t="shared" si="2"/>
        <v>2015.85 Chorizo Sliced 850g/43mm</v>
      </c>
      <c r="D185" s="28" t="s">
        <v>337</v>
      </c>
      <c r="E185" s="29">
        <v>1</v>
      </c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</row>
    <row r="186" spans="1:23" ht="30.75" hidden="1" thickBot="1" x14ac:dyDescent="0.3">
      <c r="A186" s="28" t="s">
        <v>1831</v>
      </c>
      <c r="B186" s="28" t="s">
        <v>1832</v>
      </c>
      <c r="C186" s="28" t="str">
        <f t="shared" si="2"/>
        <v>2017PIB 2017PIB - Pigs in Blankets - WIPF</v>
      </c>
      <c r="D186" s="28" t="s">
        <v>337</v>
      </c>
      <c r="E186" s="28"/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</row>
    <row r="187" spans="1:23" ht="45.75" hidden="1" thickBot="1" x14ac:dyDescent="0.3">
      <c r="A187" s="28">
        <v>2203</v>
      </c>
      <c r="B187" s="28" t="s">
        <v>1834</v>
      </c>
      <c r="C187" s="28" t="str">
        <f t="shared" si="2"/>
        <v>2203 2203 - Cheese &amp; Bacon Pork Sausage WIP</v>
      </c>
      <c r="D187" s="28" t="s">
        <v>337</v>
      </c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</row>
    <row r="188" spans="1:23" ht="45.75" hidden="1" thickBot="1" x14ac:dyDescent="0.3">
      <c r="A188" s="28">
        <v>2203.1</v>
      </c>
      <c r="B188" s="28" t="s">
        <v>1836</v>
      </c>
      <c r="C188" s="28" t="str">
        <f t="shared" si="2"/>
        <v>2203.1 2203.100 - CFC Cheese &amp; Bacon Pork Sausage - WIPF</v>
      </c>
      <c r="D188" s="28" t="s">
        <v>337</v>
      </c>
      <c r="E188" s="28"/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</row>
    <row r="189" spans="1:23" ht="30.75" hidden="1" thickBot="1" x14ac:dyDescent="0.3">
      <c r="A189" s="28" t="s">
        <v>1838</v>
      </c>
      <c r="B189" s="28" t="s">
        <v>1839</v>
      </c>
      <c r="C189" s="28" t="str">
        <f t="shared" si="2"/>
        <v>2004F 2004F - Nuernberger Sausages Fresh WIP</v>
      </c>
      <c r="D189" s="28" t="s">
        <v>337</v>
      </c>
      <c r="E189" s="28"/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</row>
    <row r="190" spans="1:23" ht="45.75" hidden="1" thickBot="1" x14ac:dyDescent="0.3">
      <c r="A190" s="28" t="s">
        <v>1843</v>
      </c>
      <c r="B190" s="28" t="s">
        <v>1844</v>
      </c>
      <c r="C190" s="28" t="str">
        <f t="shared" si="2"/>
        <v>20001.400.2.1 20001.400.2.1 - Harrys Famous Chilli Con Carne NZ</v>
      </c>
      <c r="D190" s="28" t="s">
        <v>337</v>
      </c>
      <c r="E190" s="29">
        <v>0.4</v>
      </c>
      <c r="F190" s="29">
        <v>2</v>
      </c>
      <c r="G190" s="28">
        <v>2</v>
      </c>
      <c r="H190" s="28"/>
      <c r="I190" s="28" t="s">
        <v>1846</v>
      </c>
      <c r="J190" s="28">
        <v>2.1</v>
      </c>
      <c r="K190" s="28">
        <v>800</v>
      </c>
      <c r="L190" s="28">
        <v>801</v>
      </c>
      <c r="M190" s="29">
        <v>120</v>
      </c>
      <c r="N190" s="28" t="s">
        <v>1617</v>
      </c>
      <c r="O190" s="28" t="s">
        <v>1847</v>
      </c>
      <c r="P190" s="29">
        <v>7</v>
      </c>
      <c r="Q190" s="29">
        <v>7</v>
      </c>
      <c r="R190" s="28">
        <v>65</v>
      </c>
      <c r="S190" s="28">
        <v>13</v>
      </c>
      <c r="T190" s="28" t="s">
        <v>1849</v>
      </c>
      <c r="U190" s="28"/>
      <c r="V190" s="28" t="s">
        <v>112</v>
      </c>
      <c r="W190" s="28"/>
    </row>
    <row r="191" spans="1:23" ht="15.75" hidden="1" thickBot="1" x14ac:dyDescent="0.3">
      <c r="A191" s="28">
        <v>1008</v>
      </c>
      <c r="B191" s="28" t="s">
        <v>1850</v>
      </c>
      <c r="C191" s="28" t="str">
        <f t="shared" si="2"/>
        <v>1008 1008 - Pastrami - WIP</v>
      </c>
      <c r="D191" s="28" t="s">
        <v>337</v>
      </c>
      <c r="E191" s="28"/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</row>
    <row r="192" spans="1:23" ht="30.75" hidden="1" thickBot="1" x14ac:dyDescent="0.3">
      <c r="A192" s="28">
        <v>10003</v>
      </c>
      <c r="B192" s="28" t="s">
        <v>1852</v>
      </c>
      <c r="C192" s="28" t="str">
        <f t="shared" si="2"/>
        <v>10003 10003 - Burned Ends - WIP</v>
      </c>
      <c r="D192" s="28" t="s">
        <v>337</v>
      </c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</row>
    <row r="193" spans="1:23" ht="45.75" hidden="1" thickBot="1" x14ac:dyDescent="0.3">
      <c r="A193" s="28">
        <v>2027.06</v>
      </c>
      <c r="B193" s="28" t="s">
        <v>1854</v>
      </c>
      <c r="C193" s="28" t="str">
        <f t="shared" si="2"/>
        <v>2027.06 2027.060 - English Cumberland Disney 14.5cm - WIPF</v>
      </c>
      <c r="D193" s="28" t="s">
        <v>337</v>
      </c>
      <c r="E193" s="28"/>
      <c r="F193" s="28"/>
      <c r="G193" s="29">
        <v>1</v>
      </c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</row>
    <row r="194" spans="1:23" ht="45.75" hidden="1" thickBot="1" x14ac:dyDescent="0.3">
      <c r="A194" s="28" t="s">
        <v>1856</v>
      </c>
      <c r="B194" s="28" t="s">
        <v>1857</v>
      </c>
      <c r="C194" s="28" t="str">
        <f t="shared" si="2"/>
        <v>2027.066.1500 2027.066.1500 - English Cumberland Disney</v>
      </c>
      <c r="D194" s="28" t="s">
        <v>337</v>
      </c>
      <c r="E194" s="29">
        <v>1500</v>
      </c>
      <c r="F194" s="29">
        <v>50</v>
      </c>
      <c r="G194" s="28"/>
      <c r="H194" s="28"/>
      <c r="I194" s="28" t="s">
        <v>1379</v>
      </c>
      <c r="J194" s="28">
        <v>2.1</v>
      </c>
      <c r="K194" s="28">
        <v>800</v>
      </c>
      <c r="L194" s="28">
        <v>801</v>
      </c>
      <c r="M194" s="29">
        <v>365</v>
      </c>
      <c r="N194" s="28" t="s">
        <v>1367</v>
      </c>
      <c r="O194" s="28"/>
      <c r="P194" s="28"/>
      <c r="Q194" s="29">
        <v>8</v>
      </c>
      <c r="R194" s="28">
        <v>48</v>
      </c>
      <c r="S194" s="28" t="s">
        <v>1859</v>
      </c>
      <c r="T194" s="28" t="s">
        <v>1371</v>
      </c>
      <c r="U194" s="28"/>
      <c r="V194" s="28" t="s">
        <v>1372</v>
      </c>
      <c r="W194" s="28"/>
    </row>
    <row r="195" spans="1:23" ht="15.75" hidden="1" thickBot="1" x14ac:dyDescent="0.3">
      <c r="A195" s="28"/>
      <c r="B195" s="28" t="s">
        <v>1860</v>
      </c>
      <c r="C195" s="28" t="str">
        <f t="shared" ref="C195:C258" si="3">A195&amp;" "&amp;B195</f>
        <v xml:space="preserve"> HGP Free Eye round</v>
      </c>
      <c r="D195" s="28" t="s">
        <v>337</v>
      </c>
      <c r="E195" s="28"/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</row>
    <row r="196" spans="1:23" ht="45.75" hidden="1" thickBot="1" x14ac:dyDescent="0.3">
      <c r="A196" s="28" t="s">
        <v>268</v>
      </c>
      <c r="B196" s="28" t="s">
        <v>1866</v>
      </c>
      <c r="C196" s="28" t="str">
        <f t="shared" si="3"/>
        <v>9004.11.1 9004.11.1 - Bavarian Style Pork Knuckle NZ</v>
      </c>
      <c r="D196" s="28" t="s">
        <v>337</v>
      </c>
      <c r="E196" s="28"/>
      <c r="F196" s="29">
        <v>1</v>
      </c>
      <c r="G196" s="28"/>
      <c r="H196" s="28"/>
      <c r="I196" s="28" t="s">
        <v>1379</v>
      </c>
      <c r="J196" s="28">
        <v>2.1</v>
      </c>
      <c r="K196" s="28" t="s">
        <v>1868</v>
      </c>
      <c r="L196" s="28">
        <v>801</v>
      </c>
      <c r="M196" s="29">
        <v>160</v>
      </c>
      <c r="N196" s="28">
        <v>28051575</v>
      </c>
      <c r="O196" s="28" t="s">
        <v>1869</v>
      </c>
      <c r="P196" s="29">
        <v>3</v>
      </c>
      <c r="Q196" s="29">
        <v>4</v>
      </c>
      <c r="R196" s="29">
        <v>30</v>
      </c>
      <c r="S196" s="28" t="s">
        <v>1871</v>
      </c>
      <c r="T196" s="28" t="s">
        <v>1396</v>
      </c>
      <c r="U196" s="28"/>
      <c r="V196" s="28" t="s">
        <v>1872</v>
      </c>
      <c r="W196" s="28"/>
    </row>
    <row r="197" spans="1:23" ht="15.75" hidden="1" thickBot="1" x14ac:dyDescent="0.3">
      <c r="A197" s="28" t="s">
        <v>1876</v>
      </c>
      <c r="B197" s="28" t="s">
        <v>1877</v>
      </c>
      <c r="C197" s="28" t="str">
        <f t="shared" si="3"/>
        <v>prosciutto HF Sliced Prosciutto</v>
      </c>
      <c r="D197" s="28" t="s">
        <v>337</v>
      </c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</row>
    <row r="198" spans="1:23" ht="15.75" hidden="1" thickBot="1" x14ac:dyDescent="0.3">
      <c r="A198" s="28"/>
      <c r="B198" s="28" t="s">
        <v>1879</v>
      </c>
      <c r="C198" s="28" t="str">
        <f t="shared" si="3"/>
        <v xml:space="preserve"> Bakery Water Retest</v>
      </c>
      <c r="D198" s="28" t="s">
        <v>337</v>
      </c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</row>
    <row r="199" spans="1:23" ht="45.75" hidden="1" thickBot="1" x14ac:dyDescent="0.3">
      <c r="A199" s="28" t="s">
        <v>1881</v>
      </c>
      <c r="B199" s="28" t="s">
        <v>1882</v>
      </c>
      <c r="C199" s="28" t="str">
        <f t="shared" si="3"/>
        <v>1025.900.10 1025.900.10 - Johnsons sliced Hungarian Salami</v>
      </c>
      <c r="D199" s="28" t="s">
        <v>337</v>
      </c>
      <c r="E199" s="29">
        <v>0.9</v>
      </c>
      <c r="F199" s="29">
        <v>3</v>
      </c>
      <c r="G199" s="29">
        <v>25</v>
      </c>
      <c r="H199" s="28" t="s">
        <v>1884</v>
      </c>
      <c r="I199" s="28" t="s">
        <v>1379</v>
      </c>
      <c r="J199" s="28" t="s">
        <v>1885</v>
      </c>
      <c r="K199" s="28">
        <v>800</v>
      </c>
      <c r="L199" s="28" t="s">
        <v>1886</v>
      </c>
      <c r="M199" s="29">
        <v>120</v>
      </c>
      <c r="N199" s="28" t="s">
        <v>1887</v>
      </c>
      <c r="O199" s="28"/>
      <c r="P199" s="28"/>
      <c r="Q199" s="29">
        <v>10</v>
      </c>
      <c r="R199" s="28">
        <v>36</v>
      </c>
      <c r="S199" s="28" t="s">
        <v>1890</v>
      </c>
      <c r="T199" s="28" t="s">
        <v>1371</v>
      </c>
      <c r="U199" s="28"/>
      <c r="V199" s="28" t="s">
        <v>112</v>
      </c>
      <c r="W199" s="28"/>
    </row>
    <row r="200" spans="1:23" ht="30.75" hidden="1" thickBot="1" x14ac:dyDescent="0.3">
      <c r="A200" s="28">
        <v>2020.75</v>
      </c>
      <c r="B200" s="28" t="s">
        <v>1891</v>
      </c>
      <c r="C200" s="28" t="str">
        <f t="shared" si="3"/>
        <v>2020.75 2020.75 - Beef Hotdog 75g - WIPF</v>
      </c>
      <c r="D200" s="28" t="s">
        <v>337</v>
      </c>
      <c r="E200" s="28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</row>
    <row r="201" spans="1:23" ht="15.75" hidden="1" thickBot="1" x14ac:dyDescent="0.3">
      <c r="A201" s="28" t="s">
        <v>1893</v>
      </c>
      <c r="B201" s="28" t="s">
        <v>1894</v>
      </c>
      <c r="C201" s="28" t="str">
        <f t="shared" si="3"/>
        <v>2020.75.20.0.10 Beef Hotdog 75</v>
      </c>
      <c r="D201" s="28" t="s">
        <v>337</v>
      </c>
      <c r="E201" s="29">
        <v>1500</v>
      </c>
      <c r="F201" s="29">
        <v>20</v>
      </c>
      <c r="G201" s="28"/>
      <c r="H201" s="28"/>
      <c r="I201" s="28"/>
      <c r="J201" s="28">
        <v>2.1</v>
      </c>
      <c r="K201" s="28"/>
      <c r="L201" s="28"/>
      <c r="M201" s="28"/>
      <c r="N201" s="28"/>
      <c r="O201" s="28"/>
      <c r="P201" s="28"/>
      <c r="Q201" s="29">
        <v>10</v>
      </c>
      <c r="R201" s="28">
        <v>48</v>
      </c>
      <c r="S201" s="30" t="s">
        <v>1896</v>
      </c>
      <c r="T201" s="28"/>
      <c r="U201" s="28"/>
      <c r="V201" s="28" t="s">
        <v>1372</v>
      </c>
      <c r="W201" s="28"/>
    </row>
    <row r="202" spans="1:23" ht="30.75" hidden="1" thickBot="1" x14ac:dyDescent="0.3">
      <c r="A202" s="28" t="s">
        <v>1893</v>
      </c>
      <c r="B202" s="28" t="s">
        <v>1897</v>
      </c>
      <c r="C202" s="28" t="str">
        <f t="shared" si="3"/>
        <v>2020.75.20.0.10 2020.75.20.0.10 - Beef Hotdogs 75</v>
      </c>
      <c r="D202" s="28" t="s">
        <v>337</v>
      </c>
      <c r="E202" s="28"/>
      <c r="F202" s="29">
        <v>20</v>
      </c>
      <c r="G202" s="28"/>
      <c r="H202" s="28" t="s">
        <v>1899</v>
      </c>
      <c r="I202" s="28" t="s">
        <v>1438</v>
      </c>
      <c r="J202" s="28">
        <v>2.1</v>
      </c>
      <c r="K202" s="28">
        <v>800</v>
      </c>
      <c r="L202" s="28">
        <v>801</v>
      </c>
      <c r="M202" s="29">
        <v>365</v>
      </c>
      <c r="N202" s="28">
        <v>826</v>
      </c>
      <c r="O202" s="28"/>
      <c r="P202" s="28"/>
      <c r="Q202" s="29">
        <v>8</v>
      </c>
      <c r="R202" s="29">
        <v>40</v>
      </c>
      <c r="S202" s="28" t="s">
        <v>1902</v>
      </c>
      <c r="T202" s="28" t="s">
        <v>1751</v>
      </c>
      <c r="U202" s="28"/>
      <c r="V202" s="28" t="s">
        <v>1903</v>
      </c>
      <c r="W202" s="28"/>
    </row>
    <row r="203" spans="1:23" ht="45.75" hidden="1" thickBot="1" x14ac:dyDescent="0.3">
      <c r="A203" s="28">
        <v>1017.11</v>
      </c>
      <c r="B203" s="28" t="s">
        <v>1904</v>
      </c>
      <c r="C203" s="28" t="str">
        <f t="shared" si="3"/>
        <v>1017.11 1017.11 - HOB Full (PC*)</v>
      </c>
      <c r="D203" s="28" t="s">
        <v>337</v>
      </c>
      <c r="E203" s="29">
        <v>6</v>
      </c>
      <c r="F203" s="29">
        <v>1</v>
      </c>
      <c r="G203" s="29">
        <v>1</v>
      </c>
      <c r="H203" s="28" t="s">
        <v>1906</v>
      </c>
      <c r="I203" s="28" t="s">
        <v>1907</v>
      </c>
      <c r="J203" s="28"/>
      <c r="K203" s="28">
        <v>74186406</v>
      </c>
      <c r="L203" s="28"/>
      <c r="M203" s="29">
        <v>70</v>
      </c>
      <c r="N203" s="28" t="s">
        <v>1368</v>
      </c>
      <c r="O203" s="28"/>
      <c r="P203" s="28"/>
      <c r="Q203" s="29">
        <v>1</v>
      </c>
      <c r="R203" s="28">
        <v>56</v>
      </c>
      <c r="S203" s="28" t="s">
        <v>1370</v>
      </c>
      <c r="T203" s="28" t="s">
        <v>1908</v>
      </c>
      <c r="U203" s="28">
        <v>2</v>
      </c>
      <c r="V203" s="28" t="s">
        <v>1372</v>
      </c>
      <c r="W203" s="28"/>
    </row>
    <row r="204" spans="1:23" ht="75.75" hidden="1" thickBot="1" x14ac:dyDescent="0.3">
      <c r="A204" s="28">
        <v>1017.21</v>
      </c>
      <c r="B204" s="28" t="s">
        <v>1909</v>
      </c>
      <c r="C204" s="28" t="str">
        <f t="shared" si="3"/>
        <v>1017.21 1017.21 - HOB Half (PC*)</v>
      </c>
      <c r="D204" s="28" t="s">
        <v>337</v>
      </c>
      <c r="E204" s="29">
        <v>4.55</v>
      </c>
      <c r="F204" s="29">
        <v>1</v>
      </c>
      <c r="G204" s="29">
        <v>1</v>
      </c>
      <c r="H204" s="28" t="s">
        <v>1911</v>
      </c>
      <c r="I204" s="28" t="s">
        <v>1907</v>
      </c>
      <c r="J204" s="28"/>
      <c r="K204" s="28">
        <v>74186406</v>
      </c>
      <c r="L204" s="28"/>
      <c r="M204" s="29">
        <v>56</v>
      </c>
      <c r="N204" s="28" t="s">
        <v>1368</v>
      </c>
      <c r="O204" s="28"/>
      <c r="P204" s="28"/>
      <c r="Q204" s="29">
        <v>2</v>
      </c>
      <c r="R204" s="28">
        <v>56</v>
      </c>
      <c r="S204" s="28" t="s">
        <v>1370</v>
      </c>
      <c r="T204" s="28" t="s">
        <v>1908</v>
      </c>
      <c r="U204" s="28">
        <v>2</v>
      </c>
      <c r="V204" s="28" t="s">
        <v>1372</v>
      </c>
      <c r="W204" s="28"/>
    </row>
    <row r="205" spans="1:23" ht="30.75" hidden="1" thickBot="1" x14ac:dyDescent="0.3">
      <c r="A205" s="28">
        <v>2019</v>
      </c>
      <c r="B205" s="28" t="s">
        <v>1912</v>
      </c>
      <c r="C205" s="28" t="str">
        <f t="shared" si="3"/>
        <v>2019 2019 - Andouille Sausage - WIP</v>
      </c>
      <c r="D205" s="28" t="s">
        <v>337</v>
      </c>
      <c r="E205" s="28"/>
      <c r="F205" s="28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</row>
    <row r="206" spans="1:23" ht="30.75" hidden="1" thickBot="1" x14ac:dyDescent="0.3">
      <c r="A206" s="28">
        <v>2019.1</v>
      </c>
      <c r="B206" s="28" t="s">
        <v>1914</v>
      </c>
      <c r="C206" s="28" t="str">
        <f t="shared" si="3"/>
        <v>2019.1 2019.100 - Andouille Sausage - WIPF</v>
      </c>
      <c r="D206" s="28" t="s">
        <v>337</v>
      </c>
      <c r="E206" s="28"/>
      <c r="F206" s="28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</row>
    <row r="207" spans="1:23" ht="30.75" hidden="1" thickBot="1" x14ac:dyDescent="0.3">
      <c r="A207" s="28">
        <v>1012.3</v>
      </c>
      <c r="B207" s="28" t="s">
        <v>1916</v>
      </c>
      <c r="C207" s="28" t="str">
        <f t="shared" si="3"/>
        <v>1012.3 1012.3 - Natural HOB (F)</v>
      </c>
      <c r="D207" s="28" t="s">
        <v>337</v>
      </c>
      <c r="E207" s="28"/>
      <c r="F207" s="28"/>
      <c r="G207" s="28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</row>
    <row r="208" spans="1:23" ht="30.75" hidden="1" thickBot="1" x14ac:dyDescent="0.3">
      <c r="A208" s="28">
        <v>1012.4</v>
      </c>
      <c r="B208" s="28" t="s">
        <v>1918</v>
      </c>
      <c r="C208" s="28" t="str">
        <f t="shared" si="3"/>
        <v>1012.4 1012.4 - Natural HOB (H)</v>
      </c>
      <c r="D208" s="28" t="s">
        <v>337</v>
      </c>
      <c r="E208" s="28"/>
      <c r="F208" s="28"/>
      <c r="G208" s="28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</row>
    <row r="209" spans="1:23" ht="45.75" hidden="1" thickBot="1" x14ac:dyDescent="0.3">
      <c r="A209" s="28">
        <v>2003.03</v>
      </c>
      <c r="B209" s="28" t="s">
        <v>1920</v>
      </c>
      <c r="C209" s="28" t="str">
        <f t="shared" si="3"/>
        <v>2003.03 2003.030 - Swiss Bratwurst Cocktail - WIPF</v>
      </c>
      <c r="D209" s="28" t="s">
        <v>337</v>
      </c>
      <c r="E209" s="28"/>
      <c r="F209" s="28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</row>
    <row r="210" spans="1:23" ht="30.75" hidden="1" thickBot="1" x14ac:dyDescent="0.3">
      <c r="A210" s="28" t="s">
        <v>162</v>
      </c>
      <c r="B210" s="28" t="s">
        <v>1928</v>
      </c>
      <c r="C210" s="28" t="str">
        <f t="shared" si="3"/>
        <v>6004.6.125 6004.6.125 - Spigatschki</v>
      </c>
      <c r="D210" s="28" t="s">
        <v>337</v>
      </c>
      <c r="E210" s="28"/>
      <c r="F210" s="28"/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</row>
    <row r="211" spans="1:23" ht="15.75" hidden="1" thickBot="1" x14ac:dyDescent="0.3">
      <c r="A211" s="28">
        <v>3002.65</v>
      </c>
      <c r="B211" s="28" t="s">
        <v>1930</v>
      </c>
      <c r="C211" s="28" t="str">
        <f t="shared" si="3"/>
        <v>3002.65 3002.6500 - Russkaja</v>
      </c>
      <c r="D211" s="28" t="s">
        <v>337</v>
      </c>
      <c r="E211" s="28"/>
      <c r="F211" s="28"/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</row>
    <row r="212" spans="1:23" ht="15.75" hidden="1" thickBot="1" x14ac:dyDescent="0.3">
      <c r="A212" s="28"/>
      <c r="B212" s="28" t="s">
        <v>1932</v>
      </c>
      <c r="C212" s="28" t="str">
        <f t="shared" si="3"/>
        <v xml:space="preserve"> 95 cl</v>
      </c>
      <c r="D212" s="28" t="s">
        <v>337</v>
      </c>
      <c r="E212" s="28"/>
      <c r="F212" s="28"/>
      <c r="G212" s="28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</row>
    <row r="213" spans="1:23" ht="30.75" hidden="1" thickBot="1" x14ac:dyDescent="0.3">
      <c r="A213" s="28">
        <v>2007.45</v>
      </c>
      <c r="B213" s="28" t="s">
        <v>1934</v>
      </c>
      <c r="C213" s="28" t="str">
        <f t="shared" si="3"/>
        <v>2007.45 2007.45 - Vienna Sausage - WIPF</v>
      </c>
      <c r="D213" s="28" t="s">
        <v>337</v>
      </c>
      <c r="E213" s="28"/>
      <c r="F213" s="28"/>
      <c r="G213" s="28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</row>
    <row r="214" spans="1:23" ht="15.75" hidden="1" thickBot="1" x14ac:dyDescent="0.3">
      <c r="A214" s="28">
        <v>3019</v>
      </c>
      <c r="B214" s="28" t="s">
        <v>1940</v>
      </c>
      <c r="C214" s="28" t="str">
        <f t="shared" si="3"/>
        <v>3019 3019 - Tyroler (WIP)</v>
      </c>
      <c r="D214" s="28" t="s">
        <v>337</v>
      </c>
      <c r="E214" s="28"/>
      <c r="F214" s="28"/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</row>
    <row r="215" spans="1:23" ht="45.75" hidden="1" thickBot="1" x14ac:dyDescent="0.3">
      <c r="A215" s="28">
        <v>2034</v>
      </c>
      <c r="B215" s="28" t="s">
        <v>63</v>
      </c>
      <c r="C215" s="28" t="str">
        <f t="shared" si="3"/>
        <v>2034 2034 - Majestic Hotdogs Regular - WIP</v>
      </c>
      <c r="D215" s="28" t="s">
        <v>337</v>
      </c>
      <c r="E215" s="28"/>
      <c r="F215" s="28"/>
      <c r="G215" s="28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</row>
    <row r="216" spans="1:23" ht="45.75" hidden="1" thickBot="1" x14ac:dyDescent="0.3">
      <c r="A216" s="28">
        <v>2034</v>
      </c>
      <c r="B216" s="28" t="s">
        <v>1943</v>
      </c>
      <c r="C216" s="28" t="str">
        <f t="shared" si="3"/>
        <v>2034 2034.050 - Majestic Hotdogs Regular - WIPF</v>
      </c>
      <c r="D216" s="28" t="s">
        <v>337</v>
      </c>
      <c r="E216" s="28"/>
      <c r="F216" s="28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</row>
    <row r="217" spans="1:23" ht="45.75" hidden="1" thickBot="1" x14ac:dyDescent="0.3">
      <c r="A217" s="28" t="s">
        <v>146</v>
      </c>
      <c r="B217" s="28" t="s">
        <v>1945</v>
      </c>
      <c r="C217" s="28" t="str">
        <f t="shared" si="3"/>
        <v>2034.050.10.0.25 2034.050.10.0.25 - Majestic Super Juicy Hotdog</v>
      </c>
      <c r="D217" s="28" t="s">
        <v>337</v>
      </c>
      <c r="E217" s="29">
        <v>450</v>
      </c>
      <c r="F217" s="29">
        <v>9</v>
      </c>
      <c r="G217" s="28"/>
      <c r="H217" s="28"/>
      <c r="I217" s="28" t="s">
        <v>1379</v>
      </c>
      <c r="J217" s="28">
        <v>2.2000000000000002</v>
      </c>
      <c r="K217" s="28">
        <v>800</v>
      </c>
      <c r="L217" s="28" t="s">
        <v>1947</v>
      </c>
      <c r="M217" s="29">
        <v>365</v>
      </c>
      <c r="N217" s="28" t="s">
        <v>1617</v>
      </c>
      <c r="O217" s="28"/>
      <c r="P217" s="28"/>
      <c r="Q217" s="29">
        <v>24</v>
      </c>
      <c r="R217" s="28">
        <v>56</v>
      </c>
      <c r="S217" s="28" t="s">
        <v>1370</v>
      </c>
      <c r="T217" s="28" t="s">
        <v>1949</v>
      </c>
      <c r="U217" s="28"/>
      <c r="V217" s="28" t="s">
        <v>112</v>
      </c>
      <c r="W217" s="28"/>
    </row>
    <row r="218" spans="1:23" ht="30.75" hidden="1" thickBot="1" x14ac:dyDescent="0.3">
      <c r="A218" s="28">
        <v>2030.08</v>
      </c>
      <c r="B218" s="28" t="s">
        <v>1950</v>
      </c>
      <c r="C218" s="28" t="str">
        <f t="shared" si="3"/>
        <v>2030.08 2030.080 - Bush Tucker Emu Sausage</v>
      </c>
      <c r="D218" s="28" t="s">
        <v>337</v>
      </c>
      <c r="E218" s="28"/>
      <c r="F218" s="28"/>
      <c r="G218" s="28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</row>
    <row r="219" spans="1:23" ht="30.75" hidden="1" thickBot="1" x14ac:dyDescent="0.3">
      <c r="A219" s="28">
        <v>2035</v>
      </c>
      <c r="B219" s="28" t="s">
        <v>1952</v>
      </c>
      <c r="C219" s="28" t="str">
        <f t="shared" si="3"/>
        <v>2035 2035 - Majestic Cheese Hotdogs WIP</v>
      </c>
      <c r="D219" s="28" t="s">
        <v>337</v>
      </c>
      <c r="E219" s="28"/>
      <c r="F219" s="28"/>
      <c r="G219" s="28"/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</row>
    <row r="220" spans="1:23" ht="30.75" hidden="1" thickBot="1" x14ac:dyDescent="0.3">
      <c r="A220" s="28">
        <v>2036</v>
      </c>
      <c r="B220" s="28" t="s">
        <v>1954</v>
      </c>
      <c r="C220" s="28" t="str">
        <f t="shared" si="3"/>
        <v>2036 2036 - Majestic Chicken Hotdog WIP</v>
      </c>
      <c r="D220" s="28" t="s">
        <v>337</v>
      </c>
      <c r="E220" s="28"/>
      <c r="F220" s="28"/>
      <c r="G220" s="28"/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</row>
    <row r="221" spans="1:23" ht="45.75" hidden="1" thickBot="1" x14ac:dyDescent="0.3">
      <c r="A221" s="28" t="s">
        <v>151</v>
      </c>
      <c r="B221" s="28" t="s">
        <v>1956</v>
      </c>
      <c r="C221" s="28" t="str">
        <f t="shared" si="3"/>
        <v>2034.090.5.0.40 2034.090.5.0.40 - Majestic Jumbo Hotdog</v>
      </c>
      <c r="D221" s="28" t="s">
        <v>337</v>
      </c>
      <c r="E221" s="29">
        <v>450</v>
      </c>
      <c r="F221" s="29">
        <v>5</v>
      </c>
      <c r="G221" s="28"/>
      <c r="H221" s="28"/>
      <c r="I221" s="28" t="s">
        <v>1379</v>
      </c>
      <c r="J221" s="28">
        <v>2.2000000000000002</v>
      </c>
      <c r="K221" s="28">
        <v>800</v>
      </c>
      <c r="L221" s="28" t="s">
        <v>1958</v>
      </c>
      <c r="M221" s="29">
        <v>365</v>
      </c>
      <c r="N221" s="28"/>
      <c r="O221" s="28"/>
      <c r="P221" s="28"/>
      <c r="Q221" s="29">
        <v>40</v>
      </c>
      <c r="R221" s="28">
        <v>56</v>
      </c>
      <c r="S221" s="28" t="s">
        <v>1703</v>
      </c>
      <c r="T221" s="28" t="s">
        <v>1949</v>
      </c>
      <c r="U221" s="28"/>
      <c r="V221" s="28" t="s">
        <v>1372</v>
      </c>
      <c r="W221" s="28"/>
    </row>
    <row r="222" spans="1:23" ht="45.75" hidden="1" thickBot="1" x14ac:dyDescent="0.3">
      <c r="A222" s="28" t="s">
        <v>1959</v>
      </c>
      <c r="B222" s="28" t="s">
        <v>1960</v>
      </c>
      <c r="C222" s="28" t="str">
        <f t="shared" si="3"/>
        <v>2035.050.9.0.24 2035.050.9.0.24 - Majestic Cheese Hotdog</v>
      </c>
      <c r="D222" s="28" t="s">
        <v>337</v>
      </c>
      <c r="E222" s="29">
        <v>450</v>
      </c>
      <c r="F222" s="29">
        <v>9</v>
      </c>
      <c r="G222" s="28"/>
      <c r="H222" s="28"/>
      <c r="I222" s="28" t="s">
        <v>1379</v>
      </c>
      <c r="J222" s="28">
        <v>2.2000000000000002</v>
      </c>
      <c r="K222" s="28">
        <v>800</v>
      </c>
      <c r="L222" s="28" t="s">
        <v>1962</v>
      </c>
      <c r="M222" s="29">
        <v>365</v>
      </c>
      <c r="N222" s="28"/>
      <c r="O222" s="28"/>
      <c r="P222" s="28"/>
      <c r="Q222" s="29">
        <v>24</v>
      </c>
      <c r="R222" s="28">
        <v>56</v>
      </c>
      <c r="S222" s="28" t="s">
        <v>1703</v>
      </c>
      <c r="T222" s="28" t="s">
        <v>1382</v>
      </c>
      <c r="U222" s="28"/>
      <c r="V222" s="28" t="s">
        <v>1372</v>
      </c>
      <c r="W222" s="28"/>
    </row>
    <row r="223" spans="1:23" ht="45.75" hidden="1" thickBot="1" x14ac:dyDescent="0.3">
      <c r="A223" s="28" t="s">
        <v>1964</v>
      </c>
      <c r="B223" s="28" t="s">
        <v>1965</v>
      </c>
      <c r="C223" s="28" t="str">
        <f t="shared" si="3"/>
        <v>2036.050.9.0.24 2036.050.9.0.24 - Majestic Chicken Hotdog</v>
      </c>
      <c r="D223" s="28" t="s">
        <v>337</v>
      </c>
      <c r="E223" s="29">
        <v>450</v>
      </c>
      <c r="F223" s="29">
        <v>9</v>
      </c>
      <c r="G223" s="28"/>
      <c r="H223" s="28"/>
      <c r="I223" s="28"/>
      <c r="J223" s="28">
        <v>2.2000000000000002</v>
      </c>
      <c r="K223" s="28">
        <v>800</v>
      </c>
      <c r="L223" s="28" t="s">
        <v>1967</v>
      </c>
      <c r="M223" s="29">
        <v>365</v>
      </c>
      <c r="N223" s="28"/>
      <c r="O223" s="28"/>
      <c r="P223" s="28"/>
      <c r="Q223" s="29">
        <v>24</v>
      </c>
      <c r="R223" s="28">
        <v>56</v>
      </c>
      <c r="S223" s="28" t="s">
        <v>1703</v>
      </c>
      <c r="T223" s="28"/>
      <c r="U223" s="28"/>
      <c r="V223" s="28" t="s">
        <v>1372</v>
      </c>
      <c r="W223" s="28"/>
    </row>
    <row r="224" spans="1:23" ht="30.75" hidden="1" thickBot="1" x14ac:dyDescent="0.3">
      <c r="A224" s="28" t="s">
        <v>1969</v>
      </c>
      <c r="B224" s="28" t="s">
        <v>104</v>
      </c>
      <c r="C224" s="28" t="str">
        <f t="shared" si="3"/>
        <v>1007GB 1007GB - Pulled Pork GB WIP</v>
      </c>
      <c r="D224" s="28" t="s">
        <v>337</v>
      </c>
      <c r="E224" s="28"/>
      <c r="F224" s="28"/>
      <c r="G224" s="28"/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</row>
    <row r="225" spans="1:23" ht="45.75" hidden="1" thickBot="1" x14ac:dyDescent="0.3">
      <c r="A225" s="28" t="s">
        <v>1971</v>
      </c>
      <c r="B225" s="28" t="s">
        <v>1972</v>
      </c>
      <c r="C225" s="28" t="str">
        <f t="shared" si="3"/>
        <v>1007.3.1.0.4 1007.3.1.0.4 - Pulled Pork (RB)</v>
      </c>
      <c r="D225" s="28" t="s">
        <v>337</v>
      </c>
      <c r="E225" s="28"/>
      <c r="F225" s="29">
        <v>1</v>
      </c>
      <c r="G225" s="28"/>
      <c r="H225" s="28" t="s">
        <v>1974</v>
      </c>
      <c r="I225" s="28" t="s">
        <v>1438</v>
      </c>
      <c r="J225" s="28">
        <v>2.1</v>
      </c>
      <c r="K225" s="28">
        <v>800</v>
      </c>
      <c r="L225" s="28">
        <v>801</v>
      </c>
      <c r="M225" s="29">
        <v>120</v>
      </c>
      <c r="N225" s="28">
        <v>826</v>
      </c>
      <c r="O225" s="28"/>
      <c r="P225" s="28"/>
      <c r="Q225" s="29">
        <v>4</v>
      </c>
      <c r="R225" s="29">
        <v>112</v>
      </c>
      <c r="S225" s="28" t="s">
        <v>1978</v>
      </c>
      <c r="T225" s="28" t="s">
        <v>1382</v>
      </c>
      <c r="U225" s="28"/>
      <c r="V225" s="28" t="s">
        <v>1903</v>
      </c>
      <c r="W225" s="28"/>
    </row>
    <row r="226" spans="1:23" ht="30.75" hidden="1" thickBot="1" x14ac:dyDescent="0.3">
      <c r="A226" s="28">
        <v>2007.5</v>
      </c>
      <c r="B226" s="28" t="s">
        <v>1979</v>
      </c>
      <c r="C226" s="28" t="str">
        <f t="shared" si="3"/>
        <v>2007.5 2007.5 - Cheese Frankfurter</v>
      </c>
      <c r="D226" s="28" t="s">
        <v>337</v>
      </c>
      <c r="E226" s="29">
        <v>1200</v>
      </c>
      <c r="F226" s="29">
        <v>20</v>
      </c>
      <c r="G226" s="28"/>
      <c r="H226" s="28" t="s">
        <v>1365</v>
      </c>
      <c r="I226" s="28" t="s">
        <v>1981</v>
      </c>
      <c r="J226" s="28">
        <v>2.1</v>
      </c>
      <c r="K226" s="28">
        <v>800</v>
      </c>
      <c r="L226" s="28">
        <v>801</v>
      </c>
      <c r="M226" s="29">
        <v>28</v>
      </c>
      <c r="N226" s="28"/>
      <c r="O226" s="28"/>
      <c r="P226" s="28"/>
      <c r="Q226" s="29">
        <v>10</v>
      </c>
      <c r="R226" s="28">
        <v>56</v>
      </c>
      <c r="S226" s="28" t="s">
        <v>1703</v>
      </c>
      <c r="T226" s="28" t="s">
        <v>1382</v>
      </c>
      <c r="U226" s="28"/>
      <c r="V226" s="28" t="s">
        <v>1372</v>
      </c>
      <c r="W226" s="28"/>
    </row>
    <row r="227" spans="1:23" ht="30.75" hidden="1" thickBot="1" x14ac:dyDescent="0.3">
      <c r="A227" s="28" t="s">
        <v>1982</v>
      </c>
      <c r="B227" s="28" t="s">
        <v>1983</v>
      </c>
      <c r="C227" s="28" t="str">
        <f t="shared" si="3"/>
        <v>1007.0.500.2.7 1007.0.500.2.7 - Harrys Pulled Pork</v>
      </c>
      <c r="D227" s="28" t="s">
        <v>337</v>
      </c>
      <c r="E227" s="29">
        <v>0.5</v>
      </c>
      <c r="F227" s="28"/>
      <c r="G227" s="28"/>
      <c r="H227" s="28" t="s">
        <v>1378</v>
      </c>
      <c r="I227" s="28" t="s">
        <v>1438</v>
      </c>
      <c r="J227" s="28">
        <v>2.2000000000000002</v>
      </c>
      <c r="K227" s="28">
        <v>800</v>
      </c>
      <c r="L227" s="28">
        <v>801</v>
      </c>
      <c r="M227" s="29">
        <v>120</v>
      </c>
      <c r="N227" s="28" t="s">
        <v>1617</v>
      </c>
      <c r="O227" s="28" t="s">
        <v>1987</v>
      </c>
      <c r="P227" s="29">
        <v>2</v>
      </c>
      <c r="Q227" s="29">
        <v>7</v>
      </c>
      <c r="R227" s="28">
        <v>65</v>
      </c>
      <c r="S227" s="28" t="s">
        <v>1792</v>
      </c>
      <c r="T227" s="28" t="s">
        <v>1382</v>
      </c>
      <c r="U227" s="28"/>
      <c r="V227" s="28" t="s">
        <v>112</v>
      </c>
      <c r="W227" s="28"/>
    </row>
    <row r="228" spans="1:23" ht="30.75" hidden="1" thickBot="1" x14ac:dyDescent="0.3">
      <c r="A228" s="28">
        <v>2208</v>
      </c>
      <c r="B228" s="28" t="s">
        <v>1989</v>
      </c>
      <c r="C228" s="28" t="str">
        <f t="shared" si="3"/>
        <v>2208 2208 - Wagyu Beef Sausage - WIP</v>
      </c>
      <c r="D228" s="28" t="s">
        <v>337</v>
      </c>
      <c r="E228" s="28"/>
      <c r="F228" s="28"/>
      <c r="G228" s="28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</row>
    <row r="229" spans="1:23" ht="45.75" hidden="1" thickBot="1" x14ac:dyDescent="0.3">
      <c r="A229" s="28" t="s">
        <v>1993</v>
      </c>
      <c r="B229" s="28" t="s">
        <v>1994</v>
      </c>
      <c r="C229" s="28" t="str">
        <f t="shared" si="3"/>
        <v>2208.100.04 2208.100.04 - CFC The Farmers Wagyu Beef Sausage</v>
      </c>
      <c r="D229" s="28" t="s">
        <v>337</v>
      </c>
      <c r="E229" s="29">
        <v>0.4</v>
      </c>
      <c r="F229" s="29">
        <v>4</v>
      </c>
      <c r="G229" s="28"/>
      <c r="H229" s="28"/>
      <c r="I229" s="28" t="s">
        <v>1379</v>
      </c>
      <c r="J229" s="28">
        <v>2.2000000000000002</v>
      </c>
      <c r="K229" s="28">
        <v>800</v>
      </c>
      <c r="L229" s="28">
        <v>801</v>
      </c>
      <c r="M229" s="29">
        <v>150</v>
      </c>
      <c r="N229" s="28" t="s">
        <v>1617</v>
      </c>
      <c r="O229" s="28" t="s">
        <v>1999</v>
      </c>
      <c r="P229" s="29">
        <v>2</v>
      </c>
      <c r="Q229" s="29">
        <v>12</v>
      </c>
      <c r="R229" s="28">
        <v>40</v>
      </c>
      <c r="S229" s="28" t="s">
        <v>1395</v>
      </c>
      <c r="T229" s="28" t="s">
        <v>1949</v>
      </c>
      <c r="U229" s="28"/>
      <c r="V229" s="28" t="s">
        <v>112</v>
      </c>
      <c r="W229" s="28"/>
    </row>
    <row r="230" spans="1:23" ht="45.75" hidden="1" thickBot="1" x14ac:dyDescent="0.3">
      <c r="A230" s="28"/>
      <c r="B230" s="28" t="s">
        <v>2001</v>
      </c>
      <c r="C230" s="28" t="str">
        <f t="shared" si="3"/>
        <v xml:space="preserve"> 143 Beef Yearling Diced Large 5Kg – Chilled</v>
      </c>
      <c r="D230" s="28" t="s">
        <v>337</v>
      </c>
      <c r="E230" s="28"/>
      <c r="F230" s="28"/>
      <c r="G230" s="28"/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</row>
    <row r="231" spans="1:23" ht="75.75" hidden="1" thickBot="1" x14ac:dyDescent="0.3">
      <c r="A231" s="28"/>
      <c r="B231" s="28" t="s">
        <v>2003</v>
      </c>
      <c r="C231" s="28" t="str">
        <f t="shared" si="3"/>
        <v xml:space="preserve"> AABIVEDI0040KGM – 143 Beef Yearling Machine Diced Large 3X5 R/W Chilled Plain Brown</v>
      </c>
      <c r="D231" s="28" t="s">
        <v>337</v>
      </c>
      <c r="E231" s="28"/>
      <c r="F231" s="28"/>
      <c r="G231" s="28"/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</row>
    <row r="232" spans="1:23" ht="45.75" hidden="1" thickBot="1" x14ac:dyDescent="0.3">
      <c r="A232" s="28" t="s">
        <v>280</v>
      </c>
      <c r="B232" s="28" t="s">
        <v>97</v>
      </c>
      <c r="C232" s="28" t="str">
        <f t="shared" si="3"/>
        <v>1024.4000.1 1024.4000.1 - 4x4 HAM</v>
      </c>
      <c r="D232" s="28" t="s">
        <v>337</v>
      </c>
      <c r="E232" s="29">
        <v>4</v>
      </c>
      <c r="F232" s="28"/>
      <c r="G232" s="28"/>
      <c r="H232" s="28" t="s">
        <v>2006</v>
      </c>
      <c r="I232" s="30" t="s">
        <v>2007</v>
      </c>
      <c r="J232" s="28"/>
      <c r="K232" s="28"/>
      <c r="L232" s="28"/>
      <c r="M232" s="29">
        <v>150</v>
      </c>
      <c r="N232" s="28"/>
      <c r="O232" s="28" t="s">
        <v>2009</v>
      </c>
      <c r="P232" s="29">
        <v>160</v>
      </c>
      <c r="Q232" s="29">
        <v>160</v>
      </c>
      <c r="R232" s="29">
        <v>1</v>
      </c>
      <c r="S232" s="28">
        <v>1</v>
      </c>
      <c r="T232" s="28" t="s">
        <v>1396</v>
      </c>
      <c r="U232" s="28"/>
      <c r="V232" s="28" t="s">
        <v>1372</v>
      </c>
      <c r="W232" s="28"/>
    </row>
    <row r="233" spans="1:23" ht="45.75" hidden="1" thickBot="1" x14ac:dyDescent="0.3">
      <c r="A233" s="28" t="s">
        <v>2011</v>
      </c>
      <c r="B233" s="28" t="s">
        <v>2012</v>
      </c>
      <c r="C233" s="28" t="str">
        <f t="shared" si="3"/>
        <v>2209.100.04 2209.100.04 - CFC Louisiana Andouille Pork Sausages</v>
      </c>
      <c r="D233" s="28" t="s">
        <v>337</v>
      </c>
      <c r="E233" s="29">
        <v>0.4</v>
      </c>
      <c r="F233" s="29">
        <v>4</v>
      </c>
      <c r="G233" s="28"/>
      <c r="H233" s="28" t="s">
        <v>2014</v>
      </c>
      <c r="I233" s="28" t="s">
        <v>1379</v>
      </c>
      <c r="J233" s="28">
        <v>2.2000000000000002</v>
      </c>
      <c r="K233" s="28">
        <v>800</v>
      </c>
      <c r="L233" s="28">
        <v>801</v>
      </c>
      <c r="M233" s="29">
        <v>150</v>
      </c>
      <c r="N233" s="28"/>
      <c r="O233" s="28" t="s">
        <v>2015</v>
      </c>
      <c r="P233" s="29">
        <v>3</v>
      </c>
      <c r="Q233" s="29">
        <v>8</v>
      </c>
      <c r="R233" s="29">
        <v>40</v>
      </c>
      <c r="S233" s="28" t="s">
        <v>1395</v>
      </c>
      <c r="T233" s="28" t="s">
        <v>1382</v>
      </c>
      <c r="U233" s="28"/>
      <c r="V233" s="28" t="s">
        <v>112</v>
      </c>
      <c r="W233" s="28"/>
    </row>
    <row r="234" spans="1:23" ht="45.75" hidden="1" thickBot="1" x14ac:dyDescent="0.3">
      <c r="A234" s="28">
        <v>2009.08</v>
      </c>
      <c r="B234" s="28" t="s">
        <v>2017</v>
      </c>
      <c r="C234" s="28" t="str">
        <f t="shared" si="3"/>
        <v>2009.08 2009.075 - Jalapeno Cheese Kransky (WIPF)</v>
      </c>
      <c r="D234" s="28" t="s">
        <v>337</v>
      </c>
      <c r="E234" s="28"/>
      <c r="F234" s="28"/>
      <c r="G234" s="28"/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</row>
    <row r="235" spans="1:23" ht="45.75" hidden="1" thickBot="1" x14ac:dyDescent="0.3">
      <c r="A235" s="28" t="s">
        <v>2019</v>
      </c>
      <c r="B235" s="28" t="s">
        <v>2020</v>
      </c>
      <c r="C235" s="28" t="str">
        <f t="shared" si="3"/>
        <v>2009.075.04 2009.075.04 - Jalapeno Cheese Kransky 4x75g</v>
      </c>
      <c r="D235" s="28" t="s">
        <v>337</v>
      </c>
      <c r="E235" s="29">
        <v>0.3</v>
      </c>
      <c r="F235" s="29">
        <v>4</v>
      </c>
      <c r="G235" s="28"/>
      <c r="H235" s="28"/>
      <c r="I235" s="28" t="s">
        <v>1824</v>
      </c>
      <c r="J235" s="28">
        <v>2.2000000000000002</v>
      </c>
      <c r="K235" s="28">
        <v>800</v>
      </c>
      <c r="L235" s="28">
        <v>801</v>
      </c>
      <c r="M235" s="29">
        <v>150</v>
      </c>
      <c r="N235" s="28" t="s">
        <v>1617</v>
      </c>
      <c r="O235" s="28"/>
      <c r="P235" s="28"/>
      <c r="Q235" s="29">
        <v>36</v>
      </c>
      <c r="R235" s="29">
        <v>56</v>
      </c>
      <c r="S235" s="28" t="s">
        <v>1370</v>
      </c>
      <c r="T235" s="28" t="s">
        <v>1382</v>
      </c>
      <c r="U235" s="28"/>
      <c r="V235" s="28" t="s">
        <v>112</v>
      </c>
      <c r="W235" s="28"/>
    </row>
    <row r="236" spans="1:23" ht="30.75" hidden="1" thickBot="1" x14ac:dyDescent="0.3">
      <c r="A236" s="28">
        <v>94006</v>
      </c>
      <c r="B236" s="28" t="s">
        <v>2022</v>
      </c>
      <c r="C236" s="28" t="str">
        <f t="shared" si="3"/>
        <v>94006 94006 - SSF Bacon diced</v>
      </c>
      <c r="D236" s="28" t="s">
        <v>337</v>
      </c>
      <c r="E236" s="29">
        <v>2</v>
      </c>
      <c r="F236" s="28"/>
      <c r="G236" s="28"/>
      <c r="H236" s="28" t="s">
        <v>1378</v>
      </c>
      <c r="I236" s="28" t="s">
        <v>1379</v>
      </c>
      <c r="J236" s="28">
        <v>2.1</v>
      </c>
      <c r="K236" s="28">
        <v>800</v>
      </c>
      <c r="L236" s="28">
        <v>801</v>
      </c>
      <c r="M236" s="29">
        <v>42</v>
      </c>
      <c r="N236" s="28" t="s">
        <v>1617</v>
      </c>
      <c r="O236" s="28"/>
      <c r="P236" s="28"/>
      <c r="Q236" s="29">
        <v>8</v>
      </c>
      <c r="R236" s="29">
        <v>56</v>
      </c>
      <c r="S236" s="28" t="s">
        <v>1370</v>
      </c>
      <c r="T236" s="28" t="s">
        <v>1382</v>
      </c>
      <c r="U236" s="28"/>
      <c r="V236" s="28" t="s">
        <v>112</v>
      </c>
      <c r="W236" s="28"/>
    </row>
    <row r="237" spans="1:23" ht="30.75" hidden="1" thickBot="1" x14ac:dyDescent="0.3">
      <c r="A237" s="28">
        <v>10002.700000000001</v>
      </c>
      <c r="B237" s="28" t="s">
        <v>2024</v>
      </c>
      <c r="C237" s="28" t="str">
        <f t="shared" si="3"/>
        <v>10002.7 10002.7 - Agave Bacon (Streaky)</v>
      </c>
      <c r="D237" s="28" t="s">
        <v>337</v>
      </c>
      <c r="E237" s="28"/>
      <c r="F237" s="29">
        <v>1</v>
      </c>
      <c r="G237" s="28"/>
      <c r="H237" s="28"/>
      <c r="I237" s="28" t="s">
        <v>1379</v>
      </c>
      <c r="J237" s="28"/>
      <c r="K237" s="28">
        <v>811</v>
      </c>
      <c r="L237" s="28"/>
      <c r="M237" s="29">
        <v>56</v>
      </c>
      <c r="N237" s="28"/>
      <c r="O237" s="28"/>
      <c r="P237" s="28"/>
      <c r="Q237" s="29">
        <v>3</v>
      </c>
      <c r="R237" s="29">
        <v>56</v>
      </c>
      <c r="S237" s="28" t="s">
        <v>1370</v>
      </c>
      <c r="T237" s="28" t="s">
        <v>1908</v>
      </c>
      <c r="U237" s="28">
        <v>2</v>
      </c>
      <c r="V237" s="28" t="s">
        <v>1372</v>
      </c>
      <c r="W237" s="28"/>
    </row>
    <row r="238" spans="1:23" ht="15.75" hidden="1" thickBot="1" x14ac:dyDescent="0.3">
      <c r="A238" s="28">
        <v>2031</v>
      </c>
      <c r="B238" s="28" t="s">
        <v>2026</v>
      </c>
      <c r="C238" s="28" t="str">
        <f t="shared" si="3"/>
        <v>2031 2031 - Kielbasa - WIP</v>
      </c>
      <c r="D238" s="28" t="s">
        <v>337</v>
      </c>
      <c r="E238" s="28"/>
      <c r="F238" s="28"/>
      <c r="G238" s="28"/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</row>
    <row r="239" spans="1:23" ht="30.75" hidden="1" thickBot="1" x14ac:dyDescent="0.3">
      <c r="A239" s="28">
        <v>2031.075</v>
      </c>
      <c r="B239" s="28" t="s">
        <v>2028</v>
      </c>
      <c r="C239" s="28" t="str">
        <f t="shared" si="3"/>
        <v>2031.075 2031.075 - Kielbasa 75g - WIPF</v>
      </c>
      <c r="D239" s="28" t="s">
        <v>337</v>
      </c>
      <c r="E239" s="28"/>
      <c r="F239" s="28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</row>
    <row r="240" spans="1:23" ht="75.75" hidden="1" thickBot="1" x14ac:dyDescent="0.3">
      <c r="A240" s="28" t="s">
        <v>2030</v>
      </c>
      <c r="B240" s="28" t="s">
        <v>2031</v>
      </c>
      <c r="C240" s="28" t="str">
        <f t="shared" si="3"/>
        <v>2031.75.15.0.10 2031.75.15.0.10 - Pepper Kilbasa</v>
      </c>
      <c r="D240" s="28" t="s">
        <v>337</v>
      </c>
      <c r="E240" s="29">
        <v>1125</v>
      </c>
      <c r="F240" s="29">
        <v>15</v>
      </c>
      <c r="G240" s="28"/>
      <c r="H240" s="28" t="s">
        <v>2033</v>
      </c>
      <c r="I240" s="28" t="s">
        <v>2034</v>
      </c>
      <c r="J240" s="28">
        <v>2.1</v>
      </c>
      <c r="K240" s="28">
        <v>800</v>
      </c>
      <c r="L240" s="28">
        <v>801</v>
      </c>
      <c r="M240" s="29">
        <v>365</v>
      </c>
      <c r="N240" s="28" t="s">
        <v>1367</v>
      </c>
      <c r="O240" s="28"/>
      <c r="P240" s="28"/>
      <c r="Q240" s="29">
        <v>8</v>
      </c>
      <c r="R240" s="29">
        <v>40</v>
      </c>
      <c r="S240" s="28" t="s">
        <v>1395</v>
      </c>
      <c r="T240" s="28" t="s">
        <v>1371</v>
      </c>
      <c r="U240" s="28"/>
      <c r="V240" s="28" t="s">
        <v>1372</v>
      </c>
      <c r="W240" s="28"/>
    </row>
    <row r="241" spans="1:23" ht="15.75" hidden="1" thickBot="1" x14ac:dyDescent="0.3">
      <c r="A241" s="28">
        <v>99999.7</v>
      </c>
      <c r="B241" s="28" t="s">
        <v>2035</v>
      </c>
      <c r="C241" s="28" t="str">
        <f t="shared" si="3"/>
        <v>99999.7 99999.7 - Break down</v>
      </c>
      <c r="D241" s="28" t="s">
        <v>337</v>
      </c>
      <c r="E241" s="28"/>
      <c r="F241" s="28"/>
      <c r="G241" s="28"/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</row>
    <row r="242" spans="1:23" ht="45.75" hidden="1" thickBot="1" x14ac:dyDescent="0.3">
      <c r="A242" s="28">
        <v>2035.09</v>
      </c>
      <c r="B242" s="28" t="s">
        <v>2037</v>
      </c>
      <c r="C242" s="28" t="str">
        <f t="shared" si="3"/>
        <v>2035.09 2035.090 - Majestic Cheese Hotdog - WIPF</v>
      </c>
      <c r="D242" s="28" t="s">
        <v>337</v>
      </c>
      <c r="E242" s="28"/>
      <c r="F242" s="28"/>
      <c r="G242" s="28"/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</row>
    <row r="243" spans="1:23" ht="45.75" hidden="1" thickBot="1" x14ac:dyDescent="0.3">
      <c r="A243" s="28">
        <v>2034.09</v>
      </c>
      <c r="B243" s="28" t="s">
        <v>2039</v>
      </c>
      <c r="C243" s="28" t="str">
        <f t="shared" si="3"/>
        <v>2034.09 2034.090 - Majestic Hotdog Jumbo - WIPF</v>
      </c>
      <c r="D243" s="28" t="s">
        <v>337</v>
      </c>
      <c r="E243" s="28"/>
      <c r="F243" s="28"/>
      <c r="G243" s="28"/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</row>
    <row r="244" spans="1:23" ht="30.75" hidden="1" thickBot="1" x14ac:dyDescent="0.3">
      <c r="A244" s="28">
        <v>6004.125</v>
      </c>
      <c r="B244" s="28" t="s">
        <v>2041</v>
      </c>
      <c r="C244" s="28" t="str">
        <f t="shared" si="3"/>
        <v>6004.125 6004.125 - Sardelki - WIPF</v>
      </c>
      <c r="D244" s="28" t="s">
        <v>337</v>
      </c>
      <c r="E244" s="28"/>
      <c r="F244" s="28"/>
      <c r="G244" s="28"/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</row>
    <row r="245" spans="1:23" ht="45.75" hidden="1" thickBot="1" x14ac:dyDescent="0.3">
      <c r="A245" s="28">
        <v>2009.13</v>
      </c>
      <c r="B245" s="28" t="s">
        <v>2043</v>
      </c>
      <c r="C245" s="28" t="str">
        <f t="shared" si="3"/>
        <v>2009.13 2009.130 - Mega Banger Jalapeno Cheese Kransky</v>
      </c>
      <c r="D245" s="28" t="s">
        <v>337</v>
      </c>
      <c r="E245" s="28"/>
      <c r="F245" s="28"/>
      <c r="G245" s="28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</row>
    <row r="246" spans="1:23" ht="30.75" hidden="1" thickBot="1" x14ac:dyDescent="0.3">
      <c r="A246" s="28">
        <v>10003.280000000001</v>
      </c>
      <c r="B246" s="28" t="s">
        <v>2045</v>
      </c>
      <c r="C246" s="28" t="str">
        <f t="shared" si="3"/>
        <v>10003.28 10003.28 - Pepper Brisket - WIP</v>
      </c>
      <c r="D246" s="28" t="s">
        <v>337</v>
      </c>
      <c r="E246" s="28"/>
      <c r="F246" s="28"/>
      <c r="G246" s="28"/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</row>
    <row r="247" spans="1:23" ht="45.75" hidden="1" thickBot="1" x14ac:dyDescent="0.3">
      <c r="A247" s="28" t="s">
        <v>232</v>
      </c>
      <c r="B247" s="28" t="s">
        <v>2047</v>
      </c>
      <c r="C247" s="28" t="str">
        <f t="shared" si="3"/>
        <v>6002.056.20.0.10 6002.056.20.0.10 - Veal Frankfurter MAP</v>
      </c>
      <c r="D247" s="28" t="s">
        <v>337</v>
      </c>
      <c r="E247" s="29">
        <v>1.25</v>
      </c>
      <c r="F247" s="29">
        <v>20</v>
      </c>
      <c r="G247" s="28"/>
      <c r="H247" s="28" t="s">
        <v>1365</v>
      </c>
      <c r="I247" s="28" t="s">
        <v>1616</v>
      </c>
      <c r="J247" s="28">
        <v>2.1</v>
      </c>
      <c r="K247" s="28">
        <v>800</v>
      </c>
      <c r="L247" s="28">
        <v>801</v>
      </c>
      <c r="M247" s="29">
        <v>28</v>
      </c>
      <c r="N247" s="28">
        <v>826</v>
      </c>
      <c r="O247" s="28"/>
      <c r="P247" s="28"/>
      <c r="Q247" s="29">
        <v>10</v>
      </c>
      <c r="R247" s="29">
        <v>56</v>
      </c>
      <c r="S247" s="28" t="s">
        <v>1370</v>
      </c>
      <c r="T247" s="28" t="s">
        <v>1371</v>
      </c>
      <c r="U247" s="28"/>
      <c r="V247" s="28"/>
      <c r="W247" s="28"/>
    </row>
    <row r="248" spans="1:23" ht="30.75" hidden="1" thickBot="1" x14ac:dyDescent="0.3">
      <c r="A248" s="28">
        <v>2037</v>
      </c>
      <c r="B248" s="28" t="s">
        <v>2049</v>
      </c>
      <c r="C248" s="28" t="str">
        <f t="shared" si="3"/>
        <v>2037 2037 - Snaganaki - WIP</v>
      </c>
      <c r="D248" s="28" t="s">
        <v>337</v>
      </c>
      <c r="E248" s="28"/>
      <c r="F248" s="28"/>
      <c r="G248" s="28"/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</row>
    <row r="249" spans="1:23" ht="30.75" hidden="1" thickBot="1" x14ac:dyDescent="0.3">
      <c r="A249" s="28">
        <v>2037.1</v>
      </c>
      <c r="B249" s="28" t="s">
        <v>2051</v>
      </c>
      <c r="C249" s="28" t="str">
        <f t="shared" si="3"/>
        <v>2037.1 2037.100 - Snaganaki - WIPF</v>
      </c>
      <c r="D249" s="28" t="s">
        <v>337</v>
      </c>
      <c r="E249" s="28"/>
      <c r="F249" s="28"/>
      <c r="G249" s="28"/>
      <c r="H249" s="28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</row>
    <row r="250" spans="1:23" ht="30.75" hidden="1" thickBot="1" x14ac:dyDescent="0.3">
      <c r="A250" s="28" t="s">
        <v>2053</v>
      </c>
      <c r="B250" s="28" t="s">
        <v>2054</v>
      </c>
      <c r="C250" s="28" t="str">
        <f t="shared" si="3"/>
        <v>2037.100.04 2037.100.04 - Snaganaki</v>
      </c>
      <c r="D250" s="28" t="s">
        <v>337</v>
      </c>
      <c r="E250" s="29">
        <v>0.3</v>
      </c>
      <c r="F250" s="29">
        <v>3</v>
      </c>
      <c r="G250" s="28"/>
      <c r="H250" s="28" t="s">
        <v>2056</v>
      </c>
      <c r="I250" s="28" t="s">
        <v>1438</v>
      </c>
      <c r="J250" s="28">
        <v>2.2000000000000002</v>
      </c>
      <c r="K250" s="28">
        <v>800</v>
      </c>
      <c r="L250" s="28">
        <v>801</v>
      </c>
      <c r="M250" s="29">
        <v>150</v>
      </c>
      <c r="N250" s="28" t="s">
        <v>2057</v>
      </c>
      <c r="O250" s="28"/>
      <c r="P250" s="28"/>
      <c r="Q250" s="29">
        <v>40</v>
      </c>
      <c r="R250" s="29">
        <v>56</v>
      </c>
      <c r="S250" s="28" t="s">
        <v>1370</v>
      </c>
      <c r="T250" s="28" t="s">
        <v>1382</v>
      </c>
      <c r="U250" s="28"/>
      <c r="V250" s="28" t="s">
        <v>112</v>
      </c>
      <c r="W250" s="28"/>
    </row>
    <row r="251" spans="1:23" ht="150.75" hidden="1" thickBot="1" x14ac:dyDescent="0.3">
      <c r="A251" s="28" t="s">
        <v>2058</v>
      </c>
      <c r="B251" s="28" t="s">
        <v>2059</v>
      </c>
      <c r="C251" s="28" t="str">
        <f t="shared" si="3"/>
        <v>1010.3.1000.08 1010.3.1000.08 - Sliced Charsu Pork Neck</v>
      </c>
      <c r="D251" s="28" t="s">
        <v>337</v>
      </c>
      <c r="E251" s="29">
        <v>1</v>
      </c>
      <c r="F251" s="28"/>
      <c r="G251" s="28"/>
      <c r="H251" s="28" t="s">
        <v>2061</v>
      </c>
      <c r="I251" s="28" t="s">
        <v>1616</v>
      </c>
      <c r="J251" s="28">
        <v>2.1</v>
      </c>
      <c r="K251" s="28">
        <v>800</v>
      </c>
      <c r="L251" s="28">
        <v>801</v>
      </c>
      <c r="M251" s="29">
        <v>35</v>
      </c>
      <c r="N251" s="28" t="s">
        <v>1617</v>
      </c>
      <c r="O251" s="28"/>
      <c r="P251" s="28"/>
      <c r="Q251" s="29">
        <v>8</v>
      </c>
      <c r="R251" s="29">
        <v>48</v>
      </c>
      <c r="S251" s="28" t="s">
        <v>2062</v>
      </c>
      <c r="T251" s="28" t="s">
        <v>1371</v>
      </c>
      <c r="U251" s="28" t="s">
        <v>2063</v>
      </c>
      <c r="V251" s="28" t="s">
        <v>112</v>
      </c>
      <c r="W251" s="28"/>
    </row>
    <row r="252" spans="1:23" ht="30.75" hidden="1" thickBot="1" x14ac:dyDescent="0.3">
      <c r="A252" s="28">
        <v>1010</v>
      </c>
      <c r="B252" s="28" t="s">
        <v>91</v>
      </c>
      <c r="C252" s="28" t="str">
        <f t="shared" si="3"/>
        <v>1010 1010 - Charsu Pork Neck - WIP</v>
      </c>
      <c r="D252" s="28" t="s">
        <v>337</v>
      </c>
      <c r="E252" s="28"/>
      <c r="F252" s="28"/>
      <c r="G252" s="28"/>
      <c r="H252" s="30" t="s">
        <v>2065</v>
      </c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</row>
    <row r="253" spans="1:23" ht="60.75" hidden="1" thickBot="1" x14ac:dyDescent="0.3">
      <c r="A253" s="28" t="s">
        <v>2066</v>
      </c>
      <c r="B253" s="28" t="s">
        <v>2067</v>
      </c>
      <c r="C253" s="28" t="str">
        <f t="shared" si="3"/>
        <v>1010.4.1000.08 1010.4.1000.08 -Sliced Charsu Pork Neck FROZEN</v>
      </c>
      <c r="D253" s="28" t="s">
        <v>337</v>
      </c>
      <c r="E253" s="29">
        <v>1</v>
      </c>
      <c r="F253" s="28"/>
      <c r="G253" s="28"/>
      <c r="H253" s="28" t="s">
        <v>2069</v>
      </c>
      <c r="I253" s="28" t="s">
        <v>1616</v>
      </c>
      <c r="J253" s="28">
        <v>2.1</v>
      </c>
      <c r="K253" s="28">
        <v>800</v>
      </c>
      <c r="L253" s="28">
        <v>801</v>
      </c>
      <c r="M253" s="29">
        <v>365</v>
      </c>
      <c r="N253" s="28" t="s">
        <v>1617</v>
      </c>
      <c r="O253" s="28"/>
      <c r="P253" s="28"/>
      <c r="Q253" s="29">
        <v>8</v>
      </c>
      <c r="R253" s="29">
        <v>48</v>
      </c>
      <c r="S253" s="28" t="s">
        <v>2062</v>
      </c>
      <c r="T253" s="28" t="s">
        <v>1371</v>
      </c>
      <c r="U253" s="28" t="s">
        <v>2070</v>
      </c>
      <c r="V253" s="28" t="s">
        <v>112</v>
      </c>
      <c r="W253" s="28"/>
    </row>
    <row r="254" spans="1:23" ht="30.75" hidden="1" thickBot="1" x14ac:dyDescent="0.3">
      <c r="A254" s="28">
        <v>1007</v>
      </c>
      <c r="B254" s="28" t="s">
        <v>2071</v>
      </c>
      <c r="C254" s="28" t="str">
        <f t="shared" si="3"/>
        <v>1007 1007.0 - Pulled Pork Costco - diced</v>
      </c>
      <c r="D254" s="28" t="s">
        <v>337</v>
      </c>
      <c r="E254" s="28"/>
      <c r="F254" s="28"/>
      <c r="G254" s="28"/>
      <c r="H254" s="28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</row>
    <row r="255" spans="1:23" ht="45.75" hidden="1" thickBot="1" x14ac:dyDescent="0.3">
      <c r="A255" s="28">
        <v>1024.5999999999999</v>
      </c>
      <c r="B255" s="28" t="s">
        <v>2077</v>
      </c>
      <c r="C255" s="28" t="str">
        <f t="shared" si="3"/>
        <v>1024.6 1024.6000 - Costco Ham slicing log - WIPF</v>
      </c>
      <c r="D255" s="28" t="s">
        <v>337</v>
      </c>
      <c r="E255" s="28"/>
      <c r="F255" s="28"/>
      <c r="G255" s="28"/>
      <c r="H255" s="28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</row>
    <row r="256" spans="1:23" ht="15.75" hidden="1" thickBot="1" x14ac:dyDescent="0.3">
      <c r="A256" s="28"/>
      <c r="B256" s="28" t="s">
        <v>2084</v>
      </c>
      <c r="C256" s="28" t="str">
        <f t="shared" si="3"/>
        <v xml:space="preserve"> Repack</v>
      </c>
      <c r="D256" s="28" t="s">
        <v>337</v>
      </c>
      <c r="E256" s="28"/>
      <c r="F256" s="28"/>
      <c r="G256" s="28"/>
      <c r="H256" s="28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</row>
    <row r="257" spans="1:23" ht="45.75" hidden="1" thickBot="1" x14ac:dyDescent="0.3">
      <c r="A257" s="28" t="s">
        <v>2088</v>
      </c>
      <c r="B257" s="28" t="s">
        <v>2089</v>
      </c>
      <c r="C257" s="28" t="str">
        <f t="shared" si="3"/>
        <v>3015.150FBLK 3015.150FBLK - Liverwurst mini Costco</v>
      </c>
      <c r="D257" s="28" t="s">
        <v>337</v>
      </c>
      <c r="E257" s="28"/>
      <c r="F257" s="28"/>
      <c r="G257" s="28"/>
      <c r="H257" s="28"/>
      <c r="I257" s="28"/>
      <c r="J257" s="28"/>
      <c r="K257" s="28"/>
      <c r="L257" s="28"/>
      <c r="M257" s="29">
        <v>150</v>
      </c>
      <c r="N257" s="28"/>
      <c r="O257" s="28"/>
      <c r="P257" s="28"/>
      <c r="Q257" s="28"/>
      <c r="R257" s="28"/>
      <c r="S257" s="28"/>
      <c r="T257" s="28"/>
      <c r="U257" s="28"/>
      <c r="V257" s="28"/>
      <c r="W257" s="28"/>
    </row>
    <row r="258" spans="1:23" ht="30.75" hidden="1" thickBot="1" x14ac:dyDescent="0.3">
      <c r="A258" s="28" t="s">
        <v>2091</v>
      </c>
      <c r="B258" s="28" t="s">
        <v>2092</v>
      </c>
      <c r="C258" s="28" t="str">
        <f t="shared" si="3"/>
        <v>2015.100.15.0.08 2015.100.15.0.08 - Chorizo Frozen</v>
      </c>
      <c r="D258" s="28" t="s">
        <v>337</v>
      </c>
      <c r="E258" s="29">
        <v>1.5</v>
      </c>
      <c r="F258" s="29">
        <v>15</v>
      </c>
      <c r="G258" s="28"/>
      <c r="H258" s="28" t="s">
        <v>2014</v>
      </c>
      <c r="I258" s="28" t="s">
        <v>1379</v>
      </c>
      <c r="J258" s="28">
        <v>2.1</v>
      </c>
      <c r="K258" s="28">
        <v>800</v>
      </c>
      <c r="L258" s="28">
        <v>801</v>
      </c>
      <c r="M258" s="29">
        <v>365</v>
      </c>
      <c r="N258" s="28" t="s">
        <v>1367</v>
      </c>
      <c r="O258" s="28"/>
      <c r="P258" s="28"/>
      <c r="Q258" s="29">
        <v>8</v>
      </c>
      <c r="R258" s="29">
        <v>48</v>
      </c>
      <c r="S258" s="28" t="s">
        <v>2062</v>
      </c>
      <c r="T258" s="28" t="s">
        <v>1371</v>
      </c>
      <c r="U258" s="28"/>
      <c r="V258" s="28" t="s">
        <v>1372</v>
      </c>
      <c r="W258" s="28"/>
    </row>
    <row r="259" spans="1:23" ht="30.75" thickBot="1" x14ac:dyDescent="0.3">
      <c r="A259" s="28">
        <v>2006.8</v>
      </c>
      <c r="B259" s="28" t="s">
        <v>2096</v>
      </c>
      <c r="C259" s="28" t="str">
        <f t="shared" ref="C259:C322" si="4">A259&amp;" "&amp;B259</f>
        <v>2006.8 2006.8 - Swiss Cervalat WIPF</v>
      </c>
      <c r="D259" s="28" t="s">
        <v>337</v>
      </c>
      <c r="E259" s="28"/>
      <c r="F259" s="28"/>
      <c r="G259" s="28"/>
      <c r="H259" s="28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</row>
    <row r="260" spans="1:23" ht="30.75" hidden="1" thickBot="1" x14ac:dyDescent="0.3">
      <c r="A260" s="28" t="s">
        <v>2098</v>
      </c>
      <c r="B260" s="28" t="s">
        <v>2099</v>
      </c>
      <c r="C260" s="28" t="str">
        <f t="shared" si="4"/>
        <v>4003.3.135 4003.3.135 - Proteinstick - WIPF</v>
      </c>
      <c r="D260" s="28" t="s">
        <v>337</v>
      </c>
      <c r="E260" s="28"/>
      <c r="F260" s="28"/>
      <c r="G260" s="28"/>
      <c r="H260" s="28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</row>
    <row r="261" spans="1:23" ht="45.75" hidden="1" thickBot="1" x14ac:dyDescent="0.3">
      <c r="A261" s="28">
        <v>2301</v>
      </c>
      <c r="B261" s="28" t="s">
        <v>2101</v>
      </c>
      <c r="C261" s="28" t="str">
        <f t="shared" si="4"/>
        <v>2301 2301 - MM - Lamb &amp; Rosemary Sausages - WIP</v>
      </c>
      <c r="D261" s="28" t="s">
        <v>337</v>
      </c>
      <c r="E261" s="28"/>
      <c r="F261" s="28"/>
      <c r="G261" s="28"/>
      <c r="H261" s="28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</row>
    <row r="262" spans="1:23" ht="45.75" hidden="1" thickBot="1" x14ac:dyDescent="0.3">
      <c r="A262" s="28">
        <v>2301.08</v>
      </c>
      <c r="B262" s="28" t="s">
        <v>2103</v>
      </c>
      <c r="C262" s="28" t="str">
        <f t="shared" si="4"/>
        <v>2301.08 2301.080 - Lamb &amp; Rosemary Sausages 80g - WIPF</v>
      </c>
      <c r="D262" s="28" t="s">
        <v>337</v>
      </c>
      <c r="E262" s="28"/>
      <c r="F262" s="28"/>
      <c r="G262" s="28"/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</row>
    <row r="263" spans="1:23" ht="45.75" hidden="1" thickBot="1" x14ac:dyDescent="0.3">
      <c r="A263" s="28">
        <v>2039.06</v>
      </c>
      <c r="B263" s="28" t="s">
        <v>2105</v>
      </c>
      <c r="C263" s="28" t="str">
        <f t="shared" si="4"/>
        <v>2039.06 2039.060 - Pork Sausage Thin 60g - WIPF</v>
      </c>
      <c r="D263" s="28" t="s">
        <v>337</v>
      </c>
      <c r="E263" s="28"/>
      <c r="F263" s="28"/>
      <c r="G263" s="28"/>
      <c r="H263" s="30" t="s">
        <v>2107</v>
      </c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</row>
    <row r="264" spans="1:23" ht="30.75" hidden="1" thickBot="1" x14ac:dyDescent="0.3">
      <c r="A264" s="28">
        <v>2039</v>
      </c>
      <c r="B264" s="28" t="s">
        <v>81</v>
      </c>
      <c r="C264" s="28" t="str">
        <f t="shared" si="4"/>
        <v>2039 2039 - MM - Pork Sausage - WIP</v>
      </c>
      <c r="D264" s="28" t="s">
        <v>337</v>
      </c>
      <c r="E264" s="28"/>
      <c r="F264" s="28"/>
      <c r="G264" s="28"/>
      <c r="H264" s="30" t="s">
        <v>2107</v>
      </c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</row>
    <row r="265" spans="1:23" ht="45.75" hidden="1" thickBot="1" x14ac:dyDescent="0.3">
      <c r="A265" s="28">
        <v>2039.08</v>
      </c>
      <c r="B265" s="28" t="s">
        <v>2109</v>
      </c>
      <c r="C265" s="28" t="str">
        <f t="shared" si="4"/>
        <v>2039.08 2039.080 - Pork Sausage Thick 80g - WIPF</v>
      </c>
      <c r="D265" s="28" t="s">
        <v>337</v>
      </c>
      <c r="E265" s="28"/>
      <c r="F265" s="28"/>
      <c r="G265" s="28"/>
      <c r="H265" s="28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</row>
    <row r="266" spans="1:23" ht="30.75" hidden="1" thickBot="1" x14ac:dyDescent="0.3">
      <c r="A266" s="28">
        <v>2038</v>
      </c>
      <c r="B266" s="28" t="s">
        <v>78</v>
      </c>
      <c r="C266" s="28" t="str">
        <f t="shared" si="4"/>
        <v>2038 2038 - MM - Beef Sausage - WIP</v>
      </c>
      <c r="D266" s="28" t="s">
        <v>337</v>
      </c>
      <c r="E266" s="28"/>
      <c r="F266" s="28"/>
      <c r="G266" s="28"/>
      <c r="H266" s="28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</row>
    <row r="267" spans="1:23" ht="45.75" hidden="1" thickBot="1" x14ac:dyDescent="0.3">
      <c r="A267" s="28">
        <v>2038.08</v>
      </c>
      <c r="B267" s="28" t="s">
        <v>2112</v>
      </c>
      <c r="C267" s="28" t="str">
        <f t="shared" si="4"/>
        <v>2038.08 2038.080 - Beef Sausage Thick 80g - WIPF</v>
      </c>
      <c r="D267" s="28" t="s">
        <v>337</v>
      </c>
      <c r="E267" s="28"/>
      <c r="F267" s="28"/>
      <c r="G267" s="28"/>
      <c r="H267" s="30" t="s">
        <v>2107</v>
      </c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</row>
    <row r="268" spans="1:23" ht="45.75" hidden="1" thickBot="1" x14ac:dyDescent="0.3">
      <c r="A268" s="28">
        <v>2038.06</v>
      </c>
      <c r="B268" s="28" t="s">
        <v>2114</v>
      </c>
      <c r="C268" s="28" t="str">
        <f t="shared" si="4"/>
        <v>2038.06 2038.060 - Beef Sausage Thin 60g - WIPF</v>
      </c>
      <c r="D268" s="28" t="s">
        <v>337</v>
      </c>
      <c r="E268" s="28"/>
      <c r="F268" s="28"/>
      <c r="G268" s="28"/>
      <c r="H268" s="30" t="s">
        <v>2107</v>
      </c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</row>
    <row r="269" spans="1:23" ht="30.75" hidden="1" thickBot="1" x14ac:dyDescent="0.3">
      <c r="A269" s="28">
        <v>2038.03</v>
      </c>
      <c r="B269" s="28" t="s">
        <v>2116</v>
      </c>
      <c r="C269" s="28" t="str">
        <f t="shared" si="4"/>
        <v>2038.03 2038.030 - Beef Sausage 30g - WIPF</v>
      </c>
      <c r="D269" s="28" t="s">
        <v>337</v>
      </c>
      <c r="E269" s="28"/>
      <c r="F269" s="28"/>
      <c r="G269" s="28"/>
      <c r="H269" s="30" t="s">
        <v>2107</v>
      </c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</row>
    <row r="270" spans="1:23" ht="45.75" hidden="1" thickBot="1" x14ac:dyDescent="0.3">
      <c r="A270" s="28" t="s">
        <v>2120</v>
      </c>
      <c r="B270" s="28" t="s">
        <v>2121</v>
      </c>
      <c r="C270" s="28" t="str">
        <f t="shared" si="4"/>
        <v>2010.70.20.0.8 2010.070.20.0.8 - Cheese Kransky Thin 20cm</v>
      </c>
      <c r="D270" s="28" t="s">
        <v>337</v>
      </c>
      <c r="E270" s="28"/>
      <c r="F270" s="29">
        <v>20</v>
      </c>
      <c r="G270" s="28"/>
      <c r="H270" s="28" t="s">
        <v>2014</v>
      </c>
      <c r="I270" s="28" t="s">
        <v>1379</v>
      </c>
      <c r="J270" s="28">
        <v>2.1</v>
      </c>
      <c r="K270" s="28">
        <v>800</v>
      </c>
      <c r="L270" s="28">
        <v>801</v>
      </c>
      <c r="M270" s="29">
        <v>365</v>
      </c>
      <c r="N270" s="28">
        <v>826</v>
      </c>
      <c r="O270" s="28"/>
      <c r="P270" s="28"/>
      <c r="Q270" s="29">
        <v>8</v>
      </c>
      <c r="R270" s="29">
        <v>48</v>
      </c>
      <c r="S270" s="28" t="s">
        <v>2062</v>
      </c>
      <c r="T270" s="28" t="s">
        <v>1371</v>
      </c>
      <c r="U270" s="28"/>
      <c r="V270" s="28" t="s">
        <v>1372</v>
      </c>
      <c r="W270" s="28"/>
    </row>
    <row r="271" spans="1:23" ht="30.75" hidden="1" thickBot="1" x14ac:dyDescent="0.3">
      <c r="A271" s="28" t="s">
        <v>2124</v>
      </c>
      <c r="B271" s="28" t="s">
        <v>2125</v>
      </c>
      <c r="C271" s="28" t="str">
        <f t="shared" si="4"/>
        <v>2015.30.1500.0.8 2015.30.1500.0.8 - Chorizo Chipolata</v>
      </c>
      <c r="D271" s="28" t="s">
        <v>337</v>
      </c>
      <c r="E271" s="29">
        <v>1.5</v>
      </c>
      <c r="F271" s="28"/>
      <c r="G271" s="28"/>
      <c r="H271" s="28" t="s">
        <v>2014</v>
      </c>
      <c r="I271" s="28" t="s">
        <v>1379</v>
      </c>
      <c r="J271" s="28">
        <v>2.1</v>
      </c>
      <c r="K271" s="28">
        <v>800</v>
      </c>
      <c r="L271" s="28">
        <v>801</v>
      </c>
      <c r="M271" s="29">
        <v>365</v>
      </c>
      <c r="N271" s="28">
        <v>826</v>
      </c>
      <c r="O271" s="28"/>
      <c r="P271" s="29">
        <v>8</v>
      </c>
      <c r="Q271" s="29">
        <v>8</v>
      </c>
      <c r="R271" s="29">
        <v>48</v>
      </c>
      <c r="S271" s="28" t="s">
        <v>2062</v>
      </c>
      <c r="T271" s="28" t="s">
        <v>1371</v>
      </c>
      <c r="U271" s="28"/>
      <c r="V271" s="28" t="s">
        <v>1372</v>
      </c>
      <c r="W271" s="28"/>
    </row>
    <row r="272" spans="1:23" ht="30.75" hidden="1" thickBot="1" x14ac:dyDescent="0.3">
      <c r="A272" s="28">
        <v>2015.03</v>
      </c>
      <c r="B272" s="28" t="s">
        <v>2127</v>
      </c>
      <c r="C272" s="28" t="str">
        <f t="shared" si="4"/>
        <v>2015.03 2015.030 - Chorizo Chipolata - WIPF</v>
      </c>
      <c r="D272" s="28" t="s">
        <v>337</v>
      </c>
      <c r="E272" s="28"/>
      <c r="F272" s="28"/>
      <c r="G272" s="28"/>
      <c r="H272" s="28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</row>
    <row r="273" spans="1:23" ht="45.75" hidden="1" thickBot="1" x14ac:dyDescent="0.3">
      <c r="A273" s="28">
        <v>2010.07</v>
      </c>
      <c r="B273" s="28" t="s">
        <v>2129</v>
      </c>
      <c r="C273" s="28" t="str">
        <f t="shared" si="4"/>
        <v>2010.07 2010.070 - Cheese Kransky thin 20cm - WIPF</v>
      </c>
      <c r="D273" s="28" t="s">
        <v>337</v>
      </c>
      <c r="E273" s="28"/>
      <c r="F273" s="28"/>
      <c r="G273" s="28"/>
      <c r="H273" s="28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</row>
    <row r="274" spans="1:23" ht="45.75" thickBot="1" x14ac:dyDescent="0.3">
      <c r="A274" s="28" t="s">
        <v>141</v>
      </c>
      <c r="B274" s="28" t="s">
        <v>2131</v>
      </c>
      <c r="C274" s="28" t="str">
        <f t="shared" si="4"/>
        <v>2006.5.120 2006.5.120 - Bockwurst 120 - WIPF</v>
      </c>
      <c r="D274" s="28" t="s">
        <v>337</v>
      </c>
      <c r="E274" s="28"/>
      <c r="F274" s="28"/>
      <c r="G274" s="28"/>
      <c r="H274" s="28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</row>
    <row r="275" spans="1:23" ht="45.75" hidden="1" thickBot="1" x14ac:dyDescent="0.3">
      <c r="A275" s="28" t="s">
        <v>2133</v>
      </c>
      <c r="B275" s="28" t="s">
        <v>2134</v>
      </c>
      <c r="C275" s="28" t="str">
        <f t="shared" si="4"/>
        <v>1004.0.1500.0.08 1004.0.1500.0.08 - Luncheon Meat Diced</v>
      </c>
      <c r="D275" s="28" t="s">
        <v>337</v>
      </c>
      <c r="E275" s="29">
        <v>1500</v>
      </c>
      <c r="F275" s="28"/>
      <c r="G275" s="28"/>
      <c r="H275" s="28" t="s">
        <v>2136</v>
      </c>
      <c r="I275" s="28" t="s">
        <v>1438</v>
      </c>
      <c r="J275" s="28">
        <v>2.1</v>
      </c>
      <c r="K275" s="28">
        <v>800</v>
      </c>
      <c r="L275" s="28">
        <v>801</v>
      </c>
      <c r="M275" s="29">
        <v>42</v>
      </c>
      <c r="N275" s="28" t="s">
        <v>1367</v>
      </c>
      <c r="O275" s="28"/>
      <c r="P275" s="28"/>
      <c r="Q275" s="29">
        <v>8</v>
      </c>
      <c r="R275" s="29">
        <v>56</v>
      </c>
      <c r="S275" s="28" t="s">
        <v>1370</v>
      </c>
      <c r="T275" s="28" t="s">
        <v>1371</v>
      </c>
      <c r="U275" s="28"/>
      <c r="V275" s="28" t="s">
        <v>1372</v>
      </c>
      <c r="W275" s="28"/>
    </row>
    <row r="276" spans="1:23" ht="30.75" hidden="1" thickBot="1" x14ac:dyDescent="0.3">
      <c r="A276" s="28">
        <v>1004</v>
      </c>
      <c r="B276" s="28" t="s">
        <v>2137</v>
      </c>
      <c r="C276" s="28" t="str">
        <f t="shared" si="4"/>
        <v>1004 1004.0 - Luncheon Meat -WIP</v>
      </c>
      <c r="D276" s="28" t="s">
        <v>337</v>
      </c>
      <c r="E276" s="28"/>
      <c r="F276" s="28"/>
      <c r="G276" s="28"/>
      <c r="H276" s="28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</row>
    <row r="277" spans="1:23" ht="45.75" hidden="1" thickBot="1" x14ac:dyDescent="0.3">
      <c r="A277" s="28" t="s">
        <v>2139</v>
      </c>
      <c r="B277" s="28" t="s">
        <v>2140</v>
      </c>
      <c r="C277" s="28" t="str">
        <f t="shared" si="4"/>
        <v>1004.0.6500 1004.0.6500 - Luncheon Meat - WIPF</v>
      </c>
      <c r="D277" s="28" t="s">
        <v>337</v>
      </c>
      <c r="E277" s="28"/>
      <c r="F277" s="28"/>
      <c r="G277" s="28"/>
      <c r="H277" s="28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</row>
    <row r="278" spans="1:23" ht="30.75" hidden="1" thickBot="1" x14ac:dyDescent="0.3">
      <c r="A278" s="28" t="s">
        <v>291</v>
      </c>
      <c r="B278" s="28" t="s">
        <v>2142</v>
      </c>
      <c r="C278" s="28" t="str">
        <f t="shared" si="4"/>
        <v>2038.80.1500.0.8 2038.80.1500.0.8 - Beef Sausage Thick</v>
      </c>
      <c r="D278" s="28" t="s">
        <v>337</v>
      </c>
      <c r="E278" s="29">
        <v>1500</v>
      </c>
      <c r="F278" s="28"/>
      <c r="G278" s="28"/>
      <c r="H278" s="28"/>
      <c r="I278" s="28" t="s">
        <v>2144</v>
      </c>
      <c r="J278" s="28">
        <v>2.1</v>
      </c>
      <c r="K278" s="28">
        <v>800</v>
      </c>
      <c r="L278" s="28">
        <v>801</v>
      </c>
      <c r="M278" s="29">
        <v>365</v>
      </c>
      <c r="N278" s="28" t="s">
        <v>1367</v>
      </c>
      <c r="O278" s="28"/>
      <c r="P278" s="28"/>
      <c r="Q278" s="29">
        <v>8</v>
      </c>
      <c r="R278" s="29">
        <v>56</v>
      </c>
      <c r="S278" s="28" t="s">
        <v>1370</v>
      </c>
      <c r="T278" s="28" t="s">
        <v>1371</v>
      </c>
      <c r="U278" s="28"/>
      <c r="V278" s="28" t="s">
        <v>1372</v>
      </c>
      <c r="W278" s="28"/>
    </row>
    <row r="279" spans="1:23" ht="30.75" hidden="1" thickBot="1" x14ac:dyDescent="0.3">
      <c r="A279" s="28" t="s">
        <v>287</v>
      </c>
      <c r="B279" s="28" t="s">
        <v>2147</v>
      </c>
      <c r="C279" s="28" t="str">
        <f t="shared" si="4"/>
        <v>2038.60.1500.0.8 2038.60.1500.0.8 - Beef Sausage Thin</v>
      </c>
      <c r="D279" s="28" t="s">
        <v>337</v>
      </c>
      <c r="E279" s="29">
        <v>1500</v>
      </c>
      <c r="F279" s="28"/>
      <c r="G279" s="28"/>
      <c r="H279" s="28"/>
      <c r="I279" s="28" t="s">
        <v>2144</v>
      </c>
      <c r="J279" s="28">
        <v>2.1</v>
      </c>
      <c r="K279" s="28">
        <v>800</v>
      </c>
      <c r="L279" s="28">
        <v>801</v>
      </c>
      <c r="M279" s="29">
        <v>365</v>
      </c>
      <c r="N279" s="28" t="s">
        <v>1367</v>
      </c>
      <c r="O279" s="28"/>
      <c r="P279" s="28"/>
      <c r="Q279" s="29">
        <v>8</v>
      </c>
      <c r="R279" s="29">
        <v>56</v>
      </c>
      <c r="S279" s="28" t="s">
        <v>1370</v>
      </c>
      <c r="T279" s="28" t="s">
        <v>1371</v>
      </c>
      <c r="U279" s="28"/>
      <c r="V279" s="28" t="s">
        <v>1372</v>
      </c>
      <c r="W279" s="28"/>
    </row>
    <row r="280" spans="1:23" ht="30.75" hidden="1" thickBot="1" x14ac:dyDescent="0.3">
      <c r="A280" s="28" t="s">
        <v>2149</v>
      </c>
      <c r="B280" s="28" t="s">
        <v>2150</v>
      </c>
      <c r="C280" s="28" t="str">
        <f t="shared" si="4"/>
        <v>2038.30.1500.0.8 2038.30.1500.0.8 - Beef Chipolata</v>
      </c>
      <c r="D280" s="28" t="s">
        <v>337</v>
      </c>
      <c r="E280" s="29">
        <v>1500</v>
      </c>
      <c r="F280" s="28"/>
      <c r="G280" s="28"/>
      <c r="H280" s="28"/>
      <c r="I280" s="28" t="s">
        <v>2144</v>
      </c>
      <c r="J280" s="28">
        <v>2.1</v>
      </c>
      <c r="K280" s="28">
        <v>800</v>
      </c>
      <c r="L280" s="28">
        <v>801</v>
      </c>
      <c r="M280" s="29">
        <v>365</v>
      </c>
      <c r="N280" s="28" t="s">
        <v>1367</v>
      </c>
      <c r="O280" s="28"/>
      <c r="P280" s="28"/>
      <c r="Q280" s="29">
        <v>8</v>
      </c>
      <c r="R280" s="29">
        <v>56</v>
      </c>
      <c r="S280" s="28" t="s">
        <v>1370</v>
      </c>
      <c r="T280" s="28" t="s">
        <v>1371</v>
      </c>
      <c r="U280" s="28"/>
      <c r="V280" s="28" t="s">
        <v>1372</v>
      </c>
      <c r="W280" s="28"/>
    </row>
    <row r="281" spans="1:23" ht="30.75" hidden="1" thickBot="1" x14ac:dyDescent="0.3">
      <c r="A281" s="28" t="s">
        <v>293</v>
      </c>
      <c r="B281" s="28" t="s">
        <v>2154</v>
      </c>
      <c r="C281" s="28" t="str">
        <f t="shared" si="4"/>
        <v>2039.60.1500.0.8 2039.60.1500.0.8 - Pork Sausage Thin</v>
      </c>
      <c r="D281" s="28" t="s">
        <v>337</v>
      </c>
      <c r="E281" s="29">
        <v>1500</v>
      </c>
      <c r="F281" s="28"/>
      <c r="G281" s="28"/>
      <c r="H281" s="28"/>
      <c r="I281" s="28" t="s">
        <v>2144</v>
      </c>
      <c r="J281" s="28">
        <v>2.1</v>
      </c>
      <c r="K281" s="28">
        <v>800</v>
      </c>
      <c r="L281" s="28">
        <v>801</v>
      </c>
      <c r="M281" s="29">
        <v>365</v>
      </c>
      <c r="N281" s="28" t="s">
        <v>1367</v>
      </c>
      <c r="O281" s="28"/>
      <c r="P281" s="28"/>
      <c r="Q281" s="29">
        <v>8</v>
      </c>
      <c r="R281" s="29">
        <v>56</v>
      </c>
      <c r="S281" s="28" t="s">
        <v>1370</v>
      </c>
      <c r="T281" s="28" t="s">
        <v>1371</v>
      </c>
      <c r="U281" s="28"/>
      <c r="V281" s="28"/>
      <c r="W281" s="28"/>
    </row>
    <row r="282" spans="1:23" ht="30.75" hidden="1" thickBot="1" x14ac:dyDescent="0.3">
      <c r="A282" s="28" t="s">
        <v>297</v>
      </c>
      <c r="B282" s="28" t="s">
        <v>2158</v>
      </c>
      <c r="C282" s="28" t="str">
        <f t="shared" si="4"/>
        <v>2039.80.1500.0.8 2039.80.1500.0.8 - Pork Sausage Thick</v>
      </c>
      <c r="D282" s="28" t="s">
        <v>337</v>
      </c>
      <c r="E282" s="29">
        <v>1.5</v>
      </c>
      <c r="F282" s="28"/>
      <c r="G282" s="28"/>
      <c r="H282" s="28"/>
      <c r="I282" s="28" t="s">
        <v>2144</v>
      </c>
      <c r="J282" s="28">
        <v>2.1</v>
      </c>
      <c r="K282" s="28">
        <v>800</v>
      </c>
      <c r="L282" s="28">
        <v>801</v>
      </c>
      <c r="M282" s="29">
        <v>365</v>
      </c>
      <c r="N282" s="28" t="s">
        <v>1367</v>
      </c>
      <c r="O282" s="28"/>
      <c r="P282" s="28"/>
      <c r="Q282" s="29">
        <v>8</v>
      </c>
      <c r="R282" s="29">
        <v>56</v>
      </c>
      <c r="S282" s="28" t="s">
        <v>1370</v>
      </c>
      <c r="T282" s="28" t="s">
        <v>1371</v>
      </c>
      <c r="U282" s="28"/>
      <c r="V282" s="28" t="s">
        <v>1372</v>
      </c>
      <c r="W282" s="28"/>
    </row>
    <row r="283" spans="1:23" ht="45.75" hidden="1" thickBot="1" x14ac:dyDescent="0.3">
      <c r="A283" s="28" t="s">
        <v>2162</v>
      </c>
      <c r="B283" s="28" t="s">
        <v>2163</v>
      </c>
      <c r="C283" s="28" t="str">
        <f t="shared" si="4"/>
        <v>2301.80.1500.08 2301.80.1500.08 - Lamb &amp; Rosemary Sausages</v>
      </c>
      <c r="D283" s="28" t="s">
        <v>337</v>
      </c>
      <c r="E283" s="29">
        <v>1500</v>
      </c>
      <c r="F283" s="28"/>
      <c r="G283" s="28"/>
      <c r="H283" s="28"/>
      <c r="I283" s="28" t="s">
        <v>2144</v>
      </c>
      <c r="J283" s="28">
        <v>2.1</v>
      </c>
      <c r="K283" s="28">
        <v>800</v>
      </c>
      <c r="L283" s="28">
        <v>801</v>
      </c>
      <c r="M283" s="29">
        <v>365</v>
      </c>
      <c r="N283" s="28" t="s">
        <v>1367</v>
      </c>
      <c r="O283" s="28"/>
      <c r="P283" s="28"/>
      <c r="Q283" s="29">
        <v>8</v>
      </c>
      <c r="R283" s="29">
        <v>56</v>
      </c>
      <c r="S283" s="28" t="s">
        <v>1370</v>
      </c>
      <c r="T283" s="28" t="s">
        <v>1371</v>
      </c>
      <c r="U283" s="28"/>
      <c r="V283" s="28" t="s">
        <v>1372</v>
      </c>
      <c r="W283" s="28"/>
    </row>
    <row r="284" spans="1:23" ht="30.75" hidden="1" thickBot="1" x14ac:dyDescent="0.3">
      <c r="A284" s="28">
        <v>2023.08</v>
      </c>
      <c r="B284" s="28" t="s">
        <v>2167</v>
      </c>
      <c r="C284" s="28" t="str">
        <f t="shared" si="4"/>
        <v>2023.08 2023.080.20 Italian Sausages</v>
      </c>
      <c r="D284" s="28" t="s">
        <v>337</v>
      </c>
      <c r="E284" s="28"/>
      <c r="F284" s="29">
        <v>20</v>
      </c>
      <c r="G284" s="28"/>
      <c r="H284" s="28"/>
      <c r="I284" s="28" t="s">
        <v>1379</v>
      </c>
      <c r="J284" s="28">
        <v>2.1</v>
      </c>
      <c r="K284" s="28">
        <v>800</v>
      </c>
      <c r="L284" s="28">
        <v>801</v>
      </c>
      <c r="M284" s="29">
        <v>365</v>
      </c>
      <c r="N284" s="28" t="s">
        <v>1367</v>
      </c>
      <c r="O284" s="28"/>
      <c r="P284" s="28"/>
      <c r="Q284" s="29">
        <v>8</v>
      </c>
      <c r="R284" s="29">
        <v>48</v>
      </c>
      <c r="S284" s="28" t="s">
        <v>2062</v>
      </c>
      <c r="T284" s="28" t="s">
        <v>1371</v>
      </c>
      <c r="U284" s="28"/>
      <c r="V284" s="28" t="s">
        <v>1372</v>
      </c>
      <c r="W284" s="28"/>
    </row>
    <row r="285" spans="1:23" ht="30.75" hidden="1" thickBot="1" x14ac:dyDescent="0.3">
      <c r="A285" s="28">
        <v>2023.08</v>
      </c>
      <c r="B285" s="28" t="s">
        <v>2169</v>
      </c>
      <c r="C285" s="28" t="str">
        <f t="shared" si="4"/>
        <v>2023.08 2023.080 - Italian Sausage</v>
      </c>
      <c r="D285" s="28" t="s">
        <v>337</v>
      </c>
      <c r="E285" s="28"/>
      <c r="F285" s="28"/>
      <c r="G285" s="28"/>
      <c r="H285" s="28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</row>
    <row r="286" spans="1:23" ht="30.75" hidden="1" thickBot="1" x14ac:dyDescent="0.3">
      <c r="A286" s="28">
        <v>2023.06</v>
      </c>
      <c r="B286" s="28" t="s">
        <v>2171</v>
      </c>
      <c r="C286" s="28" t="str">
        <f t="shared" si="4"/>
        <v>2023.06 2023.060 - Italian Sausage 60 -WIPF</v>
      </c>
      <c r="D286" s="28" t="s">
        <v>337</v>
      </c>
      <c r="E286" s="28"/>
      <c r="F286" s="28"/>
      <c r="G286" s="28"/>
      <c r="H286" s="28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</row>
    <row r="287" spans="1:23" ht="30.75" hidden="1" thickBot="1" x14ac:dyDescent="0.3">
      <c r="A287" s="28" t="s">
        <v>2173</v>
      </c>
      <c r="B287" s="28" t="s">
        <v>2174</v>
      </c>
      <c r="C287" s="28" t="str">
        <f t="shared" si="4"/>
        <v>2023.60.15000.8 2023.60.1500.0.8 - Italian Sausage Thin</v>
      </c>
      <c r="D287" s="28" t="s">
        <v>337</v>
      </c>
      <c r="E287" s="29">
        <v>1500</v>
      </c>
      <c r="F287" s="28"/>
      <c r="G287" s="28"/>
      <c r="H287" s="28"/>
      <c r="I287" s="28" t="s">
        <v>1379</v>
      </c>
      <c r="J287" s="28">
        <v>2.1</v>
      </c>
      <c r="K287" s="28">
        <v>800</v>
      </c>
      <c r="L287" s="28">
        <v>801</v>
      </c>
      <c r="M287" s="29">
        <v>365</v>
      </c>
      <c r="N287" s="28" t="s">
        <v>1367</v>
      </c>
      <c r="O287" s="28"/>
      <c r="P287" s="28"/>
      <c r="Q287" s="29">
        <v>8</v>
      </c>
      <c r="R287" s="29">
        <v>48</v>
      </c>
      <c r="S287" s="28" t="s">
        <v>2062</v>
      </c>
      <c r="T287" s="28" t="s">
        <v>1371</v>
      </c>
      <c r="U287" s="28"/>
      <c r="V287" s="28" t="s">
        <v>1372</v>
      </c>
      <c r="W287" s="28"/>
    </row>
    <row r="288" spans="1:23" ht="30.75" hidden="1" thickBot="1" x14ac:dyDescent="0.3">
      <c r="A288" s="28"/>
      <c r="B288" s="28" t="s">
        <v>2176</v>
      </c>
      <c r="C288" s="28" t="str">
        <f t="shared" si="4"/>
        <v xml:space="preserve"> Pure Pork Sausages - WIP</v>
      </c>
      <c r="D288" s="28" t="s">
        <v>337</v>
      </c>
      <c r="E288" s="28"/>
      <c r="F288" s="28"/>
      <c r="G288" s="28"/>
      <c r="H288" s="28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</row>
    <row r="289" spans="1:23" ht="30.75" hidden="1" thickBot="1" x14ac:dyDescent="0.3">
      <c r="A289" s="28">
        <v>2041</v>
      </c>
      <c r="B289" s="28" t="s">
        <v>2178</v>
      </c>
      <c r="C289" s="28" t="str">
        <f t="shared" si="4"/>
        <v>2041 2041 - Beef &amp; Thyme Sausage - WIP</v>
      </c>
      <c r="D289" s="28" t="s">
        <v>337</v>
      </c>
      <c r="E289" s="28"/>
      <c r="F289" s="28"/>
      <c r="G289" s="28"/>
      <c r="H289" s="28"/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</row>
    <row r="290" spans="1:23" ht="45.75" hidden="1" thickBot="1" x14ac:dyDescent="0.3">
      <c r="A290" s="28">
        <v>2041.8</v>
      </c>
      <c r="B290" s="28" t="s">
        <v>2180</v>
      </c>
      <c r="C290" s="28" t="str">
        <f t="shared" si="4"/>
        <v>2041.8 2041.80 - Beef &amp; Thyme Sausage - WIPF</v>
      </c>
      <c r="D290" s="28" t="s">
        <v>337</v>
      </c>
      <c r="E290" s="28"/>
      <c r="F290" s="28"/>
      <c r="G290" s="28"/>
      <c r="H290" s="28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</row>
    <row r="291" spans="1:23" ht="30.75" hidden="1" thickBot="1" x14ac:dyDescent="0.3">
      <c r="A291" s="28">
        <v>2017.8</v>
      </c>
      <c r="B291" s="28" t="s">
        <v>2182</v>
      </c>
      <c r="C291" s="28" t="str">
        <f t="shared" si="4"/>
        <v>2017.8 2017.80 - Pork Sausage Thick - WIPF</v>
      </c>
      <c r="D291" s="28" t="s">
        <v>337</v>
      </c>
      <c r="E291" s="28"/>
      <c r="F291" s="28"/>
      <c r="G291" s="28"/>
      <c r="H291" s="28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</row>
    <row r="292" spans="1:23" ht="45.75" hidden="1" thickBot="1" x14ac:dyDescent="0.3">
      <c r="A292" s="28" t="s">
        <v>2184</v>
      </c>
      <c r="B292" s="28" t="s">
        <v>2185</v>
      </c>
      <c r="C292" s="28" t="str">
        <f t="shared" si="4"/>
        <v>2041.80.1500.0.8 2041.80.1500.0.8 - Beef &amp; Thyme Sausage</v>
      </c>
      <c r="D292" s="28" t="s">
        <v>337</v>
      </c>
      <c r="E292" s="29">
        <v>1500</v>
      </c>
      <c r="F292" s="28"/>
      <c r="G292" s="28"/>
      <c r="H292" s="28" t="s">
        <v>2014</v>
      </c>
      <c r="I292" s="28" t="s">
        <v>1379</v>
      </c>
      <c r="J292" s="28">
        <v>2.1</v>
      </c>
      <c r="K292" s="28">
        <v>800</v>
      </c>
      <c r="L292" s="28">
        <v>801</v>
      </c>
      <c r="M292" s="29">
        <v>365</v>
      </c>
      <c r="N292" s="28">
        <v>826</v>
      </c>
      <c r="O292" s="28"/>
      <c r="P292" s="28"/>
      <c r="Q292" s="29">
        <v>8</v>
      </c>
      <c r="R292" s="29">
        <v>40</v>
      </c>
      <c r="S292" s="28" t="s">
        <v>1395</v>
      </c>
      <c r="T292" s="28" t="s">
        <v>1371</v>
      </c>
      <c r="U292" s="28"/>
      <c r="V292" s="28" t="s">
        <v>1372</v>
      </c>
      <c r="W292" s="28"/>
    </row>
    <row r="293" spans="1:23" ht="30.75" hidden="1" thickBot="1" x14ac:dyDescent="0.3">
      <c r="A293" s="28" t="s">
        <v>2188</v>
      </c>
      <c r="B293" s="28" t="s">
        <v>2189</v>
      </c>
      <c r="C293" s="28" t="str">
        <f t="shared" si="4"/>
        <v>2017.80.1500.0.8 2017.80.1500.0.8 - Pork Thick Sausages</v>
      </c>
      <c r="D293" s="28" t="s">
        <v>337</v>
      </c>
      <c r="E293" s="29">
        <v>1500</v>
      </c>
      <c r="F293" s="28"/>
      <c r="G293" s="28"/>
      <c r="H293" s="28" t="s">
        <v>2014</v>
      </c>
      <c r="I293" s="28" t="s">
        <v>1379</v>
      </c>
      <c r="J293" s="28">
        <v>2.1</v>
      </c>
      <c r="K293" s="28">
        <v>800</v>
      </c>
      <c r="L293" s="28">
        <v>801</v>
      </c>
      <c r="M293" s="29">
        <v>365</v>
      </c>
      <c r="N293" s="28">
        <v>826</v>
      </c>
      <c r="O293" s="28"/>
      <c r="P293" s="28"/>
      <c r="Q293" s="29">
        <v>8</v>
      </c>
      <c r="R293" s="29">
        <v>40</v>
      </c>
      <c r="S293" s="28" t="s">
        <v>1395</v>
      </c>
      <c r="T293" s="28" t="s">
        <v>1371</v>
      </c>
      <c r="U293" s="28"/>
      <c r="V293" s="28" t="s">
        <v>1372</v>
      </c>
      <c r="W293" s="28"/>
    </row>
    <row r="294" spans="1:23" ht="30.75" hidden="1" thickBot="1" x14ac:dyDescent="0.3">
      <c r="A294" s="28">
        <v>2023.9</v>
      </c>
      <c r="B294" s="28" t="s">
        <v>2193</v>
      </c>
      <c r="C294" s="28" t="str">
        <f t="shared" si="4"/>
        <v>2023.9 2023.90 - Italian Sausage</v>
      </c>
      <c r="D294" s="28" t="s">
        <v>337</v>
      </c>
      <c r="E294" s="28"/>
      <c r="F294" s="28"/>
      <c r="G294" s="28"/>
      <c r="H294" s="28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</row>
    <row r="295" spans="1:23" ht="45.75" hidden="1" thickBot="1" x14ac:dyDescent="0.3">
      <c r="A295" s="28" t="s">
        <v>262</v>
      </c>
      <c r="B295" s="28" t="s">
        <v>2195</v>
      </c>
      <c r="C295" s="28" t="str">
        <f t="shared" si="4"/>
        <v>2025.30.1500.0.8 2025.30.1500.0.8 - Chicken &amp; Thyme Chipolata</v>
      </c>
      <c r="D295" s="28" t="s">
        <v>337</v>
      </c>
      <c r="E295" s="29">
        <v>1500</v>
      </c>
      <c r="F295" s="28"/>
      <c r="G295" s="28"/>
      <c r="H295" s="28" t="s">
        <v>2014</v>
      </c>
      <c r="I295" s="28" t="s">
        <v>1379</v>
      </c>
      <c r="J295" s="28">
        <v>2.1</v>
      </c>
      <c r="K295" s="28">
        <v>800</v>
      </c>
      <c r="L295" s="28">
        <v>801</v>
      </c>
      <c r="M295" s="29">
        <v>365</v>
      </c>
      <c r="N295" s="28" t="s">
        <v>1367</v>
      </c>
      <c r="O295" s="28"/>
      <c r="P295" s="28"/>
      <c r="Q295" s="29">
        <v>8</v>
      </c>
      <c r="R295" s="29">
        <v>40</v>
      </c>
      <c r="S295" s="28" t="s">
        <v>1370</v>
      </c>
      <c r="T295" s="28" t="s">
        <v>1371</v>
      </c>
      <c r="U295" s="28"/>
      <c r="V295" s="28" t="s">
        <v>1372</v>
      </c>
      <c r="W295" s="28"/>
    </row>
    <row r="296" spans="1:23" ht="45.75" hidden="1" thickBot="1" x14ac:dyDescent="0.3">
      <c r="A296" s="28" t="s">
        <v>2197</v>
      </c>
      <c r="B296" s="28" t="s">
        <v>2198</v>
      </c>
      <c r="C296" s="28" t="str">
        <f t="shared" si="4"/>
        <v>2027.30.1500.0.8 2027.30.1500.0.8 - Cumberland Chipolata</v>
      </c>
      <c r="D296" s="28" t="s">
        <v>337</v>
      </c>
      <c r="E296" s="29">
        <v>1.5</v>
      </c>
      <c r="F296" s="28"/>
      <c r="G296" s="28"/>
      <c r="H296" s="28" t="s">
        <v>2014</v>
      </c>
      <c r="I296" s="28" t="s">
        <v>1379</v>
      </c>
      <c r="J296" s="28">
        <v>2.1</v>
      </c>
      <c r="K296" s="28">
        <v>800</v>
      </c>
      <c r="L296" s="28">
        <v>801</v>
      </c>
      <c r="M296" s="29">
        <v>365</v>
      </c>
      <c r="N296" s="28" t="s">
        <v>1367</v>
      </c>
      <c r="O296" s="28"/>
      <c r="P296" s="28"/>
      <c r="Q296" s="29">
        <v>8</v>
      </c>
      <c r="R296" s="29">
        <v>40</v>
      </c>
      <c r="S296" s="28" t="s">
        <v>1395</v>
      </c>
      <c r="T296" s="28" t="s">
        <v>1371</v>
      </c>
      <c r="U296" s="28"/>
      <c r="V296" s="28" t="s">
        <v>1372</v>
      </c>
      <c r="W296" s="28"/>
    </row>
    <row r="297" spans="1:23" ht="15.75" hidden="1" thickBot="1" x14ac:dyDescent="0.3">
      <c r="A297" s="28">
        <v>2014.018</v>
      </c>
      <c r="B297" s="28" t="s">
        <v>2200</v>
      </c>
      <c r="C297" s="28" t="str">
        <f t="shared" si="4"/>
        <v>2014.018 2014.018 - Alamelie</v>
      </c>
      <c r="D297" s="28" t="s">
        <v>337</v>
      </c>
      <c r="E297" s="28"/>
      <c r="F297" s="28"/>
      <c r="G297" s="28"/>
      <c r="H297" s="28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</row>
    <row r="298" spans="1:23" ht="30.75" hidden="1" thickBot="1" x14ac:dyDescent="0.3">
      <c r="A298" s="28">
        <v>2023</v>
      </c>
      <c r="B298" s="28" t="s">
        <v>2202</v>
      </c>
      <c r="C298" s="28" t="str">
        <f t="shared" si="4"/>
        <v>2023 2023.70 - Italian Sausage 20cm - WIPF</v>
      </c>
      <c r="D298" s="28" t="s">
        <v>337</v>
      </c>
      <c r="E298" s="28"/>
      <c r="F298" s="28"/>
      <c r="G298" s="28"/>
      <c r="H298" s="28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</row>
    <row r="299" spans="1:23" ht="30.75" hidden="1" thickBot="1" x14ac:dyDescent="0.3">
      <c r="A299" s="28" t="s">
        <v>2204</v>
      </c>
      <c r="B299" s="28" t="s">
        <v>2205</v>
      </c>
      <c r="C299" s="28" t="str">
        <f t="shared" si="4"/>
        <v>2023.70.1500.0.8 2023.70.1500.0.8 - Italian Sausage 20cm</v>
      </c>
      <c r="D299" s="28" t="s">
        <v>337</v>
      </c>
      <c r="E299" s="29">
        <v>1500</v>
      </c>
      <c r="F299" s="29">
        <v>20</v>
      </c>
      <c r="G299" s="28"/>
      <c r="H299" s="28" t="s">
        <v>2014</v>
      </c>
      <c r="I299" s="28" t="s">
        <v>1379</v>
      </c>
      <c r="J299" s="28">
        <v>2.1</v>
      </c>
      <c r="K299" s="28">
        <v>800</v>
      </c>
      <c r="L299" s="28">
        <v>801</v>
      </c>
      <c r="M299" s="29">
        <v>365</v>
      </c>
      <c r="N299" s="28">
        <v>826</v>
      </c>
      <c r="O299" s="28"/>
      <c r="P299" s="28"/>
      <c r="Q299" s="29">
        <v>8</v>
      </c>
      <c r="R299" s="29">
        <v>40</v>
      </c>
      <c r="S299" s="28" t="s">
        <v>1395</v>
      </c>
      <c r="T299" s="28" t="s">
        <v>1371</v>
      </c>
      <c r="U299" s="28"/>
      <c r="V299" s="28" t="s">
        <v>1372</v>
      </c>
      <c r="W299" s="28"/>
    </row>
    <row r="300" spans="1:23" ht="45.75" hidden="1" thickBot="1" x14ac:dyDescent="0.3">
      <c r="A300" s="28">
        <v>2042</v>
      </c>
      <c r="B300" s="28" t="s">
        <v>2207</v>
      </c>
      <c r="C300" s="28" t="str">
        <f t="shared" si="4"/>
        <v>2042 2042 - Turkey &amp; Cranberry Chipolata - WIP</v>
      </c>
      <c r="D300" s="28" t="s">
        <v>337</v>
      </c>
      <c r="E300" s="28"/>
      <c r="F300" s="28"/>
      <c r="G300" s="28"/>
      <c r="H300" s="28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</row>
    <row r="301" spans="1:23" ht="45.75" hidden="1" thickBot="1" x14ac:dyDescent="0.3">
      <c r="A301" s="28">
        <v>2042.3</v>
      </c>
      <c r="B301" s="28" t="s">
        <v>2209</v>
      </c>
      <c r="C301" s="28" t="str">
        <f t="shared" si="4"/>
        <v>2042.3 2042.30 - Turkey &amp; Cranberry Chipolata - WIPF</v>
      </c>
      <c r="D301" s="28" t="s">
        <v>337</v>
      </c>
      <c r="E301" s="28"/>
      <c r="F301" s="28"/>
      <c r="G301" s="28"/>
      <c r="H301" s="28"/>
      <c r="I301" s="28"/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</row>
    <row r="302" spans="1:23" ht="30.75" hidden="1" thickBot="1" x14ac:dyDescent="0.3">
      <c r="A302" s="28">
        <v>2031.12</v>
      </c>
      <c r="B302" s="28" t="s">
        <v>2211</v>
      </c>
      <c r="C302" s="28" t="str">
        <f t="shared" si="4"/>
        <v>2031.12 2031.120 - Kielbasa 120 - WIPF</v>
      </c>
      <c r="D302" s="28" t="s">
        <v>337</v>
      </c>
      <c r="E302" s="28"/>
      <c r="F302" s="28"/>
      <c r="G302" s="28"/>
      <c r="H302" s="28"/>
      <c r="I302" s="28"/>
      <c r="J302" s="28"/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</row>
    <row r="303" spans="1:23" ht="30.75" hidden="1" thickBot="1" x14ac:dyDescent="0.3">
      <c r="A303" s="28" t="s">
        <v>2213</v>
      </c>
      <c r="B303" s="28" t="s">
        <v>2214</v>
      </c>
      <c r="C303" s="28" t="str">
        <f t="shared" si="4"/>
        <v>2031.120.10.0.8 2031.120.10.0.8 - Kielbasa 120</v>
      </c>
      <c r="D303" s="28" t="s">
        <v>337</v>
      </c>
      <c r="E303" s="29">
        <v>1.2</v>
      </c>
      <c r="F303" s="29">
        <v>10</v>
      </c>
      <c r="G303" s="28"/>
      <c r="H303" s="28" t="s">
        <v>1365</v>
      </c>
      <c r="I303" s="28" t="s">
        <v>1379</v>
      </c>
      <c r="J303" s="28">
        <v>2.1</v>
      </c>
      <c r="K303" s="28">
        <v>800</v>
      </c>
      <c r="L303" s="28">
        <v>801</v>
      </c>
      <c r="M303" s="29">
        <v>365</v>
      </c>
      <c r="N303" s="28">
        <v>826</v>
      </c>
      <c r="O303" s="28"/>
      <c r="P303" s="28"/>
      <c r="Q303" s="29">
        <v>8</v>
      </c>
      <c r="R303" s="29">
        <v>40</v>
      </c>
      <c r="S303" s="28" t="s">
        <v>1395</v>
      </c>
      <c r="T303" s="28" t="s">
        <v>1371</v>
      </c>
      <c r="U303" s="28"/>
      <c r="V303" s="28" t="s">
        <v>1372</v>
      </c>
      <c r="W303" s="28"/>
    </row>
    <row r="304" spans="1:23" ht="30.75" hidden="1" thickBot="1" x14ac:dyDescent="0.3">
      <c r="A304" s="28" t="s">
        <v>2216</v>
      </c>
      <c r="B304" s="28" t="s">
        <v>2217</v>
      </c>
      <c r="C304" s="28" t="str">
        <f t="shared" si="4"/>
        <v>2013.120.10.08 2031.120 .10.0.8 - Kielbasa</v>
      </c>
      <c r="D304" s="28" t="s">
        <v>337</v>
      </c>
      <c r="E304" s="28"/>
      <c r="F304" s="29">
        <v>10</v>
      </c>
      <c r="G304" s="28"/>
      <c r="H304" s="28" t="s">
        <v>1365</v>
      </c>
      <c r="I304" s="28" t="s">
        <v>1379</v>
      </c>
      <c r="J304" s="28">
        <v>2.1</v>
      </c>
      <c r="K304" s="28">
        <v>800</v>
      </c>
      <c r="L304" s="28">
        <v>801</v>
      </c>
      <c r="M304" s="29">
        <v>365</v>
      </c>
      <c r="N304" s="28">
        <v>826</v>
      </c>
      <c r="O304" s="28"/>
      <c r="P304" s="28"/>
      <c r="Q304" s="29">
        <v>8</v>
      </c>
      <c r="R304" s="29">
        <v>40</v>
      </c>
      <c r="S304" s="28" t="s">
        <v>1395</v>
      </c>
      <c r="T304" s="28" t="s">
        <v>1371</v>
      </c>
      <c r="U304" s="28"/>
      <c r="V304" s="28" t="s">
        <v>1372</v>
      </c>
      <c r="W304" s="28"/>
    </row>
    <row r="305" spans="1:23" ht="30.75" hidden="1" thickBot="1" x14ac:dyDescent="0.3">
      <c r="A305" s="28">
        <v>9004.1</v>
      </c>
      <c r="B305" s="28" t="s">
        <v>2221</v>
      </c>
      <c r="C305" s="28" t="str">
        <f t="shared" si="4"/>
        <v>9004.1 9004.10 - German Hocks - Pure</v>
      </c>
      <c r="D305" s="28" t="s">
        <v>337</v>
      </c>
      <c r="E305" s="28"/>
      <c r="F305" s="29">
        <v>1</v>
      </c>
      <c r="G305" s="28"/>
      <c r="H305" s="30" t="s">
        <v>2223</v>
      </c>
      <c r="I305" s="28"/>
      <c r="J305" s="28"/>
      <c r="K305" s="28"/>
      <c r="L305" s="28"/>
      <c r="M305" s="29">
        <v>160</v>
      </c>
      <c r="N305" s="28" t="s">
        <v>1617</v>
      </c>
      <c r="O305" s="28"/>
      <c r="P305" s="28"/>
      <c r="Q305" s="29">
        <v>8</v>
      </c>
      <c r="R305" s="29">
        <v>40</v>
      </c>
      <c r="S305" s="28" t="s">
        <v>1395</v>
      </c>
      <c r="T305" s="28" t="s">
        <v>1396</v>
      </c>
      <c r="U305" s="28"/>
      <c r="V305" s="28" t="s">
        <v>1372</v>
      </c>
      <c r="W305" s="28"/>
    </row>
    <row r="306" spans="1:23" ht="45.75" hidden="1" thickBot="1" x14ac:dyDescent="0.3">
      <c r="A306" s="28" t="s">
        <v>2224</v>
      </c>
      <c r="B306" s="28" t="s">
        <v>2225</v>
      </c>
      <c r="C306" s="28" t="str">
        <f t="shared" si="4"/>
        <v>2042.30.1500.0.8 2042.30.1500.0.8 - Turkey &amp; Cranberry Chipolata</v>
      </c>
      <c r="D306" s="28" t="s">
        <v>337</v>
      </c>
      <c r="E306" s="29">
        <v>1500</v>
      </c>
      <c r="F306" s="28"/>
      <c r="G306" s="28"/>
      <c r="H306" s="28" t="s">
        <v>2014</v>
      </c>
      <c r="I306" s="28" t="s">
        <v>1379</v>
      </c>
      <c r="J306" s="28">
        <v>2.1</v>
      </c>
      <c r="K306" s="28">
        <v>800</v>
      </c>
      <c r="L306" s="28">
        <v>801</v>
      </c>
      <c r="M306" s="29">
        <v>365</v>
      </c>
      <c r="N306" s="28" t="s">
        <v>1367</v>
      </c>
      <c r="O306" s="28"/>
      <c r="P306" s="28"/>
      <c r="Q306" s="29">
        <v>8</v>
      </c>
      <c r="R306" s="29">
        <v>40</v>
      </c>
      <c r="S306" s="28" t="s">
        <v>1395</v>
      </c>
      <c r="T306" s="28" t="s">
        <v>1371</v>
      </c>
      <c r="U306" s="28"/>
      <c r="V306" s="28" t="s">
        <v>1372</v>
      </c>
      <c r="W306" s="28"/>
    </row>
    <row r="307" spans="1:23" ht="15.75" hidden="1" thickBot="1" x14ac:dyDescent="0.3">
      <c r="A307" s="28">
        <v>779</v>
      </c>
      <c r="B307" s="28" t="s">
        <v>2227</v>
      </c>
      <c r="C307" s="28" t="str">
        <f t="shared" si="4"/>
        <v>779 cranberry</v>
      </c>
      <c r="D307" s="28" t="s">
        <v>337</v>
      </c>
      <c r="E307" s="28"/>
      <c r="F307" s="28"/>
      <c r="G307" s="28"/>
      <c r="H307" s="28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</row>
    <row r="308" spans="1:23" ht="45.75" hidden="1" thickBot="1" x14ac:dyDescent="0.3">
      <c r="A308" s="28">
        <v>2302</v>
      </c>
      <c r="B308" s="28" t="s">
        <v>2229</v>
      </c>
      <c r="C308" s="28" t="str">
        <f t="shared" si="4"/>
        <v>2302 2302 - Lamb, Rosemary &amp; Feta Sausage - WIP</v>
      </c>
      <c r="D308" s="28" t="s">
        <v>337</v>
      </c>
      <c r="E308" s="28"/>
      <c r="F308" s="28"/>
      <c r="G308" s="28"/>
      <c r="H308" s="28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</row>
    <row r="309" spans="1:23" ht="45.75" hidden="1" thickBot="1" x14ac:dyDescent="0.3">
      <c r="A309" s="28">
        <v>2302.12</v>
      </c>
      <c r="B309" s="28" t="s">
        <v>2231</v>
      </c>
      <c r="C309" s="28" t="str">
        <f t="shared" si="4"/>
        <v>2302.12 2302.120 - Lamb, Rosemary &amp; Feta - WIPF</v>
      </c>
      <c r="D309" s="28" t="s">
        <v>337</v>
      </c>
      <c r="E309" s="28"/>
      <c r="F309" s="28"/>
      <c r="G309" s="28"/>
      <c r="H309" s="28"/>
      <c r="I309" s="28"/>
      <c r="J309" s="28"/>
      <c r="K309" s="28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</row>
    <row r="310" spans="1:23" ht="45.75" hidden="1" thickBot="1" x14ac:dyDescent="0.3">
      <c r="A310" s="28" t="s">
        <v>2233</v>
      </c>
      <c r="B310" s="28" t="s">
        <v>2234</v>
      </c>
      <c r="C310" s="28" t="str">
        <f t="shared" si="4"/>
        <v>2302.120.10.0.8 2302.120.10.0.8 - Lamb, Rosemary &amp; Feta Sausages</v>
      </c>
      <c r="D310" s="28" t="s">
        <v>337</v>
      </c>
      <c r="E310" s="29">
        <v>1200</v>
      </c>
      <c r="F310" s="29">
        <v>10</v>
      </c>
      <c r="G310" s="28"/>
      <c r="H310" s="28" t="s">
        <v>1365</v>
      </c>
      <c r="I310" s="28" t="s">
        <v>1379</v>
      </c>
      <c r="J310" s="28">
        <v>2.1</v>
      </c>
      <c r="K310" s="28">
        <v>800</v>
      </c>
      <c r="L310" s="28">
        <v>801</v>
      </c>
      <c r="M310" s="29">
        <v>365</v>
      </c>
      <c r="N310" s="28">
        <v>826</v>
      </c>
      <c r="O310" s="28"/>
      <c r="P310" s="28"/>
      <c r="Q310" s="29">
        <v>8</v>
      </c>
      <c r="R310" s="29">
        <v>40</v>
      </c>
      <c r="S310" s="28" t="s">
        <v>1395</v>
      </c>
      <c r="T310" s="28" t="s">
        <v>1371</v>
      </c>
      <c r="U310" s="28"/>
      <c r="V310" s="28" t="s">
        <v>1372</v>
      </c>
      <c r="W310" s="28"/>
    </row>
    <row r="311" spans="1:23" ht="30.75" hidden="1" thickBot="1" x14ac:dyDescent="0.3">
      <c r="A311" s="28">
        <v>2043</v>
      </c>
      <c r="B311" s="28" t="s">
        <v>2235</v>
      </c>
      <c r="C311" s="28" t="str">
        <f t="shared" si="4"/>
        <v>2043 2043 - Beef Sausage - WIP</v>
      </c>
      <c r="D311" s="28" t="s">
        <v>337</v>
      </c>
      <c r="E311" s="28"/>
      <c r="F311" s="28"/>
      <c r="G311" s="28"/>
      <c r="H311" s="28"/>
      <c r="I311" s="28"/>
      <c r="J311" s="28"/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</row>
    <row r="312" spans="1:23" ht="30.75" hidden="1" thickBot="1" x14ac:dyDescent="0.3">
      <c r="A312" s="28">
        <v>2043</v>
      </c>
      <c r="B312" s="28" t="s">
        <v>2237</v>
      </c>
      <c r="C312" s="28" t="str">
        <f t="shared" si="4"/>
        <v>2043 2043.150 - Beef Sausage 150 - WIPF</v>
      </c>
      <c r="D312" s="28" t="s">
        <v>337</v>
      </c>
      <c r="E312" s="28"/>
      <c r="F312" s="28"/>
      <c r="G312" s="28"/>
      <c r="H312" s="28"/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</row>
    <row r="313" spans="1:23" ht="30.75" hidden="1" thickBot="1" x14ac:dyDescent="0.3">
      <c r="A313" s="28">
        <v>2021</v>
      </c>
      <c r="B313" s="28" t="s">
        <v>2239</v>
      </c>
      <c r="C313" s="28" t="str">
        <f t="shared" si="4"/>
        <v>2021 2021 - Pork &amp; Veal Sausage - WIP</v>
      </c>
      <c r="D313" s="28" t="s">
        <v>337</v>
      </c>
      <c r="E313" s="28"/>
      <c r="F313" s="28"/>
      <c r="G313" s="28"/>
      <c r="H313" s="28"/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</row>
    <row r="314" spans="1:23" ht="45.75" hidden="1" thickBot="1" x14ac:dyDescent="0.3">
      <c r="A314" s="28">
        <v>2021.15</v>
      </c>
      <c r="B314" s="28" t="s">
        <v>2241</v>
      </c>
      <c r="C314" s="28" t="str">
        <f t="shared" si="4"/>
        <v>2021.15 2021.150 - Pork &amp; Veal Sausage 150 - WIPF</v>
      </c>
      <c r="D314" s="28" t="s">
        <v>337</v>
      </c>
      <c r="E314" s="28"/>
      <c r="F314" s="28"/>
      <c r="G314" s="28"/>
      <c r="H314" s="28"/>
      <c r="I314" s="28"/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</row>
    <row r="315" spans="1:23" ht="30.75" hidden="1" thickBot="1" x14ac:dyDescent="0.3">
      <c r="A315" s="28">
        <v>2044</v>
      </c>
      <c r="B315" s="28" t="s">
        <v>2243</v>
      </c>
      <c r="C315" s="28" t="str">
        <f t="shared" si="4"/>
        <v>2044 2044 - MM - Bratwurst - WIP</v>
      </c>
      <c r="D315" s="28" t="s">
        <v>337</v>
      </c>
      <c r="E315" s="28"/>
      <c r="F315" s="28"/>
      <c r="G315" s="28"/>
      <c r="H315" s="28"/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</row>
    <row r="316" spans="1:23" ht="30.75" hidden="1" thickBot="1" x14ac:dyDescent="0.3">
      <c r="A316" s="28">
        <v>2044</v>
      </c>
      <c r="B316" s="28" t="s">
        <v>2245</v>
      </c>
      <c r="C316" s="28" t="str">
        <f t="shared" si="4"/>
        <v>2044 2044.80 - MM - Bratwurst - WIPF</v>
      </c>
      <c r="D316" s="28" t="s">
        <v>337</v>
      </c>
      <c r="E316" s="28"/>
      <c r="F316" s="28"/>
      <c r="G316" s="28"/>
      <c r="H316" s="30" t="s">
        <v>2107</v>
      </c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</row>
    <row r="317" spans="1:23" ht="30.75" hidden="1" thickBot="1" x14ac:dyDescent="0.3">
      <c r="A317" s="28" t="s">
        <v>2247</v>
      </c>
      <c r="B317" s="28" t="s">
        <v>2248</v>
      </c>
      <c r="C317" s="28" t="str">
        <f t="shared" si="4"/>
        <v>2043.150.10.0.8 2043.150.10.0.8 - Beef Sausage 150</v>
      </c>
      <c r="D317" s="28" t="s">
        <v>337</v>
      </c>
      <c r="E317" s="29">
        <v>1.5</v>
      </c>
      <c r="F317" s="29">
        <v>10</v>
      </c>
      <c r="G317" s="28"/>
      <c r="H317" s="28" t="s">
        <v>2014</v>
      </c>
      <c r="I317" s="28" t="s">
        <v>1379</v>
      </c>
      <c r="J317" s="28">
        <v>2.1</v>
      </c>
      <c r="K317" s="28">
        <v>800</v>
      </c>
      <c r="L317" s="28">
        <v>801</v>
      </c>
      <c r="M317" s="29">
        <v>365</v>
      </c>
      <c r="N317" s="28">
        <v>826</v>
      </c>
      <c r="O317" s="28"/>
      <c r="P317" s="28"/>
      <c r="Q317" s="29">
        <v>8</v>
      </c>
      <c r="R317" s="29">
        <v>40</v>
      </c>
      <c r="S317" s="28" t="s">
        <v>1395</v>
      </c>
      <c r="T317" s="28" t="s">
        <v>1371</v>
      </c>
      <c r="U317" s="28"/>
      <c r="V317" s="28" t="s">
        <v>1372</v>
      </c>
      <c r="W317" s="28"/>
    </row>
    <row r="318" spans="1:23" ht="45.75" hidden="1" thickBot="1" x14ac:dyDescent="0.3">
      <c r="A318" s="28" t="s">
        <v>2250</v>
      </c>
      <c r="B318" s="28" t="s">
        <v>2251</v>
      </c>
      <c r="C318" s="28" t="str">
        <f t="shared" si="4"/>
        <v>2021.150.10.0.8 2021.150.10.0.8 - Pork &amp; Veal Sausage Thick 150</v>
      </c>
      <c r="D318" s="28" t="s">
        <v>337</v>
      </c>
      <c r="E318" s="28"/>
      <c r="F318" s="29">
        <v>10</v>
      </c>
      <c r="G318" s="28"/>
      <c r="H318" s="28"/>
      <c r="I318" s="28" t="s">
        <v>1379</v>
      </c>
      <c r="J318" s="28">
        <v>2.1</v>
      </c>
      <c r="K318" s="28">
        <v>800</v>
      </c>
      <c r="L318" s="28">
        <v>801</v>
      </c>
      <c r="M318" s="29">
        <v>365</v>
      </c>
      <c r="N318" s="28">
        <v>826</v>
      </c>
      <c r="O318" s="28"/>
      <c r="P318" s="28"/>
      <c r="Q318" s="29">
        <v>8</v>
      </c>
      <c r="R318" s="29">
        <v>40</v>
      </c>
      <c r="S318" s="28" t="s">
        <v>1395</v>
      </c>
      <c r="T318" s="28" t="s">
        <v>1371</v>
      </c>
      <c r="U318" s="28"/>
      <c r="V318" s="28" t="s">
        <v>1372</v>
      </c>
      <c r="W318" s="28"/>
    </row>
    <row r="319" spans="1:23" ht="30.75" hidden="1" thickBot="1" x14ac:dyDescent="0.3">
      <c r="A319" s="28" t="s">
        <v>2253</v>
      </c>
      <c r="B319" s="28" t="s">
        <v>2254</v>
      </c>
      <c r="C319" s="28" t="str">
        <f t="shared" si="4"/>
        <v>2044.80.1500.0.8 2044.80.1500.0.8 - Bratwurst Thick</v>
      </c>
      <c r="D319" s="28" t="s">
        <v>337</v>
      </c>
      <c r="E319" s="29">
        <v>1500</v>
      </c>
      <c r="F319" s="28"/>
      <c r="G319" s="28"/>
      <c r="H319" s="28"/>
      <c r="I319" s="28" t="s">
        <v>1379</v>
      </c>
      <c r="J319" s="28">
        <v>2.1</v>
      </c>
      <c r="K319" s="28">
        <v>800</v>
      </c>
      <c r="L319" s="28">
        <v>801</v>
      </c>
      <c r="M319" s="29">
        <v>365</v>
      </c>
      <c r="N319" s="28"/>
      <c r="O319" s="28"/>
      <c r="P319" s="28"/>
      <c r="Q319" s="29">
        <v>8</v>
      </c>
      <c r="R319" s="29">
        <v>56</v>
      </c>
      <c r="S319" s="28" t="s">
        <v>1370</v>
      </c>
      <c r="T319" s="28" t="s">
        <v>1371</v>
      </c>
      <c r="U319" s="28"/>
      <c r="V319" s="28" t="s">
        <v>1372</v>
      </c>
      <c r="W319" s="28"/>
    </row>
    <row r="320" spans="1:23" ht="15.75" hidden="1" thickBot="1" x14ac:dyDescent="0.3">
      <c r="A320" s="28"/>
      <c r="B320" s="28" t="s">
        <v>2258</v>
      </c>
      <c r="C320" s="28" t="str">
        <f t="shared" si="4"/>
        <v xml:space="preserve"> Beef Redenang</v>
      </c>
      <c r="D320" s="28" t="s">
        <v>337</v>
      </c>
      <c r="E320" s="28"/>
      <c r="F320" s="28"/>
      <c r="G320" s="28"/>
      <c r="H320" s="28"/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</row>
    <row r="321" spans="1:23" ht="45.75" hidden="1" thickBot="1" x14ac:dyDescent="0.3">
      <c r="A321" s="28" t="s">
        <v>2262</v>
      </c>
      <c r="B321" s="28" t="s">
        <v>2263</v>
      </c>
      <c r="C321" s="28" t="str">
        <f t="shared" si="4"/>
        <v>2005.120.10.0.8 2005.120.10.0.8 - Weisswurst 120g Frozen</v>
      </c>
      <c r="D321" s="28" t="s">
        <v>337</v>
      </c>
      <c r="E321" s="29">
        <v>11200</v>
      </c>
      <c r="F321" s="29">
        <v>10</v>
      </c>
      <c r="G321" s="28"/>
      <c r="H321" s="28" t="s">
        <v>1365</v>
      </c>
      <c r="I321" s="28" t="s">
        <v>1379</v>
      </c>
      <c r="J321" s="28">
        <v>2.1</v>
      </c>
      <c r="K321" s="28">
        <v>800</v>
      </c>
      <c r="L321" s="28">
        <v>801</v>
      </c>
      <c r="M321" s="29">
        <v>365</v>
      </c>
      <c r="N321" s="28">
        <v>826</v>
      </c>
      <c r="O321" s="28"/>
      <c r="P321" s="28"/>
      <c r="Q321" s="29">
        <v>10</v>
      </c>
      <c r="R321" s="29">
        <v>40</v>
      </c>
      <c r="S321" s="28" t="s">
        <v>1395</v>
      </c>
      <c r="T321" s="28" t="s">
        <v>1371</v>
      </c>
      <c r="U321" s="28"/>
      <c r="V321" s="28" t="s">
        <v>1372</v>
      </c>
      <c r="W321" s="28"/>
    </row>
    <row r="322" spans="1:23" ht="30.75" hidden="1" thickBot="1" x14ac:dyDescent="0.3">
      <c r="A322" s="28">
        <v>2207</v>
      </c>
      <c r="B322" s="28" t="s">
        <v>2265</v>
      </c>
      <c r="C322" s="28" t="str">
        <f t="shared" si="4"/>
        <v>2207 2207 - Pig N Blankets - WIP</v>
      </c>
      <c r="D322" s="28" t="s">
        <v>337</v>
      </c>
      <c r="E322" s="28"/>
      <c r="F322" s="28"/>
      <c r="G322" s="28"/>
      <c r="H322" s="30" t="s">
        <v>2267</v>
      </c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 t="s">
        <v>2269</v>
      </c>
      <c r="U322" s="28"/>
      <c r="V322" s="28"/>
      <c r="W322" s="28"/>
    </row>
    <row r="323" spans="1:23" ht="60.75" hidden="1" thickBot="1" x14ac:dyDescent="0.3">
      <c r="A323" s="28" t="s">
        <v>2270</v>
      </c>
      <c r="B323" s="28" t="s">
        <v>2271</v>
      </c>
      <c r="C323" s="28" t="str">
        <f t="shared" ref="C323:C375" si="5">A323&amp;" "&amp;B323</f>
        <v>1007.0.200.0.60 1007.0.200.0.60 - Pulled Pork 200g Frozen</v>
      </c>
      <c r="D323" s="28" t="s">
        <v>337</v>
      </c>
      <c r="E323" s="29">
        <v>200</v>
      </c>
      <c r="F323" s="28"/>
      <c r="G323" s="28"/>
      <c r="H323" s="28" t="s">
        <v>2273</v>
      </c>
      <c r="I323" s="28" t="s">
        <v>1379</v>
      </c>
      <c r="J323" s="28">
        <v>2.2000000000000002</v>
      </c>
      <c r="K323" s="28">
        <v>800</v>
      </c>
      <c r="L323" s="28" t="s">
        <v>2274</v>
      </c>
      <c r="M323" s="29">
        <v>365</v>
      </c>
      <c r="N323" s="28"/>
      <c r="O323" s="28"/>
      <c r="P323" s="28"/>
      <c r="Q323" s="29">
        <v>60</v>
      </c>
      <c r="R323" s="29">
        <v>56</v>
      </c>
      <c r="S323" s="28" t="s">
        <v>1370</v>
      </c>
      <c r="T323" s="28" t="s">
        <v>1949</v>
      </c>
      <c r="U323" s="28"/>
      <c r="V323" s="28" t="s">
        <v>1372</v>
      </c>
      <c r="W323" s="28"/>
    </row>
    <row r="324" spans="1:23" ht="30.75" hidden="1" thickBot="1" x14ac:dyDescent="0.3">
      <c r="A324" s="28">
        <v>7200</v>
      </c>
      <c r="B324" s="28" t="s">
        <v>2277</v>
      </c>
      <c r="C324" s="28" t="str">
        <f t="shared" si="5"/>
        <v>7200 7200 - diced Chicken - WIP</v>
      </c>
      <c r="D324" s="28" t="s">
        <v>337</v>
      </c>
      <c r="E324" s="28"/>
      <c r="F324" s="28"/>
      <c r="G324" s="28"/>
      <c r="H324" s="28"/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</row>
    <row r="325" spans="1:23" ht="30.75" hidden="1" thickBot="1" x14ac:dyDescent="0.3">
      <c r="A325" s="28">
        <v>7200.65</v>
      </c>
      <c r="B325" s="28" t="s">
        <v>2279</v>
      </c>
      <c r="C325" s="28" t="str">
        <f t="shared" si="5"/>
        <v>7200.65 7200.6500 - diced Chicken</v>
      </c>
      <c r="D325" s="28" t="s">
        <v>337</v>
      </c>
      <c r="E325" s="28"/>
      <c r="F325" s="28"/>
      <c r="G325" s="28"/>
      <c r="H325" s="28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</row>
    <row r="326" spans="1:23" ht="150.75" hidden="1" thickBot="1" x14ac:dyDescent="0.3">
      <c r="A326" s="28" t="s">
        <v>2281</v>
      </c>
      <c r="B326" s="28" t="s">
        <v>2282</v>
      </c>
      <c r="C326" s="28" t="str">
        <f t="shared" si="5"/>
        <v>7200.0.1500.0.8 7200.0.1500.0.8 - Diced Cooked Chicken Breast Frozen</v>
      </c>
      <c r="D326" s="28" t="s">
        <v>337</v>
      </c>
      <c r="E326" s="29">
        <v>1600</v>
      </c>
      <c r="F326" s="28"/>
      <c r="G326" s="28"/>
      <c r="H326" s="28" t="s">
        <v>2284</v>
      </c>
      <c r="I326" s="28" t="s">
        <v>2285</v>
      </c>
      <c r="J326" s="28">
        <v>2.1</v>
      </c>
      <c r="K326" s="28">
        <v>800</v>
      </c>
      <c r="L326" s="28">
        <v>801</v>
      </c>
      <c r="M326" s="29">
        <v>365</v>
      </c>
      <c r="N326" s="28" t="s">
        <v>1617</v>
      </c>
      <c r="O326" s="28"/>
      <c r="P326" s="28"/>
      <c r="Q326" s="29">
        <v>8</v>
      </c>
      <c r="R326" s="29">
        <v>56</v>
      </c>
      <c r="S326" s="28" t="s">
        <v>1370</v>
      </c>
      <c r="T326" s="28" t="s">
        <v>1382</v>
      </c>
      <c r="U326" s="28"/>
      <c r="V326" s="28" t="s">
        <v>1372</v>
      </c>
      <c r="W326" s="28"/>
    </row>
    <row r="327" spans="1:23" ht="30.75" hidden="1" thickBot="1" x14ac:dyDescent="0.3">
      <c r="A327" s="28"/>
      <c r="B327" s="28" t="s">
        <v>2288</v>
      </c>
      <c r="C327" s="28" t="str">
        <f t="shared" si="5"/>
        <v xml:space="preserve"> Chicken Breast Chunk</v>
      </c>
      <c r="D327" s="28" t="s">
        <v>337</v>
      </c>
      <c r="E327" s="28"/>
      <c r="F327" s="28"/>
      <c r="G327" s="28"/>
      <c r="H327" s="28"/>
      <c r="I327" s="28"/>
      <c r="J327" s="28"/>
      <c r="K327" s="28"/>
      <c r="L327" s="28"/>
      <c r="M327" s="28"/>
      <c r="N327" s="28"/>
      <c r="O327" s="28"/>
      <c r="P327" s="28"/>
      <c r="Q327" s="28"/>
      <c r="R327" s="28"/>
      <c r="S327" s="28"/>
      <c r="T327" s="28"/>
      <c r="U327" s="28"/>
      <c r="V327" s="28"/>
      <c r="W327" s="28"/>
    </row>
    <row r="328" spans="1:23" ht="45.75" hidden="1" thickBot="1" x14ac:dyDescent="0.3">
      <c r="A328" s="28" t="s">
        <v>2290</v>
      </c>
      <c r="B328" s="28" t="s">
        <v>2291</v>
      </c>
      <c r="C328" s="28" t="str">
        <f t="shared" si="5"/>
        <v>3008.2800.0.0.5 3008.2800.0.0.5 - Bierschinken - Frozen</v>
      </c>
      <c r="D328" s="28" t="s">
        <v>337</v>
      </c>
      <c r="E328" s="28"/>
      <c r="F328" s="28"/>
      <c r="G328" s="28"/>
      <c r="H328" s="28"/>
      <c r="I328" s="28"/>
      <c r="J328" s="28"/>
      <c r="K328" s="28"/>
      <c r="L328" s="28"/>
      <c r="M328" s="29">
        <v>365</v>
      </c>
      <c r="N328" s="28">
        <v>826</v>
      </c>
      <c r="O328" s="28"/>
      <c r="P328" s="28"/>
      <c r="Q328" s="29">
        <v>5</v>
      </c>
      <c r="R328" s="29">
        <v>40</v>
      </c>
      <c r="S328" s="28" t="s">
        <v>1395</v>
      </c>
      <c r="T328" s="28" t="s">
        <v>1849</v>
      </c>
      <c r="U328" s="28"/>
      <c r="V328" s="28" t="s">
        <v>1372</v>
      </c>
      <c r="W328" s="28"/>
    </row>
    <row r="329" spans="1:23" ht="45.75" hidden="1" thickBot="1" x14ac:dyDescent="0.3">
      <c r="A329" s="28" t="s">
        <v>2293</v>
      </c>
      <c r="B329" s="28" t="s">
        <v>2294</v>
      </c>
      <c r="C329" s="28" t="str">
        <f t="shared" si="5"/>
        <v>3007.2800.0.0.5 3007.2800.0.0.5 - Paprika Lyoner - Frozen</v>
      </c>
      <c r="D329" s="28" t="s">
        <v>337</v>
      </c>
      <c r="E329" s="29">
        <v>2.8</v>
      </c>
      <c r="F329" s="28"/>
      <c r="G329" s="28"/>
      <c r="H329" s="28"/>
      <c r="I329" s="28"/>
      <c r="J329" s="28"/>
      <c r="K329" s="28"/>
      <c r="L329" s="28"/>
      <c r="M329" s="29">
        <v>365</v>
      </c>
      <c r="N329" s="28">
        <v>826</v>
      </c>
      <c r="O329" s="28"/>
      <c r="P329" s="28"/>
      <c r="Q329" s="29">
        <v>5</v>
      </c>
      <c r="R329" s="29">
        <v>40</v>
      </c>
      <c r="S329" s="28" t="s">
        <v>1395</v>
      </c>
      <c r="T329" s="28" t="s">
        <v>1849</v>
      </c>
      <c r="U329" s="28"/>
      <c r="V329" s="28" t="s">
        <v>1372</v>
      </c>
      <c r="W329" s="28"/>
    </row>
    <row r="330" spans="1:23" ht="30.75" hidden="1" thickBot="1" x14ac:dyDescent="0.3">
      <c r="A330" s="28" t="s">
        <v>2296</v>
      </c>
      <c r="B330" s="28" t="s">
        <v>2297</v>
      </c>
      <c r="C330" s="28" t="str">
        <f t="shared" si="5"/>
        <v>3006.2800.0.0.5 3006.2800.0.0.5 - Jagdwurst - Frozen</v>
      </c>
      <c r="D330" s="28" t="s">
        <v>337</v>
      </c>
      <c r="E330" s="29">
        <v>2800</v>
      </c>
      <c r="F330" s="28"/>
      <c r="G330" s="28"/>
      <c r="H330" s="28"/>
      <c r="I330" s="28"/>
      <c r="J330" s="28"/>
      <c r="K330" s="28"/>
      <c r="L330" s="28"/>
      <c r="M330" s="29">
        <v>365</v>
      </c>
      <c r="N330" s="28">
        <v>826</v>
      </c>
      <c r="O330" s="28"/>
      <c r="P330" s="28"/>
      <c r="Q330" s="29">
        <v>5</v>
      </c>
      <c r="R330" s="29">
        <v>40</v>
      </c>
      <c r="S330" s="28" t="s">
        <v>1395</v>
      </c>
      <c r="T330" s="28" t="s">
        <v>1849</v>
      </c>
      <c r="U330" s="28"/>
      <c r="V330" s="28" t="s">
        <v>1372</v>
      </c>
      <c r="W330" s="28"/>
    </row>
    <row r="331" spans="1:23" ht="30.75" hidden="1" thickBot="1" x14ac:dyDescent="0.3">
      <c r="A331" s="28" t="s">
        <v>2299</v>
      </c>
      <c r="B331" s="28" t="s">
        <v>2300</v>
      </c>
      <c r="C331" s="28" t="str">
        <f t="shared" si="5"/>
        <v>3005.2800.0.0.5 3005.2800.0.0.5 - Lyoner - Frozen</v>
      </c>
      <c r="D331" s="28" t="s">
        <v>337</v>
      </c>
      <c r="E331" s="29">
        <v>2800</v>
      </c>
      <c r="F331" s="28"/>
      <c r="G331" s="28"/>
      <c r="H331" s="28"/>
      <c r="I331" s="28"/>
      <c r="J331" s="28"/>
      <c r="K331" s="28"/>
      <c r="L331" s="28"/>
      <c r="M331" s="29">
        <v>365</v>
      </c>
      <c r="N331" s="28">
        <v>826</v>
      </c>
      <c r="O331" s="28"/>
      <c r="P331" s="28"/>
      <c r="Q331" s="29">
        <v>5</v>
      </c>
      <c r="R331" s="29">
        <v>40</v>
      </c>
      <c r="S331" s="28" t="s">
        <v>1395</v>
      </c>
      <c r="T331" s="28" t="s">
        <v>1849</v>
      </c>
      <c r="U331" s="28"/>
      <c r="V331" s="28" t="s">
        <v>1372</v>
      </c>
      <c r="W331" s="28"/>
    </row>
    <row r="332" spans="1:23" ht="135.75" hidden="1" thickBot="1" x14ac:dyDescent="0.3">
      <c r="A332" s="28" t="s">
        <v>1922</v>
      </c>
      <c r="B332" s="28" t="s">
        <v>2302</v>
      </c>
      <c r="C332" s="28" t="str">
        <f t="shared" si="5"/>
        <v>7100.4.1 7100.4.1 - Oven Roasted Turkey portions</v>
      </c>
      <c r="D332" s="28" t="s">
        <v>337</v>
      </c>
      <c r="E332" s="29">
        <v>1.3</v>
      </c>
      <c r="F332" s="29">
        <v>1</v>
      </c>
      <c r="G332" s="28"/>
      <c r="H332" s="28" t="s">
        <v>2304</v>
      </c>
      <c r="I332" s="28" t="s">
        <v>1379</v>
      </c>
      <c r="J332" s="28">
        <v>2.1</v>
      </c>
      <c r="K332" s="28">
        <v>800</v>
      </c>
      <c r="L332" s="28">
        <v>801</v>
      </c>
      <c r="M332" s="29">
        <v>49</v>
      </c>
      <c r="N332" s="28" t="s">
        <v>2305</v>
      </c>
      <c r="O332" s="28"/>
      <c r="P332" s="28"/>
      <c r="Q332" s="29">
        <v>4</v>
      </c>
      <c r="R332" s="28"/>
      <c r="S332" s="28"/>
      <c r="T332" s="28" t="s">
        <v>1371</v>
      </c>
      <c r="U332" s="28"/>
      <c r="V332" s="28" t="s">
        <v>1372</v>
      </c>
      <c r="W332" s="28"/>
    </row>
    <row r="333" spans="1:23" ht="30.75" hidden="1" thickBot="1" x14ac:dyDescent="0.3">
      <c r="A333" s="28">
        <v>7100.4</v>
      </c>
      <c r="B333" s="28" t="s">
        <v>2307</v>
      </c>
      <c r="C333" s="28" t="str">
        <f t="shared" si="5"/>
        <v>7100.4 7100.4 - Oven Raost Turkey - WIP</v>
      </c>
      <c r="D333" s="28" t="s">
        <v>337</v>
      </c>
      <c r="E333" s="28"/>
      <c r="F333" s="28"/>
      <c r="G333" s="28"/>
      <c r="H333" s="30" t="s">
        <v>2309</v>
      </c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</row>
    <row r="334" spans="1:23" ht="30.75" hidden="1" thickBot="1" x14ac:dyDescent="0.3">
      <c r="A334" s="28" t="s">
        <v>2310</v>
      </c>
      <c r="B334" s="28" t="s">
        <v>2311</v>
      </c>
      <c r="C334" s="28" t="str">
        <f t="shared" si="5"/>
        <v>7100.4.2300 7100.4.2300 - Oven Roast Turkey -WIPF</v>
      </c>
      <c r="D334" s="28" t="s">
        <v>337</v>
      </c>
      <c r="E334" s="28"/>
      <c r="F334" s="28"/>
      <c r="G334" s="28"/>
      <c r="H334" s="30" t="s">
        <v>2309</v>
      </c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</row>
    <row r="335" spans="1:23" ht="30.75" hidden="1" thickBot="1" x14ac:dyDescent="0.3">
      <c r="A335" s="28"/>
      <c r="B335" s="28" t="s">
        <v>2313</v>
      </c>
      <c r="C335" s="28" t="str">
        <f t="shared" si="5"/>
        <v xml:space="preserve"> 0-cooked Chicken Breast - WIP</v>
      </c>
      <c r="D335" s="28" t="s">
        <v>337</v>
      </c>
      <c r="E335" s="28"/>
      <c r="F335" s="28"/>
      <c r="G335" s="28"/>
      <c r="H335" s="28"/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</row>
    <row r="336" spans="1:23" ht="15.75" hidden="1" thickBot="1" x14ac:dyDescent="0.3">
      <c r="A336" s="28">
        <v>1017.1</v>
      </c>
      <c r="B336" s="28" t="s">
        <v>2315</v>
      </c>
      <c r="C336" s="28" t="str">
        <f t="shared" si="5"/>
        <v>1017.1 1017.1 - HOB (PC)</v>
      </c>
      <c r="D336" s="28" t="s">
        <v>337</v>
      </c>
      <c r="E336" s="28"/>
      <c r="F336" s="29">
        <v>1</v>
      </c>
      <c r="G336" s="28"/>
      <c r="H336" s="28"/>
      <c r="I336" s="28" t="s">
        <v>2317</v>
      </c>
      <c r="J336" s="28" t="s">
        <v>2318</v>
      </c>
      <c r="K336" s="28">
        <v>74186406</v>
      </c>
      <c r="L336" s="28"/>
      <c r="M336" s="29">
        <v>56</v>
      </c>
      <c r="N336" s="28"/>
      <c r="O336" s="28"/>
      <c r="P336" s="28"/>
      <c r="Q336" s="29">
        <v>1</v>
      </c>
      <c r="R336" s="29">
        <v>56</v>
      </c>
      <c r="S336" s="28" t="s">
        <v>1370</v>
      </c>
      <c r="T336" s="28" t="s">
        <v>1908</v>
      </c>
      <c r="U336" s="28"/>
      <c r="V336" s="28" t="s">
        <v>1372</v>
      </c>
      <c r="W336" s="28"/>
    </row>
    <row r="337" spans="1:23" ht="30.75" hidden="1" thickBot="1" x14ac:dyDescent="0.3">
      <c r="A337" s="28">
        <v>1017.2</v>
      </c>
      <c r="B337" s="28" t="s">
        <v>2319</v>
      </c>
      <c r="C337" s="28" t="str">
        <f t="shared" si="5"/>
        <v>1017.2 1017.2 - HOB Half (PC)</v>
      </c>
      <c r="D337" s="28" t="s">
        <v>337</v>
      </c>
      <c r="E337" s="28"/>
      <c r="F337" s="29">
        <v>1</v>
      </c>
      <c r="G337" s="28"/>
      <c r="H337" s="28" t="s">
        <v>1925</v>
      </c>
      <c r="I337" s="28" t="s">
        <v>2321</v>
      </c>
      <c r="J337" s="28" t="s">
        <v>2318</v>
      </c>
      <c r="K337" s="28">
        <v>74186406</v>
      </c>
      <c r="L337" s="28"/>
      <c r="M337" s="29">
        <v>56</v>
      </c>
      <c r="N337" s="28" t="s">
        <v>1368</v>
      </c>
      <c r="O337" s="28"/>
      <c r="P337" s="28"/>
      <c r="Q337" s="29">
        <v>2</v>
      </c>
      <c r="R337" s="29">
        <v>56</v>
      </c>
      <c r="S337" s="28" t="s">
        <v>1370</v>
      </c>
      <c r="T337" s="28" t="s">
        <v>1908</v>
      </c>
      <c r="U337" s="28"/>
      <c r="V337" s="28" t="s">
        <v>1372</v>
      </c>
      <c r="W337" s="28"/>
    </row>
    <row r="338" spans="1:23" ht="150.75" hidden="1" thickBot="1" x14ac:dyDescent="0.3">
      <c r="A338" s="28" t="s">
        <v>2322</v>
      </c>
      <c r="B338" s="28" t="s">
        <v>2323</v>
      </c>
      <c r="C338" s="28" t="str">
        <f t="shared" si="5"/>
        <v>7201.0.1500.0.8 7201.0.1500.0.8 - Oven Roasted Diced Chicken Frozen</v>
      </c>
      <c r="D338" s="28" t="s">
        <v>337</v>
      </c>
      <c r="E338" s="29">
        <v>1500</v>
      </c>
      <c r="F338" s="28"/>
      <c r="G338" s="28"/>
      <c r="H338" s="28" t="s">
        <v>2325</v>
      </c>
      <c r="I338" s="28" t="s">
        <v>2285</v>
      </c>
      <c r="J338" s="28">
        <v>2.1</v>
      </c>
      <c r="K338" s="28">
        <v>800</v>
      </c>
      <c r="L338" s="28">
        <v>801</v>
      </c>
      <c r="M338" s="29">
        <v>365</v>
      </c>
      <c r="N338" s="28" t="s">
        <v>1617</v>
      </c>
      <c r="O338" s="28"/>
      <c r="P338" s="28"/>
      <c r="Q338" s="29">
        <v>8</v>
      </c>
      <c r="R338" s="29">
        <v>40</v>
      </c>
      <c r="S338" s="28" t="s">
        <v>1395</v>
      </c>
      <c r="T338" s="28" t="s">
        <v>1382</v>
      </c>
      <c r="U338" s="28" t="s">
        <v>2326</v>
      </c>
      <c r="V338" s="28" t="s">
        <v>1372</v>
      </c>
      <c r="W338" s="28"/>
    </row>
    <row r="339" spans="1:23" ht="30.75" hidden="1" thickBot="1" x14ac:dyDescent="0.3">
      <c r="A339" s="28">
        <v>2040</v>
      </c>
      <c r="B339" s="28" t="s">
        <v>2327</v>
      </c>
      <c r="C339" s="28" t="str">
        <f t="shared" si="5"/>
        <v>2040 2040 - MM - Chicken Chipolata - WIP</v>
      </c>
      <c r="D339" s="28" t="s">
        <v>337</v>
      </c>
      <c r="E339" s="28"/>
      <c r="F339" s="28"/>
      <c r="G339" s="28"/>
      <c r="H339" s="28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</row>
    <row r="340" spans="1:23" ht="45.75" hidden="1" thickBot="1" x14ac:dyDescent="0.3">
      <c r="A340" s="28">
        <v>2040.03</v>
      </c>
      <c r="B340" s="28" t="s">
        <v>2329</v>
      </c>
      <c r="C340" s="28" t="str">
        <f t="shared" si="5"/>
        <v>2040.03 2040.030 - MM Chicken Chipolata - WIPF</v>
      </c>
      <c r="D340" s="28" t="s">
        <v>337</v>
      </c>
      <c r="E340" s="28"/>
      <c r="F340" s="28"/>
      <c r="G340" s="28"/>
      <c r="H340" s="28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</row>
    <row r="341" spans="1:23" ht="30.75" hidden="1" thickBot="1" x14ac:dyDescent="0.3">
      <c r="A341" s="28" t="s">
        <v>2331</v>
      </c>
      <c r="B341" s="28" t="s">
        <v>2332</v>
      </c>
      <c r="C341" s="28" t="str">
        <f t="shared" si="5"/>
        <v>2040.30.1500.0.8 2040.30.1500.0.8 - Chicken Chipolata</v>
      </c>
      <c r="D341" s="28" t="s">
        <v>337</v>
      </c>
      <c r="E341" s="29">
        <v>1500</v>
      </c>
      <c r="F341" s="28"/>
      <c r="G341" s="28"/>
      <c r="H341" s="28" t="s">
        <v>2334</v>
      </c>
      <c r="I341" s="28" t="s">
        <v>2335</v>
      </c>
      <c r="J341" s="28">
        <v>2.1</v>
      </c>
      <c r="K341" s="28">
        <v>800</v>
      </c>
      <c r="L341" s="28">
        <v>801</v>
      </c>
      <c r="M341" s="29">
        <v>365</v>
      </c>
      <c r="N341" s="28" t="s">
        <v>1617</v>
      </c>
      <c r="O341" s="28"/>
      <c r="P341" s="28"/>
      <c r="Q341" s="29">
        <v>8</v>
      </c>
      <c r="R341" s="29">
        <v>40</v>
      </c>
      <c r="S341" s="28" t="s">
        <v>1395</v>
      </c>
      <c r="T341" s="28" t="s">
        <v>1382</v>
      </c>
      <c r="U341" s="28"/>
      <c r="V341" s="28" t="s">
        <v>1372</v>
      </c>
      <c r="W341" s="28"/>
    </row>
    <row r="342" spans="1:23" ht="45.75" hidden="1" thickBot="1" x14ac:dyDescent="0.3">
      <c r="A342" s="28" t="s">
        <v>2336</v>
      </c>
      <c r="B342" s="28" t="s">
        <v>2337</v>
      </c>
      <c r="C342" s="28" t="str">
        <f t="shared" si="5"/>
        <v>2210.100.04 2210.100.04 - NY Style Spicy Italian Sausages</v>
      </c>
      <c r="D342" s="28" t="s">
        <v>337</v>
      </c>
      <c r="E342" s="29">
        <v>400</v>
      </c>
      <c r="F342" s="29">
        <v>4</v>
      </c>
      <c r="G342" s="28"/>
      <c r="H342" s="28" t="s">
        <v>2014</v>
      </c>
      <c r="I342" s="28" t="s">
        <v>1379</v>
      </c>
      <c r="J342" s="28">
        <v>2.2000000000000002</v>
      </c>
      <c r="K342" s="28">
        <v>800</v>
      </c>
      <c r="L342" s="28">
        <v>801</v>
      </c>
      <c r="M342" s="29">
        <v>150</v>
      </c>
      <c r="N342" s="28" t="s">
        <v>1617</v>
      </c>
      <c r="O342" s="28" t="s">
        <v>2339</v>
      </c>
      <c r="P342" s="29">
        <v>3</v>
      </c>
      <c r="Q342" s="29">
        <v>8</v>
      </c>
      <c r="R342" s="29">
        <v>40</v>
      </c>
      <c r="S342" s="28" t="s">
        <v>1395</v>
      </c>
      <c r="T342" s="28" t="s">
        <v>1382</v>
      </c>
      <c r="U342" s="28"/>
      <c r="V342" s="28" t="s">
        <v>112</v>
      </c>
      <c r="W342" s="28"/>
    </row>
    <row r="343" spans="1:23" ht="45.75" hidden="1" thickBot="1" x14ac:dyDescent="0.3">
      <c r="A343" s="28">
        <v>2210</v>
      </c>
      <c r="B343" s="28" t="s">
        <v>2340</v>
      </c>
      <c r="C343" s="28" t="str">
        <f t="shared" si="5"/>
        <v>2210 2210 - NY Style Spicy Italian Sausages - WIP</v>
      </c>
      <c r="D343" s="28" t="s">
        <v>337</v>
      </c>
      <c r="E343" s="28"/>
      <c r="F343" s="28"/>
      <c r="G343" s="28"/>
      <c r="H343" s="28"/>
      <c r="I343" s="28"/>
      <c r="J343" s="28"/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</row>
    <row r="344" spans="1:23" ht="45.75" hidden="1" thickBot="1" x14ac:dyDescent="0.3">
      <c r="A344" s="28">
        <v>2210.1</v>
      </c>
      <c r="B344" s="28" t="s">
        <v>2342</v>
      </c>
      <c r="C344" s="28" t="str">
        <f t="shared" si="5"/>
        <v>2210.1 2210.100 - NY Style Spicy Italian Sausages - WIPF</v>
      </c>
      <c r="D344" s="28" t="s">
        <v>337</v>
      </c>
      <c r="E344" s="28"/>
      <c r="F344" s="28"/>
      <c r="G344" s="28"/>
      <c r="H344" s="28"/>
      <c r="I344" s="28"/>
      <c r="J344" s="28"/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</row>
    <row r="345" spans="1:23" ht="30.75" hidden="1" thickBot="1" x14ac:dyDescent="0.3">
      <c r="A345" s="28">
        <v>2045</v>
      </c>
      <c r="B345" s="28" t="s">
        <v>86</v>
      </c>
      <c r="C345" s="28" t="str">
        <f t="shared" si="5"/>
        <v>2045 2045 - Tailgate Pork Franks - WIP</v>
      </c>
      <c r="D345" s="28" t="s">
        <v>337</v>
      </c>
      <c r="E345" s="28"/>
      <c r="F345" s="28"/>
      <c r="G345" s="28"/>
      <c r="H345" s="28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</row>
    <row r="346" spans="1:23" ht="30.75" hidden="1" thickBot="1" x14ac:dyDescent="0.3">
      <c r="A346" s="28">
        <v>2045.123</v>
      </c>
      <c r="B346" s="28" t="s">
        <v>2345</v>
      </c>
      <c r="C346" s="28" t="str">
        <f t="shared" si="5"/>
        <v>2045.123 2045.123 - Tailgate Pork Franks - WIPF</v>
      </c>
      <c r="D346" s="28" t="s">
        <v>337</v>
      </c>
      <c r="E346" s="28"/>
      <c r="F346" s="28"/>
      <c r="G346" s="28"/>
      <c r="H346" s="28"/>
      <c r="I346" s="28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</row>
    <row r="347" spans="1:23" ht="45.75" hidden="1" thickBot="1" x14ac:dyDescent="0.3">
      <c r="A347" s="28" t="s">
        <v>308</v>
      </c>
      <c r="B347" s="28" t="s">
        <v>2347</v>
      </c>
      <c r="C347" s="28" t="str">
        <f t="shared" si="5"/>
        <v>2045.123.14 2045.123.14 - Tailgate Dinner Franks</v>
      </c>
      <c r="D347" s="28" t="s">
        <v>337</v>
      </c>
      <c r="E347" s="29">
        <v>1720</v>
      </c>
      <c r="F347" s="29">
        <v>14</v>
      </c>
      <c r="G347" s="28"/>
      <c r="H347" s="28" t="s">
        <v>2349</v>
      </c>
      <c r="I347" s="28" t="s">
        <v>1438</v>
      </c>
      <c r="J347" s="28">
        <v>2.1</v>
      </c>
      <c r="K347" s="28">
        <v>800</v>
      </c>
      <c r="L347" s="28" t="s">
        <v>2350</v>
      </c>
      <c r="M347" s="29">
        <v>42</v>
      </c>
      <c r="N347" s="28" t="s">
        <v>1367</v>
      </c>
      <c r="O347" s="28"/>
      <c r="P347" s="28"/>
      <c r="Q347" s="29">
        <v>6</v>
      </c>
      <c r="R347" s="29">
        <v>56</v>
      </c>
      <c r="S347" s="28" t="s">
        <v>2354</v>
      </c>
      <c r="T347" s="28" t="s">
        <v>1371</v>
      </c>
      <c r="U347" s="28"/>
      <c r="V347" s="28" t="s">
        <v>112</v>
      </c>
      <c r="W347" s="28"/>
    </row>
    <row r="348" spans="1:23" ht="30.75" hidden="1" thickBot="1" x14ac:dyDescent="0.3">
      <c r="A348" s="28">
        <v>2028</v>
      </c>
      <c r="B348" s="28" t="s">
        <v>2356</v>
      </c>
      <c r="C348" s="28" t="str">
        <f t="shared" si="5"/>
        <v>2028 2028 - Ha-er-bin Sausages - WIP</v>
      </c>
      <c r="D348" s="28" t="s">
        <v>337</v>
      </c>
      <c r="E348" s="28"/>
      <c r="F348" s="28"/>
      <c r="G348" s="28"/>
      <c r="H348" s="28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</row>
    <row r="349" spans="1:23" ht="30.75" hidden="1" thickBot="1" x14ac:dyDescent="0.3">
      <c r="A349" s="28">
        <v>2028.1</v>
      </c>
      <c r="B349" s="28" t="s">
        <v>2358</v>
      </c>
      <c r="C349" s="28" t="str">
        <f t="shared" si="5"/>
        <v>2028.1 2028.100 - Ha-er-bin Sausages - WIPF</v>
      </c>
      <c r="D349" s="28" t="s">
        <v>337</v>
      </c>
      <c r="E349" s="28"/>
      <c r="F349" s="28"/>
      <c r="G349" s="28"/>
      <c r="H349" s="28"/>
      <c r="I349" s="28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</row>
    <row r="350" spans="1:23" ht="30.75" hidden="1" thickBot="1" x14ac:dyDescent="0.3">
      <c r="A350" s="28">
        <v>2120</v>
      </c>
      <c r="B350" s="28" t="s">
        <v>2362</v>
      </c>
      <c r="C350" s="28" t="str">
        <f t="shared" si="5"/>
        <v>2120 2120 - Kapamilia Regular - WIP</v>
      </c>
      <c r="D350" s="28" t="s">
        <v>337</v>
      </c>
      <c r="E350" s="28"/>
      <c r="F350" s="28"/>
      <c r="G350" s="28"/>
      <c r="H350" s="28"/>
      <c r="I350" s="28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</row>
    <row r="351" spans="1:23" ht="30.75" hidden="1" thickBot="1" x14ac:dyDescent="0.3">
      <c r="A351" s="28">
        <v>2121</v>
      </c>
      <c r="B351" s="28" t="s">
        <v>2364</v>
      </c>
      <c r="C351" s="28" t="str">
        <f t="shared" si="5"/>
        <v>2121 2121 - Kapamilia Cheese - WIP</v>
      </c>
      <c r="D351" s="28" t="s">
        <v>337</v>
      </c>
      <c r="E351" s="28"/>
      <c r="F351" s="28"/>
      <c r="G351" s="28"/>
      <c r="H351" s="28"/>
      <c r="I351" s="28"/>
      <c r="J351" s="28"/>
      <c r="K351" s="28"/>
      <c r="L351" s="28"/>
      <c r="M351" s="28"/>
      <c r="N351" s="28"/>
      <c r="O351" s="28"/>
      <c r="P351" s="28"/>
      <c r="Q351" s="28"/>
      <c r="R351" s="28"/>
      <c r="S351" s="28"/>
      <c r="T351" s="28"/>
      <c r="U351" s="28"/>
      <c r="V351" s="28"/>
      <c r="W351" s="28"/>
    </row>
    <row r="352" spans="1:23" ht="45.75" hidden="1" thickBot="1" x14ac:dyDescent="0.3">
      <c r="A352" s="28">
        <v>2010.03</v>
      </c>
      <c r="B352" s="28" t="s">
        <v>2366</v>
      </c>
      <c r="C352" s="28" t="str">
        <f t="shared" si="5"/>
        <v>2010.03 2010.030 - Cheese Kransky Chipolata - WIPF</v>
      </c>
      <c r="D352" s="28" t="s">
        <v>337</v>
      </c>
      <c r="E352" s="28"/>
      <c r="F352" s="28"/>
      <c r="G352" s="28"/>
      <c r="H352" s="28"/>
      <c r="I352" s="28"/>
      <c r="J352" s="28"/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</row>
    <row r="353" spans="1:23" ht="30.75" hidden="1" thickBot="1" x14ac:dyDescent="0.3">
      <c r="A353" s="28">
        <v>2010.0150000000001</v>
      </c>
      <c r="B353" s="28" t="s">
        <v>2368</v>
      </c>
      <c r="C353" s="28" t="str">
        <f t="shared" si="5"/>
        <v>2010.015 2010.015 - Cheese Kransky Beits - WIPF</v>
      </c>
      <c r="D353" s="28" t="s">
        <v>337</v>
      </c>
      <c r="E353" s="28"/>
      <c r="F353" s="28"/>
      <c r="G353" s="28"/>
      <c r="H353" s="28"/>
      <c r="I353" s="28"/>
      <c r="J353" s="28"/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</row>
    <row r="354" spans="1:23" ht="30.75" hidden="1" thickBot="1" x14ac:dyDescent="0.3">
      <c r="A354" s="28" t="s">
        <v>2370</v>
      </c>
      <c r="B354" s="28" t="s">
        <v>2371</v>
      </c>
      <c r="C354" s="28" t="str">
        <f t="shared" si="5"/>
        <v>2015.015.1000 2015.015.1000 - Flair Mini Chorizo</v>
      </c>
      <c r="D354" s="28" t="s">
        <v>337</v>
      </c>
      <c r="E354" s="29">
        <v>1.5</v>
      </c>
      <c r="F354" s="28"/>
      <c r="G354" s="28"/>
      <c r="H354" s="28" t="s">
        <v>2014</v>
      </c>
      <c r="I354" s="28" t="s">
        <v>1379</v>
      </c>
      <c r="J354" s="28">
        <v>2.1</v>
      </c>
      <c r="K354" s="28">
        <v>800</v>
      </c>
      <c r="L354" s="28">
        <v>801</v>
      </c>
      <c r="M354" s="29">
        <v>365</v>
      </c>
      <c r="N354" s="28" t="s">
        <v>1367</v>
      </c>
      <c r="O354" s="28"/>
      <c r="P354" s="28"/>
      <c r="Q354" s="29">
        <v>8</v>
      </c>
      <c r="R354" s="29">
        <v>40</v>
      </c>
      <c r="S354" s="28" t="s">
        <v>1395</v>
      </c>
      <c r="T354" s="28" t="s">
        <v>1371</v>
      </c>
      <c r="U354" s="28"/>
      <c r="V354" s="28" t="s">
        <v>1372</v>
      </c>
      <c r="W354" s="28"/>
    </row>
    <row r="355" spans="1:23" ht="30.75" hidden="1" thickBot="1" x14ac:dyDescent="0.3">
      <c r="A355" s="28" t="s">
        <v>2373</v>
      </c>
      <c r="B355" s="28" t="s">
        <v>2374</v>
      </c>
      <c r="C355" s="28" t="str">
        <f t="shared" si="5"/>
        <v>2010.015.1000 2010.015.1000 - Flair Cheese Kransky</v>
      </c>
      <c r="D355" s="28" t="s">
        <v>337</v>
      </c>
      <c r="E355" s="29">
        <v>1500</v>
      </c>
      <c r="F355" s="28"/>
      <c r="G355" s="28"/>
      <c r="H355" s="28" t="s">
        <v>2014</v>
      </c>
      <c r="I355" s="28" t="s">
        <v>1379</v>
      </c>
      <c r="J355" s="28">
        <v>2.1</v>
      </c>
      <c r="K355" s="28">
        <v>800</v>
      </c>
      <c r="L355" s="28">
        <v>801</v>
      </c>
      <c r="M355" s="29">
        <v>365</v>
      </c>
      <c r="N355" s="28" t="s">
        <v>1367</v>
      </c>
      <c r="O355" s="28"/>
      <c r="P355" s="28"/>
      <c r="Q355" s="29">
        <v>8</v>
      </c>
      <c r="R355" s="29">
        <v>40</v>
      </c>
      <c r="S355" s="28" t="s">
        <v>1395</v>
      </c>
      <c r="T355" s="28" t="s">
        <v>1371</v>
      </c>
      <c r="U355" s="28"/>
      <c r="V355" s="28" t="s">
        <v>1372</v>
      </c>
      <c r="W355" s="28"/>
    </row>
    <row r="356" spans="1:23" ht="45.75" hidden="1" thickBot="1" x14ac:dyDescent="0.3">
      <c r="A356" s="28" t="s">
        <v>2376</v>
      </c>
      <c r="B356" s="28" t="s">
        <v>2377</v>
      </c>
      <c r="C356" s="28" t="str">
        <f t="shared" si="5"/>
        <v>2010.30.1500.0.8 2010.30.1500.0.8 - Cheese Kransky Chipolata</v>
      </c>
      <c r="D356" s="28" t="s">
        <v>337</v>
      </c>
      <c r="E356" s="29">
        <v>1500</v>
      </c>
      <c r="F356" s="28"/>
      <c r="G356" s="28"/>
      <c r="H356" s="28" t="s">
        <v>1365</v>
      </c>
      <c r="I356" s="28" t="s">
        <v>1824</v>
      </c>
      <c r="J356" s="28">
        <v>2.1</v>
      </c>
      <c r="K356" s="28">
        <v>800</v>
      </c>
      <c r="L356" s="28">
        <v>801</v>
      </c>
      <c r="M356" s="29">
        <v>365</v>
      </c>
      <c r="N356" s="28" t="s">
        <v>1367</v>
      </c>
      <c r="O356" s="28"/>
      <c r="P356" s="28"/>
      <c r="Q356" s="29">
        <v>8</v>
      </c>
      <c r="R356" s="29">
        <v>40</v>
      </c>
      <c r="S356" s="28" t="s">
        <v>1395</v>
      </c>
      <c r="T356" s="28" t="s">
        <v>1371</v>
      </c>
      <c r="U356" s="28"/>
      <c r="V356" s="28" t="s">
        <v>1372</v>
      </c>
      <c r="W356" s="28"/>
    </row>
    <row r="357" spans="1:23" ht="30.75" hidden="1" thickBot="1" x14ac:dyDescent="0.3">
      <c r="A357" s="28">
        <v>2046</v>
      </c>
      <c r="B357" s="28" t="s">
        <v>2379</v>
      </c>
      <c r="C357" s="28" t="str">
        <f t="shared" si="5"/>
        <v>2046 2046 - MM - Italian Sausage</v>
      </c>
      <c r="D357" s="28" t="s">
        <v>337</v>
      </c>
      <c r="E357" s="28"/>
      <c r="F357" s="28"/>
      <c r="G357" s="28"/>
      <c r="H357" s="28"/>
      <c r="I357" s="28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</row>
    <row r="358" spans="1:23" ht="30.75" hidden="1" thickBot="1" x14ac:dyDescent="0.3">
      <c r="A358" s="28" t="s">
        <v>2383</v>
      </c>
      <c r="B358" s="28" t="s">
        <v>2384</v>
      </c>
      <c r="C358" s="28" t="str">
        <f t="shared" si="5"/>
        <v>2046.60.1500.0.8 2046.60.1500.0.8 - Italian Sausage</v>
      </c>
      <c r="D358" s="28" t="s">
        <v>337</v>
      </c>
      <c r="E358" s="29">
        <v>1500</v>
      </c>
      <c r="F358" s="28"/>
      <c r="G358" s="28"/>
      <c r="H358" s="28"/>
      <c r="I358" s="28" t="s">
        <v>2335</v>
      </c>
      <c r="J358" s="28">
        <v>2.1</v>
      </c>
      <c r="K358" s="28">
        <v>800</v>
      </c>
      <c r="L358" s="28"/>
      <c r="M358" s="29">
        <v>365</v>
      </c>
      <c r="N358" s="28" t="s">
        <v>1367</v>
      </c>
      <c r="O358" s="28"/>
      <c r="P358" s="28"/>
      <c r="Q358" s="29">
        <v>8</v>
      </c>
      <c r="R358" s="29">
        <v>40</v>
      </c>
      <c r="S358" s="28" t="s">
        <v>1395</v>
      </c>
      <c r="T358" s="28" t="s">
        <v>1371</v>
      </c>
      <c r="U358" s="28"/>
      <c r="V358" s="28"/>
      <c r="W358" s="28"/>
    </row>
    <row r="359" spans="1:23" ht="45.75" hidden="1" thickBot="1" x14ac:dyDescent="0.3">
      <c r="A359" s="28" t="s">
        <v>2386</v>
      </c>
      <c r="B359" s="28" t="s">
        <v>2387</v>
      </c>
      <c r="C359" s="28" t="str">
        <f t="shared" si="5"/>
        <v>2010.120.10.2 2010120.10.2 - Cheese Kransky frozen</v>
      </c>
      <c r="D359" s="28" t="s">
        <v>337</v>
      </c>
      <c r="E359" s="29">
        <v>1200</v>
      </c>
      <c r="F359" s="29">
        <v>10</v>
      </c>
      <c r="G359" s="28"/>
      <c r="H359" s="28" t="s">
        <v>2014</v>
      </c>
      <c r="I359" s="28" t="s">
        <v>1379</v>
      </c>
      <c r="J359" s="28">
        <v>2.1</v>
      </c>
      <c r="K359" s="28">
        <v>800</v>
      </c>
      <c r="L359" s="28">
        <v>801</v>
      </c>
      <c r="M359" s="29">
        <v>365</v>
      </c>
      <c r="N359" s="28">
        <v>826</v>
      </c>
      <c r="O359" s="28"/>
      <c r="P359" s="28"/>
      <c r="Q359" s="29">
        <v>8</v>
      </c>
      <c r="R359" s="29">
        <v>40</v>
      </c>
      <c r="S359" s="28" t="s">
        <v>1395</v>
      </c>
      <c r="T359" s="28" t="s">
        <v>1371</v>
      </c>
      <c r="U359" s="28"/>
      <c r="V359" s="28" t="s">
        <v>1372</v>
      </c>
      <c r="W359" s="28"/>
    </row>
    <row r="360" spans="1:23" ht="45.75" hidden="1" thickBot="1" x14ac:dyDescent="0.3">
      <c r="A360" s="28" t="s">
        <v>333</v>
      </c>
      <c r="B360" s="28" t="s">
        <v>2389</v>
      </c>
      <c r="C360" s="28" t="str">
        <f t="shared" si="5"/>
        <v>2038.60.1000.10 2038.60.1000.10 - Beef Sausages Thin-1kgx10</v>
      </c>
      <c r="D360" s="28" t="s">
        <v>337</v>
      </c>
      <c r="E360" s="29">
        <v>1000</v>
      </c>
      <c r="F360" s="28"/>
      <c r="G360" s="28"/>
      <c r="H360" s="28"/>
      <c r="I360" s="28" t="s">
        <v>2391</v>
      </c>
      <c r="J360" s="28">
        <v>2.1</v>
      </c>
      <c r="K360" s="28">
        <v>800</v>
      </c>
      <c r="L360" s="28">
        <v>801</v>
      </c>
      <c r="M360" s="29">
        <v>365</v>
      </c>
      <c r="N360" s="28" t="s">
        <v>1617</v>
      </c>
      <c r="O360" s="28"/>
      <c r="P360" s="28"/>
      <c r="Q360" s="29">
        <v>10</v>
      </c>
      <c r="R360" s="29">
        <v>40</v>
      </c>
      <c r="S360" s="28" t="s">
        <v>1395</v>
      </c>
      <c r="T360" s="28" t="s">
        <v>1382</v>
      </c>
      <c r="U360" s="28"/>
      <c r="V360" s="28" t="s">
        <v>1372</v>
      </c>
      <c r="W360" s="28"/>
    </row>
    <row r="361" spans="1:23" ht="45.75" hidden="1" thickBot="1" x14ac:dyDescent="0.3">
      <c r="A361" s="28" t="s">
        <v>335</v>
      </c>
      <c r="B361" s="28" t="s">
        <v>2392</v>
      </c>
      <c r="C361" s="28" t="str">
        <f t="shared" si="5"/>
        <v>2038.80.1000.10 2038.80.1000.10 - Beef Sausages Thick-1kgx10</v>
      </c>
      <c r="D361" s="28" t="s">
        <v>337</v>
      </c>
      <c r="E361" s="29">
        <v>1</v>
      </c>
      <c r="F361" s="28"/>
      <c r="G361" s="28"/>
      <c r="H361" s="28"/>
      <c r="I361" s="28" t="s">
        <v>2391</v>
      </c>
      <c r="J361" s="28">
        <v>2.1</v>
      </c>
      <c r="K361" s="28">
        <v>800</v>
      </c>
      <c r="L361" s="28">
        <v>801</v>
      </c>
      <c r="M361" s="29">
        <v>365</v>
      </c>
      <c r="N361" s="28" t="s">
        <v>1617</v>
      </c>
      <c r="O361" s="28"/>
      <c r="P361" s="28"/>
      <c r="Q361" s="29">
        <v>10</v>
      </c>
      <c r="R361" s="29">
        <v>40</v>
      </c>
      <c r="S361" s="28" t="s">
        <v>1395</v>
      </c>
      <c r="T361" s="28" t="s">
        <v>1382</v>
      </c>
      <c r="U361" s="28"/>
      <c r="V361" s="28" t="s">
        <v>1372</v>
      </c>
      <c r="W361" s="28"/>
    </row>
    <row r="362" spans="1:23" ht="45.75" hidden="1" thickBot="1" x14ac:dyDescent="0.3">
      <c r="A362" s="28" t="s">
        <v>302</v>
      </c>
      <c r="B362" s="28" t="s">
        <v>2394</v>
      </c>
      <c r="C362" s="28" t="str">
        <f t="shared" si="5"/>
        <v>2039.80.1000.10 2039.80.1000.10 - Pork Sausages Thick-1kgx10</v>
      </c>
      <c r="D362" s="28" t="s">
        <v>337</v>
      </c>
      <c r="E362" s="29">
        <v>1000</v>
      </c>
      <c r="F362" s="28"/>
      <c r="G362" s="28"/>
      <c r="H362" s="28"/>
      <c r="I362" s="28" t="s">
        <v>2391</v>
      </c>
      <c r="J362" s="28">
        <v>2.1</v>
      </c>
      <c r="K362" s="28">
        <v>800</v>
      </c>
      <c r="L362" s="28">
        <v>801</v>
      </c>
      <c r="M362" s="29">
        <v>365</v>
      </c>
      <c r="N362" s="28" t="s">
        <v>1617</v>
      </c>
      <c r="O362" s="28"/>
      <c r="P362" s="28"/>
      <c r="Q362" s="29">
        <v>10</v>
      </c>
      <c r="R362" s="29">
        <v>40</v>
      </c>
      <c r="S362" s="28" t="s">
        <v>1395</v>
      </c>
      <c r="T362" s="28" t="s">
        <v>1382</v>
      </c>
      <c r="U362" s="28"/>
      <c r="V362" s="28" t="s">
        <v>1372</v>
      </c>
      <c r="W362" s="28"/>
    </row>
    <row r="363" spans="1:23" ht="45.75" hidden="1" thickBot="1" x14ac:dyDescent="0.3">
      <c r="A363" s="28" t="s">
        <v>333</v>
      </c>
      <c r="B363" s="28" t="s">
        <v>2396</v>
      </c>
      <c r="C363" s="28" t="str">
        <f t="shared" si="5"/>
        <v>2038.60.1000.10 2038.60.1000.10 - Pork Sausages Thin-1kgx10</v>
      </c>
      <c r="D363" s="28" t="s">
        <v>337</v>
      </c>
      <c r="E363" s="29">
        <v>1000</v>
      </c>
      <c r="F363" s="28"/>
      <c r="G363" s="28"/>
      <c r="H363" s="28"/>
      <c r="I363" s="28" t="s">
        <v>2391</v>
      </c>
      <c r="J363" s="28">
        <v>2.1</v>
      </c>
      <c r="K363" s="28">
        <v>800</v>
      </c>
      <c r="L363" s="28">
        <v>801</v>
      </c>
      <c r="M363" s="29">
        <v>365</v>
      </c>
      <c r="N363" s="28" t="s">
        <v>1617</v>
      </c>
      <c r="O363" s="28"/>
      <c r="P363" s="28"/>
      <c r="Q363" s="29">
        <v>10</v>
      </c>
      <c r="R363" s="29">
        <v>40</v>
      </c>
      <c r="S363" s="28" t="s">
        <v>1395</v>
      </c>
      <c r="T363" s="28" t="s">
        <v>1382</v>
      </c>
      <c r="U363" s="28"/>
      <c r="V363" s="28" t="s">
        <v>1372</v>
      </c>
      <c r="W363" s="28"/>
    </row>
    <row r="364" spans="1:23" ht="45.75" hidden="1" thickBot="1" x14ac:dyDescent="0.3">
      <c r="A364" s="28">
        <v>2048</v>
      </c>
      <c r="B364" s="28" t="s">
        <v>2398</v>
      </c>
      <c r="C364" s="28" t="str">
        <f t="shared" si="5"/>
        <v>2048 2048 - MM - Beef Herb &amp; Garlic Sausages - WIP</v>
      </c>
      <c r="D364" s="28" t="s">
        <v>337</v>
      </c>
      <c r="E364" s="28"/>
      <c r="F364" s="28"/>
      <c r="G364" s="28"/>
      <c r="H364" s="28"/>
      <c r="I364" s="28"/>
      <c r="J364" s="28"/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</row>
    <row r="365" spans="1:23" ht="45.75" hidden="1" thickBot="1" x14ac:dyDescent="0.3">
      <c r="A365" s="28">
        <v>2048.3000000000002</v>
      </c>
      <c r="B365" s="28" t="s">
        <v>2400</v>
      </c>
      <c r="C365" s="28" t="str">
        <f t="shared" si="5"/>
        <v>2048.3 2048.30 - MM - Beef Herb &amp; Garlic Chipolata - WIPF</v>
      </c>
      <c r="D365" s="28" t="s">
        <v>337</v>
      </c>
      <c r="E365" s="28"/>
      <c r="F365" s="28"/>
      <c r="G365" s="28"/>
      <c r="H365" s="30" t="s">
        <v>2107</v>
      </c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</row>
    <row r="366" spans="1:23" ht="60.75" hidden="1" thickBot="1" x14ac:dyDescent="0.3">
      <c r="A366" s="28" t="s">
        <v>2402</v>
      </c>
      <c r="B366" s="28" t="s">
        <v>2403</v>
      </c>
      <c r="C366" s="28" t="str">
        <f t="shared" si="5"/>
        <v>2048.30.1000.10 2048.30.1000.10 - Beef Herb &amp; Garlic Chipolata Fresh 10x1kg</v>
      </c>
      <c r="D366" s="28" t="s">
        <v>337</v>
      </c>
      <c r="E366" s="29">
        <v>1000</v>
      </c>
      <c r="F366" s="28"/>
      <c r="G366" s="28"/>
      <c r="H366" s="28"/>
      <c r="I366" s="28" t="s">
        <v>2391</v>
      </c>
      <c r="J366" s="28">
        <v>2.1</v>
      </c>
      <c r="K366" s="28">
        <v>800</v>
      </c>
      <c r="L366" s="28">
        <v>801</v>
      </c>
      <c r="M366" s="29">
        <v>365</v>
      </c>
      <c r="N366" s="28" t="s">
        <v>1617</v>
      </c>
      <c r="O366" s="28"/>
      <c r="P366" s="28"/>
      <c r="Q366" s="29">
        <v>10</v>
      </c>
      <c r="R366" s="29">
        <v>40</v>
      </c>
      <c r="S366" s="28" t="s">
        <v>1395</v>
      </c>
      <c r="T366" s="28" t="s">
        <v>1382</v>
      </c>
      <c r="U366" s="28"/>
      <c r="V366" s="28" t="s">
        <v>1372</v>
      </c>
      <c r="W366" s="28"/>
    </row>
    <row r="367" spans="1:23" ht="30.75" hidden="1" thickBot="1" x14ac:dyDescent="0.3">
      <c r="A367" s="28">
        <v>2049</v>
      </c>
      <c r="B367" s="28" t="s">
        <v>2405</v>
      </c>
      <c r="C367" s="28" t="str">
        <f t="shared" si="5"/>
        <v>2049 2049 - Beef &amp; Red Wine Sausages - WIP</v>
      </c>
      <c r="D367" s="28" t="s">
        <v>337</v>
      </c>
      <c r="E367" s="28"/>
      <c r="F367" s="28"/>
      <c r="G367" s="28"/>
      <c r="H367" s="28"/>
      <c r="I367" s="28"/>
      <c r="J367" s="28"/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</row>
    <row r="368" spans="1:23" ht="30.75" hidden="1" thickBot="1" x14ac:dyDescent="0.3">
      <c r="A368" s="28">
        <v>2049.1</v>
      </c>
      <c r="B368" s="28" t="s">
        <v>2407</v>
      </c>
      <c r="C368" s="28" t="str">
        <f t="shared" si="5"/>
        <v>2049.1 2049.100 - Beef &amp; Red Wine Sausages</v>
      </c>
      <c r="D368" s="28" t="s">
        <v>337</v>
      </c>
      <c r="E368" s="28"/>
      <c r="F368" s="28"/>
      <c r="G368" s="28"/>
      <c r="H368" s="28"/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</row>
    <row r="369" spans="1:23" ht="45.75" hidden="1" thickBot="1" x14ac:dyDescent="0.3">
      <c r="A369" s="28" t="s">
        <v>2409</v>
      </c>
      <c r="B369" s="28" t="s">
        <v>2410</v>
      </c>
      <c r="C369" s="28" t="str">
        <f t="shared" si="5"/>
        <v>2049.100.15.0.8 2049.100.15.0.8 - Beef &amp; Red Wine Sausages</v>
      </c>
      <c r="D369" s="28" t="s">
        <v>337</v>
      </c>
      <c r="E369" s="29">
        <v>1500</v>
      </c>
      <c r="F369" s="29">
        <v>15</v>
      </c>
      <c r="G369" s="28"/>
      <c r="H369" s="28" t="s">
        <v>2014</v>
      </c>
      <c r="I369" s="28" t="s">
        <v>1379</v>
      </c>
      <c r="J369" s="28">
        <v>2.1</v>
      </c>
      <c r="K369" s="28">
        <v>800</v>
      </c>
      <c r="L369" s="28">
        <v>801</v>
      </c>
      <c r="M369" s="29">
        <v>365</v>
      </c>
      <c r="N369" s="28">
        <v>826</v>
      </c>
      <c r="O369" s="28"/>
      <c r="P369" s="28"/>
      <c r="Q369" s="29">
        <v>8</v>
      </c>
      <c r="R369" s="29">
        <v>40</v>
      </c>
      <c r="S369" s="28" t="s">
        <v>1395</v>
      </c>
      <c r="T369" s="28" t="s">
        <v>1371</v>
      </c>
      <c r="U369" s="28"/>
      <c r="V369" s="28" t="s">
        <v>1372</v>
      </c>
      <c r="W369" s="28"/>
    </row>
    <row r="370" spans="1:23" ht="150.75" hidden="1" thickBot="1" x14ac:dyDescent="0.3">
      <c r="A370" s="28" t="s">
        <v>2412</v>
      </c>
      <c r="B370" s="28" t="s">
        <v>2413</v>
      </c>
      <c r="C370" s="28" t="str">
        <f t="shared" si="5"/>
        <v>1010.5.1000.08 1010.5.1000.08 - Ramen Pork Neck Chilled</v>
      </c>
      <c r="D370" s="28" t="s">
        <v>337</v>
      </c>
      <c r="E370" s="29">
        <v>1</v>
      </c>
      <c r="F370" s="29">
        <v>8</v>
      </c>
      <c r="G370" s="28"/>
      <c r="H370" s="28" t="s">
        <v>2415</v>
      </c>
      <c r="I370" s="28" t="s">
        <v>2416</v>
      </c>
      <c r="J370" s="28">
        <v>2.1</v>
      </c>
      <c r="K370" s="28">
        <v>800</v>
      </c>
      <c r="L370" s="28">
        <v>801</v>
      </c>
      <c r="M370" s="29">
        <v>42</v>
      </c>
      <c r="N370" s="28" t="s">
        <v>1367</v>
      </c>
      <c r="O370" s="28"/>
      <c r="P370" s="28"/>
      <c r="Q370" s="29">
        <v>8</v>
      </c>
      <c r="R370" s="29">
        <v>40</v>
      </c>
      <c r="S370" s="28" t="s">
        <v>1395</v>
      </c>
      <c r="T370" s="28" t="s">
        <v>1371</v>
      </c>
      <c r="U370" s="28"/>
      <c r="V370" s="28" t="s">
        <v>112</v>
      </c>
      <c r="W370" s="28"/>
    </row>
    <row r="371" spans="1:23" ht="30.75" hidden="1" thickBot="1" x14ac:dyDescent="0.3">
      <c r="A371" s="28">
        <v>5013</v>
      </c>
      <c r="B371" s="28" t="s">
        <v>2421</v>
      </c>
      <c r="C371" s="28" t="str">
        <f t="shared" si="5"/>
        <v>5013 5013.100 - Chicken &amp; Apple Sausages</v>
      </c>
      <c r="D371" s="28" t="s">
        <v>337</v>
      </c>
      <c r="E371" s="28"/>
      <c r="F371" s="28"/>
      <c r="G371" s="28"/>
      <c r="H371" s="28"/>
      <c r="I371" s="28"/>
      <c r="J371" s="28"/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</row>
    <row r="372" spans="1:23" ht="30.75" hidden="1" thickBot="1" x14ac:dyDescent="0.3">
      <c r="A372" s="28">
        <v>2050</v>
      </c>
      <c r="B372" s="28" t="s">
        <v>2423</v>
      </c>
      <c r="C372" s="28" t="str">
        <f t="shared" si="5"/>
        <v>2050 2050 - Schlenkerla - WIP</v>
      </c>
      <c r="D372" s="28" t="s">
        <v>337</v>
      </c>
      <c r="E372" s="28"/>
      <c r="F372" s="28"/>
      <c r="G372" s="28"/>
      <c r="H372" s="28"/>
      <c r="I372" s="28"/>
      <c r="J372" s="28"/>
      <c r="K372" s="28"/>
      <c r="L372" s="28"/>
      <c r="M372" s="28"/>
      <c r="N372" s="28"/>
      <c r="O372" s="28"/>
      <c r="P372" s="28"/>
      <c r="Q372" s="28"/>
      <c r="R372" s="28"/>
      <c r="S372" s="28"/>
      <c r="T372" s="28"/>
      <c r="U372" s="28"/>
      <c r="V372" s="28"/>
      <c r="W372" s="28"/>
    </row>
    <row r="373" spans="1:23" ht="30.75" hidden="1" thickBot="1" x14ac:dyDescent="0.3">
      <c r="A373" s="28">
        <v>2050.16</v>
      </c>
      <c r="B373" s="28" t="s">
        <v>2425</v>
      </c>
      <c r="C373" s="28" t="str">
        <f t="shared" si="5"/>
        <v>2050.16 2050.160 - Schlenkerla - WIPF</v>
      </c>
      <c r="D373" s="28" t="s">
        <v>337</v>
      </c>
      <c r="E373" s="28"/>
      <c r="F373" s="28"/>
      <c r="G373" s="28"/>
      <c r="H373" s="28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</row>
    <row r="374" spans="1:23" ht="30.75" hidden="1" thickBot="1" x14ac:dyDescent="0.3">
      <c r="A374" s="28" t="s">
        <v>2427</v>
      </c>
      <c r="B374" s="28" t="s">
        <v>2428</v>
      </c>
      <c r="C374" s="28" t="str">
        <f t="shared" si="5"/>
        <v>2050.160.10.0.8 2050.160.10.0.8 - Schenkerla</v>
      </c>
      <c r="D374" s="28" t="s">
        <v>337</v>
      </c>
      <c r="E374" s="29">
        <v>1.65</v>
      </c>
      <c r="F374" s="29">
        <v>10</v>
      </c>
      <c r="G374" s="28"/>
      <c r="H374" s="28" t="s">
        <v>2014</v>
      </c>
      <c r="I374" s="28" t="s">
        <v>1379</v>
      </c>
      <c r="J374" s="28">
        <v>2.1</v>
      </c>
      <c r="K374" s="28">
        <v>800</v>
      </c>
      <c r="L374" s="28">
        <v>801</v>
      </c>
      <c r="M374" s="29">
        <v>28</v>
      </c>
      <c r="N374" s="28">
        <v>826</v>
      </c>
      <c r="O374" s="28"/>
      <c r="P374" s="28"/>
      <c r="Q374" s="29">
        <v>8</v>
      </c>
      <c r="R374" s="29">
        <v>40</v>
      </c>
      <c r="S374" s="28" t="s">
        <v>1395</v>
      </c>
      <c r="T374" s="28" t="s">
        <v>1371</v>
      </c>
      <c r="U374" s="28" t="s">
        <v>2430</v>
      </c>
      <c r="V374" s="28" t="s">
        <v>1372</v>
      </c>
      <c r="W374" s="28"/>
    </row>
    <row r="375" spans="1:23" ht="90.75" hidden="1" thickBot="1" x14ac:dyDescent="0.3">
      <c r="A375" s="28" t="s">
        <v>2431</v>
      </c>
      <c r="B375" s="28" t="s">
        <v>2432</v>
      </c>
      <c r="C375" s="28" t="str">
        <f t="shared" si="5"/>
        <v>5013.100.0.7.8 5013.100.0.7.8 - Chicken And Apple Sausage</v>
      </c>
      <c r="D375" s="28" t="s">
        <v>337</v>
      </c>
      <c r="E375" s="29">
        <v>800</v>
      </c>
      <c r="F375" s="29">
        <v>4</v>
      </c>
      <c r="G375" s="28"/>
      <c r="H375" s="28" t="s">
        <v>2434</v>
      </c>
      <c r="I375" s="28" t="s">
        <v>1379</v>
      </c>
      <c r="J375" s="28">
        <v>2.1</v>
      </c>
      <c r="K375" s="28">
        <v>800</v>
      </c>
      <c r="L375" s="28" t="s">
        <v>2435</v>
      </c>
      <c r="M375" s="29">
        <v>75</v>
      </c>
      <c r="N375" s="28" t="s">
        <v>1368</v>
      </c>
      <c r="O375" s="28"/>
      <c r="P375" s="28"/>
      <c r="Q375" s="29">
        <v>10</v>
      </c>
      <c r="R375" s="29">
        <v>72</v>
      </c>
      <c r="S375" s="28" t="s">
        <v>2438</v>
      </c>
      <c r="T375" s="28" t="s">
        <v>1949</v>
      </c>
      <c r="U375" s="28" t="s">
        <v>2439</v>
      </c>
      <c r="V375" s="28"/>
      <c r="W375" s="28"/>
    </row>
  </sheetData>
  <autoFilter ref="A1:AV375" xr:uid="{AAA69CE2-17E5-4213-BCFB-E6CD61EF7CBA}">
    <filterColumn colId="2">
      <filters>
        <filter val="2006.02 2006.030- Frankfurter Cocktail 30g - WIPF"/>
        <filter val="2006.09 2006.090 - Frankfurter long 26 cm - WIPF"/>
        <filter val="2006.1 2006.1 - Hotdog 100g 21 cm - WIPF"/>
        <filter val="2006.5.120 2006.5.120 - Bockwurst 120 - WIPF"/>
        <filter val="2006.5.135 2006.5.135 - Bockwurst 135g - WIPF"/>
        <filter val="2006.56 Frankfurter 56g"/>
        <filter val="2006.56F 2006.56F - Frankfurter 56g - WIPF"/>
        <filter val="2006.8 2006.8 - Swiss Cervalat WIPF"/>
      </filters>
    </filterColumn>
  </autoFilter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B620D-2E35-4E2C-83DC-4A75DE5D2A73}">
  <sheetPr codeName="Sheet12"/>
  <dimension ref="A1:B165"/>
  <sheetViews>
    <sheetView workbookViewId="0">
      <selection activeCell="F18" sqref="F18"/>
    </sheetView>
  </sheetViews>
  <sheetFormatPr defaultRowHeight="15" x14ac:dyDescent="0.25"/>
  <cols>
    <col min="1" max="1" width="46" customWidth="1"/>
    <col min="2" max="2" width="18.7109375" customWidth="1"/>
  </cols>
  <sheetData>
    <row r="1" spans="1:2" x14ac:dyDescent="0.25">
      <c r="A1" s="34" t="s">
        <v>118</v>
      </c>
      <c r="B1" s="34" t="s">
        <v>2514</v>
      </c>
    </row>
    <row r="2" spans="1:2" x14ac:dyDescent="0.25">
      <c r="A2" s="7" t="s">
        <v>1499</v>
      </c>
      <c r="B2" s="7">
        <v>64</v>
      </c>
    </row>
    <row r="3" spans="1:2" x14ac:dyDescent="0.25">
      <c r="A3" s="8" t="s">
        <v>1499</v>
      </c>
      <c r="B3" s="8">
        <v>64</v>
      </c>
    </row>
    <row r="4" spans="1:2" x14ac:dyDescent="0.25">
      <c r="A4" s="7" t="s">
        <v>1665</v>
      </c>
      <c r="B4" s="7">
        <v>35</v>
      </c>
    </row>
    <row r="5" spans="1:2" x14ac:dyDescent="0.25">
      <c r="A5" s="8" t="s">
        <v>1579</v>
      </c>
      <c r="B5" s="8">
        <v>100</v>
      </c>
    </row>
    <row r="6" spans="1:2" x14ac:dyDescent="0.25">
      <c r="A6" s="7" t="s">
        <v>1499</v>
      </c>
      <c r="B6" s="7">
        <v>64</v>
      </c>
    </row>
    <row r="7" spans="1:2" x14ac:dyDescent="0.25">
      <c r="A7" s="8" t="s">
        <v>1636</v>
      </c>
      <c r="B7" s="8">
        <v>145</v>
      </c>
    </row>
    <row r="8" spans="1:2" x14ac:dyDescent="0.25">
      <c r="A8" s="7" t="s">
        <v>2096</v>
      </c>
      <c r="B8" s="7">
        <v>125</v>
      </c>
    </row>
    <row r="9" spans="1:2" x14ac:dyDescent="0.25">
      <c r="A9" s="8" t="s">
        <v>1636</v>
      </c>
      <c r="B9" s="8">
        <v>145</v>
      </c>
    </row>
    <row r="10" spans="1:2" x14ac:dyDescent="0.25">
      <c r="A10" s="7" t="s">
        <v>1665</v>
      </c>
      <c r="B10" s="7">
        <v>35</v>
      </c>
    </row>
    <row r="11" spans="1:2" x14ac:dyDescent="0.25">
      <c r="A11" s="8" t="s">
        <v>1499</v>
      </c>
      <c r="B11" s="8">
        <v>64</v>
      </c>
    </row>
    <row r="12" spans="1:2" x14ac:dyDescent="0.25">
      <c r="A12" s="7" t="s">
        <v>1499</v>
      </c>
      <c r="B12" s="7">
        <v>64</v>
      </c>
    </row>
    <row r="13" spans="1:2" x14ac:dyDescent="0.25">
      <c r="A13" s="8" t="s">
        <v>1579</v>
      </c>
      <c r="B13" s="8">
        <v>100</v>
      </c>
    </row>
    <row r="14" spans="1:2" x14ac:dyDescent="0.25">
      <c r="A14" s="7" t="s">
        <v>1665</v>
      </c>
      <c r="B14" s="7">
        <v>35</v>
      </c>
    </row>
    <row r="15" spans="1:2" x14ac:dyDescent="0.25">
      <c r="A15" s="8" t="s">
        <v>1636</v>
      </c>
      <c r="B15" s="8">
        <v>145</v>
      </c>
    </row>
    <row r="16" spans="1:2" x14ac:dyDescent="0.25">
      <c r="A16" s="7" t="s">
        <v>1499</v>
      </c>
      <c r="B16" s="7">
        <v>64</v>
      </c>
    </row>
    <row r="17" spans="1:2" x14ac:dyDescent="0.25">
      <c r="A17" s="8" t="s">
        <v>1579</v>
      </c>
      <c r="B17" s="8">
        <v>100</v>
      </c>
    </row>
    <row r="18" spans="1:2" x14ac:dyDescent="0.25">
      <c r="A18" s="7" t="s">
        <v>1499</v>
      </c>
      <c r="B18" s="7">
        <v>64</v>
      </c>
    </row>
    <row r="19" spans="1:2" x14ac:dyDescent="0.25">
      <c r="A19" s="8" t="s">
        <v>1499</v>
      </c>
      <c r="B19" s="8">
        <v>64</v>
      </c>
    </row>
    <row r="20" spans="1:2" x14ac:dyDescent="0.25">
      <c r="A20" s="7" t="s">
        <v>1499</v>
      </c>
      <c r="B20" s="7">
        <v>64</v>
      </c>
    </row>
    <row r="21" spans="1:2" x14ac:dyDescent="0.25">
      <c r="A21" s="8" t="s">
        <v>1579</v>
      </c>
      <c r="B21" s="8">
        <v>100</v>
      </c>
    </row>
    <row r="22" spans="1:2" x14ac:dyDescent="0.25">
      <c r="A22" s="7" t="s">
        <v>1636</v>
      </c>
      <c r="B22" s="7">
        <v>145</v>
      </c>
    </row>
    <row r="23" spans="1:2" x14ac:dyDescent="0.25">
      <c r="A23" s="8" t="s">
        <v>1665</v>
      </c>
      <c r="B23" s="8">
        <v>35</v>
      </c>
    </row>
    <row r="24" spans="1:2" x14ac:dyDescent="0.25">
      <c r="A24" s="7" t="s">
        <v>1734</v>
      </c>
      <c r="B24" s="7">
        <v>400</v>
      </c>
    </row>
    <row r="25" spans="1:2" x14ac:dyDescent="0.25">
      <c r="A25" s="8" t="s">
        <v>1499</v>
      </c>
      <c r="B25" s="8">
        <v>64</v>
      </c>
    </row>
    <row r="26" spans="1:2" x14ac:dyDescent="0.25">
      <c r="A26" s="7" t="s">
        <v>1499</v>
      </c>
      <c r="B26" s="7">
        <v>64</v>
      </c>
    </row>
    <row r="27" spans="1:2" x14ac:dyDescent="0.25">
      <c r="A27" s="8" t="s">
        <v>1579</v>
      </c>
      <c r="B27" s="8">
        <v>100</v>
      </c>
    </row>
    <row r="28" spans="1:2" x14ac:dyDescent="0.25">
      <c r="A28" s="7" t="s">
        <v>1636</v>
      </c>
      <c r="B28" s="7">
        <v>145</v>
      </c>
    </row>
    <row r="29" spans="1:2" x14ac:dyDescent="0.25">
      <c r="A29" s="8" t="s">
        <v>1665</v>
      </c>
      <c r="B29" s="8">
        <v>35</v>
      </c>
    </row>
    <row r="30" spans="1:2" x14ac:dyDescent="0.25">
      <c r="A30" s="7" t="s">
        <v>1636</v>
      </c>
      <c r="B30" s="7">
        <v>145</v>
      </c>
    </row>
    <row r="31" spans="1:2" x14ac:dyDescent="0.25">
      <c r="A31" s="8" t="s">
        <v>1499</v>
      </c>
      <c r="B31" s="8">
        <v>64</v>
      </c>
    </row>
    <row r="32" spans="1:2" x14ac:dyDescent="0.25">
      <c r="A32" s="7" t="s">
        <v>1665</v>
      </c>
      <c r="B32" s="7">
        <v>35</v>
      </c>
    </row>
    <row r="33" spans="1:2" x14ac:dyDescent="0.25">
      <c r="A33" s="8" t="s">
        <v>1579</v>
      </c>
      <c r="B33" s="8">
        <v>100</v>
      </c>
    </row>
    <row r="34" spans="1:2" x14ac:dyDescent="0.25">
      <c r="A34" s="7" t="s">
        <v>1499</v>
      </c>
      <c r="B34" s="7">
        <v>64</v>
      </c>
    </row>
    <row r="35" spans="1:2" x14ac:dyDescent="0.25">
      <c r="A35" s="8" t="s">
        <v>1577</v>
      </c>
      <c r="B35" s="8">
        <v>85</v>
      </c>
    </row>
    <row r="36" spans="1:2" x14ac:dyDescent="0.25">
      <c r="A36" s="7" t="s">
        <v>1499</v>
      </c>
      <c r="B36" s="7">
        <v>64</v>
      </c>
    </row>
    <row r="37" spans="1:2" x14ac:dyDescent="0.25">
      <c r="A37" s="8" t="s">
        <v>1665</v>
      </c>
      <c r="B37" s="8">
        <v>35</v>
      </c>
    </row>
    <row r="38" spans="1:2" x14ac:dyDescent="0.25">
      <c r="A38" s="7" t="s">
        <v>1665</v>
      </c>
      <c r="B38" s="7">
        <v>35</v>
      </c>
    </row>
    <row r="39" spans="1:2" x14ac:dyDescent="0.25">
      <c r="A39" s="8" t="s">
        <v>1499</v>
      </c>
      <c r="B39" s="8">
        <v>64</v>
      </c>
    </row>
    <row r="40" spans="1:2" x14ac:dyDescent="0.25">
      <c r="A40" s="7" t="s">
        <v>1499</v>
      </c>
      <c r="B40" s="7">
        <v>64</v>
      </c>
    </row>
    <row r="41" spans="1:2" x14ac:dyDescent="0.25">
      <c r="A41" s="8" t="s">
        <v>1665</v>
      </c>
      <c r="B41" s="8">
        <v>35</v>
      </c>
    </row>
    <row r="42" spans="1:2" x14ac:dyDescent="0.25">
      <c r="A42" s="7" t="s">
        <v>1636</v>
      </c>
      <c r="B42" s="7">
        <v>145</v>
      </c>
    </row>
    <row r="43" spans="1:2" x14ac:dyDescent="0.25">
      <c r="A43" s="8" t="s">
        <v>1665</v>
      </c>
      <c r="B43" s="8">
        <v>35</v>
      </c>
    </row>
    <row r="44" spans="1:2" x14ac:dyDescent="0.25">
      <c r="A44" s="7" t="s">
        <v>1499</v>
      </c>
      <c r="B44" s="7">
        <v>64</v>
      </c>
    </row>
    <row r="45" spans="1:2" x14ac:dyDescent="0.25">
      <c r="A45" s="8" t="s">
        <v>1499</v>
      </c>
      <c r="B45" s="8">
        <v>64</v>
      </c>
    </row>
    <row r="46" spans="1:2" x14ac:dyDescent="0.25">
      <c r="A46" s="7" t="s">
        <v>1579</v>
      </c>
      <c r="B46" s="7">
        <v>100</v>
      </c>
    </row>
    <row r="47" spans="1:2" x14ac:dyDescent="0.25">
      <c r="A47" s="8" t="s">
        <v>1636</v>
      </c>
      <c r="B47" s="8">
        <v>145</v>
      </c>
    </row>
    <row r="48" spans="1:2" x14ac:dyDescent="0.25">
      <c r="A48" s="7" t="s">
        <v>1665</v>
      </c>
      <c r="B48" s="7">
        <v>35</v>
      </c>
    </row>
    <row r="49" spans="1:2" x14ac:dyDescent="0.25">
      <c r="A49" s="8" t="s">
        <v>1499</v>
      </c>
      <c r="B49" s="8">
        <v>64</v>
      </c>
    </row>
    <row r="50" spans="1:2" x14ac:dyDescent="0.25">
      <c r="A50" s="7" t="s">
        <v>1499</v>
      </c>
      <c r="B50" s="7">
        <v>64</v>
      </c>
    </row>
    <row r="51" spans="1:2" x14ac:dyDescent="0.25">
      <c r="A51" s="8" t="s">
        <v>1665</v>
      </c>
      <c r="B51" s="8">
        <v>35</v>
      </c>
    </row>
    <row r="52" spans="1:2" x14ac:dyDescent="0.25">
      <c r="A52" s="7" t="s">
        <v>2241</v>
      </c>
      <c r="B52" s="7">
        <v>154</v>
      </c>
    </row>
    <row r="53" spans="1:2" x14ac:dyDescent="0.25">
      <c r="A53" s="8" t="s">
        <v>1665</v>
      </c>
      <c r="B53" s="8">
        <v>35</v>
      </c>
    </row>
    <row r="54" spans="1:2" x14ac:dyDescent="0.25">
      <c r="A54" s="7" t="s">
        <v>1579</v>
      </c>
      <c r="B54" s="7">
        <v>100</v>
      </c>
    </row>
    <row r="55" spans="1:2" x14ac:dyDescent="0.25">
      <c r="A55" s="8" t="s">
        <v>1499</v>
      </c>
      <c r="B55" s="8">
        <v>64</v>
      </c>
    </row>
    <row r="56" spans="1:2" x14ac:dyDescent="0.25">
      <c r="A56" s="7" t="s">
        <v>1636</v>
      </c>
      <c r="B56" s="7">
        <v>145</v>
      </c>
    </row>
    <row r="57" spans="1:2" x14ac:dyDescent="0.25">
      <c r="A57" s="8" t="s">
        <v>1499</v>
      </c>
      <c r="B57" s="8">
        <v>64</v>
      </c>
    </row>
    <row r="58" spans="1:2" x14ac:dyDescent="0.25">
      <c r="A58" s="7" t="s">
        <v>1665</v>
      </c>
      <c r="B58" s="7">
        <v>35</v>
      </c>
    </row>
    <row r="59" spans="1:2" x14ac:dyDescent="0.25">
      <c r="A59" s="8" t="s">
        <v>1579</v>
      </c>
      <c r="B59" s="8">
        <v>100</v>
      </c>
    </row>
    <row r="60" spans="1:2" x14ac:dyDescent="0.25">
      <c r="A60" s="7" t="s">
        <v>1665</v>
      </c>
      <c r="B60" s="7">
        <v>35</v>
      </c>
    </row>
    <row r="61" spans="1:2" x14ac:dyDescent="0.25">
      <c r="A61" s="8" t="s">
        <v>1499</v>
      </c>
      <c r="B61" s="8">
        <v>64</v>
      </c>
    </row>
    <row r="62" spans="1:2" x14ac:dyDescent="0.25">
      <c r="A62" s="7" t="s">
        <v>1499</v>
      </c>
      <c r="B62" s="7">
        <v>64</v>
      </c>
    </row>
    <row r="63" spans="1:2" x14ac:dyDescent="0.25">
      <c r="A63" s="8" t="s">
        <v>2131</v>
      </c>
      <c r="B63" s="8">
        <v>135</v>
      </c>
    </row>
    <row r="64" spans="1:2" x14ac:dyDescent="0.25">
      <c r="A64" s="7" t="s">
        <v>1636</v>
      </c>
      <c r="B64" s="7">
        <v>145</v>
      </c>
    </row>
    <row r="65" spans="1:2" x14ac:dyDescent="0.25">
      <c r="A65" s="8" t="s">
        <v>1665</v>
      </c>
      <c r="B65" s="8">
        <v>35</v>
      </c>
    </row>
    <row r="66" spans="1:2" x14ac:dyDescent="0.25">
      <c r="A66" s="7" t="s">
        <v>2096</v>
      </c>
      <c r="B66" s="7">
        <v>125</v>
      </c>
    </row>
    <row r="67" spans="1:2" x14ac:dyDescent="0.25">
      <c r="A67" s="8" t="s">
        <v>1665</v>
      </c>
      <c r="B67" s="8">
        <v>35</v>
      </c>
    </row>
    <row r="68" spans="1:2" x14ac:dyDescent="0.25">
      <c r="A68" s="7" t="s">
        <v>1636</v>
      </c>
      <c r="B68" s="7">
        <v>145</v>
      </c>
    </row>
    <row r="69" spans="1:2" x14ac:dyDescent="0.25">
      <c r="A69" s="8" t="s">
        <v>1499</v>
      </c>
      <c r="B69" s="8">
        <v>64</v>
      </c>
    </row>
    <row r="70" spans="1:2" x14ac:dyDescent="0.25">
      <c r="A70" s="7" t="s">
        <v>1485</v>
      </c>
      <c r="B70" s="7">
        <v>125</v>
      </c>
    </row>
    <row r="71" spans="1:2" x14ac:dyDescent="0.25">
      <c r="A71" s="8" t="s">
        <v>1499</v>
      </c>
      <c r="B71" s="8">
        <v>64</v>
      </c>
    </row>
    <row r="72" spans="1:2" x14ac:dyDescent="0.25">
      <c r="A72" s="7" t="s">
        <v>1499</v>
      </c>
      <c r="B72" s="7">
        <v>64</v>
      </c>
    </row>
    <row r="73" spans="1:2" x14ac:dyDescent="0.25">
      <c r="A73" s="8" t="s">
        <v>1485</v>
      </c>
      <c r="B73" s="8">
        <v>125</v>
      </c>
    </row>
    <row r="74" spans="1:2" x14ac:dyDescent="0.25">
      <c r="A74" s="7" t="s">
        <v>1665</v>
      </c>
      <c r="B74" s="7">
        <v>35</v>
      </c>
    </row>
    <row r="75" spans="1:2" x14ac:dyDescent="0.25">
      <c r="A75" s="8" t="s">
        <v>1499</v>
      </c>
      <c r="B75" s="8">
        <v>64</v>
      </c>
    </row>
    <row r="76" spans="1:2" x14ac:dyDescent="0.25">
      <c r="A76" s="7" t="s">
        <v>1636</v>
      </c>
      <c r="B76" s="7">
        <v>145</v>
      </c>
    </row>
    <row r="77" spans="1:2" x14ac:dyDescent="0.25">
      <c r="A77" s="8" t="s">
        <v>1499</v>
      </c>
      <c r="B77" s="8">
        <v>64</v>
      </c>
    </row>
    <row r="78" spans="1:2" x14ac:dyDescent="0.25">
      <c r="A78" s="7" t="s">
        <v>1579</v>
      </c>
      <c r="B78" s="7">
        <v>100</v>
      </c>
    </row>
    <row r="79" spans="1:2" x14ac:dyDescent="0.25">
      <c r="A79" s="8" t="s">
        <v>1665</v>
      </c>
      <c r="B79" s="8">
        <v>35</v>
      </c>
    </row>
    <row r="80" spans="1:2" x14ac:dyDescent="0.25">
      <c r="A80" s="7" t="s">
        <v>1499</v>
      </c>
      <c r="B80" s="7">
        <v>64</v>
      </c>
    </row>
    <row r="81" spans="1:2" x14ac:dyDescent="0.25">
      <c r="A81" s="8" t="s">
        <v>1636</v>
      </c>
      <c r="B81" s="8">
        <v>145</v>
      </c>
    </row>
    <row r="82" spans="1:2" x14ac:dyDescent="0.25">
      <c r="A82" s="7" t="s">
        <v>1665</v>
      </c>
      <c r="B82" s="7">
        <v>35</v>
      </c>
    </row>
    <row r="83" spans="1:2" x14ac:dyDescent="0.25">
      <c r="A83" s="8" t="s">
        <v>1579</v>
      </c>
      <c r="B83" s="8">
        <v>100</v>
      </c>
    </row>
    <row r="84" spans="1:2" x14ac:dyDescent="0.25">
      <c r="A84" s="7" t="s">
        <v>1499</v>
      </c>
      <c r="B84" s="7">
        <v>64</v>
      </c>
    </row>
    <row r="85" spans="1:2" x14ac:dyDescent="0.25">
      <c r="A85" s="8" t="s">
        <v>1499</v>
      </c>
      <c r="B85" s="8">
        <v>64</v>
      </c>
    </row>
    <row r="86" spans="1:2" x14ac:dyDescent="0.25">
      <c r="A86" s="7" t="s">
        <v>1665</v>
      </c>
      <c r="B86" s="7">
        <v>35</v>
      </c>
    </row>
    <row r="87" spans="1:2" x14ac:dyDescent="0.25">
      <c r="A87" s="8" t="s">
        <v>1499</v>
      </c>
      <c r="B87" s="8">
        <v>64</v>
      </c>
    </row>
    <row r="88" spans="1:2" x14ac:dyDescent="0.25">
      <c r="A88" s="7" t="s">
        <v>1579</v>
      </c>
      <c r="B88" s="7">
        <v>100</v>
      </c>
    </row>
    <row r="89" spans="1:2" x14ac:dyDescent="0.25">
      <c r="A89" s="8" t="s">
        <v>1636</v>
      </c>
      <c r="B89" s="8">
        <v>145</v>
      </c>
    </row>
    <row r="90" spans="1:2" x14ac:dyDescent="0.25">
      <c r="A90" s="7" t="s">
        <v>1499</v>
      </c>
      <c r="B90" s="7">
        <v>64</v>
      </c>
    </row>
    <row r="91" spans="1:2" x14ac:dyDescent="0.25">
      <c r="A91" s="8" t="s">
        <v>1665</v>
      </c>
      <c r="B91" s="8">
        <v>35</v>
      </c>
    </row>
    <row r="92" spans="1:2" x14ac:dyDescent="0.25">
      <c r="A92" s="7" t="s">
        <v>1665</v>
      </c>
      <c r="B92" s="7">
        <v>35</v>
      </c>
    </row>
    <row r="93" spans="1:2" x14ac:dyDescent="0.25">
      <c r="A93" s="8" t="s">
        <v>1499</v>
      </c>
      <c r="B93" s="8">
        <v>64</v>
      </c>
    </row>
    <row r="94" spans="1:2" x14ac:dyDescent="0.25">
      <c r="A94" s="7" t="s">
        <v>1665</v>
      </c>
      <c r="B94" s="7">
        <v>35</v>
      </c>
    </row>
    <row r="95" spans="1:2" x14ac:dyDescent="0.25">
      <c r="A95" s="8" t="s">
        <v>1499</v>
      </c>
      <c r="B95" s="8">
        <v>64</v>
      </c>
    </row>
    <row r="96" spans="1:2" x14ac:dyDescent="0.25">
      <c r="A96" s="7" t="s">
        <v>1499</v>
      </c>
      <c r="B96" s="7">
        <v>64</v>
      </c>
    </row>
    <row r="97" spans="1:2" x14ac:dyDescent="0.25">
      <c r="A97" s="8" t="s">
        <v>1665</v>
      </c>
      <c r="B97" s="8">
        <v>35</v>
      </c>
    </row>
    <row r="98" spans="1:2" x14ac:dyDescent="0.25">
      <c r="A98" s="7" t="s">
        <v>1636</v>
      </c>
      <c r="B98" s="7">
        <v>145</v>
      </c>
    </row>
    <row r="99" spans="1:2" x14ac:dyDescent="0.25">
      <c r="A99" s="8" t="s">
        <v>1665</v>
      </c>
      <c r="B99" s="8">
        <v>35</v>
      </c>
    </row>
    <row r="100" spans="1:2" x14ac:dyDescent="0.25">
      <c r="A100" s="7" t="s">
        <v>1579</v>
      </c>
      <c r="B100" s="7">
        <v>100</v>
      </c>
    </row>
    <row r="101" spans="1:2" x14ac:dyDescent="0.25">
      <c r="A101" s="8" t="s">
        <v>1499</v>
      </c>
      <c r="B101" s="8">
        <v>64</v>
      </c>
    </row>
    <row r="102" spans="1:2" x14ac:dyDescent="0.25">
      <c r="A102" s="7" t="s">
        <v>1499</v>
      </c>
      <c r="B102" s="7">
        <v>64</v>
      </c>
    </row>
    <row r="103" spans="1:2" x14ac:dyDescent="0.25">
      <c r="A103" s="8" t="s">
        <v>1665</v>
      </c>
      <c r="B103" s="8">
        <v>35</v>
      </c>
    </row>
    <row r="104" spans="1:2" x14ac:dyDescent="0.25">
      <c r="A104" s="7" t="s">
        <v>1636</v>
      </c>
      <c r="B104" s="7">
        <v>145</v>
      </c>
    </row>
    <row r="105" spans="1:2" x14ac:dyDescent="0.25">
      <c r="A105" s="8" t="s">
        <v>1636</v>
      </c>
      <c r="B105" s="8">
        <v>145</v>
      </c>
    </row>
    <row r="106" spans="1:2" x14ac:dyDescent="0.25">
      <c r="A106" s="7" t="s">
        <v>1579</v>
      </c>
      <c r="B106" s="7">
        <v>100</v>
      </c>
    </row>
    <row r="107" spans="1:2" x14ac:dyDescent="0.25">
      <c r="A107" s="8" t="s">
        <v>1499</v>
      </c>
      <c r="B107" s="8">
        <v>64</v>
      </c>
    </row>
    <row r="108" spans="1:2" x14ac:dyDescent="0.25">
      <c r="A108" s="7" t="s">
        <v>1636</v>
      </c>
      <c r="B108" s="7">
        <v>145</v>
      </c>
    </row>
    <row r="109" spans="1:2" x14ac:dyDescent="0.25">
      <c r="A109" s="8" t="s">
        <v>1499</v>
      </c>
      <c r="B109" s="8">
        <v>64</v>
      </c>
    </row>
    <row r="110" spans="1:2" x14ac:dyDescent="0.25">
      <c r="A110" s="7" t="s">
        <v>1665</v>
      </c>
      <c r="B110" s="7">
        <v>35</v>
      </c>
    </row>
    <row r="111" spans="1:2" x14ac:dyDescent="0.25">
      <c r="A111" s="8" t="s">
        <v>1579</v>
      </c>
      <c r="B111" s="8">
        <v>100</v>
      </c>
    </row>
    <row r="112" spans="1:2" x14ac:dyDescent="0.25">
      <c r="A112" s="7" t="s">
        <v>1665</v>
      </c>
      <c r="B112" s="7">
        <v>35</v>
      </c>
    </row>
    <row r="113" spans="1:2" x14ac:dyDescent="0.25">
      <c r="A113" s="8" t="s">
        <v>1579</v>
      </c>
      <c r="B113" s="8">
        <v>100</v>
      </c>
    </row>
    <row r="114" spans="1:2" x14ac:dyDescent="0.25">
      <c r="A114" s="7" t="s">
        <v>1499</v>
      </c>
      <c r="B114" s="7">
        <v>64</v>
      </c>
    </row>
    <row r="115" spans="1:2" x14ac:dyDescent="0.25">
      <c r="A115" s="8" t="s">
        <v>1499</v>
      </c>
      <c r="B115" s="8">
        <v>64</v>
      </c>
    </row>
    <row r="116" spans="1:2" x14ac:dyDescent="0.25">
      <c r="A116" s="7" t="s">
        <v>1665</v>
      </c>
      <c r="B116" s="7">
        <v>35</v>
      </c>
    </row>
    <row r="117" spans="1:2" x14ac:dyDescent="0.25">
      <c r="A117" s="8" t="s">
        <v>1499</v>
      </c>
      <c r="B117" s="8">
        <v>64</v>
      </c>
    </row>
    <row r="118" spans="1:2" x14ac:dyDescent="0.25">
      <c r="A118" s="7" t="s">
        <v>1636</v>
      </c>
      <c r="B118" s="7">
        <v>145</v>
      </c>
    </row>
    <row r="119" spans="1:2" x14ac:dyDescent="0.25">
      <c r="A119" s="8" t="s">
        <v>2513</v>
      </c>
      <c r="B119" s="8"/>
    </row>
    <row r="120" spans="1:2" x14ac:dyDescent="0.25">
      <c r="A120" s="7" t="s">
        <v>1499</v>
      </c>
      <c r="B120" s="7">
        <v>64</v>
      </c>
    </row>
    <row r="121" spans="1:2" x14ac:dyDescent="0.25">
      <c r="A121" s="8" t="s">
        <v>1579</v>
      </c>
      <c r="B121" s="8">
        <v>100</v>
      </c>
    </row>
    <row r="122" spans="1:2" x14ac:dyDescent="0.25">
      <c r="A122" s="7" t="s">
        <v>1665</v>
      </c>
      <c r="B122" s="7">
        <v>35</v>
      </c>
    </row>
    <row r="123" spans="1:2" x14ac:dyDescent="0.25">
      <c r="A123" s="8" t="s">
        <v>1499</v>
      </c>
      <c r="B123" s="8">
        <v>64</v>
      </c>
    </row>
    <row r="124" spans="1:2" x14ac:dyDescent="0.25">
      <c r="A124" s="7" t="s">
        <v>1636</v>
      </c>
      <c r="B124" s="7">
        <v>145</v>
      </c>
    </row>
    <row r="125" spans="1:2" x14ac:dyDescent="0.25">
      <c r="A125" s="8" t="s">
        <v>1579</v>
      </c>
      <c r="B125" s="8">
        <v>100</v>
      </c>
    </row>
    <row r="126" spans="1:2" x14ac:dyDescent="0.25">
      <c r="A126" s="7" t="s">
        <v>1499</v>
      </c>
      <c r="B126" s="7">
        <v>64</v>
      </c>
    </row>
    <row r="127" spans="1:2" x14ac:dyDescent="0.25">
      <c r="A127" s="8" t="s">
        <v>1499</v>
      </c>
      <c r="B127" s="8">
        <v>64</v>
      </c>
    </row>
    <row r="128" spans="1:2" x14ac:dyDescent="0.25">
      <c r="A128" s="7" t="s">
        <v>1579</v>
      </c>
      <c r="B128" s="7">
        <v>100</v>
      </c>
    </row>
    <row r="129" spans="1:2" x14ac:dyDescent="0.25">
      <c r="A129" s="8" t="s">
        <v>1665</v>
      </c>
      <c r="B129" s="8">
        <v>35</v>
      </c>
    </row>
    <row r="130" spans="1:2" x14ac:dyDescent="0.25">
      <c r="A130" s="7" t="s">
        <v>1636</v>
      </c>
      <c r="B130" s="7">
        <v>145</v>
      </c>
    </row>
    <row r="131" spans="1:2" x14ac:dyDescent="0.25">
      <c r="A131" s="8" t="s">
        <v>1579</v>
      </c>
      <c r="B131" s="8">
        <v>100</v>
      </c>
    </row>
    <row r="132" spans="1:2" x14ac:dyDescent="0.25">
      <c r="A132" s="7" t="s">
        <v>1499</v>
      </c>
      <c r="B132" s="7">
        <v>64</v>
      </c>
    </row>
    <row r="133" spans="1:2" x14ac:dyDescent="0.25">
      <c r="A133" s="8" t="s">
        <v>1499</v>
      </c>
      <c r="B133" s="8">
        <v>64</v>
      </c>
    </row>
    <row r="134" spans="1:2" x14ac:dyDescent="0.25">
      <c r="A134" s="7" t="s">
        <v>1665</v>
      </c>
      <c r="B134" s="7">
        <v>35</v>
      </c>
    </row>
    <row r="135" spans="1:2" x14ac:dyDescent="0.25">
      <c r="A135" s="8" t="s">
        <v>1636</v>
      </c>
      <c r="B135" s="8">
        <v>145</v>
      </c>
    </row>
    <row r="136" spans="1:2" x14ac:dyDescent="0.25">
      <c r="A136" s="7" t="s">
        <v>1579</v>
      </c>
      <c r="B136" s="7">
        <v>100</v>
      </c>
    </row>
    <row r="137" spans="1:2" x14ac:dyDescent="0.25">
      <c r="A137" s="8" t="s">
        <v>1499</v>
      </c>
      <c r="B137" s="8">
        <v>64</v>
      </c>
    </row>
    <row r="138" spans="1:2" x14ac:dyDescent="0.25">
      <c r="A138" s="7" t="s">
        <v>1499</v>
      </c>
      <c r="B138" s="7">
        <v>64</v>
      </c>
    </row>
    <row r="139" spans="1:2" x14ac:dyDescent="0.25">
      <c r="A139" s="8" t="s">
        <v>1579</v>
      </c>
      <c r="B139" s="8">
        <v>100</v>
      </c>
    </row>
    <row r="140" spans="1:2" x14ac:dyDescent="0.25">
      <c r="A140" s="7" t="s">
        <v>1579</v>
      </c>
      <c r="B140" s="7">
        <v>100</v>
      </c>
    </row>
    <row r="141" spans="1:2" x14ac:dyDescent="0.25">
      <c r="A141" s="8" t="s">
        <v>1499</v>
      </c>
      <c r="B141" s="8">
        <v>64</v>
      </c>
    </row>
    <row r="142" spans="1:2" x14ac:dyDescent="0.25">
      <c r="A142" s="7" t="s">
        <v>1636</v>
      </c>
      <c r="B142" s="7">
        <v>145</v>
      </c>
    </row>
    <row r="143" spans="1:2" x14ac:dyDescent="0.25">
      <c r="A143" s="8" t="s">
        <v>1665</v>
      </c>
      <c r="B143" s="8">
        <v>35</v>
      </c>
    </row>
    <row r="144" spans="1:2" x14ac:dyDescent="0.25">
      <c r="A144" s="7" t="s">
        <v>1579</v>
      </c>
      <c r="B144" s="7">
        <v>100</v>
      </c>
    </row>
    <row r="145" spans="1:2" x14ac:dyDescent="0.25">
      <c r="A145" s="8" t="s">
        <v>1499</v>
      </c>
      <c r="B145" s="8">
        <v>64</v>
      </c>
    </row>
    <row r="146" spans="1:2" x14ac:dyDescent="0.25">
      <c r="A146" s="7" t="s">
        <v>1665</v>
      </c>
      <c r="B146" s="7">
        <v>35</v>
      </c>
    </row>
    <row r="147" spans="1:2" x14ac:dyDescent="0.25">
      <c r="A147" s="8" t="s">
        <v>1636</v>
      </c>
      <c r="B147" s="8">
        <v>145</v>
      </c>
    </row>
    <row r="148" spans="1:2" x14ac:dyDescent="0.25">
      <c r="A148" s="7" t="s">
        <v>1499</v>
      </c>
      <c r="B148" s="7">
        <v>64</v>
      </c>
    </row>
    <row r="149" spans="1:2" x14ac:dyDescent="0.25">
      <c r="A149" s="8" t="s">
        <v>1636</v>
      </c>
      <c r="B149" s="8">
        <v>145</v>
      </c>
    </row>
    <row r="150" spans="1:2" x14ac:dyDescent="0.25">
      <c r="A150" s="7" t="s">
        <v>1499</v>
      </c>
      <c r="B150" s="7">
        <v>64</v>
      </c>
    </row>
    <row r="151" spans="1:2" x14ac:dyDescent="0.25">
      <c r="A151" s="8" t="s">
        <v>1577</v>
      </c>
      <c r="B151" s="8">
        <v>85</v>
      </c>
    </row>
    <row r="152" spans="1:2" x14ac:dyDescent="0.25">
      <c r="A152" s="7" t="s">
        <v>1499</v>
      </c>
      <c r="B152" s="7">
        <v>64</v>
      </c>
    </row>
    <row r="153" spans="1:2" x14ac:dyDescent="0.25">
      <c r="A153" s="8" t="s">
        <v>1636</v>
      </c>
      <c r="B153" s="8">
        <v>145</v>
      </c>
    </row>
    <row r="154" spans="1:2" x14ac:dyDescent="0.25">
      <c r="A154" s="7" t="s">
        <v>1636</v>
      </c>
      <c r="B154" s="7">
        <v>145</v>
      </c>
    </row>
    <row r="155" spans="1:2" x14ac:dyDescent="0.25">
      <c r="A155" s="8" t="s">
        <v>1499</v>
      </c>
      <c r="B155" s="8">
        <v>64</v>
      </c>
    </row>
    <row r="156" spans="1:2" x14ac:dyDescent="0.25">
      <c r="A156" s="7" t="s">
        <v>1499</v>
      </c>
      <c r="B156" s="7">
        <v>64</v>
      </c>
    </row>
    <row r="157" spans="1:2" x14ac:dyDescent="0.25">
      <c r="A157" s="8" t="s">
        <v>1665</v>
      </c>
      <c r="B157" s="8">
        <v>35</v>
      </c>
    </row>
    <row r="158" spans="1:2" x14ac:dyDescent="0.25">
      <c r="A158" s="7" t="s">
        <v>1579</v>
      </c>
      <c r="B158" s="7">
        <v>100</v>
      </c>
    </row>
    <row r="159" spans="1:2" x14ac:dyDescent="0.25">
      <c r="A159" s="8" t="s">
        <v>1499</v>
      </c>
      <c r="B159" s="8">
        <v>64</v>
      </c>
    </row>
    <row r="160" spans="1:2" x14ac:dyDescent="0.25">
      <c r="A160" s="7" t="s">
        <v>1579</v>
      </c>
      <c r="B160" s="7">
        <v>100</v>
      </c>
    </row>
    <row r="161" spans="1:2" x14ac:dyDescent="0.25">
      <c r="A161" s="8" t="s">
        <v>1636</v>
      </c>
      <c r="B161" s="8">
        <v>145</v>
      </c>
    </row>
    <row r="162" spans="1:2" x14ac:dyDescent="0.25">
      <c r="A162" s="7" t="s">
        <v>1499</v>
      </c>
      <c r="B162" s="7">
        <v>64</v>
      </c>
    </row>
    <row r="163" spans="1:2" x14ac:dyDescent="0.25">
      <c r="A163" s="8" t="s">
        <v>1577</v>
      </c>
      <c r="B163" s="8">
        <v>85</v>
      </c>
    </row>
    <row r="164" spans="1:2" x14ac:dyDescent="0.25">
      <c r="A164" s="7" t="s">
        <v>1579</v>
      </c>
      <c r="B164" s="7">
        <v>100</v>
      </c>
    </row>
    <row r="165" spans="1:2" x14ac:dyDescent="0.25">
      <c r="A165" s="8" t="s">
        <v>1499</v>
      </c>
      <c r="B165" s="8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769E8-5AF3-4144-B71E-40F99BE5D215}">
  <sheetPr codeName="Sheet3"/>
  <dimension ref="A1:E381"/>
  <sheetViews>
    <sheetView workbookViewId="0">
      <selection activeCell="B28" sqref="B28"/>
    </sheetView>
  </sheetViews>
  <sheetFormatPr defaultRowHeight="15" x14ac:dyDescent="0.25"/>
  <cols>
    <col min="1" max="1" width="21.85546875" customWidth="1"/>
    <col min="2" max="2" width="47" bestFit="1" customWidth="1"/>
    <col min="3" max="3" width="18.5703125" customWidth="1"/>
    <col min="4" max="4" width="13.140625" customWidth="1"/>
    <col min="5" max="5" width="25.140625" style="32" customWidth="1"/>
  </cols>
  <sheetData>
    <row r="1" spans="1:5" x14ac:dyDescent="0.25">
      <c r="A1" s="42" t="s">
        <v>2517</v>
      </c>
      <c r="B1" s="15" t="s">
        <v>111</v>
      </c>
      <c r="C1" s="15" t="s">
        <v>0</v>
      </c>
      <c r="D1" s="16" t="s">
        <v>1</v>
      </c>
      <c r="E1" s="53" t="s">
        <v>2</v>
      </c>
    </row>
    <row r="2" spans="1:5" x14ac:dyDescent="0.25">
      <c r="A2" s="44" t="s">
        <v>135</v>
      </c>
      <c r="B2" s="45" t="s">
        <v>2520</v>
      </c>
      <c r="C2" s="1" t="s">
        <v>3</v>
      </c>
      <c r="D2" s="2">
        <v>40</v>
      </c>
      <c r="E2" s="54">
        <f>Table2[[#This Row],[KG per Batch]]/SUMIFS(Table2[KG per Batch],Table2[Description],Table2[[#This Row],[Description]])</f>
        <v>0.37402403104399462</v>
      </c>
    </row>
    <row r="3" spans="1:5" x14ac:dyDescent="0.25">
      <c r="A3" s="44" t="s">
        <v>135</v>
      </c>
      <c r="B3" s="46" t="s">
        <v>2520</v>
      </c>
      <c r="C3" s="3" t="s">
        <v>4</v>
      </c>
      <c r="D3" s="4">
        <v>20</v>
      </c>
      <c r="E3" s="55">
        <f>Table2[[#This Row],[KG per Batch]]/SUMIFS(Table2[KG per Batch],Table2[Description],Table2[[#This Row],[Description]])</f>
        <v>0.18701201552199731</v>
      </c>
    </row>
    <row r="4" spans="1:5" x14ac:dyDescent="0.25">
      <c r="A4" s="44" t="s">
        <v>135</v>
      </c>
      <c r="B4" s="46" t="s">
        <v>2520</v>
      </c>
      <c r="C4" s="1" t="s">
        <v>5</v>
      </c>
      <c r="D4" s="2">
        <v>25</v>
      </c>
      <c r="E4" s="54">
        <f>Table2[[#This Row],[KG per Batch]]/SUMIFS(Table2[KG per Batch],Table2[Description],Table2[[#This Row],[Description]])</f>
        <v>0.23376501940249664</v>
      </c>
    </row>
    <row r="5" spans="1:5" x14ac:dyDescent="0.25">
      <c r="A5" s="44" t="s">
        <v>135</v>
      </c>
      <c r="B5" s="46" t="s">
        <v>2520</v>
      </c>
      <c r="C5" s="3" t="s">
        <v>6</v>
      </c>
      <c r="D5" s="4">
        <v>15</v>
      </c>
      <c r="E5" s="55">
        <f>Table2[[#This Row],[KG per Batch]]/SUMIFS(Table2[KG per Batch],Table2[Description],Table2[[#This Row],[Description]])</f>
        <v>0.14025901164149798</v>
      </c>
    </row>
    <row r="6" spans="1:5" x14ac:dyDescent="0.25">
      <c r="A6" s="44" t="s">
        <v>135</v>
      </c>
      <c r="B6" t="s">
        <v>2520</v>
      </c>
      <c r="C6" s="1" t="s">
        <v>7</v>
      </c>
      <c r="D6" s="2">
        <v>1.3</v>
      </c>
      <c r="E6" s="54">
        <f>Table2[[#This Row],[KG per Batch]]/SUMIFS(Table2[KG per Batch],Table2[Description],Table2[[#This Row],[Description]])</f>
        <v>1.2155781008929825E-2</v>
      </c>
    </row>
    <row r="7" spans="1:5" x14ac:dyDescent="0.25">
      <c r="A7" s="44" t="s">
        <v>135</v>
      </c>
      <c r="B7" s="46" t="s">
        <v>2520</v>
      </c>
      <c r="C7" s="3" t="s">
        <v>8</v>
      </c>
      <c r="D7" s="4">
        <v>0.15</v>
      </c>
      <c r="E7" s="55">
        <f>Table2[[#This Row],[KG per Batch]]/SUMIFS(Table2[KG per Batch],Table2[Description],Table2[[#This Row],[Description]])</f>
        <v>1.4025901164149797E-3</v>
      </c>
    </row>
    <row r="8" spans="1:5" x14ac:dyDescent="0.25">
      <c r="A8" s="44" t="s">
        <v>135</v>
      </c>
      <c r="B8" s="46" t="s">
        <v>2520</v>
      </c>
      <c r="C8" s="1" t="s">
        <v>9</v>
      </c>
      <c r="D8" s="2">
        <v>0.6</v>
      </c>
      <c r="E8" s="54">
        <f>Table2[[#This Row],[KG per Batch]]/SUMIFS(Table2[KG per Batch],Table2[Description],Table2[[#This Row],[Description]])</f>
        <v>5.6103604656599186E-3</v>
      </c>
    </row>
    <row r="9" spans="1:5" x14ac:dyDescent="0.25">
      <c r="A9" s="44" t="s">
        <v>135</v>
      </c>
      <c r="B9" s="46" t="s">
        <v>2520</v>
      </c>
      <c r="C9" s="3" t="s">
        <v>10</v>
      </c>
      <c r="D9" s="4">
        <v>0.3</v>
      </c>
      <c r="E9" s="55">
        <f>Table2[[#This Row],[KG per Batch]]/SUMIFS(Table2[KG per Batch],Table2[Description],Table2[[#This Row],[Description]])</f>
        <v>2.8051802328299593E-3</v>
      </c>
    </row>
    <row r="10" spans="1:5" x14ac:dyDescent="0.25">
      <c r="A10" s="44" t="s">
        <v>135</v>
      </c>
      <c r="B10" s="46" t="s">
        <v>2520</v>
      </c>
      <c r="C10" s="1" t="s">
        <v>11</v>
      </c>
      <c r="D10" s="2">
        <v>0.1</v>
      </c>
      <c r="E10" s="54">
        <f>Table2[[#This Row],[KG per Batch]]/SUMIFS(Table2[KG per Batch],Table2[Description],Table2[[#This Row],[Description]])</f>
        <v>9.3506007760998651E-4</v>
      </c>
    </row>
    <row r="11" spans="1:5" x14ac:dyDescent="0.25">
      <c r="A11" s="44" t="s">
        <v>135</v>
      </c>
      <c r="B11" s="46" t="s">
        <v>2520</v>
      </c>
      <c r="C11" s="3" t="s">
        <v>12</v>
      </c>
      <c r="D11" s="4">
        <v>0.5</v>
      </c>
      <c r="E11" s="55">
        <f>Table2[[#This Row],[KG per Batch]]/SUMIFS(Table2[KG per Batch],Table2[Description],Table2[[#This Row],[Description]])</f>
        <v>4.6753003880499328E-3</v>
      </c>
    </row>
    <row r="12" spans="1:5" x14ac:dyDescent="0.25">
      <c r="A12" s="44" t="s">
        <v>135</v>
      </c>
      <c r="B12" s="46" t="s">
        <v>2520</v>
      </c>
      <c r="C12" s="1" t="s">
        <v>13</v>
      </c>
      <c r="D12" s="2">
        <v>1</v>
      </c>
      <c r="E12" s="54">
        <f>Table2[[#This Row],[KG per Batch]]/SUMIFS(Table2[KG per Batch],Table2[Description],Table2[[#This Row],[Description]])</f>
        <v>9.3506007760998655E-3</v>
      </c>
    </row>
    <row r="13" spans="1:5" x14ac:dyDescent="0.25">
      <c r="A13" s="44" t="s">
        <v>135</v>
      </c>
      <c r="B13" s="46" t="s">
        <v>2520</v>
      </c>
      <c r="C13" s="3" t="s">
        <v>14</v>
      </c>
      <c r="D13" s="4">
        <v>0.06</v>
      </c>
      <c r="E13" s="55">
        <f>Table2[[#This Row],[KG per Batch]]/SUMIFS(Table2[KG per Batch],Table2[Description],Table2[[#This Row],[Description]])</f>
        <v>5.6103604656599184E-4</v>
      </c>
    </row>
    <row r="14" spans="1:5" x14ac:dyDescent="0.25">
      <c r="A14" s="44" t="s">
        <v>135</v>
      </c>
      <c r="B14" s="46" t="s">
        <v>2520</v>
      </c>
      <c r="C14" s="1" t="s">
        <v>15</v>
      </c>
      <c r="D14" s="2">
        <v>3.5000000000000003E-2</v>
      </c>
      <c r="E14" s="54">
        <f>Table2[[#This Row],[KG per Batch]]/SUMIFS(Table2[KG per Batch],Table2[Description],Table2[[#This Row],[Description]])</f>
        <v>3.2727102716349532E-4</v>
      </c>
    </row>
    <row r="15" spans="1:5" x14ac:dyDescent="0.25">
      <c r="A15" s="44" t="s">
        <v>135</v>
      </c>
      <c r="B15" s="46" t="s">
        <v>2520</v>
      </c>
      <c r="C15" s="3" t="s">
        <v>16</v>
      </c>
      <c r="D15" s="4">
        <v>0.5</v>
      </c>
      <c r="E15" s="55">
        <f>Table2[[#This Row],[KG per Batch]]/SUMIFS(Table2[KG per Batch],Table2[Description],Table2[[#This Row],[Description]])</f>
        <v>4.6753003880499328E-3</v>
      </c>
    </row>
    <row r="16" spans="1:5" x14ac:dyDescent="0.25">
      <c r="A16" s="44" t="s">
        <v>135</v>
      </c>
      <c r="B16" s="46" t="s">
        <v>2520</v>
      </c>
      <c r="C16" s="1" t="s">
        <v>17</v>
      </c>
      <c r="D16" s="2">
        <v>2.4</v>
      </c>
      <c r="E16" s="54">
        <f>Table2[[#This Row],[KG per Batch]]/SUMIFS(Table2[KG per Batch],Table2[Description],Table2[[#This Row],[Description]])</f>
        <v>2.2441441862639674E-2</v>
      </c>
    </row>
    <row r="17" spans="1:5" x14ac:dyDescent="0.25">
      <c r="A17" s="44" t="s">
        <v>159</v>
      </c>
      <c r="B17" s="46" t="s">
        <v>2521</v>
      </c>
      <c r="C17" s="3" t="s">
        <v>19</v>
      </c>
      <c r="D17" s="5">
        <v>20</v>
      </c>
      <c r="E17" s="55">
        <f>Table2[[#This Row],[KG per Batch]]/SUMIFS(Table2[KG per Batch],Table2[Description],Table2[[#This Row],[Description]])</f>
        <v>0.18443378827001106</v>
      </c>
    </row>
    <row r="18" spans="1:5" x14ac:dyDescent="0.25">
      <c r="A18" s="44" t="s">
        <v>159</v>
      </c>
      <c r="B18" s="46" t="s">
        <v>2521</v>
      </c>
      <c r="C18" s="1" t="s">
        <v>20</v>
      </c>
      <c r="D18" s="6">
        <v>25</v>
      </c>
      <c r="E18" s="54">
        <f>Table2[[#This Row],[KG per Batch]]/SUMIFS(Table2[KG per Batch],Table2[Description],Table2[[#This Row],[Description]])</f>
        <v>0.23054223533751383</v>
      </c>
    </row>
    <row r="19" spans="1:5" x14ac:dyDescent="0.25">
      <c r="A19" s="44" t="s">
        <v>159</v>
      </c>
      <c r="B19" s="46" t="s">
        <v>2521</v>
      </c>
      <c r="C19" s="3" t="s">
        <v>5</v>
      </c>
      <c r="D19" s="5">
        <v>25</v>
      </c>
      <c r="E19" s="55">
        <f>Table2[[#This Row],[KG per Batch]]/SUMIFS(Table2[KG per Batch],Table2[Description],Table2[[#This Row],[Description]])</f>
        <v>0.23054223533751383</v>
      </c>
    </row>
    <row r="20" spans="1:5" x14ac:dyDescent="0.25">
      <c r="A20" s="44" t="s">
        <v>159</v>
      </c>
      <c r="B20" s="46" t="s">
        <v>2521</v>
      </c>
      <c r="C20" s="1" t="s">
        <v>21</v>
      </c>
      <c r="D20" s="6">
        <v>30</v>
      </c>
      <c r="E20" s="54">
        <f>Table2[[#This Row],[KG per Batch]]/SUMIFS(Table2[KG per Batch],Table2[Description],Table2[[#This Row],[Description]])</f>
        <v>0.27665068240501661</v>
      </c>
    </row>
    <row r="21" spans="1:5" x14ac:dyDescent="0.25">
      <c r="A21" s="44" t="s">
        <v>159</v>
      </c>
      <c r="B21" s="46" t="s">
        <v>2521</v>
      </c>
      <c r="C21" s="3" t="s">
        <v>7</v>
      </c>
      <c r="D21" s="5">
        <v>1.5</v>
      </c>
      <c r="E21" s="55">
        <f>Table2[[#This Row],[KG per Batch]]/SUMIFS(Table2[KG per Batch],Table2[Description],Table2[[#This Row],[Description]])</f>
        <v>1.3832534120250831E-2</v>
      </c>
    </row>
    <row r="22" spans="1:5" x14ac:dyDescent="0.25">
      <c r="A22" s="44" t="s">
        <v>159</v>
      </c>
      <c r="B22" s="46" t="s">
        <v>2521</v>
      </c>
      <c r="C22" s="1" t="s">
        <v>8</v>
      </c>
      <c r="D22" s="6">
        <v>0.15</v>
      </c>
      <c r="E22" s="54">
        <f>Table2[[#This Row],[KG per Batch]]/SUMIFS(Table2[KG per Batch],Table2[Description],Table2[[#This Row],[Description]])</f>
        <v>1.383253412025083E-3</v>
      </c>
    </row>
    <row r="23" spans="1:5" x14ac:dyDescent="0.25">
      <c r="A23" s="44" t="s">
        <v>159</v>
      </c>
      <c r="B23" s="46" t="s">
        <v>2521</v>
      </c>
      <c r="C23" s="3" t="s">
        <v>11</v>
      </c>
      <c r="D23" s="5">
        <v>0.1</v>
      </c>
      <c r="E23" s="55">
        <f>Table2[[#This Row],[KG per Batch]]/SUMIFS(Table2[KG per Batch],Table2[Description],Table2[[#This Row],[Description]])</f>
        <v>9.2216894135005543E-4</v>
      </c>
    </row>
    <row r="24" spans="1:5" x14ac:dyDescent="0.25">
      <c r="A24" s="44" t="s">
        <v>159</v>
      </c>
      <c r="B24" s="46" t="s">
        <v>2521</v>
      </c>
      <c r="C24" s="1" t="s">
        <v>9</v>
      </c>
      <c r="D24" s="6">
        <v>0.6</v>
      </c>
      <c r="E24" s="54">
        <f>Table2[[#This Row],[KG per Batch]]/SUMIFS(Table2[KG per Batch],Table2[Description],Table2[[#This Row],[Description]])</f>
        <v>5.5330136481003319E-3</v>
      </c>
    </row>
    <row r="25" spans="1:5" x14ac:dyDescent="0.25">
      <c r="A25" s="44" t="s">
        <v>159</v>
      </c>
      <c r="B25" s="46" t="s">
        <v>2521</v>
      </c>
      <c r="C25" s="3" t="s">
        <v>10</v>
      </c>
      <c r="D25" s="5">
        <v>0.3</v>
      </c>
      <c r="E25" s="55">
        <f>Table2[[#This Row],[KG per Batch]]/SUMIFS(Table2[KG per Batch],Table2[Description],Table2[[#This Row],[Description]])</f>
        <v>2.766506824050166E-3</v>
      </c>
    </row>
    <row r="26" spans="1:5" x14ac:dyDescent="0.25">
      <c r="A26" s="44" t="s">
        <v>159</v>
      </c>
      <c r="B26" s="46" t="s">
        <v>2521</v>
      </c>
      <c r="C26" s="1" t="s">
        <v>13</v>
      </c>
      <c r="D26" s="6">
        <v>2</v>
      </c>
      <c r="E26" s="54">
        <f>Table2[[#This Row],[KG per Batch]]/SUMIFS(Table2[KG per Batch],Table2[Description],Table2[[#This Row],[Description]])</f>
        <v>1.8443378827001106E-2</v>
      </c>
    </row>
    <row r="27" spans="1:5" x14ac:dyDescent="0.25">
      <c r="A27" s="44" t="s">
        <v>159</v>
      </c>
      <c r="B27" s="46" t="s">
        <v>2521</v>
      </c>
      <c r="C27" s="3" t="s">
        <v>12</v>
      </c>
      <c r="D27" s="4">
        <v>0.8</v>
      </c>
      <c r="E27" s="55">
        <f>Table2[[#This Row],[KG per Batch]]/SUMIFS(Table2[KG per Batch],Table2[Description],Table2[[#This Row],[Description]])</f>
        <v>7.3773515308004434E-3</v>
      </c>
    </row>
    <row r="28" spans="1:5" x14ac:dyDescent="0.25">
      <c r="A28" s="44" t="s">
        <v>159</v>
      </c>
      <c r="B28" s="46" t="s">
        <v>2521</v>
      </c>
      <c r="C28" s="1" t="s">
        <v>14</v>
      </c>
      <c r="D28" s="2">
        <v>0.04</v>
      </c>
      <c r="E28" s="54">
        <f>Table2[[#This Row],[KG per Batch]]/SUMIFS(Table2[KG per Batch],Table2[Description],Table2[[#This Row],[Description]])</f>
        <v>3.6886757654002215E-4</v>
      </c>
    </row>
    <row r="29" spans="1:5" x14ac:dyDescent="0.25">
      <c r="A29" s="44" t="s">
        <v>159</v>
      </c>
      <c r="B29" s="46" t="s">
        <v>2521</v>
      </c>
      <c r="C29" s="3" t="s">
        <v>15</v>
      </c>
      <c r="D29" s="4">
        <v>0.05</v>
      </c>
      <c r="E29" s="55">
        <f>Table2[[#This Row],[KG per Batch]]/SUMIFS(Table2[KG per Batch],Table2[Description],Table2[[#This Row],[Description]])</f>
        <v>4.6108447067502771E-4</v>
      </c>
    </row>
    <row r="30" spans="1:5" x14ac:dyDescent="0.25">
      <c r="A30" s="44" t="s">
        <v>159</v>
      </c>
      <c r="B30" s="46" t="s">
        <v>2521</v>
      </c>
      <c r="C30" s="1" t="s">
        <v>16</v>
      </c>
      <c r="D30" s="2">
        <v>0.5</v>
      </c>
      <c r="E30" s="54">
        <f>Table2[[#This Row],[KG per Batch]]/SUMIFS(Table2[KG per Batch],Table2[Description],Table2[[#This Row],[Description]])</f>
        <v>4.6108447067502766E-3</v>
      </c>
    </row>
    <row r="31" spans="1:5" x14ac:dyDescent="0.25">
      <c r="A31" s="44" t="s">
        <v>159</v>
      </c>
      <c r="B31" s="46" t="s">
        <v>2521</v>
      </c>
      <c r="C31" s="3" t="s">
        <v>17</v>
      </c>
      <c r="D31" s="4">
        <v>2.4</v>
      </c>
      <c r="E31" s="55">
        <f>Table2[[#This Row],[KG per Batch]]/SUMIFS(Table2[KG per Batch],Table2[Description],Table2[[#This Row],[Description]])</f>
        <v>2.2132054592401328E-2</v>
      </c>
    </row>
    <row r="32" spans="1:5" x14ac:dyDescent="0.25">
      <c r="A32" s="44" t="s">
        <v>207</v>
      </c>
      <c r="B32" s="46" t="s">
        <v>2522</v>
      </c>
      <c r="C32" s="7" t="s">
        <v>23</v>
      </c>
      <c r="D32" s="2">
        <v>50</v>
      </c>
      <c r="E32" s="54">
        <f>Table2[[#This Row],[KG per Batch]]/SUMIFS(Table2[KG per Batch],Table2[Description],Table2[[#This Row],[Description]])</f>
        <v>0.45691309512930639</v>
      </c>
    </row>
    <row r="33" spans="1:5" x14ac:dyDescent="0.25">
      <c r="A33" s="44" t="s">
        <v>207</v>
      </c>
      <c r="B33" s="46" t="s">
        <v>2522</v>
      </c>
      <c r="C33" s="8" t="s">
        <v>24</v>
      </c>
      <c r="D33" s="5">
        <v>25</v>
      </c>
      <c r="E33" s="55">
        <f>Table2[[#This Row],[KG per Batch]]/SUMIFS(Table2[KG per Batch],Table2[Description],Table2[[#This Row],[Description]])</f>
        <v>0.2284565475646532</v>
      </c>
    </row>
    <row r="34" spans="1:5" x14ac:dyDescent="0.25">
      <c r="A34" s="44" t="s">
        <v>207</v>
      </c>
      <c r="B34" s="46" t="s">
        <v>2522</v>
      </c>
      <c r="C34" s="7" t="s">
        <v>5</v>
      </c>
      <c r="D34" s="6">
        <v>25</v>
      </c>
      <c r="E34" s="54">
        <f>Table2[[#This Row],[KG per Batch]]/SUMIFS(Table2[KG per Batch],Table2[Description],Table2[[#This Row],[Description]])</f>
        <v>0.2284565475646532</v>
      </c>
    </row>
    <row r="35" spans="1:5" x14ac:dyDescent="0.25">
      <c r="A35" s="44" t="s">
        <v>207</v>
      </c>
      <c r="B35" s="46" t="s">
        <v>2522</v>
      </c>
      <c r="C35" s="8" t="s">
        <v>7</v>
      </c>
      <c r="D35" s="5">
        <v>1.8</v>
      </c>
      <c r="E35" s="55">
        <f>Table2[[#This Row],[KG per Batch]]/SUMIFS(Table2[KG per Batch],Table2[Description],Table2[[#This Row],[Description]])</f>
        <v>1.644887142465503E-2</v>
      </c>
    </row>
    <row r="36" spans="1:5" x14ac:dyDescent="0.25">
      <c r="A36" s="44" t="s">
        <v>207</v>
      </c>
      <c r="B36" s="46" t="s">
        <v>2522</v>
      </c>
      <c r="C36" s="7" t="s">
        <v>10</v>
      </c>
      <c r="D36" s="6">
        <v>0.3</v>
      </c>
      <c r="E36" s="54">
        <f>Table2[[#This Row],[KG per Batch]]/SUMIFS(Table2[KG per Batch],Table2[Description],Table2[[#This Row],[Description]])</f>
        <v>2.7414785707758384E-3</v>
      </c>
    </row>
    <row r="37" spans="1:5" x14ac:dyDescent="0.25">
      <c r="A37" s="44" t="s">
        <v>207</v>
      </c>
      <c r="B37" s="46" t="s">
        <v>2522</v>
      </c>
      <c r="C37" s="8" t="s">
        <v>25</v>
      </c>
      <c r="D37" s="5">
        <v>0.2</v>
      </c>
      <c r="E37" s="55">
        <f>Table2[[#This Row],[KG per Batch]]/SUMIFS(Table2[KG per Batch],Table2[Description],Table2[[#This Row],[Description]])</f>
        <v>1.8276523805172255E-3</v>
      </c>
    </row>
    <row r="38" spans="1:5" x14ac:dyDescent="0.25">
      <c r="A38" s="44" t="s">
        <v>207</v>
      </c>
      <c r="B38" s="46" t="s">
        <v>2522</v>
      </c>
      <c r="C38" s="7" t="s">
        <v>26</v>
      </c>
      <c r="D38" s="2">
        <v>0.5</v>
      </c>
      <c r="E38" s="54">
        <f>Table2[[#This Row],[KG per Batch]]/SUMIFS(Table2[KG per Batch],Table2[Description],Table2[[#This Row],[Description]])</f>
        <v>4.5691309512930637E-3</v>
      </c>
    </row>
    <row r="39" spans="1:5" x14ac:dyDescent="0.25">
      <c r="A39" s="44" t="s">
        <v>207</v>
      </c>
      <c r="B39" s="46" t="s">
        <v>2522</v>
      </c>
      <c r="C39" s="8" t="s">
        <v>27</v>
      </c>
      <c r="D39" s="4">
        <v>0.2</v>
      </c>
      <c r="E39" s="55">
        <f>Table2[[#This Row],[KG per Batch]]/SUMIFS(Table2[KG per Batch],Table2[Description],Table2[[#This Row],[Description]])</f>
        <v>1.8276523805172255E-3</v>
      </c>
    </row>
    <row r="40" spans="1:5" x14ac:dyDescent="0.25">
      <c r="A40" s="44" t="s">
        <v>207</v>
      </c>
      <c r="B40" s="46" t="s">
        <v>2522</v>
      </c>
      <c r="C40" s="7" t="s">
        <v>28</v>
      </c>
      <c r="D40" s="6">
        <v>0.7</v>
      </c>
      <c r="E40" s="54">
        <f>Table2[[#This Row],[KG per Batch]]/SUMIFS(Table2[KG per Batch],Table2[Description],Table2[[#This Row],[Description]])</f>
        <v>6.396783331810289E-3</v>
      </c>
    </row>
    <row r="41" spans="1:5" x14ac:dyDescent="0.25">
      <c r="A41" s="44" t="s">
        <v>207</v>
      </c>
      <c r="B41" s="46" t="s">
        <v>2522</v>
      </c>
      <c r="C41" s="8" t="s">
        <v>29</v>
      </c>
      <c r="D41" s="5">
        <v>0.15</v>
      </c>
      <c r="E41" s="55">
        <f>Table2[[#This Row],[KG per Batch]]/SUMIFS(Table2[KG per Batch],Table2[Description],Table2[[#This Row],[Description]])</f>
        <v>1.3707392853879192E-3</v>
      </c>
    </row>
    <row r="42" spans="1:5" x14ac:dyDescent="0.25">
      <c r="A42" s="44" t="s">
        <v>207</v>
      </c>
      <c r="B42" s="46" t="s">
        <v>2522</v>
      </c>
      <c r="C42" s="7" t="s">
        <v>12</v>
      </c>
      <c r="D42" s="6">
        <v>2</v>
      </c>
      <c r="E42" s="54">
        <f>Table2[[#This Row],[KG per Batch]]/SUMIFS(Table2[KG per Batch],Table2[Description],Table2[[#This Row],[Description]])</f>
        <v>1.8276523805172255E-2</v>
      </c>
    </row>
    <row r="43" spans="1:5" x14ac:dyDescent="0.25">
      <c r="A43" s="44" t="s">
        <v>207</v>
      </c>
      <c r="B43" s="46" t="s">
        <v>2522</v>
      </c>
      <c r="C43" s="8" t="s">
        <v>30</v>
      </c>
      <c r="D43" s="5">
        <v>0.08</v>
      </c>
      <c r="E43" s="55">
        <f>Table2[[#This Row],[KG per Batch]]/SUMIFS(Table2[KG per Batch],Table2[Description],Table2[[#This Row],[Description]])</f>
        <v>7.3106095220689022E-4</v>
      </c>
    </row>
    <row r="44" spans="1:5" x14ac:dyDescent="0.25">
      <c r="A44" s="44" t="s">
        <v>207</v>
      </c>
      <c r="B44" s="46" t="s">
        <v>2522</v>
      </c>
      <c r="C44" s="7" t="s">
        <v>31</v>
      </c>
      <c r="D44" s="6">
        <v>0.5</v>
      </c>
      <c r="E44" s="54">
        <f>Table2[[#This Row],[KG per Batch]]/SUMIFS(Table2[KG per Batch],Table2[Description],Table2[[#This Row],[Description]])</f>
        <v>4.5691309512930637E-3</v>
      </c>
    </row>
    <row r="45" spans="1:5" x14ac:dyDescent="0.25">
      <c r="A45" s="44" t="s">
        <v>207</v>
      </c>
      <c r="B45" s="46" t="s">
        <v>2522</v>
      </c>
      <c r="C45" s="8" t="s">
        <v>13</v>
      </c>
      <c r="D45" s="5">
        <v>3</v>
      </c>
      <c r="E45" s="55">
        <f>Table2[[#This Row],[KG per Batch]]/SUMIFS(Table2[KG per Batch],Table2[Description],Table2[[#This Row],[Description]])</f>
        <v>2.7414785707758384E-2</v>
      </c>
    </row>
    <row r="46" spans="1:5" x14ac:dyDescent="0.25">
      <c r="A46" s="44" t="s">
        <v>199</v>
      </c>
      <c r="B46" s="46" t="s">
        <v>2523</v>
      </c>
      <c r="C46" s="7" t="s">
        <v>23</v>
      </c>
      <c r="D46" s="6">
        <v>45</v>
      </c>
      <c r="E46" s="54">
        <f>Table2[[#This Row],[KG per Batch]]/SUMIFS(Table2[KG per Batch],Table2[Description],Table2[[#This Row],[Description]])</f>
        <v>0.42005040604872579</v>
      </c>
    </row>
    <row r="47" spans="1:5" x14ac:dyDescent="0.25">
      <c r="A47" s="44" t="s">
        <v>199</v>
      </c>
      <c r="B47" s="46" t="s">
        <v>2523</v>
      </c>
      <c r="C47" s="8" t="s">
        <v>4</v>
      </c>
      <c r="D47" s="9">
        <v>25</v>
      </c>
      <c r="E47" s="55">
        <f>Table2[[#This Row],[KG per Batch]]/SUMIFS(Table2[KG per Batch],Table2[Description],Table2[[#This Row],[Description]])</f>
        <v>0.23336133669373657</v>
      </c>
    </row>
    <row r="48" spans="1:5" x14ac:dyDescent="0.25">
      <c r="A48" s="44" t="s">
        <v>199</v>
      </c>
      <c r="B48" s="46" t="s">
        <v>2523</v>
      </c>
      <c r="C48" s="7" t="s">
        <v>5</v>
      </c>
      <c r="D48" s="10">
        <v>20</v>
      </c>
      <c r="E48" s="54">
        <f>Table2[[#This Row],[KG per Batch]]/SUMIFS(Table2[KG per Batch],Table2[Description],Table2[[#This Row],[Description]])</f>
        <v>0.18668906935498925</v>
      </c>
    </row>
    <row r="49" spans="1:5" x14ac:dyDescent="0.25">
      <c r="A49" s="44" t="s">
        <v>199</v>
      </c>
      <c r="B49" s="46" t="s">
        <v>2523</v>
      </c>
      <c r="C49" s="8" t="s">
        <v>6</v>
      </c>
      <c r="D49" s="9">
        <v>10</v>
      </c>
      <c r="E49" s="55">
        <f>Table2[[#This Row],[KG per Batch]]/SUMIFS(Table2[KG per Batch],Table2[Description],Table2[[#This Row],[Description]])</f>
        <v>9.3344534677494623E-2</v>
      </c>
    </row>
    <row r="50" spans="1:5" x14ac:dyDescent="0.25">
      <c r="A50" s="44" t="s">
        <v>199</v>
      </c>
      <c r="B50" s="46" t="s">
        <v>2523</v>
      </c>
      <c r="C50" s="7" t="s">
        <v>7</v>
      </c>
      <c r="D50" s="10">
        <v>1.8</v>
      </c>
      <c r="E50" s="54">
        <f>Table2[[#This Row],[KG per Batch]]/SUMIFS(Table2[KG per Batch],Table2[Description],Table2[[#This Row],[Description]])</f>
        <v>1.6802016241949033E-2</v>
      </c>
    </row>
    <row r="51" spans="1:5" x14ac:dyDescent="0.25">
      <c r="A51" s="44" t="s">
        <v>199</v>
      </c>
      <c r="B51" s="46" t="s">
        <v>2523</v>
      </c>
      <c r="C51" s="8" t="s">
        <v>10</v>
      </c>
      <c r="D51" s="9">
        <v>0.3</v>
      </c>
      <c r="E51" s="55">
        <f>Table2[[#This Row],[KG per Batch]]/SUMIFS(Table2[KG per Batch],Table2[Description],Table2[[#This Row],[Description]])</f>
        <v>2.8003360403248386E-3</v>
      </c>
    </row>
    <row r="52" spans="1:5" x14ac:dyDescent="0.25">
      <c r="A52" s="44" t="s">
        <v>199</v>
      </c>
      <c r="B52" s="46" t="s">
        <v>2523</v>
      </c>
      <c r="C52" s="7" t="s">
        <v>31</v>
      </c>
      <c r="D52" s="10">
        <v>0.5</v>
      </c>
      <c r="E52" s="54">
        <f>Table2[[#This Row],[KG per Batch]]/SUMIFS(Table2[KG per Batch],Table2[Description],Table2[[#This Row],[Description]])</f>
        <v>4.667226733874731E-3</v>
      </c>
    </row>
    <row r="53" spans="1:5" x14ac:dyDescent="0.25">
      <c r="A53" s="44" t="s">
        <v>199</v>
      </c>
      <c r="B53" s="46" t="s">
        <v>2523</v>
      </c>
      <c r="C53" s="8" t="s">
        <v>27</v>
      </c>
      <c r="D53" s="9">
        <v>0.4</v>
      </c>
      <c r="E53" s="55">
        <f>Table2[[#This Row],[KG per Batch]]/SUMIFS(Table2[KG per Batch],Table2[Description],Table2[[#This Row],[Description]])</f>
        <v>3.7337813870997852E-3</v>
      </c>
    </row>
    <row r="54" spans="1:5" x14ac:dyDescent="0.25">
      <c r="A54" s="44" t="s">
        <v>199</v>
      </c>
      <c r="B54" s="46" t="s">
        <v>2523</v>
      </c>
      <c r="C54" s="7" t="s">
        <v>32</v>
      </c>
      <c r="D54" s="10">
        <v>0.1</v>
      </c>
      <c r="E54" s="54">
        <f>Table2[[#This Row],[KG per Batch]]/SUMIFS(Table2[KG per Batch],Table2[Description],Table2[[#This Row],[Description]])</f>
        <v>9.334453467749463E-4</v>
      </c>
    </row>
    <row r="55" spans="1:5" x14ac:dyDescent="0.25">
      <c r="A55" s="44" t="s">
        <v>199</v>
      </c>
      <c r="B55" s="46" t="s">
        <v>2523</v>
      </c>
      <c r="C55" s="8" t="s">
        <v>33</v>
      </c>
      <c r="D55" s="9">
        <v>0.4</v>
      </c>
      <c r="E55" s="55">
        <f>Table2[[#This Row],[KG per Batch]]/SUMIFS(Table2[KG per Batch],Table2[Description],Table2[[#This Row],[Description]])</f>
        <v>3.7337813870997852E-3</v>
      </c>
    </row>
    <row r="56" spans="1:5" x14ac:dyDescent="0.25">
      <c r="A56" s="44" t="s">
        <v>199</v>
      </c>
      <c r="B56" s="46" t="s">
        <v>2523</v>
      </c>
      <c r="C56" s="7" t="s">
        <v>25</v>
      </c>
      <c r="D56" s="10">
        <v>0.2</v>
      </c>
      <c r="E56" s="54">
        <f>Table2[[#This Row],[KG per Batch]]/SUMIFS(Table2[KG per Batch],Table2[Description],Table2[[#This Row],[Description]])</f>
        <v>1.8668906935498926E-3</v>
      </c>
    </row>
    <row r="57" spans="1:5" x14ac:dyDescent="0.25">
      <c r="A57" s="44" t="s">
        <v>199</v>
      </c>
      <c r="B57" s="46" t="s">
        <v>2523</v>
      </c>
      <c r="C57" s="8" t="s">
        <v>34</v>
      </c>
      <c r="D57" s="9">
        <v>0.15</v>
      </c>
      <c r="E57" s="55">
        <f>Table2[[#This Row],[KG per Batch]]/SUMIFS(Table2[KG per Batch],Table2[Description],Table2[[#This Row],[Description]])</f>
        <v>1.4001680201624193E-3</v>
      </c>
    </row>
    <row r="58" spans="1:5" x14ac:dyDescent="0.25">
      <c r="A58" s="44" t="s">
        <v>199</v>
      </c>
      <c r="B58" s="46" t="s">
        <v>2523</v>
      </c>
      <c r="C58" s="7" t="s">
        <v>35</v>
      </c>
      <c r="D58" s="10">
        <v>0.2</v>
      </c>
      <c r="E58" s="54">
        <f>Table2[[#This Row],[KG per Batch]]/SUMIFS(Table2[KG per Batch],Table2[Description],Table2[[#This Row],[Description]])</f>
        <v>1.8668906935498926E-3</v>
      </c>
    </row>
    <row r="59" spans="1:5" x14ac:dyDescent="0.25">
      <c r="A59" s="44" t="s">
        <v>199</v>
      </c>
      <c r="B59" s="46" t="s">
        <v>2523</v>
      </c>
      <c r="C59" s="8" t="s">
        <v>30</v>
      </c>
      <c r="D59" s="9">
        <v>0.08</v>
      </c>
      <c r="E59" s="55">
        <f>Table2[[#This Row],[KG per Batch]]/SUMIFS(Table2[KG per Batch],Table2[Description],Table2[[#This Row],[Description]])</f>
        <v>7.4675627741995702E-4</v>
      </c>
    </row>
    <row r="60" spans="1:5" x14ac:dyDescent="0.25">
      <c r="A60" s="44" t="s">
        <v>199</v>
      </c>
      <c r="B60" s="46" t="s">
        <v>2523</v>
      </c>
      <c r="C60" s="7" t="s">
        <v>12</v>
      </c>
      <c r="D60" s="10">
        <v>1</v>
      </c>
      <c r="E60" s="54">
        <f>Table2[[#This Row],[KG per Batch]]/SUMIFS(Table2[KG per Batch],Table2[Description],Table2[[#This Row],[Description]])</f>
        <v>9.3344534677494619E-3</v>
      </c>
    </row>
    <row r="61" spans="1:5" x14ac:dyDescent="0.25">
      <c r="A61" s="44" t="s">
        <v>199</v>
      </c>
      <c r="B61" s="46" t="s">
        <v>2523</v>
      </c>
      <c r="C61" s="8" t="s">
        <v>13</v>
      </c>
      <c r="D61" s="9">
        <v>2</v>
      </c>
      <c r="E61" s="55">
        <f>Table2[[#This Row],[KG per Batch]]/SUMIFS(Table2[KG per Batch],Table2[Description],Table2[[#This Row],[Description]])</f>
        <v>1.8668906935498924E-2</v>
      </c>
    </row>
    <row r="62" spans="1:5" x14ac:dyDescent="0.25">
      <c r="A62" s="44" t="s">
        <v>194</v>
      </c>
      <c r="B62" s="46" t="s">
        <v>2524</v>
      </c>
      <c r="C62" s="7" t="s">
        <v>36</v>
      </c>
      <c r="D62" s="10">
        <v>50</v>
      </c>
      <c r="E62" s="54">
        <f>Table2[[#This Row],[KG per Batch]]/SUMIFS(Table2[KG per Batch],Table2[Description],Table2[[#This Row],[Description]])</f>
        <v>0.50123655057025684</v>
      </c>
    </row>
    <row r="63" spans="1:5" x14ac:dyDescent="0.25">
      <c r="A63" s="44" t="s">
        <v>194</v>
      </c>
      <c r="B63" s="46" t="s">
        <v>2524</v>
      </c>
      <c r="C63" s="8" t="s">
        <v>37</v>
      </c>
      <c r="D63" s="9">
        <v>13</v>
      </c>
      <c r="E63" s="55">
        <f>Table2[[#This Row],[KG per Batch]]/SUMIFS(Table2[KG per Batch],Table2[Description],Table2[[#This Row],[Description]])</f>
        <v>0.13032150314826679</v>
      </c>
    </row>
    <row r="64" spans="1:5" x14ac:dyDescent="0.25">
      <c r="A64" s="44" t="s">
        <v>194</v>
      </c>
      <c r="B64" s="46" t="s">
        <v>2524</v>
      </c>
      <c r="C64" s="7" t="s">
        <v>38</v>
      </c>
      <c r="D64" s="10">
        <v>19</v>
      </c>
      <c r="E64" s="54">
        <f>Table2[[#This Row],[KG per Batch]]/SUMIFS(Table2[KG per Batch],Table2[Description],Table2[[#This Row],[Description]])</f>
        <v>0.19046988921669761</v>
      </c>
    </row>
    <row r="65" spans="1:5" x14ac:dyDescent="0.25">
      <c r="A65" s="44" t="s">
        <v>194</v>
      </c>
      <c r="B65" s="46" t="s">
        <v>2524</v>
      </c>
      <c r="C65" s="8" t="s">
        <v>39</v>
      </c>
      <c r="D65" s="9">
        <v>3</v>
      </c>
      <c r="E65" s="55">
        <f>Table2[[#This Row],[KG per Batch]]/SUMIFS(Table2[KG per Batch],Table2[Description],Table2[[#This Row],[Description]])</f>
        <v>3.0074193034215411E-2</v>
      </c>
    </row>
    <row r="66" spans="1:5" x14ac:dyDescent="0.25">
      <c r="A66" s="44" t="s">
        <v>194</v>
      </c>
      <c r="B66" s="46" t="s">
        <v>2524</v>
      </c>
      <c r="C66" s="7" t="s">
        <v>7</v>
      </c>
      <c r="D66" s="10">
        <v>0.63</v>
      </c>
      <c r="E66" s="54">
        <f>Table2[[#This Row],[KG per Batch]]/SUMIFS(Table2[KG per Batch],Table2[Description],Table2[[#This Row],[Description]])</f>
        <v>6.3155805371852359E-3</v>
      </c>
    </row>
    <row r="67" spans="1:5" x14ac:dyDescent="0.25">
      <c r="A67" s="44" t="s">
        <v>194</v>
      </c>
      <c r="B67" s="46" t="s">
        <v>2524</v>
      </c>
      <c r="C67" s="8" t="s">
        <v>40</v>
      </c>
      <c r="D67" s="9">
        <v>0.23</v>
      </c>
      <c r="E67" s="55">
        <f>Table2[[#This Row],[KG per Batch]]/SUMIFS(Table2[KG per Batch],Table2[Description],Table2[[#This Row],[Description]])</f>
        <v>2.3056881326231817E-3</v>
      </c>
    </row>
    <row r="68" spans="1:5" x14ac:dyDescent="0.25">
      <c r="A68" s="44" t="s">
        <v>194</v>
      </c>
      <c r="B68" s="46" t="s">
        <v>2524</v>
      </c>
      <c r="C68" s="7" t="s">
        <v>41</v>
      </c>
      <c r="D68" s="10">
        <v>2</v>
      </c>
      <c r="E68" s="54">
        <f>Table2[[#This Row],[KG per Batch]]/SUMIFS(Table2[KG per Batch],Table2[Description],Table2[[#This Row],[Description]])</f>
        <v>2.0049462022810275E-2</v>
      </c>
    </row>
    <row r="69" spans="1:5" x14ac:dyDescent="0.25">
      <c r="A69" s="44" t="s">
        <v>194</v>
      </c>
      <c r="B69" s="46" t="s">
        <v>2524</v>
      </c>
      <c r="C69" s="8" t="s">
        <v>15</v>
      </c>
      <c r="D69" s="9">
        <v>0.3</v>
      </c>
      <c r="E69" s="55">
        <f>Table2[[#This Row],[KG per Batch]]/SUMIFS(Table2[KG per Batch],Table2[Description],Table2[[#This Row],[Description]])</f>
        <v>3.0074193034215408E-3</v>
      </c>
    </row>
    <row r="70" spans="1:5" x14ac:dyDescent="0.25">
      <c r="A70" s="44" t="s">
        <v>194</v>
      </c>
      <c r="B70" s="46" t="s">
        <v>2524</v>
      </c>
      <c r="C70" s="7" t="s">
        <v>42</v>
      </c>
      <c r="D70" s="10">
        <v>9</v>
      </c>
      <c r="E70" s="54">
        <f>Table2[[#This Row],[KG per Batch]]/SUMIFS(Table2[KG per Batch],Table2[Description],Table2[[#This Row],[Description]])</f>
        <v>9.0222579102646236E-2</v>
      </c>
    </row>
    <row r="71" spans="1:5" x14ac:dyDescent="0.25">
      <c r="A71" s="44" t="s">
        <v>194</v>
      </c>
      <c r="B71" s="46" t="s">
        <v>2524</v>
      </c>
      <c r="C71" s="8" t="s">
        <v>43</v>
      </c>
      <c r="D71" s="9">
        <v>2</v>
      </c>
      <c r="E71" s="55">
        <f>Table2[[#This Row],[KG per Batch]]/SUMIFS(Table2[KG per Batch],Table2[Description],Table2[[#This Row],[Description]])</f>
        <v>2.0049462022810275E-2</v>
      </c>
    </row>
    <row r="72" spans="1:5" x14ac:dyDescent="0.25">
      <c r="A72" s="44" t="s">
        <v>194</v>
      </c>
      <c r="B72" s="46" t="s">
        <v>2524</v>
      </c>
      <c r="C72" s="7" t="s">
        <v>44</v>
      </c>
      <c r="D72" s="10">
        <v>0.5</v>
      </c>
      <c r="E72" s="54">
        <f>Table2[[#This Row],[KG per Batch]]/SUMIFS(Table2[KG per Batch],Table2[Description],Table2[[#This Row],[Description]])</f>
        <v>5.0123655057025688E-3</v>
      </c>
    </row>
    <row r="73" spans="1:5" x14ac:dyDescent="0.25">
      <c r="A73" s="44" t="s">
        <v>194</v>
      </c>
      <c r="B73" s="46" t="s">
        <v>2524</v>
      </c>
      <c r="C73" s="8" t="s">
        <v>45</v>
      </c>
      <c r="D73" s="9">
        <v>3.3300000000000003E-2</v>
      </c>
      <c r="E73" s="55">
        <f>Table2[[#This Row],[KG per Batch]]/SUMIFS(Table2[KG per Batch],Table2[Description],Table2[[#This Row],[Description]])</f>
        <v>3.338235426797911E-4</v>
      </c>
    </row>
    <row r="74" spans="1:5" x14ac:dyDescent="0.25">
      <c r="A74" s="44" t="s">
        <v>194</v>
      </c>
      <c r="B74" s="46" t="s">
        <v>2524</v>
      </c>
      <c r="C74" s="7" t="s">
        <v>46</v>
      </c>
      <c r="D74" s="10">
        <v>0.06</v>
      </c>
      <c r="E74" s="54">
        <f>Table2[[#This Row],[KG per Batch]]/SUMIFS(Table2[KG per Batch],Table2[Description],Table2[[#This Row],[Description]])</f>
        <v>6.0148386068430821E-4</v>
      </c>
    </row>
    <row r="75" spans="1:5" x14ac:dyDescent="0.25">
      <c r="A75" s="44" t="s">
        <v>217</v>
      </c>
      <c r="B75" s="46" t="s">
        <v>2525</v>
      </c>
      <c r="C75" s="8" t="s">
        <v>23</v>
      </c>
      <c r="D75" s="9">
        <v>40</v>
      </c>
      <c r="E75" s="55">
        <f>Table2[[#This Row],[KG per Batch]]/SUMIFS(Table2[KG per Batch],Table2[Description],Table2[[#This Row],[Description]])</f>
        <v>0.37383177570093462</v>
      </c>
    </row>
    <row r="76" spans="1:5" x14ac:dyDescent="0.25">
      <c r="A76" s="44" t="s">
        <v>217</v>
      </c>
      <c r="B76" s="46" t="s">
        <v>2525</v>
      </c>
      <c r="C76" s="7" t="s">
        <v>6</v>
      </c>
      <c r="D76" s="10">
        <v>15</v>
      </c>
      <c r="E76" s="54">
        <f>Table2[[#This Row],[KG per Batch]]/SUMIFS(Table2[KG per Batch],Table2[Description],Table2[[#This Row],[Description]])</f>
        <v>0.14018691588785048</v>
      </c>
    </row>
    <row r="77" spans="1:5" x14ac:dyDescent="0.25">
      <c r="A77" s="44" t="s">
        <v>217</v>
      </c>
      <c r="B77" s="46" t="s">
        <v>2525</v>
      </c>
      <c r="C77" s="8" t="s">
        <v>5</v>
      </c>
      <c r="D77" s="9">
        <v>15</v>
      </c>
      <c r="E77" s="55">
        <f>Table2[[#This Row],[KG per Batch]]/SUMIFS(Table2[KG per Batch],Table2[Description],Table2[[#This Row],[Description]])</f>
        <v>0.14018691588785048</v>
      </c>
    </row>
    <row r="78" spans="1:5" x14ac:dyDescent="0.25">
      <c r="A78" s="44" t="s">
        <v>217</v>
      </c>
      <c r="B78" s="46" t="s">
        <v>2525</v>
      </c>
      <c r="C78" s="7" t="s">
        <v>4</v>
      </c>
      <c r="D78" s="10">
        <v>30</v>
      </c>
      <c r="E78" s="54">
        <f>Table2[[#This Row],[KG per Batch]]/SUMIFS(Table2[KG per Batch],Table2[Description],Table2[[#This Row],[Description]])</f>
        <v>0.28037383177570097</v>
      </c>
    </row>
    <row r="79" spans="1:5" x14ac:dyDescent="0.25">
      <c r="A79" s="44" t="s">
        <v>217</v>
      </c>
      <c r="B79" s="46" t="s">
        <v>2525</v>
      </c>
      <c r="C79" s="8" t="s">
        <v>7</v>
      </c>
      <c r="D79" s="9">
        <v>1.5</v>
      </c>
      <c r="E79" s="55">
        <f>Table2[[#This Row],[KG per Batch]]/SUMIFS(Table2[KG per Batch],Table2[Description],Table2[[#This Row],[Description]])</f>
        <v>1.4018691588785048E-2</v>
      </c>
    </row>
    <row r="80" spans="1:5" x14ac:dyDescent="0.25">
      <c r="A80" s="44" t="s">
        <v>217</v>
      </c>
      <c r="B80" s="46" t="s">
        <v>2525</v>
      </c>
      <c r="C80" s="7" t="s">
        <v>8</v>
      </c>
      <c r="D80" s="10">
        <v>0.15</v>
      </c>
      <c r="E80" s="54">
        <f>Table2[[#This Row],[KG per Batch]]/SUMIFS(Table2[KG per Batch],Table2[Description],Table2[[#This Row],[Description]])</f>
        <v>1.4018691588785048E-3</v>
      </c>
    </row>
    <row r="81" spans="1:5" x14ac:dyDescent="0.25">
      <c r="A81" s="44" t="s">
        <v>217</v>
      </c>
      <c r="B81" s="46" t="s">
        <v>2525</v>
      </c>
      <c r="C81" s="8" t="s">
        <v>11</v>
      </c>
      <c r="D81" s="9">
        <v>0.08</v>
      </c>
      <c r="E81" s="55">
        <f>Table2[[#This Row],[KG per Batch]]/SUMIFS(Table2[KG per Batch],Table2[Description],Table2[[#This Row],[Description]])</f>
        <v>7.4766355140186923E-4</v>
      </c>
    </row>
    <row r="82" spans="1:5" x14ac:dyDescent="0.25">
      <c r="A82" s="44" t="s">
        <v>217</v>
      </c>
      <c r="B82" s="46" t="s">
        <v>2525</v>
      </c>
      <c r="C82" s="7" t="s">
        <v>47</v>
      </c>
      <c r="D82" s="10">
        <v>1.8</v>
      </c>
      <c r="E82" s="54">
        <f>Table2[[#This Row],[KG per Batch]]/SUMIFS(Table2[KG per Batch],Table2[Description],Table2[[#This Row],[Description]])</f>
        <v>1.682242990654206E-2</v>
      </c>
    </row>
    <row r="83" spans="1:5" x14ac:dyDescent="0.25">
      <c r="A83" s="44" t="s">
        <v>217</v>
      </c>
      <c r="B83" s="46" t="s">
        <v>2525</v>
      </c>
      <c r="C83" s="8" t="s">
        <v>10</v>
      </c>
      <c r="D83" s="9">
        <v>0.2</v>
      </c>
      <c r="E83" s="55">
        <f>Table2[[#This Row],[KG per Batch]]/SUMIFS(Table2[KG per Batch],Table2[Description],Table2[[#This Row],[Description]])</f>
        <v>1.8691588785046732E-3</v>
      </c>
    </row>
    <row r="84" spans="1:5" x14ac:dyDescent="0.25">
      <c r="A84" s="44" t="s">
        <v>217</v>
      </c>
      <c r="B84" s="46" t="s">
        <v>2525</v>
      </c>
      <c r="C84" s="7" t="s">
        <v>15</v>
      </c>
      <c r="D84" s="10">
        <v>0.1</v>
      </c>
      <c r="E84" s="54">
        <f>Table2[[#This Row],[KG per Batch]]/SUMIFS(Table2[KG per Batch],Table2[Description],Table2[[#This Row],[Description]])</f>
        <v>9.345794392523366E-4</v>
      </c>
    </row>
    <row r="85" spans="1:5" x14ac:dyDescent="0.25">
      <c r="A85" s="44" t="s">
        <v>217</v>
      </c>
      <c r="B85" s="46" t="s">
        <v>2525</v>
      </c>
      <c r="C85" s="8" t="s">
        <v>34</v>
      </c>
      <c r="D85" s="9">
        <v>7.0000000000000007E-2</v>
      </c>
      <c r="E85" s="55">
        <f>Table2[[#This Row],[KG per Batch]]/SUMIFS(Table2[KG per Batch],Table2[Description],Table2[[#This Row],[Description]])</f>
        <v>6.5420560747663566E-4</v>
      </c>
    </row>
    <row r="86" spans="1:5" x14ac:dyDescent="0.25">
      <c r="A86" s="44" t="s">
        <v>217</v>
      </c>
      <c r="B86" s="46" t="s">
        <v>2525</v>
      </c>
      <c r="C86" s="7" t="s">
        <v>48</v>
      </c>
      <c r="D86" s="10">
        <v>0.1</v>
      </c>
      <c r="E86" s="54">
        <f>Table2[[#This Row],[KG per Batch]]/SUMIFS(Table2[KG per Batch],Table2[Description],Table2[[#This Row],[Description]])</f>
        <v>9.345794392523366E-4</v>
      </c>
    </row>
    <row r="87" spans="1:5" x14ac:dyDescent="0.25">
      <c r="A87" s="44" t="s">
        <v>217</v>
      </c>
      <c r="B87" s="46" t="s">
        <v>2525</v>
      </c>
      <c r="C87" s="8" t="s">
        <v>45</v>
      </c>
      <c r="D87" s="9">
        <v>0.1</v>
      </c>
      <c r="E87" s="55">
        <f>Table2[[#This Row],[KG per Batch]]/SUMIFS(Table2[KG per Batch],Table2[Description],Table2[[#This Row],[Description]])</f>
        <v>9.345794392523366E-4</v>
      </c>
    </row>
    <row r="88" spans="1:5" x14ac:dyDescent="0.25">
      <c r="A88" s="44" t="s">
        <v>217</v>
      </c>
      <c r="B88" s="46" t="s">
        <v>2525</v>
      </c>
      <c r="C88" s="7" t="s">
        <v>16</v>
      </c>
      <c r="D88" s="10">
        <v>0.5</v>
      </c>
      <c r="E88" s="54">
        <f>Table2[[#This Row],[KG per Batch]]/SUMIFS(Table2[KG per Batch],Table2[Description],Table2[[#This Row],[Description]])</f>
        <v>4.6728971962616828E-3</v>
      </c>
    </row>
    <row r="89" spans="1:5" x14ac:dyDescent="0.25">
      <c r="A89" s="44" t="s">
        <v>217</v>
      </c>
      <c r="B89" s="46" t="s">
        <v>2525</v>
      </c>
      <c r="C89" s="8" t="s">
        <v>17</v>
      </c>
      <c r="D89" s="9">
        <v>2.4</v>
      </c>
      <c r="E89" s="55">
        <f>Table2[[#This Row],[KG per Batch]]/SUMIFS(Table2[KG per Batch],Table2[Description],Table2[[#This Row],[Description]])</f>
        <v>2.2429906542056077E-2</v>
      </c>
    </row>
    <row r="90" spans="1:5" x14ac:dyDescent="0.25">
      <c r="A90" s="44" t="s">
        <v>222</v>
      </c>
      <c r="B90" s="46" t="s">
        <v>2526</v>
      </c>
      <c r="C90" s="7" t="s">
        <v>23</v>
      </c>
      <c r="D90" s="10">
        <v>40</v>
      </c>
      <c r="E90" s="54">
        <f>Table2[[#This Row],[KG per Batch]]/SUMIFS(Table2[KG per Batch],Table2[Description],Table2[[#This Row],[Description]])</f>
        <v>0.36479708162334706</v>
      </c>
    </row>
    <row r="91" spans="1:5" x14ac:dyDescent="0.25">
      <c r="A91" s="44" t="s">
        <v>222</v>
      </c>
      <c r="B91" s="46" t="s">
        <v>2526</v>
      </c>
      <c r="C91" s="8" t="s">
        <v>4</v>
      </c>
      <c r="D91" s="9">
        <v>40</v>
      </c>
      <c r="E91" s="55">
        <f>Table2[[#This Row],[KG per Batch]]/SUMIFS(Table2[KG per Batch],Table2[Description],Table2[[#This Row],[Description]])</f>
        <v>0.36479708162334706</v>
      </c>
    </row>
    <row r="92" spans="1:5" x14ac:dyDescent="0.25">
      <c r="A92" s="44" t="s">
        <v>222</v>
      </c>
      <c r="B92" s="46" t="s">
        <v>2526</v>
      </c>
      <c r="C92" s="7" t="s">
        <v>37</v>
      </c>
      <c r="D92" s="10">
        <v>10</v>
      </c>
      <c r="E92" s="54">
        <f>Table2[[#This Row],[KG per Batch]]/SUMIFS(Table2[KG per Batch],Table2[Description],Table2[[#This Row],[Description]])</f>
        <v>9.1199270405836766E-2</v>
      </c>
    </row>
    <row r="93" spans="1:5" x14ac:dyDescent="0.25">
      <c r="A93" s="44" t="s">
        <v>222</v>
      </c>
      <c r="B93" s="46" t="s">
        <v>2526</v>
      </c>
      <c r="C93" s="8" t="s">
        <v>6</v>
      </c>
      <c r="D93" s="9">
        <v>10</v>
      </c>
      <c r="E93" s="55">
        <f>Table2[[#This Row],[KG per Batch]]/SUMIFS(Table2[KG per Batch],Table2[Description],Table2[[#This Row],[Description]])</f>
        <v>9.1199270405836766E-2</v>
      </c>
    </row>
    <row r="94" spans="1:5" x14ac:dyDescent="0.25">
      <c r="A94" s="44" t="s">
        <v>222</v>
      </c>
      <c r="B94" s="46" t="s">
        <v>2526</v>
      </c>
      <c r="C94" s="7" t="s">
        <v>7</v>
      </c>
      <c r="D94" s="10">
        <v>1.5</v>
      </c>
      <c r="E94" s="54">
        <f>Table2[[#This Row],[KG per Batch]]/SUMIFS(Table2[KG per Batch],Table2[Description],Table2[[#This Row],[Description]])</f>
        <v>1.3679890560875515E-2</v>
      </c>
    </row>
    <row r="95" spans="1:5" x14ac:dyDescent="0.25">
      <c r="A95" s="44" t="s">
        <v>222</v>
      </c>
      <c r="B95" s="46" t="s">
        <v>2526</v>
      </c>
      <c r="C95" s="8" t="s">
        <v>8</v>
      </c>
      <c r="D95" s="9">
        <v>0.15</v>
      </c>
      <c r="E95" s="55">
        <f>Table2[[#This Row],[KG per Batch]]/SUMIFS(Table2[KG per Batch],Table2[Description],Table2[[#This Row],[Description]])</f>
        <v>1.3679890560875513E-3</v>
      </c>
    </row>
    <row r="96" spans="1:5" x14ac:dyDescent="0.25">
      <c r="A96" s="44" t="s">
        <v>222</v>
      </c>
      <c r="B96" s="46" t="s">
        <v>2526</v>
      </c>
      <c r="C96" s="7" t="s">
        <v>49</v>
      </c>
      <c r="D96" s="10">
        <v>7.0000000000000007E-2</v>
      </c>
      <c r="E96" s="54">
        <f>Table2[[#This Row],[KG per Batch]]/SUMIFS(Table2[KG per Batch],Table2[Description],Table2[[#This Row],[Description]])</f>
        <v>6.3839489284085737E-4</v>
      </c>
    </row>
    <row r="97" spans="1:5" x14ac:dyDescent="0.25">
      <c r="A97" s="44" t="s">
        <v>222</v>
      </c>
      <c r="B97" s="46" t="s">
        <v>2526</v>
      </c>
      <c r="C97" s="8" t="s">
        <v>50</v>
      </c>
      <c r="D97" s="9">
        <v>1.2</v>
      </c>
      <c r="E97" s="55">
        <f>Table2[[#This Row],[KG per Batch]]/SUMIFS(Table2[KG per Batch],Table2[Description],Table2[[#This Row],[Description]])</f>
        <v>1.094391244870041E-2</v>
      </c>
    </row>
    <row r="98" spans="1:5" x14ac:dyDescent="0.25">
      <c r="A98" s="44" t="s">
        <v>222</v>
      </c>
      <c r="B98" s="46" t="s">
        <v>2526</v>
      </c>
      <c r="C98" s="7" t="s">
        <v>10</v>
      </c>
      <c r="D98" s="10">
        <v>0.5</v>
      </c>
      <c r="E98" s="54">
        <f>Table2[[#This Row],[KG per Batch]]/SUMIFS(Table2[KG per Batch],Table2[Description],Table2[[#This Row],[Description]])</f>
        <v>4.5599635202918376E-3</v>
      </c>
    </row>
    <row r="99" spans="1:5" x14ac:dyDescent="0.25">
      <c r="A99" s="44" t="s">
        <v>222</v>
      </c>
      <c r="B99" s="46" t="s">
        <v>2526</v>
      </c>
      <c r="C99" s="8" t="s">
        <v>15</v>
      </c>
      <c r="D99" s="9">
        <v>7.0000000000000007E-2</v>
      </c>
      <c r="E99" s="55">
        <f>Table2[[#This Row],[KG per Batch]]/SUMIFS(Table2[KG per Batch],Table2[Description],Table2[[#This Row],[Description]])</f>
        <v>6.3839489284085737E-4</v>
      </c>
    </row>
    <row r="100" spans="1:5" x14ac:dyDescent="0.25">
      <c r="A100" s="44" t="s">
        <v>222</v>
      </c>
      <c r="B100" s="46" t="s">
        <v>2526</v>
      </c>
      <c r="C100" s="7" t="s">
        <v>34</v>
      </c>
      <c r="D100" s="10">
        <v>0.06</v>
      </c>
      <c r="E100" s="54">
        <f>Table2[[#This Row],[KG per Batch]]/SUMIFS(Table2[KG per Batch],Table2[Description],Table2[[#This Row],[Description]])</f>
        <v>5.4719562243502051E-4</v>
      </c>
    </row>
    <row r="101" spans="1:5" x14ac:dyDescent="0.25">
      <c r="A101" s="44" t="s">
        <v>222</v>
      </c>
      <c r="B101" s="46" t="s">
        <v>2526</v>
      </c>
      <c r="C101" s="8" t="s">
        <v>48</v>
      </c>
      <c r="D101" s="9">
        <v>0.1</v>
      </c>
      <c r="E101" s="55">
        <f>Table2[[#This Row],[KG per Batch]]/SUMIFS(Table2[KG per Batch],Table2[Description],Table2[[#This Row],[Description]])</f>
        <v>9.1199270405836763E-4</v>
      </c>
    </row>
    <row r="102" spans="1:5" x14ac:dyDescent="0.25">
      <c r="A102" s="44" t="s">
        <v>222</v>
      </c>
      <c r="B102" s="46" t="s">
        <v>2526</v>
      </c>
      <c r="C102" s="7" t="s">
        <v>46</v>
      </c>
      <c r="D102" s="10">
        <v>0.1</v>
      </c>
      <c r="E102" s="54">
        <f>Table2[[#This Row],[KG per Batch]]/SUMIFS(Table2[KG per Batch],Table2[Description],Table2[[#This Row],[Description]])</f>
        <v>9.1199270405836763E-4</v>
      </c>
    </row>
    <row r="103" spans="1:5" x14ac:dyDescent="0.25">
      <c r="A103" s="44" t="s">
        <v>222</v>
      </c>
      <c r="B103" s="46" t="s">
        <v>2526</v>
      </c>
      <c r="C103" s="8" t="s">
        <v>16</v>
      </c>
      <c r="D103" s="9">
        <v>0.5</v>
      </c>
      <c r="E103" s="55">
        <f>Table2[[#This Row],[KG per Batch]]/SUMIFS(Table2[KG per Batch],Table2[Description],Table2[[#This Row],[Description]])</f>
        <v>4.5599635202918376E-3</v>
      </c>
    </row>
    <row r="104" spans="1:5" x14ac:dyDescent="0.25">
      <c r="A104" s="44" t="s">
        <v>222</v>
      </c>
      <c r="B104" s="46" t="s">
        <v>2526</v>
      </c>
      <c r="C104" s="7" t="s">
        <v>17</v>
      </c>
      <c r="D104" s="10">
        <v>2.4</v>
      </c>
      <c r="E104" s="54">
        <f>Table2[[#This Row],[KG per Batch]]/SUMIFS(Table2[KG per Batch],Table2[Description],Table2[[#This Row],[Description]])</f>
        <v>2.188782489740082E-2</v>
      </c>
    </row>
    <row r="105" spans="1:5" x14ac:dyDescent="0.25">
      <c r="A105" s="44" t="s">
        <v>222</v>
      </c>
      <c r="B105" s="46" t="s">
        <v>2526</v>
      </c>
      <c r="C105" s="8" t="s">
        <v>13</v>
      </c>
      <c r="D105" s="9">
        <v>3</v>
      </c>
      <c r="E105" s="55">
        <f>Table2[[#This Row],[KG per Batch]]/SUMIFS(Table2[KG per Batch],Table2[Description],Table2[[#This Row],[Description]])</f>
        <v>2.7359781121751029E-2</v>
      </c>
    </row>
    <row r="106" spans="1:5" x14ac:dyDescent="0.25">
      <c r="A106" s="44" t="s">
        <v>2527</v>
      </c>
      <c r="B106" s="46" t="s">
        <v>2528</v>
      </c>
      <c r="C106" s="7" t="s">
        <v>23</v>
      </c>
      <c r="D106" s="10">
        <v>50</v>
      </c>
      <c r="E106" s="54">
        <f>Table2[[#This Row],[KG per Batch]]/SUMIFS(Table2[KG per Batch],Table2[Description],Table2[[#This Row],[Description]])</f>
        <v>0.47258979206049151</v>
      </c>
    </row>
    <row r="107" spans="1:5" x14ac:dyDescent="0.25">
      <c r="A107" s="44" t="s">
        <v>2527</v>
      </c>
      <c r="B107" s="46" t="s">
        <v>2528</v>
      </c>
      <c r="C107" s="8" t="s">
        <v>51</v>
      </c>
      <c r="D107" s="9">
        <v>25</v>
      </c>
      <c r="E107" s="55">
        <f>Table2[[#This Row],[KG per Batch]]/SUMIFS(Table2[KG per Batch],Table2[Description],Table2[[#This Row],[Description]])</f>
        <v>0.23629489603024575</v>
      </c>
    </row>
    <row r="108" spans="1:5" x14ac:dyDescent="0.25">
      <c r="A108" s="44" t="s">
        <v>2527</v>
      </c>
      <c r="B108" s="46" t="s">
        <v>2528</v>
      </c>
      <c r="C108" s="7" t="s">
        <v>5</v>
      </c>
      <c r="D108" s="10">
        <v>25</v>
      </c>
      <c r="E108" s="54">
        <f>Table2[[#This Row],[KG per Batch]]/SUMIFS(Table2[KG per Batch],Table2[Description],Table2[[#This Row],[Description]])</f>
        <v>0.23629489603024575</v>
      </c>
    </row>
    <row r="109" spans="1:5" x14ac:dyDescent="0.25">
      <c r="A109" s="44" t="s">
        <v>2527</v>
      </c>
      <c r="B109" s="46" t="s">
        <v>2528</v>
      </c>
      <c r="C109" s="8" t="s">
        <v>7</v>
      </c>
      <c r="D109" s="9">
        <v>1.2</v>
      </c>
      <c r="E109" s="55">
        <f>Table2[[#This Row],[KG per Batch]]/SUMIFS(Table2[KG per Batch],Table2[Description],Table2[[#This Row],[Description]])</f>
        <v>1.1342155009451797E-2</v>
      </c>
    </row>
    <row r="110" spans="1:5" x14ac:dyDescent="0.25">
      <c r="A110" s="44" t="s">
        <v>2527</v>
      </c>
      <c r="B110" s="46" t="s">
        <v>2528</v>
      </c>
      <c r="C110" s="7" t="s">
        <v>8</v>
      </c>
      <c r="D110" s="10">
        <v>0.15</v>
      </c>
      <c r="E110" s="54">
        <f>Table2[[#This Row],[KG per Batch]]/SUMIFS(Table2[KG per Batch],Table2[Description],Table2[[#This Row],[Description]])</f>
        <v>1.4177693761814746E-3</v>
      </c>
    </row>
    <row r="111" spans="1:5" x14ac:dyDescent="0.25">
      <c r="A111" s="44" t="s">
        <v>2527</v>
      </c>
      <c r="B111" s="46" t="s">
        <v>2528</v>
      </c>
      <c r="C111" s="8" t="s">
        <v>52</v>
      </c>
      <c r="D111" s="9">
        <v>0.6</v>
      </c>
      <c r="E111" s="55">
        <f>Table2[[#This Row],[KG per Batch]]/SUMIFS(Table2[KG per Batch],Table2[Description],Table2[[#This Row],[Description]])</f>
        <v>5.6710775047258983E-3</v>
      </c>
    </row>
    <row r="112" spans="1:5" x14ac:dyDescent="0.25">
      <c r="A112" s="44" t="s">
        <v>2527</v>
      </c>
      <c r="B112" s="46" t="s">
        <v>2528</v>
      </c>
      <c r="C112" s="7" t="s">
        <v>49</v>
      </c>
      <c r="D112" s="10">
        <v>7.0000000000000007E-2</v>
      </c>
      <c r="E112" s="54">
        <f>Table2[[#This Row],[KG per Batch]]/SUMIFS(Table2[KG per Batch],Table2[Description],Table2[[#This Row],[Description]])</f>
        <v>6.6162570888468814E-4</v>
      </c>
    </row>
    <row r="113" spans="1:5" x14ac:dyDescent="0.25">
      <c r="A113" s="44" t="s">
        <v>2527</v>
      </c>
      <c r="B113" s="46" t="s">
        <v>2528</v>
      </c>
      <c r="C113" s="8" t="s">
        <v>15</v>
      </c>
      <c r="D113" s="9">
        <v>0.08</v>
      </c>
      <c r="E113" s="55">
        <f>Table2[[#This Row],[KG per Batch]]/SUMIFS(Table2[KG per Batch],Table2[Description],Table2[[#This Row],[Description]])</f>
        <v>7.5614366729678643E-4</v>
      </c>
    </row>
    <row r="114" spans="1:5" x14ac:dyDescent="0.25">
      <c r="A114" s="44" t="s">
        <v>2527</v>
      </c>
      <c r="B114" s="46" t="s">
        <v>2528</v>
      </c>
      <c r="C114" s="7" t="s">
        <v>10</v>
      </c>
      <c r="D114" s="10">
        <v>0.3</v>
      </c>
      <c r="E114" s="54">
        <f>Table2[[#This Row],[KG per Batch]]/SUMIFS(Table2[KG per Batch],Table2[Description],Table2[[#This Row],[Description]])</f>
        <v>2.8355387523629491E-3</v>
      </c>
    </row>
    <row r="115" spans="1:5" x14ac:dyDescent="0.25">
      <c r="A115" s="44" t="s">
        <v>2527</v>
      </c>
      <c r="B115" s="46" t="s">
        <v>2528</v>
      </c>
      <c r="C115" s="8" t="s">
        <v>31</v>
      </c>
      <c r="D115" s="9">
        <v>0.5</v>
      </c>
      <c r="E115" s="55">
        <f>Table2[[#This Row],[KG per Batch]]/SUMIFS(Table2[KG per Batch],Table2[Description],Table2[[#This Row],[Description]])</f>
        <v>4.725897920604915E-3</v>
      </c>
    </row>
    <row r="116" spans="1:5" x14ac:dyDescent="0.25">
      <c r="A116" s="44" t="s">
        <v>2527</v>
      </c>
      <c r="B116" s="46" t="s">
        <v>2528</v>
      </c>
      <c r="C116" s="7" t="s">
        <v>16</v>
      </c>
      <c r="D116" s="10">
        <v>0.5</v>
      </c>
      <c r="E116" s="54">
        <f>Table2[[#This Row],[KG per Batch]]/SUMIFS(Table2[KG per Batch],Table2[Description],Table2[[#This Row],[Description]])</f>
        <v>4.725897920604915E-3</v>
      </c>
    </row>
    <row r="117" spans="1:5" x14ac:dyDescent="0.25">
      <c r="A117" s="44" t="s">
        <v>2527</v>
      </c>
      <c r="B117" s="46" t="s">
        <v>2528</v>
      </c>
      <c r="C117" s="8" t="s">
        <v>17</v>
      </c>
      <c r="D117" s="9">
        <v>2.4</v>
      </c>
      <c r="E117" s="55">
        <f>Table2[[#This Row],[KG per Batch]]/SUMIFS(Table2[KG per Batch],Table2[Description],Table2[[#This Row],[Description]])</f>
        <v>2.2684310018903593E-2</v>
      </c>
    </row>
    <row r="118" spans="1:5" x14ac:dyDescent="0.25">
      <c r="A118" s="44" t="s">
        <v>241</v>
      </c>
      <c r="B118" s="46" t="s">
        <v>2529</v>
      </c>
      <c r="C118" s="7" t="s">
        <v>21</v>
      </c>
      <c r="D118" s="10">
        <v>27</v>
      </c>
      <c r="E118" s="54">
        <f>Table2[[#This Row],[KG per Batch]]/SUMIFS(Table2[KG per Batch],Table2[Description],Table2[[#This Row],[Description]])</f>
        <v>0.27</v>
      </c>
    </row>
    <row r="119" spans="1:5" x14ac:dyDescent="0.25">
      <c r="A119" s="44" t="s">
        <v>241</v>
      </c>
      <c r="B119" s="46" t="s">
        <v>2529</v>
      </c>
      <c r="C119" s="8" t="s">
        <v>6</v>
      </c>
      <c r="D119" s="9">
        <v>22</v>
      </c>
      <c r="E119" s="55">
        <f>Table2[[#This Row],[KG per Batch]]/SUMIFS(Table2[KG per Batch],Table2[Description],Table2[[#This Row],[Description]])</f>
        <v>0.22</v>
      </c>
    </row>
    <row r="120" spans="1:5" x14ac:dyDescent="0.25">
      <c r="A120" s="44" t="s">
        <v>241</v>
      </c>
      <c r="B120" s="46" t="s">
        <v>2529</v>
      </c>
      <c r="C120" s="7" t="s">
        <v>20</v>
      </c>
      <c r="D120" s="10">
        <v>25</v>
      </c>
      <c r="E120" s="54">
        <f>Table2[[#This Row],[KG per Batch]]/SUMIFS(Table2[KG per Batch],Table2[Description],Table2[[#This Row],[Description]])</f>
        <v>0.25</v>
      </c>
    </row>
    <row r="121" spans="1:5" x14ac:dyDescent="0.25">
      <c r="A121" s="44" t="s">
        <v>241</v>
      </c>
      <c r="B121" s="46" t="s">
        <v>2529</v>
      </c>
      <c r="C121" s="8" t="s">
        <v>37</v>
      </c>
      <c r="D121" s="9">
        <v>16</v>
      </c>
      <c r="E121" s="55">
        <f>Table2[[#This Row],[KG per Batch]]/SUMIFS(Table2[KG per Batch],Table2[Description],Table2[[#This Row],[Description]])</f>
        <v>0.16</v>
      </c>
    </row>
    <row r="122" spans="1:5" x14ac:dyDescent="0.25">
      <c r="A122" s="44" t="s">
        <v>241</v>
      </c>
      <c r="B122" s="46" t="s">
        <v>2529</v>
      </c>
      <c r="C122" s="7" t="s">
        <v>54</v>
      </c>
      <c r="D122" s="10">
        <v>1</v>
      </c>
      <c r="E122" s="54">
        <f>Table2[[#This Row],[KG per Batch]]/SUMIFS(Table2[KG per Batch],Table2[Description],Table2[[#This Row],[Description]])</f>
        <v>0.01</v>
      </c>
    </row>
    <row r="123" spans="1:5" x14ac:dyDescent="0.25">
      <c r="A123" s="44" t="s">
        <v>241</v>
      </c>
      <c r="B123" s="46" t="s">
        <v>2529</v>
      </c>
      <c r="C123" s="8" t="s">
        <v>55</v>
      </c>
      <c r="D123" s="9">
        <v>9</v>
      </c>
      <c r="E123" s="55">
        <f>Table2[[#This Row],[KG per Batch]]/SUMIFS(Table2[KG per Batch],Table2[Description],Table2[[#This Row],[Description]])</f>
        <v>0.09</v>
      </c>
    </row>
    <row r="124" spans="1:5" x14ac:dyDescent="0.25">
      <c r="A124" s="44" t="s">
        <v>160</v>
      </c>
      <c r="B124" s="46" t="s">
        <v>161</v>
      </c>
      <c r="C124" s="7" t="s">
        <v>23</v>
      </c>
      <c r="D124" s="10">
        <v>40</v>
      </c>
      <c r="E124" s="54">
        <f>Table2[[#This Row],[KG per Batch]]/SUMIFS(Table2[KG per Batch],Table2[Description],Table2[[#This Row],[Description]])</f>
        <v>0.36703982382088457</v>
      </c>
    </row>
    <row r="125" spans="1:5" x14ac:dyDescent="0.25">
      <c r="A125" s="44" t="s">
        <v>160</v>
      </c>
      <c r="B125" s="46" t="s">
        <v>161</v>
      </c>
      <c r="C125" s="8" t="s">
        <v>4</v>
      </c>
      <c r="D125" s="9">
        <v>24</v>
      </c>
      <c r="E125" s="55">
        <f>Table2[[#This Row],[KG per Batch]]/SUMIFS(Table2[KG per Batch],Table2[Description],Table2[[#This Row],[Description]])</f>
        <v>0.22022389429253073</v>
      </c>
    </row>
    <row r="126" spans="1:5" x14ac:dyDescent="0.25">
      <c r="A126" s="44" t="s">
        <v>160</v>
      </c>
      <c r="B126" s="46" t="s">
        <v>161</v>
      </c>
      <c r="C126" s="7" t="s">
        <v>6</v>
      </c>
      <c r="D126" s="10">
        <v>6</v>
      </c>
      <c r="E126" s="54">
        <f>Table2[[#This Row],[KG per Batch]]/SUMIFS(Table2[KG per Batch],Table2[Description],Table2[[#This Row],[Description]])</f>
        <v>5.5055973573132681E-2</v>
      </c>
    </row>
    <row r="127" spans="1:5" x14ac:dyDescent="0.25">
      <c r="A127" s="44" t="s">
        <v>160</v>
      </c>
      <c r="B127" s="46" t="s">
        <v>161</v>
      </c>
      <c r="C127" s="8" t="s">
        <v>5</v>
      </c>
      <c r="D127" s="9">
        <v>16</v>
      </c>
      <c r="E127" s="55">
        <f>Table2[[#This Row],[KG per Batch]]/SUMIFS(Table2[KG per Batch],Table2[Description],Table2[[#This Row],[Description]])</f>
        <v>0.14681592952835382</v>
      </c>
    </row>
    <row r="128" spans="1:5" x14ac:dyDescent="0.25">
      <c r="A128" s="44" t="s">
        <v>160</v>
      </c>
      <c r="B128" s="46" t="s">
        <v>161</v>
      </c>
      <c r="C128" s="7" t="s">
        <v>24</v>
      </c>
      <c r="D128" s="10">
        <v>20</v>
      </c>
      <c r="E128" s="54">
        <f>Table2[[#This Row],[KG per Batch]]/SUMIFS(Table2[KG per Batch],Table2[Description],Table2[[#This Row],[Description]])</f>
        <v>0.18351991191044228</v>
      </c>
    </row>
    <row r="129" spans="1:5" x14ac:dyDescent="0.25">
      <c r="A129" s="44" t="s">
        <v>160</v>
      </c>
      <c r="B129" s="46" t="s">
        <v>161</v>
      </c>
      <c r="C129" s="8" t="s">
        <v>7</v>
      </c>
      <c r="D129" s="9">
        <v>1.7</v>
      </c>
      <c r="E129" s="55">
        <f>Table2[[#This Row],[KG per Batch]]/SUMIFS(Table2[KG per Batch],Table2[Description],Table2[[#This Row],[Description]])</f>
        <v>1.5599192512387594E-2</v>
      </c>
    </row>
    <row r="130" spans="1:5" x14ac:dyDescent="0.25">
      <c r="A130" s="44" t="s">
        <v>160</v>
      </c>
      <c r="B130" s="46" t="s">
        <v>161</v>
      </c>
      <c r="C130" s="7" t="s">
        <v>8</v>
      </c>
      <c r="D130" s="10">
        <v>0.15</v>
      </c>
      <c r="E130" s="54">
        <f>Table2[[#This Row],[KG per Batch]]/SUMIFS(Table2[KG per Batch],Table2[Description],Table2[[#This Row],[Description]])</f>
        <v>1.3763993393283171E-3</v>
      </c>
    </row>
    <row r="131" spans="1:5" x14ac:dyDescent="0.25">
      <c r="A131" s="44" t="s">
        <v>160</v>
      </c>
      <c r="B131" s="46" t="s">
        <v>161</v>
      </c>
      <c r="C131" s="8" t="s">
        <v>10</v>
      </c>
      <c r="D131" s="9">
        <v>0.3</v>
      </c>
      <c r="E131" s="55">
        <f>Table2[[#This Row],[KG per Batch]]/SUMIFS(Table2[KG per Batch],Table2[Description],Table2[[#This Row],[Description]])</f>
        <v>2.7527986786566342E-3</v>
      </c>
    </row>
    <row r="132" spans="1:5" x14ac:dyDescent="0.25">
      <c r="A132" s="44" t="s">
        <v>160</v>
      </c>
      <c r="B132" s="46" t="s">
        <v>161</v>
      </c>
      <c r="C132" s="7" t="s">
        <v>49</v>
      </c>
      <c r="D132" s="10">
        <v>0.06</v>
      </c>
      <c r="E132" s="54">
        <f>Table2[[#This Row],[KG per Batch]]/SUMIFS(Table2[KG per Batch],Table2[Description],Table2[[#This Row],[Description]])</f>
        <v>5.5055973573132683E-4</v>
      </c>
    </row>
    <row r="133" spans="1:5" x14ac:dyDescent="0.25">
      <c r="A133" s="44" t="s">
        <v>160</v>
      </c>
      <c r="B133" s="46" t="s">
        <v>161</v>
      </c>
      <c r="C133" s="8" t="s">
        <v>15</v>
      </c>
      <c r="D133" s="9">
        <v>0.12</v>
      </c>
      <c r="E133" s="55">
        <f>Table2[[#This Row],[KG per Batch]]/SUMIFS(Table2[KG per Batch],Table2[Description],Table2[[#This Row],[Description]])</f>
        <v>1.1011194714626537E-3</v>
      </c>
    </row>
    <row r="134" spans="1:5" x14ac:dyDescent="0.25">
      <c r="A134" s="44" t="s">
        <v>160</v>
      </c>
      <c r="B134" s="46" t="s">
        <v>161</v>
      </c>
      <c r="C134" s="7" t="s">
        <v>56</v>
      </c>
      <c r="D134" s="10">
        <v>0.6</v>
      </c>
      <c r="E134" s="54">
        <f>Table2[[#This Row],[KG per Batch]]/SUMIFS(Table2[KG per Batch],Table2[Description],Table2[[#This Row],[Description]])</f>
        <v>5.5055973573132685E-3</v>
      </c>
    </row>
    <row r="135" spans="1:5" x14ac:dyDescent="0.25">
      <c r="A135" s="44" t="s">
        <v>160</v>
      </c>
      <c r="B135" s="46" t="s">
        <v>161</v>
      </c>
      <c r="C135" s="8" t="s">
        <v>14</v>
      </c>
      <c r="D135" s="9">
        <v>0.05</v>
      </c>
      <c r="E135" s="55">
        <f>Table2[[#This Row],[KG per Batch]]/SUMIFS(Table2[KG per Batch],Table2[Description],Table2[[#This Row],[Description]])</f>
        <v>4.5879977977610574E-4</v>
      </c>
    </row>
    <row r="136" spans="1:5" x14ac:dyDescent="0.25">
      <c r="A136" s="44" t="s">
        <v>246</v>
      </c>
      <c r="B136" s="46" t="s">
        <v>2530</v>
      </c>
      <c r="C136" s="7" t="s">
        <v>58</v>
      </c>
      <c r="D136" s="10">
        <v>30</v>
      </c>
      <c r="E136" s="54">
        <f>Table2[[#This Row],[KG per Batch]]/SUMIFS(Table2[KG per Batch],Table2[Description],Table2[[#This Row],[Description]])</f>
        <v>0.2543019411714843</v>
      </c>
    </row>
    <row r="137" spans="1:5" x14ac:dyDescent="0.25">
      <c r="A137" s="44" t="s">
        <v>246</v>
      </c>
      <c r="B137" s="46" t="s">
        <v>2530</v>
      </c>
      <c r="C137" s="8" t="s">
        <v>20</v>
      </c>
      <c r="D137" s="9">
        <v>25</v>
      </c>
      <c r="E137" s="55">
        <f>Table2[[#This Row],[KG per Batch]]/SUMIFS(Table2[KG per Batch],Table2[Description],Table2[[#This Row],[Description]])</f>
        <v>0.21191828430957024</v>
      </c>
    </row>
    <row r="138" spans="1:5" x14ac:dyDescent="0.25">
      <c r="A138" s="44" t="s">
        <v>246</v>
      </c>
      <c r="B138" s="46" t="s">
        <v>2530</v>
      </c>
      <c r="C138" s="7" t="s">
        <v>6</v>
      </c>
      <c r="D138" s="10">
        <v>20</v>
      </c>
      <c r="E138" s="54">
        <f>Table2[[#This Row],[KG per Batch]]/SUMIFS(Table2[KG per Batch],Table2[Description],Table2[[#This Row],[Description]])</f>
        <v>0.16953462744765618</v>
      </c>
    </row>
    <row r="139" spans="1:5" x14ac:dyDescent="0.25">
      <c r="A139" s="44" t="s">
        <v>246</v>
      </c>
      <c r="B139" s="46" t="s">
        <v>2530</v>
      </c>
      <c r="C139" s="8" t="s">
        <v>37</v>
      </c>
      <c r="D139" s="9">
        <v>25</v>
      </c>
      <c r="E139" s="55">
        <f>Table2[[#This Row],[KG per Batch]]/SUMIFS(Table2[KG per Batch],Table2[Description],Table2[[#This Row],[Description]])</f>
        <v>0.21191828430957024</v>
      </c>
    </row>
    <row r="140" spans="1:5" x14ac:dyDescent="0.25">
      <c r="A140" s="44" t="s">
        <v>246</v>
      </c>
      <c r="B140" s="46" t="s">
        <v>2530</v>
      </c>
      <c r="C140" s="7" t="s">
        <v>54</v>
      </c>
      <c r="D140" s="10">
        <v>2</v>
      </c>
      <c r="E140" s="54">
        <f>Table2[[#This Row],[KG per Batch]]/SUMIFS(Table2[KG per Batch],Table2[Description],Table2[[#This Row],[Description]])</f>
        <v>1.695346274476562E-2</v>
      </c>
    </row>
    <row r="141" spans="1:5" x14ac:dyDescent="0.25">
      <c r="A141" s="44" t="s">
        <v>246</v>
      </c>
      <c r="B141" s="46" t="s">
        <v>2530</v>
      </c>
      <c r="C141" s="8" t="s">
        <v>7</v>
      </c>
      <c r="D141" s="9">
        <v>1.55</v>
      </c>
      <c r="E141" s="55">
        <f>Table2[[#This Row],[KG per Batch]]/SUMIFS(Table2[KG per Batch],Table2[Description],Table2[[#This Row],[Description]])</f>
        <v>1.3138933627193355E-2</v>
      </c>
    </row>
    <row r="142" spans="1:5" x14ac:dyDescent="0.25">
      <c r="A142" s="44" t="s">
        <v>246</v>
      </c>
      <c r="B142" s="46" t="s">
        <v>2530</v>
      </c>
      <c r="C142" s="7" t="s">
        <v>8</v>
      </c>
      <c r="D142" s="10">
        <v>0.15</v>
      </c>
      <c r="E142" s="54">
        <f>Table2[[#This Row],[KG per Batch]]/SUMIFS(Table2[KG per Batch],Table2[Description],Table2[[#This Row],[Description]])</f>
        <v>1.2715097058574214E-3</v>
      </c>
    </row>
    <row r="143" spans="1:5" x14ac:dyDescent="0.25">
      <c r="A143" s="44" t="s">
        <v>246</v>
      </c>
      <c r="B143" s="46" t="s">
        <v>2530</v>
      </c>
      <c r="C143" s="8" t="s">
        <v>9</v>
      </c>
      <c r="D143" s="9">
        <v>0.7</v>
      </c>
      <c r="E143" s="55">
        <f>Table2[[#This Row],[KG per Batch]]/SUMIFS(Table2[KG per Batch],Table2[Description],Table2[[#This Row],[Description]])</f>
        <v>5.9337119606679657E-3</v>
      </c>
    </row>
    <row r="144" spans="1:5" x14ac:dyDescent="0.25">
      <c r="A144" s="44" t="s">
        <v>246</v>
      </c>
      <c r="B144" s="46" t="s">
        <v>2530</v>
      </c>
      <c r="C144" s="7" t="s">
        <v>10</v>
      </c>
      <c r="D144" s="10">
        <v>0.5</v>
      </c>
      <c r="E144" s="54">
        <f>Table2[[#This Row],[KG per Batch]]/SUMIFS(Table2[KG per Batch],Table2[Description],Table2[[#This Row],[Description]])</f>
        <v>4.2383656861914049E-3</v>
      </c>
    </row>
    <row r="145" spans="1:5" x14ac:dyDescent="0.25">
      <c r="A145" s="44" t="s">
        <v>246</v>
      </c>
      <c r="B145" s="46" t="s">
        <v>2530</v>
      </c>
      <c r="C145" s="8" t="s">
        <v>49</v>
      </c>
      <c r="D145" s="9">
        <v>0.1</v>
      </c>
      <c r="E145" s="55">
        <f>Table2[[#This Row],[KG per Batch]]/SUMIFS(Table2[KG per Batch],Table2[Description],Table2[[#This Row],[Description]])</f>
        <v>8.4767313723828092E-4</v>
      </c>
    </row>
    <row r="146" spans="1:5" x14ac:dyDescent="0.25">
      <c r="A146" s="44" t="s">
        <v>246</v>
      </c>
      <c r="B146" s="46" t="s">
        <v>2530</v>
      </c>
      <c r="C146" s="7" t="s">
        <v>13</v>
      </c>
      <c r="D146" s="10">
        <v>6</v>
      </c>
      <c r="E146" s="54">
        <f>Table2[[#This Row],[KG per Batch]]/SUMIFS(Table2[KG per Batch],Table2[Description],Table2[[#This Row],[Description]])</f>
        <v>5.0860388234296852E-2</v>
      </c>
    </row>
    <row r="147" spans="1:5" x14ac:dyDescent="0.25">
      <c r="A147" s="44" t="s">
        <v>246</v>
      </c>
      <c r="B147" s="46" t="s">
        <v>2530</v>
      </c>
      <c r="C147" s="8" t="s">
        <v>12</v>
      </c>
      <c r="D147" s="9">
        <v>4</v>
      </c>
      <c r="E147" s="55">
        <f>Table2[[#This Row],[KG per Batch]]/SUMIFS(Table2[KG per Batch],Table2[Description],Table2[[#This Row],[Description]])</f>
        <v>3.3906925489531239E-2</v>
      </c>
    </row>
    <row r="148" spans="1:5" x14ac:dyDescent="0.25">
      <c r="A148" s="44" t="s">
        <v>246</v>
      </c>
      <c r="B148" s="46" t="s">
        <v>2530</v>
      </c>
      <c r="C148" s="7" t="s">
        <v>15</v>
      </c>
      <c r="D148" s="6">
        <v>7.0000000000000007E-2</v>
      </c>
      <c r="E148" s="54">
        <f>Table2[[#This Row],[KG per Batch]]/SUMIFS(Table2[KG per Batch],Table2[Description],Table2[[#This Row],[Description]])</f>
        <v>5.9337119606679668E-4</v>
      </c>
    </row>
    <row r="149" spans="1:5" x14ac:dyDescent="0.25">
      <c r="A149" s="44" t="s">
        <v>246</v>
      </c>
      <c r="B149" s="46" t="s">
        <v>2530</v>
      </c>
      <c r="C149" s="8" t="s">
        <v>31</v>
      </c>
      <c r="D149" s="5">
        <v>0.5</v>
      </c>
      <c r="E149" s="55">
        <f>Table2[[#This Row],[KG per Batch]]/SUMIFS(Table2[KG per Batch],Table2[Description],Table2[[#This Row],[Description]])</f>
        <v>4.2383656861914049E-3</v>
      </c>
    </row>
    <row r="150" spans="1:5" x14ac:dyDescent="0.25">
      <c r="A150" s="44" t="s">
        <v>246</v>
      </c>
      <c r="B150" s="46" t="s">
        <v>2530</v>
      </c>
      <c r="C150" s="7" t="s">
        <v>17</v>
      </c>
      <c r="D150" s="6">
        <v>2.4</v>
      </c>
      <c r="E150" s="54">
        <f>Table2[[#This Row],[KG per Batch]]/SUMIFS(Table2[KG per Batch],Table2[Description],Table2[[#This Row],[Description]])</f>
        <v>2.0344155293718743E-2</v>
      </c>
    </row>
    <row r="151" spans="1:5" x14ac:dyDescent="0.25">
      <c r="A151" s="44" t="s">
        <v>251</v>
      </c>
      <c r="B151" s="46" t="s">
        <v>2531</v>
      </c>
      <c r="C151" s="8" t="s">
        <v>23</v>
      </c>
      <c r="D151" s="5">
        <v>24</v>
      </c>
      <c r="E151" s="55">
        <f>Table2[[#This Row],[KG per Batch]]/SUMIFS(Table2[KG per Batch],Table2[Description],Table2[[#This Row],[Description]])</f>
        <v>0.22497187851518563</v>
      </c>
    </row>
    <row r="152" spans="1:5" x14ac:dyDescent="0.25">
      <c r="A152" s="44" t="s">
        <v>251</v>
      </c>
      <c r="B152" s="46" t="s">
        <v>2531</v>
      </c>
      <c r="C152" s="7" t="s">
        <v>60</v>
      </c>
      <c r="D152" s="6">
        <v>20</v>
      </c>
      <c r="E152" s="54">
        <f>Table2[[#This Row],[KG per Batch]]/SUMIFS(Table2[KG per Batch],Table2[Description],Table2[[#This Row],[Description]])</f>
        <v>0.18747656542932134</v>
      </c>
    </row>
    <row r="153" spans="1:5" x14ac:dyDescent="0.25">
      <c r="A153" s="44" t="s">
        <v>251</v>
      </c>
      <c r="B153" s="46" t="s">
        <v>2531</v>
      </c>
      <c r="C153" s="8" t="s">
        <v>5</v>
      </c>
      <c r="D153" s="5">
        <v>24</v>
      </c>
      <c r="E153" s="55">
        <f>Table2[[#This Row],[KG per Batch]]/SUMIFS(Table2[KG per Batch],Table2[Description],Table2[[#This Row],[Description]])</f>
        <v>0.22497187851518563</v>
      </c>
    </row>
    <row r="154" spans="1:5" x14ac:dyDescent="0.25">
      <c r="A154" s="44" t="s">
        <v>251</v>
      </c>
      <c r="B154" s="46" t="s">
        <v>2531</v>
      </c>
      <c r="C154" s="7" t="s">
        <v>61</v>
      </c>
      <c r="D154" s="6">
        <v>32</v>
      </c>
      <c r="E154" s="54">
        <f>Table2[[#This Row],[KG per Batch]]/SUMIFS(Table2[KG per Batch],Table2[Description],Table2[[#This Row],[Description]])</f>
        <v>0.29996250468691416</v>
      </c>
    </row>
    <row r="155" spans="1:5" x14ac:dyDescent="0.25">
      <c r="A155" s="44" t="s">
        <v>251</v>
      </c>
      <c r="B155" s="46" t="s">
        <v>2531</v>
      </c>
      <c r="C155" s="8" t="s">
        <v>7</v>
      </c>
      <c r="D155" s="5">
        <v>0.6</v>
      </c>
      <c r="E155" s="55">
        <f>Table2[[#This Row],[KG per Batch]]/SUMIFS(Table2[KG per Batch],Table2[Description],Table2[[#This Row],[Description]])</f>
        <v>5.6242969628796406E-3</v>
      </c>
    </row>
    <row r="156" spans="1:5" x14ac:dyDescent="0.25">
      <c r="A156" s="44" t="s">
        <v>251</v>
      </c>
      <c r="B156" s="46" t="s">
        <v>2531</v>
      </c>
      <c r="C156" s="7" t="s">
        <v>8</v>
      </c>
      <c r="D156" s="6">
        <v>0.15</v>
      </c>
      <c r="E156" s="54">
        <f>Table2[[#This Row],[KG per Batch]]/SUMIFS(Table2[KG per Batch],Table2[Description],Table2[[#This Row],[Description]])</f>
        <v>1.4060742407199101E-3</v>
      </c>
    </row>
    <row r="157" spans="1:5" x14ac:dyDescent="0.25">
      <c r="A157" s="44" t="s">
        <v>251</v>
      </c>
      <c r="B157" s="46" t="s">
        <v>2531</v>
      </c>
      <c r="C157" s="8" t="s">
        <v>10</v>
      </c>
      <c r="D157" s="5">
        <v>0.3</v>
      </c>
      <c r="E157" s="55">
        <f>Table2[[#This Row],[KG per Batch]]/SUMIFS(Table2[KG per Batch],Table2[Description],Table2[[#This Row],[Description]])</f>
        <v>2.8121484814398203E-3</v>
      </c>
    </row>
    <row r="158" spans="1:5" x14ac:dyDescent="0.25">
      <c r="A158" s="44" t="s">
        <v>251</v>
      </c>
      <c r="B158" s="46" t="s">
        <v>2531</v>
      </c>
      <c r="C158" s="7" t="s">
        <v>49</v>
      </c>
      <c r="D158" s="6">
        <v>0.08</v>
      </c>
      <c r="E158" s="54">
        <f>Table2[[#This Row],[KG per Batch]]/SUMIFS(Table2[KG per Batch],Table2[Description],Table2[[#This Row],[Description]])</f>
        <v>7.4990626171728538E-4</v>
      </c>
    </row>
    <row r="159" spans="1:5" x14ac:dyDescent="0.25">
      <c r="A159" s="44" t="s">
        <v>251</v>
      </c>
      <c r="B159" s="46" t="s">
        <v>2531</v>
      </c>
      <c r="C159" s="8" t="s">
        <v>34</v>
      </c>
      <c r="D159" s="9">
        <v>0.3</v>
      </c>
      <c r="E159" s="55">
        <f>Table2[[#This Row],[KG per Batch]]/SUMIFS(Table2[KG per Batch],Table2[Description],Table2[[#This Row],[Description]])</f>
        <v>2.8121484814398203E-3</v>
      </c>
    </row>
    <row r="160" spans="1:5" x14ac:dyDescent="0.25">
      <c r="A160" s="44" t="s">
        <v>251</v>
      </c>
      <c r="B160" s="46" t="s">
        <v>2531</v>
      </c>
      <c r="C160" s="7" t="s">
        <v>27</v>
      </c>
      <c r="D160" s="10">
        <v>0.2</v>
      </c>
      <c r="E160" s="54">
        <f>Table2[[#This Row],[KG per Batch]]/SUMIFS(Table2[KG per Batch],Table2[Description],Table2[[#This Row],[Description]])</f>
        <v>1.8747656542932136E-3</v>
      </c>
    </row>
    <row r="161" spans="1:5" x14ac:dyDescent="0.25">
      <c r="A161" s="44" t="s">
        <v>251</v>
      </c>
      <c r="B161" s="46" t="s">
        <v>2531</v>
      </c>
      <c r="C161" s="8" t="s">
        <v>15</v>
      </c>
      <c r="D161" s="9">
        <v>0.3</v>
      </c>
      <c r="E161" s="55">
        <f>Table2[[#This Row],[KG per Batch]]/SUMIFS(Table2[KG per Batch],Table2[Description],Table2[[#This Row],[Description]])</f>
        <v>2.8121484814398203E-3</v>
      </c>
    </row>
    <row r="162" spans="1:5" x14ac:dyDescent="0.25">
      <c r="A162" s="44" t="s">
        <v>251</v>
      </c>
      <c r="B162" s="46" t="s">
        <v>2531</v>
      </c>
      <c r="C162" s="7" t="s">
        <v>31</v>
      </c>
      <c r="D162" s="6">
        <v>1.7</v>
      </c>
      <c r="E162" s="54">
        <f>Table2[[#This Row],[KG per Batch]]/SUMIFS(Table2[KG per Batch],Table2[Description],Table2[[#This Row],[Description]])</f>
        <v>1.5935508061492316E-2</v>
      </c>
    </row>
    <row r="163" spans="1:5" x14ac:dyDescent="0.25">
      <c r="A163" s="44" t="s">
        <v>251</v>
      </c>
      <c r="B163" s="46" t="s">
        <v>2531</v>
      </c>
      <c r="C163" s="8" t="s">
        <v>62</v>
      </c>
      <c r="D163" s="5">
        <v>0.05</v>
      </c>
      <c r="E163" s="55">
        <f>Table2[[#This Row],[KG per Batch]]/SUMIFS(Table2[KG per Batch],Table2[Description],Table2[[#This Row],[Description]])</f>
        <v>4.686914135733034E-4</v>
      </c>
    </row>
    <row r="164" spans="1:5" x14ac:dyDescent="0.25">
      <c r="A164" s="44" t="s">
        <v>251</v>
      </c>
      <c r="B164" s="46" t="s">
        <v>2531</v>
      </c>
      <c r="C164" s="7" t="s">
        <v>12</v>
      </c>
      <c r="D164" s="6">
        <v>1</v>
      </c>
      <c r="E164" s="54">
        <f>Table2[[#This Row],[KG per Batch]]/SUMIFS(Table2[KG per Batch],Table2[Description],Table2[[#This Row],[Description]])</f>
        <v>9.3738282714660674E-3</v>
      </c>
    </row>
    <row r="165" spans="1:5" x14ac:dyDescent="0.25">
      <c r="A165" s="44" t="s">
        <v>251</v>
      </c>
      <c r="B165" s="46" t="s">
        <v>2531</v>
      </c>
      <c r="C165" s="8" t="s">
        <v>13</v>
      </c>
      <c r="D165" s="5">
        <v>2</v>
      </c>
      <c r="E165" s="55">
        <f>Table2[[#This Row],[KG per Batch]]/SUMIFS(Table2[KG per Batch],Table2[Description],Table2[[#This Row],[Description]])</f>
        <v>1.8747656542932135E-2</v>
      </c>
    </row>
    <row r="166" spans="1:5" x14ac:dyDescent="0.25">
      <c r="A166" s="44" t="s">
        <v>150</v>
      </c>
      <c r="B166" s="46" t="s">
        <v>2532</v>
      </c>
      <c r="C166" s="7" t="s">
        <v>23</v>
      </c>
      <c r="D166" s="6">
        <v>45</v>
      </c>
      <c r="E166" s="54">
        <f>Table2[[#This Row],[KG per Batch]]/SUMIFS(Table2[KG per Batch],Table2[Description],Table2[[#This Row],[Description]])</f>
        <v>0.44642857142857145</v>
      </c>
    </row>
    <row r="167" spans="1:5" x14ac:dyDescent="0.25">
      <c r="A167" s="44" t="s">
        <v>150</v>
      </c>
      <c r="B167" s="46" t="s">
        <v>2532</v>
      </c>
      <c r="C167" s="8" t="s">
        <v>20</v>
      </c>
      <c r="D167" s="5">
        <v>10</v>
      </c>
      <c r="E167" s="55">
        <f>Table2[[#This Row],[KG per Batch]]/SUMIFS(Table2[KG per Batch],Table2[Description],Table2[[#This Row],[Description]])</f>
        <v>9.9206349206349215E-2</v>
      </c>
    </row>
    <row r="168" spans="1:5" x14ac:dyDescent="0.25">
      <c r="A168" s="44" t="s">
        <v>150</v>
      </c>
      <c r="B168" s="46" t="s">
        <v>2532</v>
      </c>
      <c r="C168" s="7" t="s">
        <v>6</v>
      </c>
      <c r="D168" s="6">
        <v>15</v>
      </c>
      <c r="E168" s="54">
        <f>Table2[[#This Row],[KG per Batch]]/SUMIFS(Table2[KG per Batch],Table2[Description],Table2[[#This Row],[Description]])</f>
        <v>0.14880952380952381</v>
      </c>
    </row>
    <row r="169" spans="1:5" x14ac:dyDescent="0.25">
      <c r="A169" s="44" t="s">
        <v>150</v>
      </c>
      <c r="B169" s="46" t="s">
        <v>2532</v>
      </c>
      <c r="C169" s="8" t="s">
        <v>64</v>
      </c>
      <c r="D169" s="5">
        <v>25</v>
      </c>
      <c r="E169" s="55">
        <f>Table2[[#This Row],[KG per Batch]]/SUMIFS(Table2[KG per Batch],Table2[Description],Table2[[#This Row],[Description]])</f>
        <v>0.24801587301587302</v>
      </c>
    </row>
    <row r="170" spans="1:5" x14ac:dyDescent="0.25">
      <c r="A170" s="44" t="s">
        <v>150</v>
      </c>
      <c r="B170" s="46" t="s">
        <v>2532</v>
      </c>
      <c r="C170" s="7" t="s">
        <v>65</v>
      </c>
      <c r="D170" s="6">
        <v>5</v>
      </c>
      <c r="E170" s="54">
        <f>Table2[[#This Row],[KG per Batch]]/SUMIFS(Table2[KG per Batch],Table2[Description],Table2[[#This Row],[Description]])</f>
        <v>4.9603174603174607E-2</v>
      </c>
    </row>
    <row r="171" spans="1:5" x14ac:dyDescent="0.25">
      <c r="A171" s="44" t="s">
        <v>150</v>
      </c>
      <c r="B171" s="46" t="s">
        <v>2532</v>
      </c>
      <c r="C171" s="8" t="s">
        <v>31</v>
      </c>
      <c r="D171" s="5">
        <v>0.8</v>
      </c>
      <c r="E171" s="55">
        <f>Table2[[#This Row],[KG per Batch]]/SUMIFS(Table2[KG per Batch],Table2[Description],Table2[[#This Row],[Description]])</f>
        <v>7.9365079365079378E-3</v>
      </c>
    </row>
    <row r="172" spans="1:5" x14ac:dyDescent="0.25">
      <c r="A172" s="44" t="s">
        <v>256</v>
      </c>
      <c r="B172" s="46" t="s">
        <v>2533</v>
      </c>
      <c r="C172" s="7" t="s">
        <v>23</v>
      </c>
      <c r="D172" s="6">
        <v>30</v>
      </c>
      <c r="E172" s="54">
        <f>Table2[[#This Row],[KG per Batch]]/SUMIFS(Table2[KG per Batch],Table2[Description],Table2[[#This Row],[Description]])</f>
        <v>0.26934817741066619</v>
      </c>
    </row>
    <row r="173" spans="1:5" x14ac:dyDescent="0.25">
      <c r="A173" s="44" t="s">
        <v>256</v>
      </c>
      <c r="B173" s="46" t="s">
        <v>2533</v>
      </c>
      <c r="C173" s="8" t="s">
        <v>60</v>
      </c>
      <c r="D173" s="9">
        <v>13</v>
      </c>
      <c r="E173" s="55">
        <f>Table2[[#This Row],[KG per Batch]]/SUMIFS(Table2[KG per Batch],Table2[Description],Table2[[#This Row],[Description]])</f>
        <v>0.11671754354462202</v>
      </c>
    </row>
    <row r="174" spans="1:5" x14ac:dyDescent="0.25">
      <c r="A174" s="44" t="s">
        <v>256</v>
      </c>
      <c r="B174" s="46" t="s">
        <v>2533</v>
      </c>
      <c r="C174" s="7" t="s">
        <v>5</v>
      </c>
      <c r="D174" s="10">
        <v>25</v>
      </c>
      <c r="E174" s="54">
        <f>Table2[[#This Row],[KG per Batch]]/SUMIFS(Table2[KG per Batch],Table2[Description],Table2[[#This Row],[Description]])</f>
        <v>0.22445681450888849</v>
      </c>
    </row>
    <row r="175" spans="1:5" x14ac:dyDescent="0.25">
      <c r="A175" s="44" t="s">
        <v>256</v>
      </c>
      <c r="B175" s="46" t="s">
        <v>2533</v>
      </c>
      <c r="C175" s="8" t="s">
        <v>6</v>
      </c>
      <c r="D175" s="9">
        <v>32</v>
      </c>
      <c r="E175" s="55">
        <f>Table2[[#This Row],[KG per Batch]]/SUMIFS(Table2[KG per Batch],Table2[Description],Table2[[#This Row],[Description]])</f>
        <v>0.28730472257137729</v>
      </c>
    </row>
    <row r="176" spans="1:5" x14ac:dyDescent="0.25">
      <c r="A176" s="44" t="s">
        <v>256</v>
      </c>
      <c r="B176" s="46" t="s">
        <v>2533</v>
      </c>
      <c r="C176" s="7" t="s">
        <v>7</v>
      </c>
      <c r="D176" s="10">
        <v>0.6</v>
      </c>
      <c r="E176" s="54">
        <f>Table2[[#This Row],[KG per Batch]]/SUMIFS(Table2[KG per Batch],Table2[Description],Table2[[#This Row],[Description]])</f>
        <v>5.3869635482133235E-3</v>
      </c>
    </row>
    <row r="177" spans="1:5" x14ac:dyDescent="0.25">
      <c r="A177" s="44" t="s">
        <v>256</v>
      </c>
      <c r="B177" s="46" t="s">
        <v>2533</v>
      </c>
      <c r="C177" s="8" t="s">
        <v>8</v>
      </c>
      <c r="D177" s="5">
        <v>0.15</v>
      </c>
      <c r="E177" s="55">
        <f>Table2[[#This Row],[KG per Batch]]/SUMIFS(Table2[KG per Batch],Table2[Description],Table2[[#This Row],[Description]])</f>
        <v>1.3467408870533309E-3</v>
      </c>
    </row>
    <row r="178" spans="1:5" x14ac:dyDescent="0.25">
      <c r="A178" s="44" t="s">
        <v>256</v>
      </c>
      <c r="B178" s="46" t="s">
        <v>2533</v>
      </c>
      <c r="C178" s="7" t="s">
        <v>10</v>
      </c>
      <c r="D178" s="6">
        <v>0.3</v>
      </c>
      <c r="E178" s="54">
        <f>Table2[[#This Row],[KG per Batch]]/SUMIFS(Table2[KG per Batch],Table2[Description],Table2[[#This Row],[Description]])</f>
        <v>2.6934817741066618E-3</v>
      </c>
    </row>
    <row r="179" spans="1:5" x14ac:dyDescent="0.25">
      <c r="A179" s="44" t="s">
        <v>256</v>
      </c>
      <c r="B179" s="46" t="s">
        <v>2533</v>
      </c>
      <c r="C179" s="8" t="s">
        <v>49</v>
      </c>
      <c r="D179" s="5">
        <v>0.08</v>
      </c>
      <c r="E179" s="55">
        <f>Table2[[#This Row],[KG per Batch]]/SUMIFS(Table2[KG per Batch],Table2[Description],Table2[[#This Row],[Description]])</f>
        <v>7.1826180642844321E-4</v>
      </c>
    </row>
    <row r="180" spans="1:5" x14ac:dyDescent="0.25">
      <c r="A180" s="44" t="s">
        <v>256</v>
      </c>
      <c r="B180" s="46" t="s">
        <v>2533</v>
      </c>
      <c r="C180" s="7" t="s">
        <v>34</v>
      </c>
      <c r="D180" s="6">
        <v>0.3</v>
      </c>
      <c r="E180" s="54">
        <f>Table2[[#This Row],[KG per Batch]]/SUMIFS(Table2[KG per Batch],Table2[Description],Table2[[#This Row],[Description]])</f>
        <v>2.6934817741066618E-3</v>
      </c>
    </row>
    <row r="181" spans="1:5" x14ac:dyDescent="0.25">
      <c r="A181" s="44" t="s">
        <v>256</v>
      </c>
      <c r="B181" s="46" t="s">
        <v>2533</v>
      </c>
      <c r="C181" s="8" t="s">
        <v>27</v>
      </c>
      <c r="D181" s="5">
        <v>0.2</v>
      </c>
      <c r="E181" s="55">
        <f>Table2[[#This Row],[KG per Batch]]/SUMIFS(Table2[KG per Batch],Table2[Description],Table2[[#This Row],[Description]])</f>
        <v>1.7956545160711082E-3</v>
      </c>
    </row>
    <row r="182" spans="1:5" x14ac:dyDescent="0.25">
      <c r="A182" s="44" t="s">
        <v>256</v>
      </c>
      <c r="B182" s="46" t="s">
        <v>2533</v>
      </c>
      <c r="C182" s="7" t="s">
        <v>15</v>
      </c>
      <c r="D182" s="6">
        <v>0.3</v>
      </c>
      <c r="E182" s="54">
        <f>Table2[[#This Row],[KG per Batch]]/SUMIFS(Table2[KG per Batch],Table2[Description],Table2[[#This Row],[Description]])</f>
        <v>2.6934817741066618E-3</v>
      </c>
    </row>
    <row r="183" spans="1:5" x14ac:dyDescent="0.25">
      <c r="A183" s="44" t="s">
        <v>256</v>
      </c>
      <c r="B183" s="46" t="s">
        <v>2533</v>
      </c>
      <c r="C183" s="8" t="s">
        <v>31</v>
      </c>
      <c r="D183" s="5">
        <v>1.7</v>
      </c>
      <c r="E183" s="55">
        <f>Table2[[#This Row],[KG per Batch]]/SUMIFS(Table2[KG per Batch],Table2[Description],Table2[[#This Row],[Description]])</f>
        <v>1.5263063386604417E-2</v>
      </c>
    </row>
    <row r="184" spans="1:5" x14ac:dyDescent="0.25">
      <c r="A184" s="44" t="s">
        <v>256</v>
      </c>
      <c r="B184" s="46" t="s">
        <v>2533</v>
      </c>
      <c r="C184" s="7" t="s">
        <v>62</v>
      </c>
      <c r="D184" s="6">
        <v>0.05</v>
      </c>
      <c r="E184" s="54">
        <f>Table2[[#This Row],[KG per Batch]]/SUMIFS(Table2[KG per Batch],Table2[Description],Table2[[#This Row],[Description]])</f>
        <v>4.4891362901777705E-4</v>
      </c>
    </row>
    <row r="185" spans="1:5" x14ac:dyDescent="0.25">
      <c r="A185" s="44" t="s">
        <v>256</v>
      </c>
      <c r="B185" s="46" t="s">
        <v>2533</v>
      </c>
      <c r="C185" s="8" t="s">
        <v>12</v>
      </c>
      <c r="D185" s="5">
        <v>2.1</v>
      </c>
      <c r="E185" s="55">
        <f>Table2[[#This Row],[KG per Batch]]/SUMIFS(Table2[KG per Batch],Table2[Description],Table2[[#This Row],[Description]])</f>
        <v>1.8854372418746636E-2</v>
      </c>
    </row>
    <row r="186" spans="1:5" x14ac:dyDescent="0.25">
      <c r="A186" s="44" t="s">
        <v>256</v>
      </c>
      <c r="B186" s="46" t="s">
        <v>2533</v>
      </c>
      <c r="C186" s="7" t="s">
        <v>13</v>
      </c>
      <c r="D186" s="6">
        <v>3</v>
      </c>
      <c r="E186" s="54">
        <f>Table2[[#This Row],[KG per Batch]]/SUMIFS(Table2[KG per Batch],Table2[Description],Table2[[#This Row],[Description]])</f>
        <v>2.6934817741066621E-2</v>
      </c>
    </row>
    <row r="187" spans="1:5" x14ac:dyDescent="0.25">
      <c r="A187" s="44" t="s">
        <v>256</v>
      </c>
      <c r="B187" s="46" t="s">
        <v>2533</v>
      </c>
      <c r="C187" s="8" t="s">
        <v>67</v>
      </c>
      <c r="D187" s="5">
        <v>0.2</v>
      </c>
      <c r="E187" s="55">
        <f>Table2[[#This Row],[KG per Batch]]/SUMIFS(Table2[KG per Batch],Table2[Description],Table2[[#This Row],[Description]])</f>
        <v>1.7956545160711082E-3</v>
      </c>
    </row>
    <row r="188" spans="1:5" x14ac:dyDescent="0.25">
      <c r="A188" s="44" t="s">
        <v>256</v>
      </c>
      <c r="B188" s="46" t="s">
        <v>2533</v>
      </c>
      <c r="C188" s="7" t="s">
        <v>17</v>
      </c>
      <c r="D188" s="10">
        <v>2.4</v>
      </c>
      <c r="E188" s="54">
        <f>Table2[[#This Row],[KG per Batch]]/SUMIFS(Table2[KG per Batch],Table2[Description],Table2[[#This Row],[Description]])</f>
        <v>2.1547854192853294E-2</v>
      </c>
    </row>
    <row r="189" spans="1:5" x14ac:dyDescent="0.25">
      <c r="A189" s="44" t="s">
        <v>261</v>
      </c>
      <c r="B189" s="46" t="s">
        <v>2534</v>
      </c>
      <c r="C189" s="8" t="s">
        <v>21</v>
      </c>
      <c r="D189" s="9">
        <v>35</v>
      </c>
      <c r="E189" s="55">
        <f>Table2[[#This Row],[KG per Batch]]/SUMIFS(Table2[KG per Batch],Table2[Description],Table2[[#This Row],[Description]])</f>
        <v>0.32962893200226029</v>
      </c>
    </row>
    <row r="190" spans="1:5" x14ac:dyDescent="0.25">
      <c r="A190" s="44" t="s">
        <v>261</v>
      </c>
      <c r="B190" s="46" t="s">
        <v>2534</v>
      </c>
      <c r="C190" s="7" t="s">
        <v>6</v>
      </c>
      <c r="D190" s="10">
        <v>25</v>
      </c>
      <c r="E190" s="54">
        <f>Table2[[#This Row],[KG per Batch]]/SUMIFS(Table2[KG per Batch],Table2[Description],Table2[[#This Row],[Description]])</f>
        <v>0.23544923714447163</v>
      </c>
    </row>
    <row r="191" spans="1:5" x14ac:dyDescent="0.25">
      <c r="A191" s="44" t="s">
        <v>261</v>
      </c>
      <c r="B191" s="46" t="s">
        <v>2534</v>
      </c>
      <c r="C191" s="8" t="s">
        <v>20</v>
      </c>
      <c r="D191" s="9">
        <v>25</v>
      </c>
      <c r="E191" s="55">
        <f>Table2[[#This Row],[KG per Batch]]/SUMIFS(Table2[KG per Batch],Table2[Description],Table2[[#This Row],[Description]])</f>
        <v>0.23544923714447163</v>
      </c>
    </row>
    <row r="192" spans="1:5" x14ac:dyDescent="0.25">
      <c r="A192" s="44" t="s">
        <v>261</v>
      </c>
      <c r="B192" s="46" t="s">
        <v>2534</v>
      </c>
      <c r="C192" s="7" t="s">
        <v>37</v>
      </c>
      <c r="D192" s="6">
        <v>15</v>
      </c>
      <c r="E192" s="54">
        <f>Table2[[#This Row],[KG per Batch]]/SUMIFS(Table2[KG per Batch],Table2[Description],Table2[[#This Row],[Description]])</f>
        <v>0.14126954228668298</v>
      </c>
    </row>
    <row r="193" spans="1:5" x14ac:dyDescent="0.25">
      <c r="A193" s="44" t="s">
        <v>261</v>
      </c>
      <c r="B193" s="46" t="s">
        <v>2534</v>
      </c>
      <c r="C193" s="8" t="s">
        <v>7</v>
      </c>
      <c r="D193" s="5">
        <v>1.4</v>
      </c>
      <c r="E193" s="55">
        <f>Table2[[#This Row],[KG per Batch]]/SUMIFS(Table2[KG per Batch],Table2[Description],Table2[[#This Row],[Description]])</f>
        <v>1.318515728009041E-2</v>
      </c>
    </row>
    <row r="194" spans="1:5" x14ac:dyDescent="0.25">
      <c r="A194" s="44" t="s">
        <v>261</v>
      </c>
      <c r="B194" s="46" t="s">
        <v>2534</v>
      </c>
      <c r="C194" s="7" t="s">
        <v>10</v>
      </c>
      <c r="D194" s="6">
        <v>0.3</v>
      </c>
      <c r="E194" s="54">
        <f>Table2[[#This Row],[KG per Batch]]/SUMIFS(Table2[KG per Batch],Table2[Description],Table2[[#This Row],[Description]])</f>
        <v>2.8253908457336594E-3</v>
      </c>
    </row>
    <row r="195" spans="1:5" x14ac:dyDescent="0.25">
      <c r="A195" s="44" t="s">
        <v>261</v>
      </c>
      <c r="B195" s="46" t="s">
        <v>2534</v>
      </c>
      <c r="C195" s="8" t="s">
        <v>69</v>
      </c>
      <c r="D195" s="5">
        <v>2</v>
      </c>
      <c r="E195" s="55">
        <f>Table2[[#This Row],[KG per Batch]]/SUMIFS(Table2[KG per Batch],Table2[Description],Table2[[#This Row],[Description]])</f>
        <v>1.883593897155773E-2</v>
      </c>
    </row>
    <row r="196" spans="1:5" x14ac:dyDescent="0.25">
      <c r="A196" s="44" t="s">
        <v>261</v>
      </c>
      <c r="B196" s="46" t="s">
        <v>2534</v>
      </c>
      <c r="C196" s="7" t="s">
        <v>12</v>
      </c>
      <c r="D196" s="6">
        <v>1</v>
      </c>
      <c r="E196" s="54">
        <f>Table2[[#This Row],[KG per Batch]]/SUMIFS(Table2[KG per Batch],Table2[Description],Table2[[#This Row],[Description]])</f>
        <v>9.417969485778865E-3</v>
      </c>
    </row>
    <row r="197" spans="1:5" x14ac:dyDescent="0.25">
      <c r="A197" s="44" t="s">
        <v>261</v>
      </c>
      <c r="B197" s="46" t="s">
        <v>2534</v>
      </c>
      <c r="C197" s="8" t="s">
        <v>70</v>
      </c>
      <c r="D197" s="5">
        <v>0.15</v>
      </c>
      <c r="E197" s="55">
        <f>Table2[[#This Row],[KG per Batch]]/SUMIFS(Table2[KG per Batch],Table2[Description],Table2[[#This Row],[Description]])</f>
        <v>1.4126954228668297E-3</v>
      </c>
    </row>
    <row r="198" spans="1:5" x14ac:dyDescent="0.25">
      <c r="A198" s="44" t="s">
        <v>261</v>
      </c>
      <c r="B198" s="46" t="s">
        <v>2534</v>
      </c>
      <c r="C198" s="7" t="s">
        <v>27</v>
      </c>
      <c r="D198" s="6">
        <v>0.3</v>
      </c>
      <c r="E198" s="54">
        <f>Table2[[#This Row],[KG per Batch]]/SUMIFS(Table2[KG per Batch],Table2[Description],Table2[[#This Row],[Description]])</f>
        <v>2.8253908457336594E-3</v>
      </c>
    </row>
    <row r="199" spans="1:5" x14ac:dyDescent="0.25">
      <c r="A199" s="44" t="s">
        <v>261</v>
      </c>
      <c r="B199" s="46" t="s">
        <v>2534</v>
      </c>
      <c r="C199" s="8" t="s">
        <v>71</v>
      </c>
      <c r="D199" s="5">
        <v>0.2</v>
      </c>
      <c r="E199" s="55">
        <f>Table2[[#This Row],[KG per Batch]]/SUMIFS(Table2[KG per Batch],Table2[Description],Table2[[#This Row],[Description]])</f>
        <v>1.8835938971557731E-3</v>
      </c>
    </row>
    <row r="200" spans="1:5" x14ac:dyDescent="0.25">
      <c r="A200" s="44" t="s">
        <v>261</v>
      </c>
      <c r="B200" s="46" t="s">
        <v>2534</v>
      </c>
      <c r="C200" s="7" t="s">
        <v>29</v>
      </c>
      <c r="D200" s="6">
        <v>0.05</v>
      </c>
      <c r="E200" s="54">
        <f>Table2[[#This Row],[KG per Batch]]/SUMIFS(Table2[KG per Batch],Table2[Description],Table2[[#This Row],[Description]])</f>
        <v>4.7089847428894327E-4</v>
      </c>
    </row>
    <row r="201" spans="1:5" x14ac:dyDescent="0.25">
      <c r="A201" s="44" t="s">
        <v>261</v>
      </c>
      <c r="B201" s="46" t="s">
        <v>2534</v>
      </c>
      <c r="C201" s="8" t="s">
        <v>31</v>
      </c>
      <c r="D201" s="5">
        <v>0.7</v>
      </c>
      <c r="E201" s="55">
        <f>Table2[[#This Row],[KG per Batch]]/SUMIFS(Table2[KG per Batch],Table2[Description],Table2[[#This Row],[Description]])</f>
        <v>6.5925786400452052E-3</v>
      </c>
    </row>
    <row r="202" spans="1:5" x14ac:dyDescent="0.25">
      <c r="A202" s="44" t="s">
        <v>261</v>
      </c>
      <c r="B202" s="46" t="s">
        <v>2534</v>
      </c>
      <c r="C202" s="7" t="s">
        <v>72</v>
      </c>
      <c r="D202" s="6">
        <v>0.08</v>
      </c>
      <c r="E202" s="54">
        <f>Table2[[#This Row],[KG per Batch]]/SUMIFS(Table2[KG per Batch],Table2[Description],Table2[[#This Row],[Description]])</f>
        <v>7.5343755886230922E-4</v>
      </c>
    </row>
    <row r="203" spans="1:5" x14ac:dyDescent="0.25">
      <c r="A203" s="44" t="s">
        <v>274</v>
      </c>
      <c r="B203" s="46" t="s">
        <v>2535</v>
      </c>
      <c r="C203" s="8" t="s">
        <v>23</v>
      </c>
      <c r="D203" s="9">
        <v>50</v>
      </c>
      <c r="E203" s="55">
        <f>Table2[[#This Row],[KG per Batch]]/SUMIFS(Table2[KG per Batch],Table2[Description],Table2[[#This Row],[Description]])</f>
        <v>0.46816479400749067</v>
      </c>
    </row>
    <row r="204" spans="1:5" x14ac:dyDescent="0.25">
      <c r="A204" s="44" t="s">
        <v>274</v>
      </c>
      <c r="B204" s="46" t="s">
        <v>2535</v>
      </c>
      <c r="C204" s="7" t="s">
        <v>24</v>
      </c>
      <c r="D204" s="10">
        <v>40</v>
      </c>
      <c r="E204" s="54">
        <f>Table2[[#This Row],[KG per Batch]]/SUMIFS(Table2[KG per Batch],Table2[Description],Table2[[#This Row],[Description]])</f>
        <v>0.37453183520599254</v>
      </c>
    </row>
    <row r="205" spans="1:5" x14ac:dyDescent="0.25">
      <c r="A205" s="44" t="s">
        <v>274</v>
      </c>
      <c r="B205" s="46" t="s">
        <v>2535</v>
      </c>
      <c r="C205" s="8" t="s">
        <v>74</v>
      </c>
      <c r="D205" s="9">
        <v>16.5</v>
      </c>
      <c r="E205" s="55">
        <f>Table2[[#This Row],[KG per Batch]]/SUMIFS(Table2[KG per Batch],Table2[Description],Table2[[#This Row],[Description]])</f>
        <v>0.15449438202247193</v>
      </c>
    </row>
    <row r="206" spans="1:5" x14ac:dyDescent="0.25">
      <c r="A206" s="44" t="s">
        <v>274</v>
      </c>
      <c r="B206" s="46" t="s">
        <v>2535</v>
      </c>
      <c r="C206" s="7" t="s">
        <v>75</v>
      </c>
      <c r="D206" s="10">
        <v>0.3</v>
      </c>
      <c r="E206" s="54">
        <f>Table2[[#This Row],[KG per Batch]]/SUMIFS(Table2[KG per Batch],Table2[Description],Table2[[#This Row],[Description]])</f>
        <v>2.8089887640449437E-3</v>
      </c>
    </row>
    <row r="207" spans="1:5" x14ac:dyDescent="0.25">
      <c r="A207" s="44" t="s">
        <v>286</v>
      </c>
      <c r="B207" s="46" t="s">
        <v>2536</v>
      </c>
      <c r="C207" s="8" t="s">
        <v>23</v>
      </c>
      <c r="D207" s="9">
        <v>45</v>
      </c>
      <c r="E207" s="55">
        <f>Table2[[#This Row],[KG per Batch]]/SUMIFS(Table2[KG per Batch],Table2[Description],Table2[[#This Row],[Description]])</f>
        <v>0.41425020712510358</v>
      </c>
    </row>
    <row r="208" spans="1:5" x14ac:dyDescent="0.25">
      <c r="A208" s="44" t="s">
        <v>286</v>
      </c>
      <c r="B208" s="46" t="s">
        <v>2536</v>
      </c>
      <c r="C208" s="7" t="s">
        <v>4</v>
      </c>
      <c r="D208" s="10">
        <v>25</v>
      </c>
      <c r="E208" s="54">
        <f>Table2[[#This Row],[KG per Batch]]/SUMIFS(Table2[KG per Batch],Table2[Description],Table2[[#This Row],[Description]])</f>
        <v>0.23013900395839088</v>
      </c>
    </row>
    <row r="209" spans="1:5" x14ac:dyDescent="0.25">
      <c r="A209" s="44" t="s">
        <v>286</v>
      </c>
      <c r="B209" s="46" t="s">
        <v>2536</v>
      </c>
      <c r="C209" s="8" t="s">
        <v>5</v>
      </c>
      <c r="D209" s="9">
        <v>20</v>
      </c>
      <c r="E209" s="55">
        <f>Table2[[#This Row],[KG per Batch]]/SUMIFS(Table2[KG per Batch],Table2[Description],Table2[[#This Row],[Description]])</f>
        <v>0.1841112031667127</v>
      </c>
    </row>
    <row r="210" spans="1:5" x14ac:dyDescent="0.25">
      <c r="A210" s="44" t="s">
        <v>286</v>
      </c>
      <c r="B210" s="46" t="s">
        <v>2536</v>
      </c>
      <c r="C210" s="7" t="s">
        <v>6</v>
      </c>
      <c r="D210" s="10">
        <v>10</v>
      </c>
      <c r="E210" s="54">
        <f>Table2[[#This Row],[KG per Batch]]/SUMIFS(Table2[KG per Batch],Table2[Description],Table2[[#This Row],[Description]])</f>
        <v>9.205560158335635E-2</v>
      </c>
    </row>
    <row r="211" spans="1:5" x14ac:dyDescent="0.25">
      <c r="A211" s="44" t="s">
        <v>286</v>
      </c>
      <c r="B211" s="46" t="s">
        <v>2536</v>
      </c>
      <c r="C211" s="8" t="s">
        <v>7</v>
      </c>
      <c r="D211" s="9">
        <v>1.8</v>
      </c>
      <c r="E211" s="55">
        <f>Table2[[#This Row],[KG per Batch]]/SUMIFS(Table2[KG per Batch],Table2[Description],Table2[[#This Row],[Description]])</f>
        <v>1.6570008285004142E-2</v>
      </c>
    </row>
    <row r="212" spans="1:5" x14ac:dyDescent="0.25">
      <c r="A212" s="44" t="s">
        <v>286</v>
      </c>
      <c r="B212" s="46" t="s">
        <v>2536</v>
      </c>
      <c r="C212" s="7" t="s">
        <v>10</v>
      </c>
      <c r="D212" s="10">
        <v>0.3</v>
      </c>
      <c r="E212" s="54">
        <f>Table2[[#This Row],[KG per Batch]]/SUMIFS(Table2[KG per Batch],Table2[Description],Table2[[#This Row],[Description]])</f>
        <v>2.7616680475006906E-3</v>
      </c>
    </row>
    <row r="213" spans="1:5" x14ac:dyDescent="0.25">
      <c r="A213" s="44" t="s">
        <v>286</v>
      </c>
      <c r="B213" s="46" t="s">
        <v>2536</v>
      </c>
      <c r="C213" s="8" t="s">
        <v>31</v>
      </c>
      <c r="D213" s="9">
        <v>0.5</v>
      </c>
      <c r="E213" s="55">
        <f>Table2[[#This Row],[KG per Batch]]/SUMIFS(Table2[KG per Batch],Table2[Description],Table2[[#This Row],[Description]])</f>
        <v>4.6027800791678172E-3</v>
      </c>
    </row>
    <row r="214" spans="1:5" x14ac:dyDescent="0.25">
      <c r="A214" s="44" t="s">
        <v>286</v>
      </c>
      <c r="B214" s="46" t="s">
        <v>2536</v>
      </c>
      <c r="C214" s="7" t="s">
        <v>27</v>
      </c>
      <c r="D214" s="10">
        <v>0.4</v>
      </c>
      <c r="E214" s="54">
        <f>Table2[[#This Row],[KG per Batch]]/SUMIFS(Table2[KG per Batch],Table2[Description],Table2[[#This Row],[Description]])</f>
        <v>3.6822240633342541E-3</v>
      </c>
    </row>
    <row r="215" spans="1:5" x14ac:dyDescent="0.25">
      <c r="A215" s="44" t="s">
        <v>286</v>
      </c>
      <c r="B215" s="46" t="s">
        <v>2536</v>
      </c>
      <c r="C215" s="8" t="s">
        <v>32</v>
      </c>
      <c r="D215" s="9">
        <v>0.1</v>
      </c>
      <c r="E215" s="55">
        <f>Table2[[#This Row],[KG per Batch]]/SUMIFS(Table2[KG per Batch],Table2[Description],Table2[[#This Row],[Description]])</f>
        <v>9.2055601583356352E-4</v>
      </c>
    </row>
    <row r="216" spans="1:5" x14ac:dyDescent="0.25">
      <c r="A216" s="44" t="s">
        <v>286</v>
      </c>
      <c r="B216" s="46" t="s">
        <v>2536</v>
      </c>
      <c r="C216" s="7" t="s">
        <v>76</v>
      </c>
      <c r="D216" s="10">
        <v>0.5</v>
      </c>
      <c r="E216" s="54">
        <f>Table2[[#This Row],[KG per Batch]]/SUMIFS(Table2[KG per Batch],Table2[Description],Table2[[#This Row],[Description]])</f>
        <v>4.6027800791678172E-3</v>
      </c>
    </row>
    <row r="217" spans="1:5" x14ac:dyDescent="0.25">
      <c r="A217" s="44" t="s">
        <v>286</v>
      </c>
      <c r="B217" s="46" t="s">
        <v>2536</v>
      </c>
      <c r="C217" s="8" t="s">
        <v>25</v>
      </c>
      <c r="D217" s="9">
        <v>0.2</v>
      </c>
      <c r="E217" s="55">
        <f>Table2[[#This Row],[KG per Batch]]/SUMIFS(Table2[KG per Batch],Table2[Description],Table2[[#This Row],[Description]])</f>
        <v>1.841112031667127E-3</v>
      </c>
    </row>
    <row r="218" spans="1:5" x14ac:dyDescent="0.25">
      <c r="A218" s="44" t="s">
        <v>286</v>
      </c>
      <c r="B218" s="46" t="s">
        <v>2536</v>
      </c>
      <c r="C218" s="7" t="s">
        <v>34</v>
      </c>
      <c r="D218" s="10">
        <v>0.15</v>
      </c>
      <c r="E218" s="54">
        <f>Table2[[#This Row],[KG per Batch]]/SUMIFS(Table2[KG per Batch],Table2[Description],Table2[[#This Row],[Description]])</f>
        <v>1.3808340237503453E-3</v>
      </c>
    </row>
    <row r="219" spans="1:5" x14ac:dyDescent="0.25">
      <c r="A219" s="44" t="s">
        <v>286</v>
      </c>
      <c r="B219" s="46" t="s">
        <v>2536</v>
      </c>
      <c r="C219" s="8" t="s">
        <v>77</v>
      </c>
      <c r="D219" s="9">
        <v>0.1</v>
      </c>
      <c r="E219" s="55">
        <f>Table2[[#This Row],[KG per Batch]]/SUMIFS(Table2[KG per Batch],Table2[Description],Table2[[#This Row],[Description]])</f>
        <v>9.2055601583356352E-4</v>
      </c>
    </row>
    <row r="220" spans="1:5" x14ac:dyDescent="0.25">
      <c r="A220" s="44" t="s">
        <v>286</v>
      </c>
      <c r="B220" s="46" t="s">
        <v>2536</v>
      </c>
      <c r="C220" s="7" t="s">
        <v>30</v>
      </c>
      <c r="D220" s="10">
        <v>0.08</v>
      </c>
      <c r="E220" s="54">
        <f>Table2[[#This Row],[KG per Batch]]/SUMIFS(Table2[KG per Batch],Table2[Description],Table2[[#This Row],[Description]])</f>
        <v>7.3644481266685086E-4</v>
      </c>
    </row>
    <row r="221" spans="1:5" x14ac:dyDescent="0.25">
      <c r="A221" s="44" t="s">
        <v>286</v>
      </c>
      <c r="B221" s="46" t="s">
        <v>2536</v>
      </c>
      <c r="C221" s="8" t="s">
        <v>12</v>
      </c>
      <c r="D221" s="9">
        <v>1.5</v>
      </c>
      <c r="E221" s="55">
        <f>Table2[[#This Row],[KG per Batch]]/SUMIFS(Table2[KG per Batch],Table2[Description],Table2[[#This Row],[Description]])</f>
        <v>1.3808340237503453E-2</v>
      </c>
    </row>
    <row r="222" spans="1:5" x14ac:dyDescent="0.25">
      <c r="A222" s="44" t="s">
        <v>286</v>
      </c>
      <c r="B222" s="46" t="s">
        <v>2536</v>
      </c>
      <c r="C222" s="7" t="s">
        <v>69</v>
      </c>
      <c r="D222" s="10">
        <v>3</v>
      </c>
      <c r="E222" s="54">
        <f>Table2[[#This Row],[KG per Batch]]/SUMIFS(Table2[KG per Batch],Table2[Description],Table2[[#This Row],[Description]])</f>
        <v>2.7616680475006906E-2</v>
      </c>
    </row>
    <row r="223" spans="1:5" x14ac:dyDescent="0.25">
      <c r="A223" s="44" t="s">
        <v>290</v>
      </c>
      <c r="B223" s="46" t="s">
        <v>2537</v>
      </c>
      <c r="C223" s="8" t="s">
        <v>79</v>
      </c>
      <c r="D223" s="5">
        <v>20</v>
      </c>
      <c r="E223" s="55">
        <f>Table2[[#This Row],[KG per Batch]]/SUMIFS(Table2[KG per Batch],Table2[Description],Table2[[#This Row],[Description]])</f>
        <v>0.18181818181818188</v>
      </c>
    </row>
    <row r="224" spans="1:5" x14ac:dyDescent="0.25">
      <c r="A224" s="44" t="s">
        <v>290</v>
      </c>
      <c r="B224" s="46" t="s">
        <v>2537</v>
      </c>
      <c r="C224" s="7" t="s">
        <v>20</v>
      </c>
      <c r="D224" s="6">
        <v>30</v>
      </c>
      <c r="E224" s="54">
        <f>Table2[[#This Row],[KG per Batch]]/SUMIFS(Table2[KG per Batch],Table2[Description],Table2[[#This Row],[Description]])</f>
        <v>0.27272727272727282</v>
      </c>
    </row>
    <row r="225" spans="1:5" x14ac:dyDescent="0.25">
      <c r="A225" s="44" t="s">
        <v>290</v>
      </c>
      <c r="B225" s="46" t="s">
        <v>2537</v>
      </c>
      <c r="C225" s="8" t="s">
        <v>5</v>
      </c>
      <c r="D225" s="5">
        <v>20</v>
      </c>
      <c r="E225" s="55">
        <f>Table2[[#This Row],[KG per Batch]]/SUMIFS(Table2[KG per Batch],Table2[Description],Table2[[#This Row],[Description]])</f>
        <v>0.18181818181818188</v>
      </c>
    </row>
    <row r="226" spans="1:5" x14ac:dyDescent="0.25">
      <c r="A226" s="44" t="s">
        <v>290</v>
      </c>
      <c r="B226" s="46" t="s">
        <v>2537</v>
      </c>
      <c r="C226" s="7" t="s">
        <v>6</v>
      </c>
      <c r="D226" s="6">
        <v>30</v>
      </c>
      <c r="E226" s="54">
        <f>Table2[[#This Row],[KG per Batch]]/SUMIFS(Table2[KG per Batch],Table2[Description],Table2[[#This Row],[Description]])</f>
        <v>0.27272727272727282</v>
      </c>
    </row>
    <row r="227" spans="1:5" x14ac:dyDescent="0.25">
      <c r="A227" s="44" t="s">
        <v>290</v>
      </c>
      <c r="B227" s="46" t="s">
        <v>2537</v>
      </c>
      <c r="C227" s="8" t="s">
        <v>7</v>
      </c>
      <c r="D227" s="5">
        <v>1.2</v>
      </c>
      <c r="E227" s="55">
        <f>Table2[[#This Row],[KG per Batch]]/SUMIFS(Table2[KG per Batch],Table2[Description],Table2[[#This Row],[Description]])</f>
        <v>1.0909090909090912E-2</v>
      </c>
    </row>
    <row r="228" spans="1:5" x14ac:dyDescent="0.25">
      <c r="A228" s="44" t="s">
        <v>290</v>
      </c>
      <c r="B228" s="46" t="s">
        <v>2537</v>
      </c>
      <c r="C228" s="7" t="s">
        <v>10</v>
      </c>
      <c r="D228" s="6">
        <v>0.3</v>
      </c>
      <c r="E228" s="54">
        <f>Table2[[#This Row],[KG per Batch]]/SUMIFS(Table2[KG per Batch],Table2[Description],Table2[[#This Row],[Description]])</f>
        <v>2.7272727272727279E-3</v>
      </c>
    </row>
    <row r="229" spans="1:5" x14ac:dyDescent="0.25">
      <c r="A229" s="44" t="s">
        <v>290</v>
      </c>
      <c r="B229" s="46" t="s">
        <v>2537</v>
      </c>
      <c r="C229" s="8" t="s">
        <v>31</v>
      </c>
      <c r="D229" s="5">
        <v>0.8</v>
      </c>
      <c r="E229" s="55">
        <f>Table2[[#This Row],[KG per Batch]]/SUMIFS(Table2[KG per Batch],Table2[Description],Table2[[#This Row],[Description]])</f>
        <v>7.2727272727272753E-3</v>
      </c>
    </row>
    <row r="230" spans="1:5" x14ac:dyDescent="0.25">
      <c r="A230" s="44" t="s">
        <v>290</v>
      </c>
      <c r="B230" s="46" t="s">
        <v>2537</v>
      </c>
      <c r="C230" s="7" t="s">
        <v>27</v>
      </c>
      <c r="D230" s="6">
        <v>0.3</v>
      </c>
      <c r="E230" s="54">
        <f>Table2[[#This Row],[KG per Batch]]/SUMIFS(Table2[KG per Batch],Table2[Description],Table2[[#This Row],[Description]])</f>
        <v>2.7272727272727279E-3</v>
      </c>
    </row>
    <row r="231" spans="1:5" x14ac:dyDescent="0.25">
      <c r="A231" s="44" t="s">
        <v>290</v>
      </c>
      <c r="B231" s="46" t="s">
        <v>2537</v>
      </c>
      <c r="C231" s="8" t="s">
        <v>32</v>
      </c>
      <c r="D231" s="5">
        <v>0.1</v>
      </c>
      <c r="E231" s="55">
        <f>Table2[[#This Row],[KG per Batch]]/SUMIFS(Table2[KG per Batch],Table2[Description],Table2[[#This Row],[Description]])</f>
        <v>9.0909090909090942E-4</v>
      </c>
    </row>
    <row r="232" spans="1:5" x14ac:dyDescent="0.25">
      <c r="A232" s="44" t="s">
        <v>290</v>
      </c>
      <c r="B232" s="46" t="s">
        <v>2537</v>
      </c>
      <c r="C232" s="7" t="s">
        <v>15</v>
      </c>
      <c r="D232" s="6">
        <v>0.1</v>
      </c>
      <c r="E232" s="54">
        <f>Table2[[#This Row],[KG per Batch]]/SUMIFS(Table2[KG per Batch],Table2[Description],Table2[[#This Row],[Description]])</f>
        <v>9.0909090909090942E-4</v>
      </c>
    </row>
    <row r="233" spans="1:5" x14ac:dyDescent="0.25">
      <c r="A233" s="44" t="s">
        <v>290</v>
      </c>
      <c r="B233" s="46" t="s">
        <v>2537</v>
      </c>
      <c r="C233" s="8" t="s">
        <v>80</v>
      </c>
      <c r="D233" s="5">
        <v>0.1</v>
      </c>
      <c r="E233" s="55">
        <f>Table2[[#This Row],[KG per Batch]]/SUMIFS(Table2[KG per Batch],Table2[Description],Table2[[#This Row],[Description]])</f>
        <v>9.0909090909090942E-4</v>
      </c>
    </row>
    <row r="234" spans="1:5" x14ac:dyDescent="0.25">
      <c r="A234" s="44" t="s">
        <v>290</v>
      </c>
      <c r="B234" s="46" t="s">
        <v>2537</v>
      </c>
      <c r="C234" s="7" t="s">
        <v>69</v>
      </c>
      <c r="D234" s="10">
        <v>6</v>
      </c>
      <c r="E234" s="54">
        <f>Table2[[#This Row],[KG per Batch]]/SUMIFS(Table2[KG per Batch],Table2[Description],Table2[[#This Row],[Description]])</f>
        <v>5.4545454545454557E-2</v>
      </c>
    </row>
    <row r="235" spans="1:5" x14ac:dyDescent="0.25">
      <c r="A235" s="44" t="s">
        <v>290</v>
      </c>
      <c r="B235" s="46" t="s">
        <v>2537</v>
      </c>
      <c r="C235" s="8" t="s">
        <v>12</v>
      </c>
      <c r="D235" s="9">
        <v>1</v>
      </c>
      <c r="E235" s="55">
        <f>Table2[[#This Row],[KG per Batch]]/SUMIFS(Table2[KG per Batch],Table2[Description],Table2[[#This Row],[Description]])</f>
        <v>9.0909090909090939E-3</v>
      </c>
    </row>
    <row r="236" spans="1:5" x14ac:dyDescent="0.25">
      <c r="A236" s="44" t="s">
        <v>290</v>
      </c>
      <c r="B236" s="46" t="s">
        <v>2537</v>
      </c>
      <c r="C236" s="7" t="s">
        <v>72</v>
      </c>
      <c r="D236" s="10">
        <v>0.1</v>
      </c>
      <c r="E236" s="54">
        <f>Table2[[#This Row],[KG per Batch]]/SUMIFS(Table2[KG per Batch],Table2[Description],Table2[[#This Row],[Description]])</f>
        <v>9.0909090909090942E-4</v>
      </c>
    </row>
    <row r="237" spans="1:5" x14ac:dyDescent="0.25">
      <c r="A237" s="44" t="s">
        <v>296</v>
      </c>
      <c r="B237" s="46" t="s">
        <v>2538</v>
      </c>
      <c r="C237" s="8" t="s">
        <v>23</v>
      </c>
      <c r="D237" s="9">
        <v>10</v>
      </c>
      <c r="E237" s="55">
        <f>Table2[[#This Row],[KG per Batch]]/SUMIFS(Table2[KG per Batch],Table2[Description],Table2[[#This Row],[Description]])</f>
        <v>8.9960417416336827E-2</v>
      </c>
    </row>
    <row r="238" spans="1:5" x14ac:dyDescent="0.25">
      <c r="A238" s="44" t="s">
        <v>296</v>
      </c>
      <c r="B238" s="46" t="s">
        <v>2538</v>
      </c>
      <c r="C238" s="7" t="s">
        <v>4</v>
      </c>
      <c r="D238" s="10">
        <v>15</v>
      </c>
      <c r="E238" s="54">
        <f>Table2[[#This Row],[KG per Batch]]/SUMIFS(Table2[KG per Batch],Table2[Description],Table2[[#This Row],[Description]])</f>
        <v>0.13494062612450525</v>
      </c>
    </row>
    <row r="239" spans="1:5" x14ac:dyDescent="0.25">
      <c r="A239" s="44" t="s">
        <v>296</v>
      </c>
      <c r="B239" s="46" t="s">
        <v>2538</v>
      </c>
      <c r="C239" s="8" t="s">
        <v>37</v>
      </c>
      <c r="D239" s="9">
        <v>15</v>
      </c>
      <c r="E239" s="55">
        <f>Table2[[#This Row],[KG per Batch]]/SUMIFS(Table2[KG per Batch],Table2[Description],Table2[[#This Row],[Description]])</f>
        <v>0.13494062612450525</v>
      </c>
    </row>
    <row r="240" spans="1:5" x14ac:dyDescent="0.25">
      <c r="A240" s="44" t="s">
        <v>296</v>
      </c>
      <c r="B240" s="46" t="s">
        <v>2538</v>
      </c>
      <c r="C240" s="7" t="s">
        <v>6</v>
      </c>
      <c r="D240" s="10">
        <v>45</v>
      </c>
      <c r="E240" s="54">
        <f>Table2[[#This Row],[KG per Batch]]/SUMIFS(Table2[KG per Batch],Table2[Description],Table2[[#This Row],[Description]])</f>
        <v>0.40482187837351574</v>
      </c>
    </row>
    <row r="241" spans="1:5" x14ac:dyDescent="0.25">
      <c r="A241" s="44" t="s">
        <v>296</v>
      </c>
      <c r="B241" s="46" t="s">
        <v>2538</v>
      </c>
      <c r="C241" s="8" t="s">
        <v>54</v>
      </c>
      <c r="D241" s="9">
        <v>1</v>
      </c>
      <c r="E241" s="55">
        <f>Table2[[#This Row],[KG per Batch]]/SUMIFS(Table2[KG per Batch],Table2[Description],Table2[[#This Row],[Description]])</f>
        <v>8.996041741633683E-3</v>
      </c>
    </row>
    <row r="242" spans="1:5" x14ac:dyDescent="0.25">
      <c r="A242" s="44" t="s">
        <v>296</v>
      </c>
      <c r="B242" s="46" t="s">
        <v>2538</v>
      </c>
      <c r="C242" s="7" t="s">
        <v>20</v>
      </c>
      <c r="D242" s="10">
        <v>15</v>
      </c>
      <c r="E242" s="54">
        <f>Table2[[#This Row],[KG per Batch]]/SUMIFS(Table2[KG per Batch],Table2[Description],Table2[[#This Row],[Description]])</f>
        <v>0.13494062612450525</v>
      </c>
    </row>
    <row r="243" spans="1:5" x14ac:dyDescent="0.25">
      <c r="A243" s="44" t="s">
        <v>296</v>
      </c>
      <c r="B243" s="46" t="s">
        <v>2538</v>
      </c>
      <c r="C243" s="8" t="s">
        <v>7</v>
      </c>
      <c r="D243" s="9">
        <v>1.2</v>
      </c>
      <c r="E243" s="55">
        <f>Table2[[#This Row],[KG per Batch]]/SUMIFS(Table2[KG per Batch],Table2[Description],Table2[[#This Row],[Description]])</f>
        <v>1.0795250089960419E-2</v>
      </c>
    </row>
    <row r="244" spans="1:5" x14ac:dyDescent="0.25">
      <c r="A244" s="44" t="s">
        <v>296</v>
      </c>
      <c r="B244" s="46" t="s">
        <v>2538</v>
      </c>
      <c r="C244" s="7" t="s">
        <v>10</v>
      </c>
      <c r="D244" s="10">
        <v>0.3</v>
      </c>
      <c r="E244" s="54">
        <f>Table2[[#This Row],[KG per Batch]]/SUMIFS(Table2[KG per Batch],Table2[Description],Table2[[#This Row],[Description]])</f>
        <v>2.6988125224901047E-3</v>
      </c>
    </row>
    <row r="245" spans="1:5" x14ac:dyDescent="0.25">
      <c r="A245" s="44" t="s">
        <v>296</v>
      </c>
      <c r="B245" s="46" t="s">
        <v>2538</v>
      </c>
      <c r="C245" s="8" t="s">
        <v>82</v>
      </c>
      <c r="D245" s="9">
        <v>0.3</v>
      </c>
      <c r="E245" s="55">
        <f>Table2[[#This Row],[KG per Batch]]/SUMIFS(Table2[KG per Batch],Table2[Description],Table2[[#This Row],[Description]])</f>
        <v>2.6988125224901047E-3</v>
      </c>
    </row>
    <row r="246" spans="1:5" x14ac:dyDescent="0.25">
      <c r="A246" s="44" t="s">
        <v>296</v>
      </c>
      <c r="B246" s="46" t="s">
        <v>2538</v>
      </c>
      <c r="C246" s="7" t="s">
        <v>32</v>
      </c>
      <c r="D246" s="10">
        <v>0.06</v>
      </c>
      <c r="E246" s="54">
        <f>Table2[[#This Row],[KG per Batch]]/SUMIFS(Table2[KG per Batch],Table2[Description],Table2[[#This Row],[Description]])</f>
        <v>5.3976250449802089E-4</v>
      </c>
    </row>
    <row r="247" spans="1:5" x14ac:dyDescent="0.25">
      <c r="A247" s="44" t="s">
        <v>296</v>
      </c>
      <c r="B247" s="46" t="s">
        <v>2538</v>
      </c>
      <c r="C247" s="8" t="s">
        <v>25</v>
      </c>
      <c r="D247" s="9">
        <v>0.1</v>
      </c>
      <c r="E247" s="55">
        <f>Table2[[#This Row],[KG per Batch]]/SUMIFS(Table2[KG per Batch],Table2[Description],Table2[[#This Row],[Description]])</f>
        <v>8.9960417416336833E-4</v>
      </c>
    </row>
    <row r="248" spans="1:5" x14ac:dyDescent="0.25">
      <c r="A248" s="44" t="s">
        <v>296</v>
      </c>
      <c r="B248" s="46" t="s">
        <v>2538</v>
      </c>
      <c r="C248" s="7" t="s">
        <v>80</v>
      </c>
      <c r="D248" s="10">
        <v>0.1</v>
      </c>
      <c r="E248" s="54">
        <f>Table2[[#This Row],[KG per Batch]]/SUMIFS(Table2[KG per Batch],Table2[Description],Table2[[#This Row],[Description]])</f>
        <v>8.9960417416336833E-4</v>
      </c>
    </row>
    <row r="249" spans="1:5" x14ac:dyDescent="0.25">
      <c r="A249" s="44" t="s">
        <v>296</v>
      </c>
      <c r="B249" s="46" t="s">
        <v>2538</v>
      </c>
      <c r="C249" s="8" t="s">
        <v>26</v>
      </c>
      <c r="D249" s="9">
        <v>0.2</v>
      </c>
      <c r="E249" s="55">
        <f>Table2[[#This Row],[KG per Batch]]/SUMIFS(Table2[KG per Batch],Table2[Description],Table2[[#This Row],[Description]])</f>
        <v>1.7992083483267367E-3</v>
      </c>
    </row>
    <row r="250" spans="1:5" x14ac:dyDescent="0.25">
      <c r="A250" s="44" t="s">
        <v>296</v>
      </c>
      <c r="B250" s="46" t="s">
        <v>2538</v>
      </c>
      <c r="C250" s="7" t="s">
        <v>31</v>
      </c>
      <c r="D250" s="10">
        <v>0.8</v>
      </c>
      <c r="E250" s="54">
        <f>Table2[[#This Row],[KG per Batch]]/SUMIFS(Table2[KG per Batch],Table2[Description],Table2[[#This Row],[Description]])</f>
        <v>7.1968333933069466E-3</v>
      </c>
    </row>
    <row r="251" spans="1:5" x14ac:dyDescent="0.25">
      <c r="A251" s="44" t="s">
        <v>296</v>
      </c>
      <c r="B251" s="46" t="s">
        <v>2538</v>
      </c>
      <c r="C251" s="8" t="s">
        <v>30</v>
      </c>
      <c r="D251" s="9">
        <v>0.1</v>
      </c>
      <c r="E251" s="55">
        <f>Table2[[#This Row],[KG per Batch]]/SUMIFS(Table2[KG per Batch],Table2[Description],Table2[[#This Row],[Description]])</f>
        <v>8.9960417416336833E-4</v>
      </c>
    </row>
    <row r="252" spans="1:5" x14ac:dyDescent="0.25">
      <c r="A252" s="44" t="s">
        <v>296</v>
      </c>
      <c r="B252" s="46" t="s">
        <v>2538</v>
      </c>
      <c r="C252" s="7" t="s">
        <v>69</v>
      </c>
      <c r="D252" s="10">
        <v>6</v>
      </c>
      <c r="E252" s="54">
        <f>Table2[[#This Row],[KG per Batch]]/SUMIFS(Table2[KG per Batch],Table2[Description],Table2[[#This Row],[Description]])</f>
        <v>5.3976250449802095E-2</v>
      </c>
    </row>
    <row r="253" spans="1:5" x14ac:dyDescent="0.25">
      <c r="A253" s="44" t="s">
        <v>296</v>
      </c>
      <c r="B253" s="46" t="s">
        <v>2538</v>
      </c>
      <c r="C253" s="8" t="s">
        <v>12</v>
      </c>
      <c r="D253" s="9">
        <v>1</v>
      </c>
      <c r="E253" s="55">
        <f>Table2[[#This Row],[KG per Batch]]/SUMIFS(Table2[KG per Batch],Table2[Description],Table2[[#This Row],[Description]])</f>
        <v>8.996041741633683E-3</v>
      </c>
    </row>
    <row r="254" spans="1:5" x14ac:dyDescent="0.25">
      <c r="A254" s="44" t="s">
        <v>307</v>
      </c>
      <c r="B254" s="46" t="s">
        <v>2539</v>
      </c>
      <c r="C254" s="7" t="s">
        <v>79</v>
      </c>
      <c r="D254" s="10">
        <v>50</v>
      </c>
      <c r="E254" s="54">
        <f>Table2[[#This Row],[KG per Batch]]/SUMIFS(Table2[KG per Batch],Table2[Description],Table2[[#This Row],[Description]])</f>
        <v>0.45703839122486295</v>
      </c>
    </row>
    <row r="255" spans="1:5" x14ac:dyDescent="0.25">
      <c r="A255" s="44" t="s">
        <v>307</v>
      </c>
      <c r="B255" s="46" t="s">
        <v>2539</v>
      </c>
      <c r="C255" s="8" t="s">
        <v>20</v>
      </c>
      <c r="D255" s="9">
        <v>15</v>
      </c>
      <c r="E255" s="55">
        <f>Table2[[#This Row],[KG per Batch]]/SUMIFS(Table2[KG per Batch],Table2[Description],Table2[[#This Row],[Description]])</f>
        <v>0.13711151736745888</v>
      </c>
    </row>
    <row r="256" spans="1:5" x14ac:dyDescent="0.25">
      <c r="A256" s="44" t="s">
        <v>307</v>
      </c>
      <c r="B256" s="46" t="s">
        <v>2539</v>
      </c>
      <c r="C256" s="7" t="s">
        <v>6</v>
      </c>
      <c r="D256" s="10">
        <v>20</v>
      </c>
      <c r="E256" s="54">
        <f>Table2[[#This Row],[KG per Batch]]/SUMIFS(Table2[KG per Batch],Table2[Description],Table2[[#This Row],[Description]])</f>
        <v>0.18281535648994518</v>
      </c>
    </row>
    <row r="257" spans="1:5" x14ac:dyDescent="0.25">
      <c r="A257" s="44" t="s">
        <v>307</v>
      </c>
      <c r="B257" s="46" t="s">
        <v>2539</v>
      </c>
      <c r="C257" s="8" t="s">
        <v>37</v>
      </c>
      <c r="D257" s="9">
        <v>15</v>
      </c>
      <c r="E257" s="55">
        <f>Table2[[#This Row],[KG per Batch]]/SUMIFS(Table2[KG per Batch],Table2[Description],Table2[[#This Row],[Description]])</f>
        <v>0.13711151736745888</v>
      </c>
    </row>
    <row r="258" spans="1:5" x14ac:dyDescent="0.25">
      <c r="A258" s="44" t="s">
        <v>307</v>
      </c>
      <c r="B258" s="46" t="s">
        <v>2539</v>
      </c>
      <c r="C258" s="7" t="s">
        <v>7</v>
      </c>
      <c r="D258" s="10">
        <v>1.35</v>
      </c>
      <c r="E258" s="54">
        <f>Table2[[#This Row],[KG per Batch]]/SUMIFS(Table2[KG per Batch],Table2[Description],Table2[[#This Row],[Description]])</f>
        <v>1.23400365630713E-2</v>
      </c>
    </row>
    <row r="259" spans="1:5" x14ac:dyDescent="0.25">
      <c r="A259" s="44" t="s">
        <v>307</v>
      </c>
      <c r="B259" s="46" t="s">
        <v>2539</v>
      </c>
      <c r="C259" s="8" t="s">
        <v>8</v>
      </c>
      <c r="D259" s="9">
        <v>0.15</v>
      </c>
      <c r="E259" s="55">
        <f>Table2[[#This Row],[KG per Batch]]/SUMIFS(Table2[KG per Batch],Table2[Description],Table2[[#This Row],[Description]])</f>
        <v>1.3711151736745888E-3</v>
      </c>
    </row>
    <row r="260" spans="1:5" x14ac:dyDescent="0.25">
      <c r="A260" s="44" t="s">
        <v>307</v>
      </c>
      <c r="B260" s="46" t="s">
        <v>2539</v>
      </c>
      <c r="C260" s="7" t="s">
        <v>49</v>
      </c>
      <c r="D260" s="10">
        <v>0.1</v>
      </c>
      <c r="E260" s="54">
        <f>Table2[[#This Row],[KG per Batch]]/SUMIFS(Table2[KG per Batch],Table2[Description],Table2[[#This Row],[Description]])</f>
        <v>9.1407678244972588E-4</v>
      </c>
    </row>
    <row r="261" spans="1:5" x14ac:dyDescent="0.25">
      <c r="A261" s="44" t="s">
        <v>307</v>
      </c>
      <c r="B261" s="46" t="s">
        <v>2539</v>
      </c>
      <c r="C261" s="8" t="s">
        <v>84</v>
      </c>
      <c r="D261" s="9">
        <v>2</v>
      </c>
      <c r="E261" s="55">
        <f>Table2[[#This Row],[KG per Batch]]/SUMIFS(Table2[KG per Batch],Table2[Description],Table2[[#This Row],[Description]])</f>
        <v>1.8281535648994516E-2</v>
      </c>
    </row>
    <row r="262" spans="1:5" x14ac:dyDescent="0.25">
      <c r="A262" s="44" t="s">
        <v>307</v>
      </c>
      <c r="B262" s="46" t="s">
        <v>2539</v>
      </c>
      <c r="C262" s="7" t="s">
        <v>34</v>
      </c>
      <c r="D262" s="10">
        <v>0.1</v>
      </c>
      <c r="E262" s="54">
        <f>Table2[[#This Row],[KG per Batch]]/SUMIFS(Table2[KG per Batch],Table2[Description],Table2[[#This Row],[Description]])</f>
        <v>9.1407678244972588E-4</v>
      </c>
    </row>
    <row r="263" spans="1:5" x14ac:dyDescent="0.25">
      <c r="A263" s="44" t="s">
        <v>307</v>
      </c>
      <c r="B263" s="46" t="s">
        <v>2539</v>
      </c>
      <c r="C263" s="8" t="s">
        <v>10</v>
      </c>
      <c r="D263" s="9">
        <v>0.5</v>
      </c>
      <c r="E263" s="55">
        <f>Table2[[#This Row],[KG per Batch]]/SUMIFS(Table2[KG per Batch],Table2[Description],Table2[[#This Row],[Description]])</f>
        <v>4.570383912248629E-3</v>
      </c>
    </row>
    <row r="264" spans="1:5" x14ac:dyDescent="0.25">
      <c r="A264" s="44" t="s">
        <v>307</v>
      </c>
      <c r="B264" s="46" t="s">
        <v>2539</v>
      </c>
      <c r="C264" s="7" t="s">
        <v>12</v>
      </c>
      <c r="D264" s="10">
        <v>2</v>
      </c>
      <c r="E264" s="54">
        <f>Table2[[#This Row],[KG per Batch]]/SUMIFS(Table2[KG per Batch],Table2[Description],Table2[[#This Row],[Description]])</f>
        <v>1.8281535648994516E-2</v>
      </c>
    </row>
    <row r="265" spans="1:5" x14ac:dyDescent="0.25">
      <c r="A265" s="44" t="s">
        <v>307</v>
      </c>
      <c r="B265" s="46" t="s">
        <v>2539</v>
      </c>
      <c r="C265" s="8" t="s">
        <v>13</v>
      </c>
      <c r="D265" s="9">
        <v>3</v>
      </c>
      <c r="E265" s="55">
        <f>Table2[[#This Row],[KG per Batch]]/SUMIFS(Table2[KG per Batch],Table2[Description],Table2[[#This Row],[Description]])</f>
        <v>2.7422303473491776E-2</v>
      </c>
    </row>
    <row r="266" spans="1:5" x14ac:dyDescent="0.25">
      <c r="A266" s="44" t="s">
        <v>307</v>
      </c>
      <c r="B266" s="46" t="s">
        <v>2539</v>
      </c>
      <c r="C266" s="7" t="s">
        <v>85</v>
      </c>
      <c r="D266" s="10">
        <v>0.2</v>
      </c>
      <c r="E266" s="54">
        <f>Table2[[#This Row],[KG per Batch]]/SUMIFS(Table2[KG per Batch],Table2[Description],Table2[[#This Row],[Description]])</f>
        <v>1.8281535648994518E-3</v>
      </c>
    </row>
    <row r="267" spans="1:5" x14ac:dyDescent="0.25">
      <c r="A267" s="44" t="s">
        <v>311</v>
      </c>
      <c r="B267" s="46" t="s">
        <v>2540</v>
      </c>
      <c r="C267" s="8" t="s">
        <v>23</v>
      </c>
      <c r="D267" s="9">
        <v>50</v>
      </c>
      <c r="E267" s="55">
        <f>Table2[[#This Row],[KG per Batch]]/SUMIFS(Table2[KG per Batch],Table2[Description],Table2[[#This Row],[Description]])</f>
        <v>0.44794839634474098</v>
      </c>
    </row>
    <row r="268" spans="1:5" x14ac:dyDescent="0.25">
      <c r="A268" s="44" t="s">
        <v>311</v>
      </c>
      <c r="B268" s="46" t="s">
        <v>2540</v>
      </c>
      <c r="C268" s="7" t="s">
        <v>4</v>
      </c>
      <c r="D268" s="10">
        <v>40</v>
      </c>
      <c r="E268" s="54">
        <f>Table2[[#This Row],[KG per Batch]]/SUMIFS(Table2[KG per Batch],Table2[Description],Table2[[#This Row],[Description]])</f>
        <v>0.35835871707579281</v>
      </c>
    </row>
    <row r="269" spans="1:5" x14ac:dyDescent="0.25">
      <c r="A269" s="44" t="s">
        <v>311</v>
      </c>
      <c r="B269" s="46" t="s">
        <v>2540</v>
      </c>
      <c r="C269" s="8" t="s">
        <v>24</v>
      </c>
      <c r="D269" s="9">
        <v>0</v>
      </c>
      <c r="E269" s="55">
        <f>Table2[[#This Row],[KG per Batch]]/SUMIFS(Table2[KG per Batch],Table2[Description],Table2[[#This Row],[Description]])</f>
        <v>0</v>
      </c>
    </row>
    <row r="270" spans="1:5" x14ac:dyDescent="0.25">
      <c r="A270" s="44" t="s">
        <v>311</v>
      </c>
      <c r="B270" s="46" t="s">
        <v>2540</v>
      </c>
      <c r="C270" s="7" t="s">
        <v>64</v>
      </c>
      <c r="D270" s="10">
        <v>10</v>
      </c>
      <c r="E270" s="54">
        <f>Table2[[#This Row],[KG per Batch]]/SUMIFS(Table2[KG per Batch],Table2[Description],Table2[[#This Row],[Description]])</f>
        <v>8.9589679268948202E-2</v>
      </c>
    </row>
    <row r="271" spans="1:5" x14ac:dyDescent="0.25">
      <c r="A271" s="44" t="s">
        <v>311</v>
      </c>
      <c r="B271" s="46" t="s">
        <v>2540</v>
      </c>
      <c r="C271" s="8" t="s">
        <v>87</v>
      </c>
      <c r="D271" s="9">
        <v>2</v>
      </c>
      <c r="E271" s="55">
        <f>Table2[[#This Row],[KG per Batch]]/SUMIFS(Table2[KG per Batch],Table2[Description],Table2[[#This Row],[Description]])</f>
        <v>1.7917935853789639E-2</v>
      </c>
    </row>
    <row r="272" spans="1:5" x14ac:dyDescent="0.25">
      <c r="A272" s="44" t="s">
        <v>311</v>
      </c>
      <c r="B272" s="46" t="s">
        <v>2540</v>
      </c>
      <c r="C272" s="7" t="s">
        <v>7</v>
      </c>
      <c r="D272" s="10">
        <v>1.8</v>
      </c>
      <c r="E272" s="54">
        <f>Table2[[#This Row],[KG per Batch]]/SUMIFS(Table2[KG per Batch],Table2[Description],Table2[[#This Row],[Description]])</f>
        <v>1.6126142268410675E-2</v>
      </c>
    </row>
    <row r="273" spans="1:5" x14ac:dyDescent="0.25">
      <c r="A273" s="44" t="s">
        <v>311</v>
      </c>
      <c r="B273" s="46" t="s">
        <v>2540</v>
      </c>
      <c r="C273" s="8" t="s">
        <v>88</v>
      </c>
      <c r="D273" s="9">
        <v>2.2000000000000002</v>
      </c>
      <c r="E273" s="55">
        <f>Table2[[#This Row],[KG per Batch]]/SUMIFS(Table2[KG per Batch],Table2[Description],Table2[[#This Row],[Description]])</f>
        <v>1.9709729439168606E-2</v>
      </c>
    </row>
    <row r="274" spans="1:5" x14ac:dyDescent="0.25">
      <c r="A274" s="44" t="s">
        <v>311</v>
      </c>
      <c r="B274" s="46" t="s">
        <v>2540</v>
      </c>
      <c r="C274" s="7" t="s">
        <v>15</v>
      </c>
      <c r="D274" s="10">
        <v>0.06</v>
      </c>
      <c r="E274" s="54">
        <f>Table2[[#This Row],[KG per Batch]]/SUMIFS(Table2[KG per Batch],Table2[Description],Table2[[#This Row],[Description]])</f>
        <v>5.3753807561368919E-4</v>
      </c>
    </row>
    <row r="275" spans="1:5" x14ac:dyDescent="0.25">
      <c r="A275" s="44" t="s">
        <v>311</v>
      </c>
      <c r="B275" s="46" t="s">
        <v>2540</v>
      </c>
      <c r="C275" s="8" t="s">
        <v>31</v>
      </c>
      <c r="D275" s="9">
        <v>1.2</v>
      </c>
      <c r="E275" s="55">
        <f>Table2[[#This Row],[KG per Batch]]/SUMIFS(Table2[KG per Batch],Table2[Description],Table2[[#This Row],[Description]])</f>
        <v>1.0750761512273783E-2</v>
      </c>
    </row>
    <row r="276" spans="1:5" x14ac:dyDescent="0.25">
      <c r="A276" s="44" t="s">
        <v>311</v>
      </c>
      <c r="B276" s="46" t="s">
        <v>2540</v>
      </c>
      <c r="C276" s="7" t="s">
        <v>67</v>
      </c>
      <c r="D276" s="10">
        <v>0.3</v>
      </c>
      <c r="E276" s="54">
        <f>Table2[[#This Row],[KG per Batch]]/SUMIFS(Table2[KG per Batch],Table2[Description],Table2[[#This Row],[Description]])</f>
        <v>2.6876903780684459E-3</v>
      </c>
    </row>
    <row r="277" spans="1:5" x14ac:dyDescent="0.25">
      <c r="A277" s="44" t="s">
        <v>311</v>
      </c>
      <c r="B277" s="46" t="s">
        <v>2540</v>
      </c>
      <c r="C277" s="8" t="s">
        <v>27</v>
      </c>
      <c r="D277" s="9">
        <v>0.2</v>
      </c>
      <c r="E277" s="55">
        <f>Table2[[#This Row],[KG per Batch]]/SUMIFS(Table2[KG per Batch],Table2[Description],Table2[[#This Row],[Description]])</f>
        <v>1.7917935853789641E-3</v>
      </c>
    </row>
    <row r="278" spans="1:5" x14ac:dyDescent="0.25">
      <c r="A278" s="44" t="s">
        <v>311</v>
      </c>
      <c r="B278" s="46" t="s">
        <v>2540</v>
      </c>
      <c r="C278" s="7" t="s">
        <v>10</v>
      </c>
      <c r="D278" s="10">
        <v>0.2</v>
      </c>
      <c r="E278" s="54">
        <f>Table2[[#This Row],[KG per Batch]]/SUMIFS(Table2[KG per Batch],Table2[Description],Table2[[#This Row],[Description]])</f>
        <v>1.7917935853789641E-3</v>
      </c>
    </row>
    <row r="279" spans="1:5" x14ac:dyDescent="0.25">
      <c r="A279" s="44" t="s">
        <v>311</v>
      </c>
      <c r="B279" s="46" t="s">
        <v>2540</v>
      </c>
      <c r="C279" s="8" t="s">
        <v>62</v>
      </c>
      <c r="D279" s="9">
        <v>0.01</v>
      </c>
      <c r="E279" s="55">
        <f>Table2[[#This Row],[KG per Batch]]/SUMIFS(Table2[KG per Batch],Table2[Description],Table2[[#This Row],[Description]])</f>
        <v>8.9589679268948204E-5</v>
      </c>
    </row>
    <row r="280" spans="1:5" x14ac:dyDescent="0.25">
      <c r="A280" s="44" t="s">
        <v>311</v>
      </c>
      <c r="B280" s="46" t="s">
        <v>2540</v>
      </c>
      <c r="C280" s="7" t="s">
        <v>17</v>
      </c>
      <c r="D280" s="10">
        <v>2.4</v>
      </c>
      <c r="E280" s="54">
        <f>Table2[[#This Row],[KG per Batch]]/SUMIFS(Table2[KG per Batch],Table2[Description],Table2[[#This Row],[Description]])</f>
        <v>2.1501523024547567E-2</v>
      </c>
    </row>
    <row r="281" spans="1:5" x14ac:dyDescent="0.25">
      <c r="A281" s="44" t="s">
        <v>311</v>
      </c>
      <c r="B281" s="46" t="s">
        <v>2540</v>
      </c>
      <c r="C281" s="8" t="s">
        <v>8</v>
      </c>
      <c r="D281" s="9">
        <v>0.15</v>
      </c>
      <c r="E281" s="55">
        <f>Table2[[#This Row],[KG per Batch]]/SUMIFS(Table2[KG per Batch],Table2[Description],Table2[[#This Row],[Description]])</f>
        <v>1.3438451890342229E-3</v>
      </c>
    </row>
    <row r="282" spans="1:5" x14ac:dyDescent="0.25">
      <c r="A282" s="44" t="s">
        <v>311</v>
      </c>
      <c r="B282" s="46" t="s">
        <v>2540</v>
      </c>
      <c r="C282" s="7" t="s">
        <v>89</v>
      </c>
      <c r="D282" s="10">
        <v>0.3</v>
      </c>
      <c r="E282" s="54">
        <f>Table2[[#This Row],[KG per Batch]]/SUMIFS(Table2[KG per Batch],Table2[Description],Table2[[#This Row],[Description]])</f>
        <v>2.6876903780684459E-3</v>
      </c>
    </row>
    <row r="283" spans="1:5" x14ac:dyDescent="0.25">
      <c r="A283" s="44" t="s">
        <v>311</v>
      </c>
      <c r="B283" s="46" t="s">
        <v>2540</v>
      </c>
      <c r="C283" s="8" t="s">
        <v>90</v>
      </c>
      <c r="D283" s="9">
        <v>0.8</v>
      </c>
      <c r="E283" s="55">
        <f>Table2[[#This Row],[KG per Batch]]/SUMIFS(Table2[KG per Batch],Table2[Description],Table2[[#This Row],[Description]])</f>
        <v>7.1671743415158565E-3</v>
      </c>
    </row>
    <row r="284" spans="1:5" x14ac:dyDescent="0.25">
      <c r="A284" s="44" t="s">
        <v>314</v>
      </c>
      <c r="B284" s="46" t="s">
        <v>2541</v>
      </c>
      <c r="C284" s="7" t="s">
        <v>92</v>
      </c>
      <c r="D284" s="10">
        <v>100</v>
      </c>
      <c r="E284" s="54">
        <f>Table2[[#This Row],[KG per Batch]]/SUMIFS(Table2[KG per Batch],Table2[Description],Table2[[#This Row],[Description]])</f>
        <v>0.49496129402680694</v>
      </c>
    </row>
    <row r="285" spans="1:5" x14ac:dyDescent="0.25">
      <c r="A285" s="44" t="s">
        <v>314</v>
      </c>
      <c r="B285" s="46" t="s">
        <v>2541</v>
      </c>
      <c r="C285" s="8" t="s">
        <v>93</v>
      </c>
      <c r="D285" s="9">
        <v>2</v>
      </c>
      <c r="E285" s="55">
        <f>Table2[[#This Row],[KG per Batch]]/SUMIFS(Table2[KG per Batch],Table2[Description],Table2[[#This Row],[Description]])</f>
        <v>9.8992258805361399E-3</v>
      </c>
    </row>
    <row r="286" spans="1:5" x14ac:dyDescent="0.25">
      <c r="A286" s="44" t="s">
        <v>314</v>
      </c>
      <c r="B286" s="46" t="s">
        <v>2541</v>
      </c>
      <c r="C286" s="7" t="s">
        <v>37</v>
      </c>
      <c r="D286" s="10">
        <v>75.040000000000006</v>
      </c>
      <c r="E286" s="54">
        <f>Table2[[#This Row],[KG per Batch]]/SUMIFS(Table2[KG per Batch],Table2[Description],Table2[[#This Row],[Description]])</f>
        <v>0.37141895503771599</v>
      </c>
    </row>
    <row r="287" spans="1:5" x14ac:dyDescent="0.25">
      <c r="A287" s="44" t="s">
        <v>314</v>
      </c>
      <c r="B287" s="46" t="s">
        <v>2541</v>
      </c>
      <c r="C287" s="8" t="s">
        <v>7</v>
      </c>
      <c r="D287" s="9">
        <v>5.68</v>
      </c>
      <c r="E287" s="55">
        <f>Table2[[#This Row],[KG per Batch]]/SUMIFS(Table2[KG per Batch],Table2[Description],Table2[[#This Row],[Description]])</f>
        <v>2.8113801500722634E-2</v>
      </c>
    </row>
    <row r="288" spans="1:5" x14ac:dyDescent="0.25">
      <c r="A288" s="44" t="s">
        <v>314</v>
      </c>
      <c r="B288" s="46" t="s">
        <v>2541</v>
      </c>
      <c r="C288" s="7" t="s">
        <v>94</v>
      </c>
      <c r="D288" s="10">
        <v>2.08</v>
      </c>
      <c r="E288" s="54">
        <f>Table2[[#This Row],[KG per Batch]]/SUMIFS(Table2[KG per Batch],Table2[Description],Table2[[#This Row],[Description]])</f>
        <v>1.0295194915757585E-2</v>
      </c>
    </row>
    <row r="289" spans="1:5" x14ac:dyDescent="0.25">
      <c r="A289" s="44" t="s">
        <v>314</v>
      </c>
      <c r="B289" s="46" t="s">
        <v>2541</v>
      </c>
      <c r="C289" s="8" t="s">
        <v>85</v>
      </c>
      <c r="D289" s="9">
        <v>0.56000000000000005</v>
      </c>
      <c r="E289" s="55">
        <f>Table2[[#This Row],[KG per Batch]]/SUMIFS(Table2[KG per Batch],Table2[Description],Table2[[#This Row],[Description]])</f>
        <v>2.7717832465501192E-3</v>
      </c>
    </row>
    <row r="290" spans="1:5" x14ac:dyDescent="0.25">
      <c r="A290" s="44" t="s">
        <v>314</v>
      </c>
      <c r="B290" s="46" t="s">
        <v>2541</v>
      </c>
      <c r="C290" s="7" t="s">
        <v>95</v>
      </c>
      <c r="D290" s="10">
        <v>5.556</v>
      </c>
      <c r="E290" s="54">
        <f>Table2[[#This Row],[KG per Batch]]/SUMIFS(Table2[KG per Batch],Table2[Description],Table2[[#This Row],[Description]])</f>
        <v>2.7500049496129397E-2</v>
      </c>
    </row>
    <row r="291" spans="1:5" x14ac:dyDescent="0.25">
      <c r="A291" s="44" t="s">
        <v>314</v>
      </c>
      <c r="B291" s="46" t="s">
        <v>2541</v>
      </c>
      <c r="C291" s="8" t="s">
        <v>17</v>
      </c>
      <c r="D291" s="9">
        <v>11.12</v>
      </c>
      <c r="E291" s="55">
        <f>Table2[[#This Row],[KG per Batch]]/SUMIFS(Table2[KG per Batch],Table2[Description],Table2[[#This Row],[Description]])</f>
        <v>5.5039695895780928E-2</v>
      </c>
    </row>
    <row r="292" spans="1:5" x14ac:dyDescent="0.25">
      <c r="A292" s="44" t="s">
        <v>185</v>
      </c>
      <c r="B292" s="46" t="s">
        <v>2542</v>
      </c>
      <c r="C292" s="7" t="s">
        <v>23</v>
      </c>
      <c r="D292" s="10">
        <v>39.35</v>
      </c>
      <c r="E292" s="54">
        <f>Table2[[#This Row],[KG per Batch]]/SUMIFS(Table2[KG per Batch],Table2[Description],Table2[[#This Row],[Description]])</f>
        <v>0.36524128201082262</v>
      </c>
    </row>
    <row r="293" spans="1:5" x14ac:dyDescent="0.25">
      <c r="A293" s="44" t="s">
        <v>185</v>
      </c>
      <c r="B293" s="46" t="s">
        <v>2542</v>
      </c>
      <c r="C293" s="8" t="s">
        <v>37</v>
      </c>
      <c r="D293" s="9">
        <v>17</v>
      </c>
      <c r="E293" s="55">
        <f>Table2[[#This Row],[KG per Batch]]/SUMIFS(Table2[KG per Batch],Table2[Description],Table2[[#This Row],[Description]])</f>
        <v>0.15779165931852565</v>
      </c>
    </row>
    <row r="294" spans="1:5" x14ac:dyDescent="0.25">
      <c r="A294" s="44" t="s">
        <v>185</v>
      </c>
      <c r="B294" s="46" t="s">
        <v>2542</v>
      </c>
      <c r="C294" s="7" t="s">
        <v>61</v>
      </c>
      <c r="D294" s="10">
        <v>20</v>
      </c>
      <c r="E294" s="54">
        <f>Table2[[#This Row],[KG per Batch]]/SUMIFS(Table2[KG per Batch],Table2[Description],Table2[[#This Row],[Description]])</f>
        <v>0.18563724625708899</v>
      </c>
    </row>
    <row r="295" spans="1:5" x14ac:dyDescent="0.25">
      <c r="A295" s="44" t="s">
        <v>185</v>
      </c>
      <c r="B295" s="46" t="s">
        <v>2542</v>
      </c>
      <c r="C295" s="8" t="s">
        <v>96</v>
      </c>
      <c r="D295" s="9">
        <v>13</v>
      </c>
      <c r="E295" s="55">
        <f>Table2[[#This Row],[KG per Batch]]/SUMIFS(Table2[KG per Batch],Table2[Description],Table2[[#This Row],[Description]])</f>
        <v>0.12066421006710785</v>
      </c>
    </row>
    <row r="296" spans="1:5" x14ac:dyDescent="0.25">
      <c r="A296" s="44" t="s">
        <v>185</v>
      </c>
      <c r="B296" s="46" t="s">
        <v>2542</v>
      </c>
      <c r="C296" s="7" t="s">
        <v>6</v>
      </c>
      <c r="D296" s="10">
        <v>10.7</v>
      </c>
      <c r="E296" s="54">
        <f>Table2[[#This Row],[KG per Batch]]/SUMIFS(Table2[KG per Batch],Table2[Description],Table2[[#This Row],[Description]])</f>
        <v>9.931592674754261E-2</v>
      </c>
    </row>
    <row r="297" spans="1:5" x14ac:dyDescent="0.25">
      <c r="A297" s="44" t="s">
        <v>185</v>
      </c>
      <c r="B297" s="46" t="s">
        <v>2542</v>
      </c>
      <c r="C297" s="8" t="s">
        <v>7</v>
      </c>
      <c r="D297" s="9">
        <v>1.667</v>
      </c>
      <c r="E297" s="55">
        <f>Table2[[#This Row],[KG per Batch]]/SUMIFS(Table2[KG per Batch],Table2[Description],Table2[[#This Row],[Description]])</f>
        <v>1.547286447552837E-2</v>
      </c>
    </row>
    <row r="298" spans="1:5" x14ac:dyDescent="0.25">
      <c r="A298" s="44" t="s">
        <v>185</v>
      </c>
      <c r="B298" s="46" t="s">
        <v>2542</v>
      </c>
      <c r="C298" s="7" t="s">
        <v>8</v>
      </c>
      <c r="D298" s="10">
        <v>0.15</v>
      </c>
      <c r="E298" s="54">
        <f>Table2[[#This Row],[KG per Batch]]/SUMIFS(Table2[KG per Batch],Table2[Description],Table2[[#This Row],[Description]])</f>
        <v>1.3922793469281676E-3</v>
      </c>
    </row>
    <row r="299" spans="1:5" x14ac:dyDescent="0.25">
      <c r="A299" s="44" t="s">
        <v>185</v>
      </c>
      <c r="B299" s="46" t="s">
        <v>2542</v>
      </c>
      <c r="C299" s="8" t="s">
        <v>94</v>
      </c>
      <c r="D299" s="9">
        <v>0.4</v>
      </c>
      <c r="E299" s="55">
        <f>Table2[[#This Row],[KG per Batch]]/SUMIFS(Table2[KG per Batch],Table2[Description],Table2[[#This Row],[Description]])</f>
        <v>3.7127449251417805E-3</v>
      </c>
    </row>
    <row r="300" spans="1:5" x14ac:dyDescent="0.25">
      <c r="A300" s="44" t="s">
        <v>185</v>
      </c>
      <c r="B300" s="46" t="s">
        <v>2542</v>
      </c>
      <c r="C300" s="7" t="s">
        <v>34</v>
      </c>
      <c r="D300" s="10">
        <v>7.0000000000000007E-2</v>
      </c>
      <c r="E300" s="54">
        <f>Table2[[#This Row],[KG per Batch]]/SUMIFS(Table2[KG per Batch],Table2[Description],Table2[[#This Row],[Description]])</f>
        <v>6.4973036189981161E-4</v>
      </c>
    </row>
    <row r="301" spans="1:5" x14ac:dyDescent="0.25">
      <c r="A301" s="44" t="s">
        <v>185</v>
      </c>
      <c r="B301" s="46" t="s">
        <v>2542</v>
      </c>
      <c r="C301" s="8" t="s">
        <v>31</v>
      </c>
      <c r="D301" s="9">
        <v>0.8</v>
      </c>
      <c r="E301" s="55">
        <f>Table2[[#This Row],[KG per Batch]]/SUMIFS(Table2[KG per Batch],Table2[Description],Table2[[#This Row],[Description]])</f>
        <v>7.425489850283561E-3</v>
      </c>
    </row>
    <row r="302" spans="1:5" x14ac:dyDescent="0.25">
      <c r="A302" s="44" t="s">
        <v>185</v>
      </c>
      <c r="B302" s="46" t="s">
        <v>2542</v>
      </c>
      <c r="C302" s="7" t="s">
        <v>13</v>
      </c>
      <c r="D302" s="10">
        <v>2</v>
      </c>
      <c r="E302" s="54">
        <f>Table2[[#This Row],[KG per Batch]]/SUMIFS(Table2[KG per Batch],Table2[Description],Table2[[#This Row],[Description]])</f>
        <v>1.8563724625708902E-2</v>
      </c>
    </row>
    <row r="303" spans="1:5" x14ac:dyDescent="0.25">
      <c r="A303" s="44" t="s">
        <v>185</v>
      </c>
      <c r="B303" s="46" t="s">
        <v>2542</v>
      </c>
      <c r="C303" s="8" t="s">
        <v>10</v>
      </c>
      <c r="D303" s="9">
        <v>0.2</v>
      </c>
      <c r="E303" s="55">
        <f>Table2[[#This Row],[KG per Batch]]/SUMIFS(Table2[KG per Batch],Table2[Description],Table2[[#This Row],[Description]])</f>
        <v>1.8563724625708902E-3</v>
      </c>
    </row>
    <row r="304" spans="1:5" x14ac:dyDescent="0.25">
      <c r="A304" s="44" t="s">
        <v>185</v>
      </c>
      <c r="B304" s="46" t="s">
        <v>2542</v>
      </c>
      <c r="C304" s="7" t="s">
        <v>17</v>
      </c>
      <c r="D304" s="10">
        <v>2.4</v>
      </c>
      <c r="E304" s="54">
        <f>Table2[[#This Row],[KG per Batch]]/SUMIFS(Table2[KG per Batch],Table2[Description],Table2[[#This Row],[Description]])</f>
        <v>2.2276469550850681E-2</v>
      </c>
    </row>
    <row r="305" spans="1:5" x14ac:dyDescent="0.25">
      <c r="A305" s="44" t="s">
        <v>280</v>
      </c>
      <c r="B305" s="46" t="s">
        <v>281</v>
      </c>
      <c r="C305" s="8" t="s">
        <v>98</v>
      </c>
      <c r="D305" s="9">
        <v>44</v>
      </c>
      <c r="E305" s="55">
        <f>Table2[[#This Row],[KG per Batch]]/SUMIFS(Table2[KG per Batch],Table2[Description],Table2[[#This Row],[Description]])</f>
        <v>0.44249567561044278</v>
      </c>
    </row>
    <row r="306" spans="1:5" x14ac:dyDescent="0.25">
      <c r="A306" s="44" t="s">
        <v>280</v>
      </c>
      <c r="B306" s="46" t="s">
        <v>281</v>
      </c>
      <c r="C306" s="7" t="s">
        <v>6</v>
      </c>
      <c r="D306" s="10">
        <v>10.7</v>
      </c>
      <c r="E306" s="54">
        <f>Table2[[#This Row],[KG per Batch]]/SUMIFS(Table2[KG per Batch],Table2[Description],Table2[[#This Row],[Description]])</f>
        <v>0.10760690293253949</v>
      </c>
    </row>
    <row r="307" spans="1:5" x14ac:dyDescent="0.25">
      <c r="A307" s="44" t="s">
        <v>280</v>
      </c>
      <c r="B307" s="46" t="s">
        <v>281</v>
      </c>
      <c r="C307" s="8" t="s">
        <v>64</v>
      </c>
      <c r="D307" s="9">
        <v>22.74</v>
      </c>
      <c r="E307" s="55">
        <f>Table2[[#This Row],[KG per Batch]]/SUMIFS(Table2[KG per Batch],Table2[Description],Table2[[#This Row],[Description]])</f>
        <v>0.228689810531397</v>
      </c>
    </row>
    <row r="308" spans="1:5" x14ac:dyDescent="0.25">
      <c r="A308" s="44" t="s">
        <v>280</v>
      </c>
      <c r="B308" s="46" t="s">
        <v>281</v>
      </c>
      <c r="C308" s="7" t="s">
        <v>99</v>
      </c>
      <c r="D308" s="10">
        <v>12</v>
      </c>
      <c r="E308" s="54">
        <f>Table2[[#This Row],[KG per Batch]]/SUMIFS(Table2[KG per Batch],Table2[Description],Table2[[#This Row],[Description]])</f>
        <v>0.12068063880284803</v>
      </c>
    </row>
    <row r="309" spans="1:5" x14ac:dyDescent="0.25">
      <c r="A309" s="44" t="s">
        <v>280</v>
      </c>
      <c r="B309" s="46" t="s">
        <v>281</v>
      </c>
      <c r="C309" s="8" t="s">
        <v>7</v>
      </c>
      <c r="D309" s="9">
        <v>1.236</v>
      </c>
      <c r="E309" s="55">
        <f>Table2[[#This Row],[KG per Batch]]/SUMIFS(Table2[KG per Batch],Table2[Description],Table2[[#This Row],[Description]])</f>
        <v>1.2430105796693347E-2</v>
      </c>
    </row>
    <row r="310" spans="1:5" x14ac:dyDescent="0.25">
      <c r="A310" s="44" t="s">
        <v>280</v>
      </c>
      <c r="B310" s="46" t="s">
        <v>281</v>
      </c>
      <c r="C310" s="7" t="s">
        <v>8</v>
      </c>
      <c r="D310" s="10">
        <v>0.15</v>
      </c>
      <c r="E310" s="54">
        <f>Table2[[#This Row],[KG per Batch]]/SUMIFS(Table2[KG per Batch],Table2[Description],Table2[[#This Row],[Description]])</f>
        <v>1.5085079850356005E-3</v>
      </c>
    </row>
    <row r="311" spans="1:5" x14ac:dyDescent="0.25">
      <c r="A311" s="44" t="s">
        <v>280</v>
      </c>
      <c r="B311" s="46" t="s">
        <v>281</v>
      </c>
      <c r="C311" s="8" t="s">
        <v>94</v>
      </c>
      <c r="D311" s="9">
        <v>0.5</v>
      </c>
      <c r="E311" s="55">
        <f>Table2[[#This Row],[KG per Batch]]/SUMIFS(Table2[KG per Batch],Table2[Description],Table2[[#This Row],[Description]])</f>
        <v>5.0283599501186682E-3</v>
      </c>
    </row>
    <row r="312" spans="1:5" x14ac:dyDescent="0.25">
      <c r="A312" s="44" t="s">
        <v>280</v>
      </c>
      <c r="B312" s="46" t="s">
        <v>281</v>
      </c>
      <c r="C312" s="7" t="s">
        <v>95</v>
      </c>
      <c r="D312" s="10">
        <v>1.0900000000000001</v>
      </c>
      <c r="E312" s="54">
        <f>Table2[[#This Row],[KG per Batch]]/SUMIFS(Table2[KG per Batch],Table2[Description],Table2[[#This Row],[Description]])</f>
        <v>1.0961824691258698E-2</v>
      </c>
    </row>
    <row r="313" spans="1:5" x14ac:dyDescent="0.25">
      <c r="A313" s="44" t="s">
        <v>280</v>
      </c>
      <c r="B313" s="46" t="s">
        <v>281</v>
      </c>
      <c r="C313" s="8" t="s">
        <v>80</v>
      </c>
      <c r="D313" s="9">
        <v>0.19700000000000001</v>
      </c>
      <c r="E313" s="55">
        <f>Table2[[#This Row],[KG per Batch]]/SUMIFS(Table2[KG per Batch],Table2[Description],Table2[[#This Row],[Description]])</f>
        <v>1.9811738203467555E-3</v>
      </c>
    </row>
    <row r="314" spans="1:5" x14ac:dyDescent="0.25">
      <c r="A314" s="44" t="s">
        <v>280</v>
      </c>
      <c r="B314" s="46" t="s">
        <v>281</v>
      </c>
      <c r="C314" s="7" t="s">
        <v>16</v>
      </c>
      <c r="D314" s="10">
        <v>0.49399999999999999</v>
      </c>
      <c r="E314" s="54">
        <f>Table2[[#This Row],[KG per Batch]]/SUMIFS(Table2[KG per Batch],Table2[Description],Table2[[#This Row],[Description]])</f>
        <v>4.9680196307172438E-3</v>
      </c>
    </row>
    <row r="315" spans="1:5" x14ac:dyDescent="0.25">
      <c r="A315" s="44" t="s">
        <v>280</v>
      </c>
      <c r="B315" s="46" t="s">
        <v>281</v>
      </c>
      <c r="C315" s="8" t="s">
        <v>13</v>
      </c>
      <c r="D315" s="9">
        <v>1.978</v>
      </c>
      <c r="E315" s="55">
        <f>Table2[[#This Row],[KG per Batch]]/SUMIFS(Table2[KG per Batch],Table2[Description],Table2[[#This Row],[Description]])</f>
        <v>1.9892191962669451E-2</v>
      </c>
    </row>
    <row r="316" spans="1:5" x14ac:dyDescent="0.25">
      <c r="A316" s="44" t="s">
        <v>280</v>
      </c>
      <c r="B316" s="46" t="s">
        <v>281</v>
      </c>
      <c r="C316" s="7" t="s">
        <v>12</v>
      </c>
      <c r="D316" s="10">
        <v>0.98899999999999999</v>
      </c>
      <c r="E316" s="54">
        <f>Table2[[#This Row],[KG per Batch]]/SUMIFS(Table2[KG per Batch],Table2[Description],Table2[[#This Row],[Description]])</f>
        <v>9.9460959813347256E-3</v>
      </c>
    </row>
    <row r="317" spans="1:5" x14ac:dyDescent="0.25">
      <c r="A317" s="44" t="s">
        <v>280</v>
      </c>
      <c r="B317" s="46" t="s">
        <v>281</v>
      </c>
      <c r="C317" s="8" t="s">
        <v>100</v>
      </c>
      <c r="D317" s="9">
        <v>0.98899999999999999</v>
      </c>
      <c r="E317" s="55">
        <f>Table2[[#This Row],[KG per Batch]]/SUMIFS(Table2[KG per Batch],Table2[Description],Table2[[#This Row],[Description]])</f>
        <v>9.9460959813347256E-3</v>
      </c>
    </row>
    <row r="318" spans="1:5" x14ac:dyDescent="0.25">
      <c r="A318" s="44" t="s">
        <v>280</v>
      </c>
      <c r="B318" s="46" t="s">
        <v>281</v>
      </c>
      <c r="C318" s="7" t="s">
        <v>17</v>
      </c>
      <c r="D318" s="10">
        <v>2.3730000000000002</v>
      </c>
      <c r="E318" s="54">
        <f>Table2[[#This Row],[KG per Batch]]/SUMIFS(Table2[KG per Batch],Table2[Description],Table2[[#This Row],[Description]])</f>
        <v>2.3864596323263203E-2</v>
      </c>
    </row>
    <row r="319" spans="1:5" x14ac:dyDescent="0.25">
      <c r="A319" s="44" t="s">
        <v>279</v>
      </c>
      <c r="B319" s="46" t="s">
        <v>2543</v>
      </c>
      <c r="C319" s="8" t="s">
        <v>98</v>
      </c>
      <c r="D319" s="9">
        <v>54.7</v>
      </c>
      <c r="E319" s="55">
        <f>Table2[[#This Row],[KG per Batch]]/SUMIFS(Table2[KG per Batch],Table2[Description],Table2[[#This Row],[Description]])</f>
        <v>0.55010257854298228</v>
      </c>
    </row>
    <row r="320" spans="1:5" x14ac:dyDescent="0.25">
      <c r="A320" s="44" t="s">
        <v>279</v>
      </c>
      <c r="B320" s="46" t="s">
        <v>2543</v>
      </c>
      <c r="C320" s="7" t="s">
        <v>64</v>
      </c>
      <c r="D320" s="10">
        <v>22.74</v>
      </c>
      <c r="E320" s="54">
        <f>Table2[[#This Row],[KG per Batch]]/SUMIFS(Table2[KG per Batch],Table2[Description],Table2[[#This Row],[Description]])</f>
        <v>0.228689810531397</v>
      </c>
    </row>
    <row r="321" spans="1:5" x14ac:dyDescent="0.25">
      <c r="A321" s="44" t="s">
        <v>279</v>
      </c>
      <c r="B321" s="46" t="s">
        <v>2543</v>
      </c>
      <c r="C321" s="8" t="s">
        <v>99</v>
      </c>
      <c r="D321" s="9">
        <v>12</v>
      </c>
      <c r="E321" s="55">
        <f>Table2[[#This Row],[KG per Batch]]/SUMIFS(Table2[KG per Batch],Table2[Description],Table2[[#This Row],[Description]])</f>
        <v>0.12068063880284803</v>
      </c>
    </row>
    <row r="322" spans="1:5" x14ac:dyDescent="0.25">
      <c r="A322" s="44" t="s">
        <v>279</v>
      </c>
      <c r="B322" s="46" t="s">
        <v>2543</v>
      </c>
      <c r="C322" s="7" t="s">
        <v>7</v>
      </c>
      <c r="D322" s="10">
        <v>1.236</v>
      </c>
      <c r="E322" s="54">
        <f>Table2[[#This Row],[KG per Batch]]/SUMIFS(Table2[KG per Batch],Table2[Description],Table2[[#This Row],[Description]])</f>
        <v>1.2430105796693347E-2</v>
      </c>
    </row>
    <row r="323" spans="1:5" x14ac:dyDescent="0.25">
      <c r="A323" s="44" t="s">
        <v>279</v>
      </c>
      <c r="B323" s="46" t="s">
        <v>2543</v>
      </c>
      <c r="C323" s="8" t="s">
        <v>8</v>
      </c>
      <c r="D323" s="9">
        <v>0.15</v>
      </c>
      <c r="E323" s="55">
        <f>Table2[[#This Row],[KG per Batch]]/SUMIFS(Table2[KG per Batch],Table2[Description],Table2[[#This Row],[Description]])</f>
        <v>1.5085079850356005E-3</v>
      </c>
    </row>
    <row r="324" spans="1:5" x14ac:dyDescent="0.25">
      <c r="A324" s="44" t="s">
        <v>279</v>
      </c>
      <c r="B324" s="46" t="s">
        <v>2543</v>
      </c>
      <c r="C324" s="7" t="s">
        <v>94</v>
      </c>
      <c r="D324" s="10">
        <v>0.5</v>
      </c>
      <c r="E324" s="54">
        <f>Table2[[#This Row],[KG per Batch]]/SUMIFS(Table2[KG per Batch],Table2[Description],Table2[[#This Row],[Description]])</f>
        <v>5.0283599501186682E-3</v>
      </c>
    </row>
    <row r="325" spans="1:5" x14ac:dyDescent="0.25">
      <c r="A325" s="44" t="s">
        <v>279</v>
      </c>
      <c r="B325" s="46" t="s">
        <v>2543</v>
      </c>
      <c r="C325" s="8" t="s">
        <v>95</v>
      </c>
      <c r="D325" s="9">
        <v>1.0900000000000001</v>
      </c>
      <c r="E325" s="55">
        <f>Table2[[#This Row],[KG per Batch]]/SUMIFS(Table2[KG per Batch],Table2[Description],Table2[[#This Row],[Description]])</f>
        <v>1.0961824691258698E-2</v>
      </c>
    </row>
    <row r="326" spans="1:5" x14ac:dyDescent="0.25">
      <c r="A326" s="44" t="s">
        <v>279</v>
      </c>
      <c r="B326" s="46" t="s">
        <v>2543</v>
      </c>
      <c r="C326" s="7" t="s">
        <v>80</v>
      </c>
      <c r="D326" s="10">
        <v>0.19700000000000001</v>
      </c>
      <c r="E326" s="54">
        <f>Table2[[#This Row],[KG per Batch]]/SUMIFS(Table2[KG per Batch],Table2[Description],Table2[[#This Row],[Description]])</f>
        <v>1.9811738203467555E-3</v>
      </c>
    </row>
    <row r="327" spans="1:5" x14ac:dyDescent="0.25">
      <c r="A327" s="44" t="s">
        <v>279</v>
      </c>
      <c r="B327" s="46" t="s">
        <v>2543</v>
      </c>
      <c r="C327" s="8" t="s">
        <v>16</v>
      </c>
      <c r="D327" s="9">
        <v>0.49399999999999999</v>
      </c>
      <c r="E327" s="55">
        <f>Table2[[#This Row],[KG per Batch]]/SUMIFS(Table2[KG per Batch],Table2[Description],Table2[[#This Row],[Description]])</f>
        <v>4.9680196307172438E-3</v>
      </c>
    </row>
    <row r="328" spans="1:5" x14ac:dyDescent="0.25">
      <c r="A328" s="44" t="s">
        <v>279</v>
      </c>
      <c r="B328" s="46" t="s">
        <v>2543</v>
      </c>
      <c r="C328" s="7" t="s">
        <v>13</v>
      </c>
      <c r="D328" s="10">
        <v>1.978</v>
      </c>
      <c r="E328" s="54">
        <f>Table2[[#This Row],[KG per Batch]]/SUMIFS(Table2[KG per Batch],Table2[Description],Table2[[#This Row],[Description]])</f>
        <v>1.9892191962669451E-2</v>
      </c>
    </row>
    <row r="329" spans="1:5" x14ac:dyDescent="0.25">
      <c r="A329" s="44" t="s">
        <v>279</v>
      </c>
      <c r="B329" s="46" t="s">
        <v>2543</v>
      </c>
      <c r="C329" s="8" t="s">
        <v>12</v>
      </c>
      <c r="D329" s="9">
        <v>0.98899999999999999</v>
      </c>
      <c r="E329" s="55">
        <f>Table2[[#This Row],[KG per Batch]]/SUMIFS(Table2[KG per Batch],Table2[Description],Table2[[#This Row],[Description]])</f>
        <v>9.9460959813347256E-3</v>
      </c>
    </row>
    <row r="330" spans="1:5" x14ac:dyDescent="0.25">
      <c r="A330" s="44" t="s">
        <v>279</v>
      </c>
      <c r="B330" s="46" t="s">
        <v>2543</v>
      </c>
      <c r="C330" s="7" t="s">
        <v>100</v>
      </c>
      <c r="D330" s="10">
        <v>0.98899999999999999</v>
      </c>
      <c r="E330" s="54">
        <f>Table2[[#This Row],[KG per Batch]]/SUMIFS(Table2[KG per Batch],Table2[Description],Table2[[#This Row],[Description]])</f>
        <v>9.9460959813347256E-3</v>
      </c>
    </row>
    <row r="331" spans="1:5" x14ac:dyDescent="0.25">
      <c r="A331" s="44" t="s">
        <v>279</v>
      </c>
      <c r="B331" s="46" t="s">
        <v>2543</v>
      </c>
      <c r="C331" s="8" t="s">
        <v>17</v>
      </c>
      <c r="D331" s="9">
        <v>2.3730000000000002</v>
      </c>
      <c r="E331" s="55">
        <f>Table2[[#This Row],[KG per Batch]]/SUMIFS(Table2[KG per Batch],Table2[Description],Table2[[#This Row],[Description]])</f>
        <v>2.3864596323263203E-2</v>
      </c>
    </row>
    <row r="332" spans="1:5" x14ac:dyDescent="0.25">
      <c r="A332" s="44" t="s">
        <v>145</v>
      </c>
      <c r="B332" s="46" t="s">
        <v>2544</v>
      </c>
      <c r="C332" s="7" t="s">
        <v>102</v>
      </c>
      <c r="D332" s="10">
        <v>100</v>
      </c>
      <c r="E332" s="54">
        <f>Table2[[#This Row],[KG per Batch]]/SUMIFS(Table2[KG per Batch],Table2[Description],Table2[[#This Row],[Description]])</f>
        <v>0.97370983446932813</v>
      </c>
    </row>
    <row r="333" spans="1:5" x14ac:dyDescent="0.25">
      <c r="A333" s="44" t="s">
        <v>145</v>
      </c>
      <c r="B333" s="46" t="s">
        <v>2544</v>
      </c>
      <c r="C333" s="8" t="s">
        <v>50</v>
      </c>
      <c r="D333" s="9">
        <v>1.3</v>
      </c>
      <c r="E333" s="55">
        <f>Table2[[#This Row],[KG per Batch]]/SUMIFS(Table2[KG per Batch],Table2[Description],Table2[[#This Row],[Description]])</f>
        <v>1.2658227848101266E-2</v>
      </c>
    </row>
    <row r="334" spans="1:5" x14ac:dyDescent="0.25">
      <c r="A334" s="44" t="s">
        <v>145</v>
      </c>
      <c r="B334" s="46" t="s">
        <v>2544</v>
      </c>
      <c r="C334" s="7" t="s">
        <v>7</v>
      </c>
      <c r="D334" s="10">
        <v>1</v>
      </c>
      <c r="E334" s="54">
        <f>Table2[[#This Row],[KG per Batch]]/SUMIFS(Table2[KG per Batch],Table2[Description],Table2[[#This Row],[Description]])</f>
        <v>9.7370983446932804E-3</v>
      </c>
    </row>
    <row r="335" spans="1:5" x14ac:dyDescent="0.25">
      <c r="A335" s="44" t="s">
        <v>145</v>
      </c>
      <c r="B335" s="46" t="s">
        <v>2544</v>
      </c>
      <c r="C335" s="8" t="s">
        <v>15</v>
      </c>
      <c r="D335" s="9">
        <v>0.2</v>
      </c>
      <c r="E335" s="55">
        <f>Table2[[#This Row],[KG per Batch]]/SUMIFS(Table2[KG per Batch],Table2[Description],Table2[[#This Row],[Description]])</f>
        <v>1.9474196689386564E-3</v>
      </c>
    </row>
    <row r="336" spans="1:5" x14ac:dyDescent="0.25">
      <c r="A336" s="44" t="s">
        <v>145</v>
      </c>
      <c r="B336" s="46" t="s">
        <v>2544</v>
      </c>
      <c r="C336" s="7" t="s">
        <v>103</v>
      </c>
      <c r="D336" s="10">
        <v>0.2</v>
      </c>
      <c r="E336" s="54">
        <f>Table2[[#This Row],[KG per Batch]]/SUMIFS(Table2[KG per Batch],Table2[Description],Table2[[#This Row],[Description]])</f>
        <v>1.9474196689386564E-3</v>
      </c>
    </row>
    <row r="337" spans="1:5" x14ac:dyDescent="0.25">
      <c r="A337" s="44" t="s">
        <v>1969</v>
      </c>
      <c r="B337" s="46" t="s">
        <v>2545</v>
      </c>
      <c r="C337" s="8" t="s">
        <v>99</v>
      </c>
      <c r="D337" s="9">
        <v>100</v>
      </c>
      <c r="E337" s="55">
        <f>Table2[[#This Row],[KG per Batch]]/SUMIFS(Table2[KG per Batch],Table2[Description],Table2[[#This Row],[Description]])</f>
        <v>0.5</v>
      </c>
    </row>
    <row r="338" spans="1:5" x14ac:dyDescent="0.25">
      <c r="A338" s="44" t="s">
        <v>1969</v>
      </c>
      <c r="B338" s="46" t="s">
        <v>2545</v>
      </c>
      <c r="C338" s="7" t="s">
        <v>37</v>
      </c>
      <c r="D338" s="10">
        <v>88.25</v>
      </c>
      <c r="E338" s="54">
        <f>Table2[[#This Row],[KG per Batch]]/SUMIFS(Table2[KG per Batch],Table2[Description],Table2[[#This Row],[Description]])</f>
        <v>0.44124999999999998</v>
      </c>
    </row>
    <row r="339" spans="1:5" x14ac:dyDescent="0.25">
      <c r="A339" s="44" t="s">
        <v>1969</v>
      </c>
      <c r="B339" s="46" t="s">
        <v>2545</v>
      </c>
      <c r="C339" s="8" t="s">
        <v>7</v>
      </c>
      <c r="D339" s="9">
        <v>9</v>
      </c>
      <c r="E339" s="55">
        <f>Table2[[#This Row],[KG per Batch]]/SUMIFS(Table2[KG per Batch],Table2[Description],Table2[[#This Row],[Description]])</f>
        <v>4.4999999999999998E-2</v>
      </c>
    </row>
    <row r="340" spans="1:5" x14ac:dyDescent="0.25">
      <c r="A340" s="44" t="s">
        <v>1969</v>
      </c>
      <c r="B340" s="46" t="s">
        <v>2545</v>
      </c>
      <c r="C340" s="7" t="s">
        <v>94</v>
      </c>
      <c r="D340" s="10">
        <v>2.5</v>
      </c>
      <c r="E340" s="54">
        <f>Table2[[#This Row],[KG per Batch]]/SUMIFS(Table2[KG per Batch],Table2[Description],Table2[[#This Row],[Description]])</f>
        <v>1.2500000000000001E-2</v>
      </c>
    </row>
    <row r="341" spans="1:5" x14ac:dyDescent="0.25">
      <c r="A341" s="44" t="s">
        <v>1969</v>
      </c>
      <c r="B341" s="46" t="s">
        <v>2545</v>
      </c>
      <c r="C341" s="8" t="s">
        <v>80</v>
      </c>
      <c r="D341" s="9">
        <v>0.25</v>
      </c>
      <c r="E341" s="55">
        <f>Table2[[#This Row],[KG per Batch]]/SUMIFS(Table2[KG per Batch],Table2[Description],Table2[[#This Row],[Description]])</f>
        <v>1.25E-3</v>
      </c>
    </row>
    <row r="342" spans="1:5" x14ac:dyDescent="0.25">
      <c r="A342" s="44" t="s">
        <v>267</v>
      </c>
      <c r="B342" s="46" t="s">
        <v>2546</v>
      </c>
      <c r="C342" s="7" t="s">
        <v>105</v>
      </c>
      <c r="D342" s="10">
        <v>200</v>
      </c>
      <c r="E342" s="54">
        <f>Table2[[#This Row],[KG per Batch]]/SUMIFS(Table2[KG per Batch],Table2[Description],Table2[[#This Row],[Description]])</f>
        <v>0.66666666666666652</v>
      </c>
    </row>
    <row r="343" spans="1:5" x14ac:dyDescent="0.25">
      <c r="A343" s="44" t="s">
        <v>267</v>
      </c>
      <c r="B343" s="46" t="s">
        <v>2546</v>
      </c>
      <c r="C343" s="8" t="s">
        <v>37</v>
      </c>
      <c r="D343" s="9">
        <v>80</v>
      </c>
      <c r="E343" s="55">
        <f>Table2[[#This Row],[KG per Batch]]/SUMIFS(Table2[KG per Batch],Table2[Description],Table2[[#This Row],[Description]])</f>
        <v>0.26666666666666661</v>
      </c>
    </row>
    <row r="344" spans="1:5" x14ac:dyDescent="0.25">
      <c r="A344" s="44" t="s">
        <v>267</v>
      </c>
      <c r="B344" s="46" t="s">
        <v>2546</v>
      </c>
      <c r="C344" s="7" t="s">
        <v>5</v>
      </c>
      <c r="D344" s="10">
        <v>12.32</v>
      </c>
      <c r="E344" s="54">
        <f>Table2[[#This Row],[KG per Batch]]/SUMIFS(Table2[KG per Batch],Table2[Description],Table2[[#This Row],[Description]])</f>
        <v>4.1066666666666661E-2</v>
      </c>
    </row>
    <row r="345" spans="1:5" x14ac:dyDescent="0.25">
      <c r="A345" s="44" t="s">
        <v>267</v>
      </c>
      <c r="B345" s="46" t="s">
        <v>2546</v>
      </c>
      <c r="C345" s="8" t="s">
        <v>7</v>
      </c>
      <c r="D345" s="9">
        <v>6</v>
      </c>
      <c r="E345" s="55">
        <f>Table2[[#This Row],[KG per Batch]]/SUMIFS(Table2[KG per Batch],Table2[Description],Table2[[#This Row],[Description]])</f>
        <v>1.9999999999999997E-2</v>
      </c>
    </row>
    <row r="346" spans="1:5" x14ac:dyDescent="0.25">
      <c r="A346" s="44" t="s">
        <v>267</v>
      </c>
      <c r="B346" s="46" t="s">
        <v>2546</v>
      </c>
      <c r="C346" s="7" t="s">
        <v>15</v>
      </c>
      <c r="D346" s="10">
        <v>0.3</v>
      </c>
      <c r="E346" s="54">
        <f>Table2[[#This Row],[KG per Batch]]/SUMIFS(Table2[KG per Batch],Table2[Description],Table2[[#This Row],[Description]])</f>
        <v>9.999999999999998E-4</v>
      </c>
    </row>
    <row r="347" spans="1:5" x14ac:dyDescent="0.25">
      <c r="A347" s="44" t="s">
        <v>267</v>
      </c>
      <c r="B347" s="46" t="s">
        <v>2546</v>
      </c>
      <c r="C347" s="8" t="s">
        <v>34</v>
      </c>
      <c r="D347" s="9">
        <v>0.6</v>
      </c>
      <c r="E347" s="55">
        <f>Table2[[#This Row],[KG per Batch]]/SUMIFS(Table2[KG per Batch],Table2[Description],Table2[[#This Row],[Description]])</f>
        <v>1.9999999999999996E-3</v>
      </c>
    </row>
    <row r="348" spans="1:5" x14ac:dyDescent="0.25">
      <c r="A348" s="44" t="s">
        <v>267</v>
      </c>
      <c r="B348" s="46" t="s">
        <v>2546</v>
      </c>
      <c r="C348" s="7" t="s">
        <v>10</v>
      </c>
      <c r="D348" s="10">
        <v>0.3</v>
      </c>
      <c r="E348" s="54">
        <f>Table2[[#This Row],[KG per Batch]]/SUMIFS(Table2[KG per Batch],Table2[Description],Table2[[#This Row],[Description]])</f>
        <v>9.999999999999998E-4</v>
      </c>
    </row>
    <row r="349" spans="1:5" x14ac:dyDescent="0.25">
      <c r="A349" s="44" t="s">
        <v>267</v>
      </c>
      <c r="B349" s="46" t="s">
        <v>2546</v>
      </c>
      <c r="C349" s="8" t="s">
        <v>85</v>
      </c>
      <c r="D349" s="9">
        <v>0.48000000000000004</v>
      </c>
      <c r="E349" s="55">
        <f>Table2[[#This Row],[KG per Batch]]/SUMIFS(Table2[KG per Batch],Table2[Description],Table2[[#This Row],[Description]])</f>
        <v>1.5999999999999999E-3</v>
      </c>
    </row>
    <row r="350" spans="1:5" x14ac:dyDescent="0.25">
      <c r="A350" s="44" t="s">
        <v>166</v>
      </c>
      <c r="B350" s="46" t="s">
        <v>165</v>
      </c>
      <c r="C350" s="7" t="s">
        <v>106</v>
      </c>
      <c r="D350" s="10">
        <v>100</v>
      </c>
      <c r="E350" s="54">
        <f>Table2[[#This Row],[KG per Batch]]/SUMIFS(Table2[KG per Batch],Table2[Description],Table2[[#This Row],[Description]])</f>
        <v>0.5</v>
      </c>
    </row>
    <row r="351" spans="1:5" x14ac:dyDescent="0.25">
      <c r="A351" s="44" t="s">
        <v>166</v>
      </c>
      <c r="B351" s="46" t="s">
        <v>165</v>
      </c>
      <c r="C351" s="8" t="s">
        <v>37</v>
      </c>
      <c r="D351" s="9">
        <v>58.4</v>
      </c>
      <c r="E351" s="55">
        <f>Table2[[#This Row],[KG per Batch]]/SUMIFS(Table2[KG per Batch],Table2[Description],Table2[[#This Row],[Description]])</f>
        <v>0.29199999999999998</v>
      </c>
    </row>
    <row r="352" spans="1:5" x14ac:dyDescent="0.25">
      <c r="A352" s="44" t="s">
        <v>166</v>
      </c>
      <c r="B352" s="46" t="s">
        <v>165</v>
      </c>
      <c r="C352" s="7" t="s">
        <v>5</v>
      </c>
      <c r="D352" s="10">
        <v>15</v>
      </c>
      <c r="E352" s="54">
        <f>Table2[[#This Row],[KG per Batch]]/SUMIFS(Table2[KG per Batch],Table2[Description],Table2[[#This Row],[Description]])</f>
        <v>7.4999999999999997E-2</v>
      </c>
    </row>
    <row r="353" spans="1:5" x14ac:dyDescent="0.25">
      <c r="A353" s="44" t="s">
        <v>166</v>
      </c>
      <c r="B353" s="46" t="s">
        <v>165</v>
      </c>
      <c r="C353" s="8" t="s">
        <v>7</v>
      </c>
      <c r="D353" s="9">
        <v>8</v>
      </c>
      <c r="E353" s="55">
        <f>Table2[[#This Row],[KG per Batch]]/SUMIFS(Table2[KG per Batch],Table2[Description],Table2[[#This Row],[Description]])</f>
        <v>0.04</v>
      </c>
    </row>
    <row r="354" spans="1:5" x14ac:dyDescent="0.25">
      <c r="A354" s="44" t="s">
        <v>166</v>
      </c>
      <c r="B354" s="46" t="s">
        <v>165</v>
      </c>
      <c r="C354" s="7" t="s">
        <v>8</v>
      </c>
      <c r="D354" s="10">
        <v>0.75</v>
      </c>
      <c r="E354" s="54">
        <f>Table2[[#This Row],[KG per Batch]]/SUMIFS(Table2[KG per Batch],Table2[Description],Table2[[#This Row],[Description]])</f>
        <v>3.7499999999999999E-3</v>
      </c>
    </row>
    <row r="355" spans="1:5" x14ac:dyDescent="0.25">
      <c r="A355" s="44" t="s">
        <v>166</v>
      </c>
      <c r="B355" s="46" t="s">
        <v>165</v>
      </c>
      <c r="C355" s="8" t="s">
        <v>94</v>
      </c>
      <c r="D355" s="9">
        <v>2.5</v>
      </c>
      <c r="E355" s="55">
        <f>Table2[[#This Row],[KG per Batch]]/SUMIFS(Table2[KG per Batch],Table2[Description],Table2[[#This Row],[Description]])</f>
        <v>1.2500000000000001E-2</v>
      </c>
    </row>
    <row r="356" spans="1:5" x14ac:dyDescent="0.25">
      <c r="A356" s="44" t="s">
        <v>166</v>
      </c>
      <c r="B356" s="46" t="s">
        <v>165</v>
      </c>
      <c r="C356" s="7" t="s">
        <v>34</v>
      </c>
      <c r="D356" s="10">
        <v>0.75</v>
      </c>
      <c r="E356" s="54">
        <f>Table2[[#This Row],[KG per Batch]]/SUMIFS(Table2[KG per Batch],Table2[Description],Table2[[#This Row],[Description]])</f>
        <v>3.7499999999999999E-3</v>
      </c>
    </row>
    <row r="357" spans="1:5" x14ac:dyDescent="0.25">
      <c r="A357" s="44" t="s">
        <v>166</v>
      </c>
      <c r="B357" s="46" t="s">
        <v>165</v>
      </c>
      <c r="C357" s="8" t="s">
        <v>14</v>
      </c>
      <c r="D357" s="9">
        <v>0.1</v>
      </c>
      <c r="E357" s="55">
        <f>Table2[[#This Row],[KG per Batch]]/SUMIFS(Table2[KG per Batch],Table2[Description],Table2[[#This Row],[Description]])</f>
        <v>5.0000000000000001E-4</v>
      </c>
    </row>
    <row r="358" spans="1:5" x14ac:dyDescent="0.25">
      <c r="A358" s="44" t="s">
        <v>166</v>
      </c>
      <c r="B358" s="46" t="s">
        <v>165</v>
      </c>
      <c r="C358" s="7" t="s">
        <v>16</v>
      </c>
      <c r="D358" s="10">
        <v>2.5</v>
      </c>
      <c r="E358" s="54">
        <f>Table2[[#This Row],[KG per Batch]]/SUMIFS(Table2[KG per Batch],Table2[Description],Table2[[#This Row],[Description]])</f>
        <v>1.2500000000000001E-2</v>
      </c>
    </row>
    <row r="359" spans="1:5" x14ac:dyDescent="0.25">
      <c r="A359" s="44" t="s">
        <v>166</v>
      </c>
      <c r="B359" s="46" t="s">
        <v>165</v>
      </c>
      <c r="C359" s="8" t="s">
        <v>17</v>
      </c>
      <c r="D359" s="9">
        <v>12</v>
      </c>
      <c r="E359" s="55">
        <f>Table2[[#This Row],[KG per Batch]]/SUMIFS(Table2[KG per Batch],Table2[Description],Table2[[#This Row],[Description]])</f>
        <v>0.06</v>
      </c>
    </row>
    <row r="360" spans="1:5" x14ac:dyDescent="0.25">
      <c r="A360" s="44" t="s">
        <v>177</v>
      </c>
      <c r="B360" s="46" t="s">
        <v>178</v>
      </c>
      <c r="C360" s="7" t="s">
        <v>98</v>
      </c>
      <c r="D360" s="10">
        <v>100</v>
      </c>
      <c r="E360" s="54">
        <f>Table2[[#This Row],[KG per Batch]]/SUMIFS(Table2[KG per Batch],Table2[Description],Table2[[#This Row],[Description]])</f>
        <v>0.5</v>
      </c>
    </row>
    <row r="361" spans="1:5" x14ac:dyDescent="0.25">
      <c r="A361" s="44" t="s">
        <v>177</v>
      </c>
      <c r="B361" s="46" t="s">
        <v>178</v>
      </c>
      <c r="C361" s="8" t="s">
        <v>37</v>
      </c>
      <c r="D361" s="9">
        <v>58.4</v>
      </c>
      <c r="E361" s="55">
        <f>Table2[[#This Row],[KG per Batch]]/SUMIFS(Table2[KG per Batch],Table2[Description],Table2[[#This Row],[Description]])</f>
        <v>0.29199999999999998</v>
      </c>
    </row>
    <row r="362" spans="1:5" x14ac:dyDescent="0.25">
      <c r="A362" s="44" t="s">
        <v>177</v>
      </c>
      <c r="B362" s="46" t="s">
        <v>178</v>
      </c>
      <c r="C362" s="7" t="s">
        <v>5</v>
      </c>
      <c r="D362" s="10">
        <v>15</v>
      </c>
      <c r="E362" s="54">
        <f>Table2[[#This Row],[KG per Batch]]/SUMIFS(Table2[KG per Batch],Table2[Description],Table2[[#This Row],[Description]])</f>
        <v>7.4999999999999997E-2</v>
      </c>
    </row>
    <row r="363" spans="1:5" x14ac:dyDescent="0.25">
      <c r="A363" s="44" t="s">
        <v>177</v>
      </c>
      <c r="B363" s="46" t="s">
        <v>178</v>
      </c>
      <c r="C363" s="8" t="s">
        <v>7</v>
      </c>
      <c r="D363" s="9">
        <v>8</v>
      </c>
      <c r="E363" s="55">
        <f>Table2[[#This Row],[KG per Batch]]/SUMIFS(Table2[KG per Batch],Table2[Description],Table2[[#This Row],[Description]])</f>
        <v>0.04</v>
      </c>
    </row>
    <row r="364" spans="1:5" x14ac:dyDescent="0.25">
      <c r="A364" s="44" t="s">
        <v>177</v>
      </c>
      <c r="B364" s="46" t="s">
        <v>178</v>
      </c>
      <c r="C364" s="7" t="s">
        <v>8</v>
      </c>
      <c r="D364" s="10">
        <v>0.75</v>
      </c>
      <c r="E364" s="54">
        <f>Table2[[#This Row],[KG per Batch]]/SUMIFS(Table2[KG per Batch],Table2[Description],Table2[[#This Row],[Description]])</f>
        <v>3.7499999999999999E-3</v>
      </c>
    </row>
    <row r="365" spans="1:5" x14ac:dyDescent="0.25">
      <c r="A365" s="44" t="s">
        <v>177</v>
      </c>
      <c r="B365" s="46" t="s">
        <v>178</v>
      </c>
      <c r="C365" s="8" t="s">
        <v>94</v>
      </c>
      <c r="D365" s="9">
        <v>2.5</v>
      </c>
      <c r="E365" s="55">
        <f>Table2[[#This Row],[KG per Batch]]/SUMIFS(Table2[KG per Batch],Table2[Description],Table2[[#This Row],[Description]])</f>
        <v>1.2500000000000001E-2</v>
      </c>
    </row>
    <row r="366" spans="1:5" x14ac:dyDescent="0.25">
      <c r="A366" s="44" t="s">
        <v>177</v>
      </c>
      <c r="B366" s="46" t="s">
        <v>178</v>
      </c>
      <c r="C366" s="7" t="s">
        <v>34</v>
      </c>
      <c r="D366" s="10">
        <v>0.75</v>
      </c>
      <c r="E366" s="54">
        <f>Table2[[#This Row],[KG per Batch]]/SUMIFS(Table2[KG per Batch],Table2[Description],Table2[[#This Row],[Description]])</f>
        <v>3.7499999999999999E-3</v>
      </c>
    </row>
    <row r="367" spans="1:5" x14ac:dyDescent="0.25">
      <c r="A367" s="44" t="s">
        <v>177</v>
      </c>
      <c r="B367" s="46" t="s">
        <v>178</v>
      </c>
      <c r="C367" s="8" t="s">
        <v>14</v>
      </c>
      <c r="D367" s="9">
        <v>0.1</v>
      </c>
      <c r="E367" s="55">
        <f>Table2[[#This Row],[KG per Batch]]/SUMIFS(Table2[KG per Batch],Table2[Description],Table2[[#This Row],[Description]])</f>
        <v>5.0000000000000001E-4</v>
      </c>
    </row>
    <row r="368" spans="1:5" x14ac:dyDescent="0.25">
      <c r="A368" s="44" t="s">
        <v>177</v>
      </c>
      <c r="B368" s="46" t="s">
        <v>178</v>
      </c>
      <c r="C368" s="7" t="s">
        <v>16</v>
      </c>
      <c r="D368" s="10">
        <v>2.5</v>
      </c>
      <c r="E368" s="54">
        <f>Table2[[#This Row],[KG per Batch]]/SUMIFS(Table2[KG per Batch],Table2[Description],Table2[[#This Row],[Description]])</f>
        <v>1.2500000000000001E-2</v>
      </c>
    </row>
    <row r="369" spans="1:5" x14ac:dyDescent="0.25">
      <c r="A369" s="44" t="s">
        <v>177</v>
      </c>
      <c r="B369" s="46" t="s">
        <v>178</v>
      </c>
      <c r="C369" s="8" t="s">
        <v>17</v>
      </c>
      <c r="D369" s="9">
        <v>12</v>
      </c>
      <c r="E369" s="55">
        <f>Table2[[#This Row],[KG per Batch]]/SUMIFS(Table2[KG per Batch],Table2[Description],Table2[[#This Row],[Description]])</f>
        <v>0.06</v>
      </c>
    </row>
    <row r="370" spans="1:5" x14ac:dyDescent="0.25">
      <c r="A370" s="44" t="s">
        <v>2547</v>
      </c>
      <c r="B370" s="46" t="s">
        <v>2548</v>
      </c>
      <c r="C370" s="7" t="s">
        <v>108</v>
      </c>
      <c r="D370" s="10">
        <v>100</v>
      </c>
      <c r="E370" s="54">
        <f>Table2[[#This Row],[KG per Batch]]/SUMIFS(Table2[KG per Batch],Table2[Description],Table2[[#This Row],[Description]])</f>
        <v>0.49921623051808661</v>
      </c>
    </row>
    <row r="371" spans="1:5" x14ac:dyDescent="0.25">
      <c r="A371" s="44" t="s">
        <v>2547</v>
      </c>
      <c r="B371" s="46" t="s">
        <v>2548</v>
      </c>
      <c r="C371" s="8" t="s">
        <v>109</v>
      </c>
      <c r="D371" s="9">
        <v>0.25</v>
      </c>
      <c r="E371" s="55">
        <f>Table2[[#This Row],[KG per Batch]]/SUMIFS(Table2[KG per Batch],Table2[Description],Table2[[#This Row],[Description]])</f>
        <v>1.2480405762952166E-3</v>
      </c>
    </row>
    <row r="372" spans="1:5" x14ac:dyDescent="0.25">
      <c r="A372" s="44" t="s">
        <v>2547</v>
      </c>
      <c r="B372" s="46" t="s">
        <v>2548</v>
      </c>
      <c r="C372" s="7" t="s">
        <v>15</v>
      </c>
      <c r="D372" s="10">
        <v>6.4000000000000001E-2</v>
      </c>
      <c r="E372" s="54">
        <f>Table2[[#This Row],[KG per Batch]]/SUMIFS(Table2[KG per Batch],Table2[Description],Table2[[#This Row],[Description]])</f>
        <v>3.1949838753157544E-4</v>
      </c>
    </row>
    <row r="373" spans="1:5" x14ac:dyDescent="0.25">
      <c r="A373" s="44" t="s">
        <v>2547</v>
      </c>
      <c r="B373" s="46" t="s">
        <v>2548</v>
      </c>
      <c r="C373" s="8" t="s">
        <v>37</v>
      </c>
      <c r="D373" s="9">
        <v>58.4</v>
      </c>
      <c r="E373" s="55">
        <f>Table2[[#This Row],[KG per Batch]]/SUMIFS(Table2[KG per Batch],Table2[Description],Table2[[#This Row],[Description]])</f>
        <v>0.2915422786225626</v>
      </c>
    </row>
    <row r="374" spans="1:5" x14ac:dyDescent="0.25">
      <c r="A374" s="44" t="s">
        <v>2547</v>
      </c>
      <c r="B374" s="46" t="s">
        <v>2548</v>
      </c>
      <c r="C374" s="7" t="s">
        <v>5</v>
      </c>
      <c r="D374" s="10">
        <v>15</v>
      </c>
      <c r="E374" s="54">
        <f>Table2[[#This Row],[KG per Batch]]/SUMIFS(Table2[KG per Batch],Table2[Description],Table2[[#This Row],[Description]])</f>
        <v>7.4882434577713E-2</v>
      </c>
    </row>
    <row r="375" spans="1:5" x14ac:dyDescent="0.25">
      <c r="A375" s="44" t="s">
        <v>2547</v>
      </c>
      <c r="B375" s="46" t="s">
        <v>2548</v>
      </c>
      <c r="C375" s="8" t="s">
        <v>7</v>
      </c>
      <c r="D375" s="9">
        <v>8</v>
      </c>
      <c r="E375" s="55">
        <f>Table2[[#This Row],[KG per Batch]]/SUMIFS(Table2[KG per Batch],Table2[Description],Table2[[#This Row],[Description]])</f>
        <v>3.9937298441446931E-2</v>
      </c>
    </row>
    <row r="376" spans="1:5" x14ac:dyDescent="0.25">
      <c r="A376" s="44" t="s">
        <v>2547</v>
      </c>
      <c r="B376" s="46" t="s">
        <v>2548</v>
      </c>
      <c r="C376" s="7" t="s">
        <v>8</v>
      </c>
      <c r="D376" s="10">
        <v>0.75</v>
      </c>
      <c r="E376" s="54">
        <f>Table2[[#This Row],[KG per Batch]]/SUMIFS(Table2[KG per Batch],Table2[Description],Table2[[#This Row],[Description]])</f>
        <v>3.7441217288856497E-3</v>
      </c>
    </row>
    <row r="377" spans="1:5" x14ac:dyDescent="0.25">
      <c r="A377" s="44" t="s">
        <v>2547</v>
      </c>
      <c r="B377" s="46" t="s">
        <v>2548</v>
      </c>
      <c r="C377" s="8" t="s">
        <v>94</v>
      </c>
      <c r="D377" s="9">
        <v>2.5</v>
      </c>
      <c r="E377" s="55">
        <f>Table2[[#This Row],[KG per Batch]]/SUMIFS(Table2[KG per Batch],Table2[Description],Table2[[#This Row],[Description]])</f>
        <v>1.2480405762952165E-2</v>
      </c>
    </row>
    <row r="378" spans="1:5" x14ac:dyDescent="0.25">
      <c r="A378" s="44" t="s">
        <v>2547</v>
      </c>
      <c r="B378" s="46" t="s">
        <v>2548</v>
      </c>
      <c r="C378" s="7" t="s">
        <v>34</v>
      </c>
      <c r="D378" s="10">
        <v>0.75</v>
      </c>
      <c r="E378" s="54">
        <f>Table2[[#This Row],[KG per Batch]]/SUMIFS(Table2[KG per Batch],Table2[Description],Table2[[#This Row],[Description]])</f>
        <v>3.7441217288856497E-3</v>
      </c>
    </row>
    <row r="379" spans="1:5" x14ac:dyDescent="0.25">
      <c r="A379" s="44" t="s">
        <v>2547</v>
      </c>
      <c r="B379" s="46" t="s">
        <v>2548</v>
      </c>
      <c r="C379" s="8" t="s">
        <v>14</v>
      </c>
      <c r="D379" s="9">
        <v>0.1</v>
      </c>
      <c r="E379" s="55">
        <f>Table2[[#This Row],[KG per Batch]]/SUMIFS(Table2[KG per Batch],Table2[Description],Table2[[#This Row],[Description]])</f>
        <v>4.9921623051808663E-4</v>
      </c>
    </row>
    <row r="380" spans="1:5" x14ac:dyDescent="0.25">
      <c r="A380" s="44" t="s">
        <v>2547</v>
      </c>
      <c r="B380" s="46" t="s">
        <v>2548</v>
      </c>
      <c r="C380" s="7" t="s">
        <v>16</v>
      </c>
      <c r="D380" s="10">
        <v>2.5</v>
      </c>
      <c r="E380" s="54">
        <f>Table2[[#This Row],[KG per Batch]]/SUMIFS(Table2[KG per Batch],Table2[Description],Table2[[#This Row],[Description]])</f>
        <v>1.2480405762952165E-2</v>
      </c>
    </row>
    <row r="381" spans="1:5" x14ac:dyDescent="0.25">
      <c r="A381" s="44" t="s">
        <v>2547</v>
      </c>
      <c r="B381" s="47" t="s">
        <v>2548</v>
      </c>
      <c r="C381" s="17" t="s">
        <v>17</v>
      </c>
      <c r="D381" s="18">
        <v>12</v>
      </c>
      <c r="E381" s="56">
        <f>Table2[[#This Row],[KG per Batch]]/SUMIFS(Table2[KG per Batch],Table2[Description],Table2[[#This Row],[Description]])</f>
        <v>5.9905947662170396E-2</v>
      </c>
    </row>
  </sheetData>
  <pageMargins left="0.7" right="0.7" top="0.75" bottom="0.75" header="0.3" footer="0.3"/>
  <ignoredErrors>
    <ignoredError sqref="A2:A381" numberStoredAsText="1"/>
  </ignoredErrors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551D3A-97D4-4701-BC39-6982645FA823}">
  <sheetPr codeName="Sheet4"/>
  <dimension ref="A1:H60"/>
  <sheetViews>
    <sheetView topLeftCell="A24" workbookViewId="0">
      <selection activeCell="B39" sqref="B39"/>
    </sheetView>
  </sheetViews>
  <sheetFormatPr defaultRowHeight="15" x14ac:dyDescent="0.25"/>
  <cols>
    <col min="1" max="1" width="20" customWidth="1"/>
    <col min="2" max="2" width="39.42578125" bestFit="1" customWidth="1"/>
    <col min="3" max="3" width="20.28515625" customWidth="1"/>
    <col min="4" max="4" width="19.85546875" customWidth="1"/>
    <col min="5" max="5" width="18.7109375" customWidth="1"/>
    <col min="6" max="6" width="20.28515625" customWidth="1"/>
    <col min="7" max="8" width="19.5703125" customWidth="1"/>
  </cols>
  <sheetData>
    <row r="1" spans="1:8" ht="15" customHeight="1" x14ac:dyDescent="0.25">
      <c r="A1" s="11" t="s">
        <v>2512</v>
      </c>
      <c r="B1" s="11" t="s">
        <v>111</v>
      </c>
      <c r="C1" s="11" t="s">
        <v>2560</v>
      </c>
      <c r="D1" s="11" t="s">
        <v>2565</v>
      </c>
      <c r="E1" s="11" t="s">
        <v>2563</v>
      </c>
      <c r="F1" s="11" t="s">
        <v>2564</v>
      </c>
      <c r="G1" s="11" t="s">
        <v>2561</v>
      </c>
      <c r="H1" s="11" t="s">
        <v>2562</v>
      </c>
    </row>
    <row r="2" spans="1:8" x14ac:dyDescent="0.25">
      <c r="A2" s="11" t="s">
        <v>211</v>
      </c>
      <c r="B2" s="11" t="s">
        <v>121</v>
      </c>
      <c r="C2" s="13">
        <v>12</v>
      </c>
      <c r="D2" s="13">
        <v>7</v>
      </c>
      <c r="E2" s="13">
        <v>15</v>
      </c>
      <c r="F2" s="13">
        <v>5</v>
      </c>
      <c r="G2" s="13">
        <f t="shared" ref="G2:G31" si="0">SUM(C2,E2)</f>
        <v>27</v>
      </c>
      <c r="H2" s="13">
        <f t="shared" ref="H2:H31" si="1">SUM((E2*10)+(C2*10)+SUM(F2,D2))</f>
        <v>282</v>
      </c>
    </row>
    <row r="3" spans="1:8" x14ac:dyDescent="0.25">
      <c r="A3" s="11">
        <v>2006.4</v>
      </c>
      <c r="B3" s="11" t="s">
        <v>123</v>
      </c>
      <c r="C3" s="13">
        <v>11</v>
      </c>
      <c r="D3" s="13"/>
      <c r="E3" s="13"/>
      <c r="F3" s="13"/>
      <c r="G3" s="13">
        <f t="shared" si="0"/>
        <v>11</v>
      </c>
      <c r="H3" s="13">
        <f t="shared" si="1"/>
        <v>110</v>
      </c>
    </row>
    <row r="4" spans="1:8" x14ac:dyDescent="0.25">
      <c r="A4" s="11" t="s">
        <v>124</v>
      </c>
      <c r="B4" s="11" t="s">
        <v>125</v>
      </c>
      <c r="C4" s="13">
        <v>10</v>
      </c>
      <c r="D4" s="13"/>
      <c r="E4" s="13"/>
      <c r="F4" s="13"/>
      <c r="G4" s="13">
        <f t="shared" si="0"/>
        <v>10</v>
      </c>
      <c r="H4" s="13">
        <f t="shared" si="1"/>
        <v>100</v>
      </c>
    </row>
    <row r="5" spans="1:8" x14ac:dyDescent="0.25">
      <c r="A5" s="11">
        <v>2006.11</v>
      </c>
      <c r="B5" s="11" t="s">
        <v>128</v>
      </c>
      <c r="C5" s="13">
        <v>5</v>
      </c>
      <c r="D5" s="13"/>
      <c r="E5" s="13"/>
      <c r="F5" s="13"/>
      <c r="G5" s="13">
        <f t="shared" si="0"/>
        <v>5</v>
      </c>
      <c r="H5" s="13">
        <f>SUM((E5*10)+(C5*10)+SUM(F5,D5))</f>
        <v>50</v>
      </c>
    </row>
    <row r="6" spans="1:8" x14ac:dyDescent="0.25">
      <c r="A6" s="11" t="s">
        <v>131</v>
      </c>
      <c r="B6" s="11" t="s">
        <v>132</v>
      </c>
      <c r="C6" s="13">
        <v>2</v>
      </c>
      <c r="D6" s="13"/>
      <c r="E6" s="13"/>
      <c r="F6" s="13"/>
      <c r="G6" s="13">
        <f t="shared" si="0"/>
        <v>2</v>
      </c>
      <c r="H6" s="13">
        <f t="shared" si="1"/>
        <v>20</v>
      </c>
    </row>
    <row r="7" spans="1:8" x14ac:dyDescent="0.25">
      <c r="A7" s="11" t="s">
        <v>136</v>
      </c>
      <c r="B7" s="11" t="s">
        <v>137</v>
      </c>
      <c r="C7" s="13"/>
      <c r="D7" s="13">
        <v>221</v>
      </c>
      <c r="E7" s="13"/>
      <c r="F7" s="13"/>
      <c r="G7" s="13">
        <f t="shared" si="0"/>
        <v>0</v>
      </c>
      <c r="H7" s="13">
        <f t="shared" si="1"/>
        <v>221</v>
      </c>
    </row>
    <row r="8" spans="1:8" x14ac:dyDescent="0.25">
      <c r="A8" s="11" t="s">
        <v>139</v>
      </c>
      <c r="B8" s="11" t="s">
        <v>332</v>
      </c>
      <c r="C8" s="13"/>
      <c r="D8" s="13">
        <v>111</v>
      </c>
      <c r="E8" s="13"/>
      <c r="F8" s="13"/>
      <c r="G8" s="13">
        <f t="shared" si="0"/>
        <v>0</v>
      </c>
      <c r="H8" s="13">
        <f t="shared" si="1"/>
        <v>111</v>
      </c>
    </row>
    <row r="9" spans="1:8" x14ac:dyDescent="0.25">
      <c r="A9" s="11" t="s">
        <v>143</v>
      </c>
      <c r="B9" s="11" t="s">
        <v>144</v>
      </c>
      <c r="C9" s="13"/>
      <c r="D9" s="13"/>
      <c r="E9" s="13"/>
      <c r="F9" s="13"/>
      <c r="G9" s="13">
        <f t="shared" si="0"/>
        <v>0</v>
      </c>
      <c r="H9" s="13">
        <f t="shared" si="1"/>
        <v>0</v>
      </c>
    </row>
    <row r="10" spans="1:8" x14ac:dyDescent="0.25">
      <c r="A10" s="11" t="s">
        <v>146</v>
      </c>
      <c r="B10" s="11" t="s">
        <v>147</v>
      </c>
      <c r="C10" s="13"/>
      <c r="D10" s="13">
        <v>222</v>
      </c>
      <c r="E10" s="13"/>
      <c r="F10" s="13"/>
      <c r="G10" s="13">
        <f t="shared" si="0"/>
        <v>0</v>
      </c>
      <c r="H10" s="13">
        <f t="shared" si="1"/>
        <v>222</v>
      </c>
    </row>
    <row r="11" spans="1:8" x14ac:dyDescent="0.25">
      <c r="A11" s="11" t="s">
        <v>151</v>
      </c>
      <c r="B11" s="11" t="s">
        <v>152</v>
      </c>
      <c r="C11" s="13"/>
      <c r="D11" s="13"/>
      <c r="E11" s="13"/>
      <c r="F11" s="13"/>
      <c r="G11" s="13">
        <f t="shared" si="0"/>
        <v>0</v>
      </c>
      <c r="H11" s="13">
        <f t="shared" si="1"/>
        <v>0</v>
      </c>
    </row>
    <row r="12" spans="1:8" x14ac:dyDescent="0.25">
      <c r="A12" s="11" t="s">
        <v>155</v>
      </c>
      <c r="B12" s="11" t="s">
        <v>156</v>
      </c>
      <c r="C12" s="13"/>
      <c r="D12" s="13"/>
      <c r="E12" s="13"/>
      <c r="F12" s="13"/>
      <c r="G12" s="13">
        <f t="shared" si="0"/>
        <v>0</v>
      </c>
      <c r="H12" s="13">
        <f t="shared" si="1"/>
        <v>0</v>
      </c>
    </row>
    <row r="13" spans="1:8" x14ac:dyDescent="0.25">
      <c r="A13" s="11" t="s">
        <v>160</v>
      </c>
      <c r="B13" s="11" t="s">
        <v>161</v>
      </c>
      <c r="C13" s="13"/>
      <c r="D13" s="13"/>
      <c r="E13" s="13"/>
      <c r="F13" s="13"/>
      <c r="G13" s="13">
        <f t="shared" si="0"/>
        <v>0</v>
      </c>
      <c r="H13" s="13">
        <f t="shared" si="1"/>
        <v>0</v>
      </c>
    </row>
    <row r="14" spans="1:8" x14ac:dyDescent="0.25">
      <c r="A14" s="11" t="s">
        <v>163</v>
      </c>
      <c r="B14" s="11" t="s">
        <v>164</v>
      </c>
      <c r="C14" s="13"/>
      <c r="D14" s="13">
        <v>10</v>
      </c>
      <c r="E14" s="13"/>
      <c r="F14" s="13"/>
      <c r="G14" s="13">
        <f t="shared" si="0"/>
        <v>0</v>
      </c>
      <c r="H14" s="13">
        <f t="shared" si="1"/>
        <v>10</v>
      </c>
    </row>
    <row r="15" spans="1:8" x14ac:dyDescent="0.25">
      <c r="A15" s="11" t="s">
        <v>167</v>
      </c>
      <c r="B15" s="11" t="s">
        <v>168</v>
      </c>
      <c r="C15" s="13">
        <v>123</v>
      </c>
      <c r="D15" s="13"/>
      <c r="E15" s="13"/>
      <c r="F15" s="13"/>
      <c r="G15" s="13">
        <f t="shared" si="0"/>
        <v>123</v>
      </c>
      <c r="H15" s="13">
        <f t="shared" si="1"/>
        <v>1230</v>
      </c>
    </row>
    <row r="16" spans="1:8" x14ac:dyDescent="0.25">
      <c r="A16" s="11" t="s">
        <v>169</v>
      </c>
      <c r="B16" s="11" t="s">
        <v>170</v>
      </c>
      <c r="C16" s="13"/>
      <c r="D16" s="13"/>
      <c r="E16" s="13"/>
      <c r="F16" s="13"/>
      <c r="G16" s="13">
        <f t="shared" si="0"/>
        <v>0</v>
      </c>
      <c r="H16" s="13">
        <f t="shared" si="1"/>
        <v>0</v>
      </c>
    </row>
    <row r="17" spans="1:8" x14ac:dyDescent="0.25">
      <c r="A17" s="11" t="s">
        <v>171</v>
      </c>
      <c r="B17" s="11" t="s">
        <v>172</v>
      </c>
      <c r="C17" s="13"/>
      <c r="D17" s="13"/>
      <c r="E17" s="13"/>
      <c r="F17" s="13"/>
      <c r="G17" s="13">
        <f t="shared" si="0"/>
        <v>0</v>
      </c>
      <c r="H17" s="13">
        <f t="shared" si="1"/>
        <v>0</v>
      </c>
    </row>
    <row r="18" spans="1:8" x14ac:dyDescent="0.25">
      <c r="A18" s="11" t="s">
        <v>173</v>
      </c>
      <c r="B18" s="11" t="s">
        <v>174</v>
      </c>
      <c r="C18" s="13"/>
      <c r="D18" s="13"/>
      <c r="E18" s="13"/>
      <c r="F18" s="13"/>
      <c r="G18" s="13">
        <v>0</v>
      </c>
      <c r="H18" s="13">
        <v>0</v>
      </c>
    </row>
    <row r="19" spans="1:8" x14ac:dyDescent="0.25">
      <c r="A19" s="11" t="s">
        <v>175</v>
      </c>
      <c r="B19" s="11" t="s">
        <v>176</v>
      </c>
      <c r="C19" s="13"/>
      <c r="D19" s="13"/>
      <c r="E19" s="13"/>
      <c r="F19" s="13"/>
      <c r="G19" s="13">
        <f t="shared" si="0"/>
        <v>0</v>
      </c>
      <c r="H19" s="13">
        <f t="shared" si="1"/>
        <v>0</v>
      </c>
    </row>
    <row r="20" spans="1:8" x14ac:dyDescent="0.25">
      <c r="A20" s="11" t="s">
        <v>177</v>
      </c>
      <c r="B20" s="11" t="s">
        <v>178</v>
      </c>
      <c r="C20" s="13"/>
      <c r="D20" s="13"/>
      <c r="E20" s="13"/>
      <c r="F20" s="13"/>
      <c r="G20" s="13">
        <f t="shared" si="0"/>
        <v>0</v>
      </c>
      <c r="H20" s="13">
        <f t="shared" si="1"/>
        <v>0</v>
      </c>
    </row>
    <row r="21" spans="1:8" x14ac:dyDescent="0.25">
      <c r="A21" s="11" t="s">
        <v>179</v>
      </c>
      <c r="B21" s="11" t="s">
        <v>180</v>
      </c>
      <c r="C21" s="13"/>
      <c r="D21" s="13"/>
      <c r="E21" s="13"/>
      <c r="F21" s="13"/>
      <c r="G21" s="13">
        <f t="shared" si="0"/>
        <v>0</v>
      </c>
      <c r="H21" s="13">
        <f t="shared" si="1"/>
        <v>0</v>
      </c>
    </row>
    <row r="22" spans="1:8" x14ac:dyDescent="0.25">
      <c r="A22" s="11" t="s">
        <v>181</v>
      </c>
      <c r="B22" s="11" t="s">
        <v>182</v>
      </c>
      <c r="C22" s="13">
        <v>111</v>
      </c>
      <c r="D22" s="13"/>
      <c r="E22" s="13"/>
      <c r="F22" s="13"/>
      <c r="G22" s="13">
        <f t="shared" si="0"/>
        <v>111</v>
      </c>
      <c r="H22" s="13">
        <f>SUM((E22*80)+(C22*80)+SUM(F22,D22))</f>
        <v>8880</v>
      </c>
    </row>
    <row r="23" spans="1:8" x14ac:dyDescent="0.25">
      <c r="A23" s="11" t="s">
        <v>186</v>
      </c>
      <c r="B23" s="11" t="s">
        <v>187</v>
      </c>
      <c r="C23" s="13">
        <v>10</v>
      </c>
      <c r="D23" s="13"/>
      <c r="E23" s="13"/>
      <c r="F23" s="13"/>
      <c r="G23" s="13">
        <f t="shared" si="0"/>
        <v>10</v>
      </c>
      <c r="H23" s="13">
        <f>SUM((E23*70)+(C23*70)+SUM(F23,D23))</f>
        <v>700</v>
      </c>
    </row>
    <row r="24" spans="1:8" x14ac:dyDescent="0.25">
      <c r="A24" s="11" t="s">
        <v>188</v>
      </c>
      <c r="B24" s="11" t="s">
        <v>189</v>
      </c>
      <c r="C24" s="13"/>
      <c r="D24" s="13"/>
      <c r="E24" s="13"/>
      <c r="F24" s="13"/>
      <c r="G24" s="13">
        <f t="shared" si="0"/>
        <v>0</v>
      </c>
      <c r="H24" s="13">
        <f t="shared" si="1"/>
        <v>0</v>
      </c>
    </row>
    <row r="25" spans="1:8" x14ac:dyDescent="0.25">
      <c r="A25" s="11" t="s">
        <v>190</v>
      </c>
      <c r="B25" s="11" t="s">
        <v>191</v>
      </c>
      <c r="C25" s="13"/>
      <c r="D25" s="13"/>
      <c r="E25" s="13"/>
      <c r="F25" s="13"/>
      <c r="G25" s="13">
        <f t="shared" si="0"/>
        <v>0</v>
      </c>
      <c r="H25" s="13">
        <f t="shared" si="1"/>
        <v>0</v>
      </c>
    </row>
    <row r="26" spans="1:8" x14ac:dyDescent="0.25">
      <c r="A26" s="11" t="s">
        <v>195</v>
      </c>
      <c r="B26" s="11" t="s">
        <v>196</v>
      </c>
      <c r="C26" s="13"/>
      <c r="D26" s="13"/>
      <c r="E26" s="13"/>
      <c r="F26" s="13"/>
      <c r="G26" s="13">
        <f t="shared" si="0"/>
        <v>0</v>
      </c>
      <c r="H26" s="13">
        <f t="shared" si="1"/>
        <v>0</v>
      </c>
    </row>
    <row r="27" spans="1:8" x14ac:dyDescent="0.25">
      <c r="A27" s="11" t="s">
        <v>200</v>
      </c>
      <c r="B27" s="11" t="s">
        <v>201</v>
      </c>
      <c r="C27" s="13"/>
      <c r="D27" s="13"/>
      <c r="E27" s="13"/>
      <c r="F27" s="13"/>
      <c r="G27" s="13">
        <f t="shared" si="0"/>
        <v>0</v>
      </c>
      <c r="H27" s="13">
        <f t="shared" si="1"/>
        <v>0</v>
      </c>
    </row>
    <row r="28" spans="1:8" x14ac:dyDescent="0.25">
      <c r="A28" s="11" t="s">
        <v>203</v>
      </c>
      <c r="B28" s="11" t="s">
        <v>204</v>
      </c>
      <c r="C28" s="13"/>
      <c r="D28" s="13"/>
      <c r="E28" s="13"/>
      <c r="F28" s="13"/>
      <c r="G28" s="13">
        <f t="shared" si="0"/>
        <v>0</v>
      </c>
      <c r="H28" s="13">
        <f t="shared" si="1"/>
        <v>0</v>
      </c>
    </row>
    <row r="29" spans="1:8" x14ac:dyDescent="0.25">
      <c r="A29" s="11" t="s">
        <v>208</v>
      </c>
      <c r="B29" s="11" t="s">
        <v>209</v>
      </c>
      <c r="C29" s="13"/>
      <c r="D29" s="13"/>
      <c r="E29" s="13"/>
      <c r="F29" s="13"/>
      <c r="G29" s="13">
        <f t="shared" si="0"/>
        <v>0</v>
      </c>
      <c r="H29" s="13">
        <f t="shared" si="1"/>
        <v>0</v>
      </c>
    </row>
    <row r="30" spans="1:8" x14ac:dyDescent="0.25">
      <c r="A30" s="11" t="s">
        <v>136</v>
      </c>
      <c r="B30" s="11" t="s">
        <v>137</v>
      </c>
      <c r="C30" s="13"/>
      <c r="D30" s="13"/>
      <c r="E30" s="13"/>
      <c r="F30" s="13"/>
      <c r="G30" s="13">
        <f t="shared" si="0"/>
        <v>0</v>
      </c>
      <c r="H30" s="13">
        <f t="shared" si="1"/>
        <v>0</v>
      </c>
    </row>
    <row r="31" spans="1:8" x14ac:dyDescent="0.25">
      <c r="A31" s="11" t="s">
        <v>131</v>
      </c>
      <c r="B31" s="11" t="s">
        <v>132</v>
      </c>
      <c r="C31" s="13"/>
      <c r="D31" s="13"/>
      <c r="E31" s="13"/>
      <c r="F31" s="13"/>
      <c r="G31" s="13">
        <f t="shared" si="0"/>
        <v>0</v>
      </c>
      <c r="H31" s="13">
        <f t="shared" si="1"/>
        <v>0</v>
      </c>
    </row>
    <row r="32" spans="1:8" x14ac:dyDescent="0.25">
      <c r="A32" s="11" t="s">
        <v>213</v>
      </c>
      <c r="B32" s="11" t="s">
        <v>214</v>
      </c>
      <c r="C32" s="13"/>
      <c r="D32" s="13"/>
      <c r="E32" s="13"/>
      <c r="F32" s="13"/>
      <c r="G32" s="13">
        <f t="shared" ref="G32:G60" si="2">SUM(C32,E32)</f>
        <v>0</v>
      </c>
      <c r="H32" s="13">
        <f t="shared" ref="H32:H60" si="3">SUM((E32*10)+(C32*10)+SUM(F32,D32))</f>
        <v>0</v>
      </c>
    </row>
    <row r="33" spans="1:8" x14ac:dyDescent="0.25">
      <c r="A33" s="11" t="s">
        <v>218</v>
      </c>
      <c r="B33" s="11" t="s">
        <v>219</v>
      </c>
      <c r="C33" s="13"/>
      <c r="D33" s="13"/>
      <c r="E33" s="13"/>
      <c r="F33" s="13"/>
      <c r="G33" s="13">
        <f t="shared" si="2"/>
        <v>0</v>
      </c>
      <c r="H33" s="13">
        <f t="shared" si="3"/>
        <v>0</v>
      </c>
    </row>
    <row r="34" spans="1:8" x14ac:dyDescent="0.25">
      <c r="A34" s="11" t="s">
        <v>223</v>
      </c>
      <c r="B34" s="11" t="s">
        <v>219</v>
      </c>
      <c r="C34" s="13"/>
      <c r="D34" s="13"/>
      <c r="E34" s="13"/>
      <c r="F34" s="13"/>
      <c r="G34" s="13">
        <f t="shared" si="2"/>
        <v>0</v>
      </c>
      <c r="H34" s="13">
        <f t="shared" si="3"/>
        <v>0</v>
      </c>
    </row>
    <row r="35" spans="1:8" x14ac:dyDescent="0.25">
      <c r="A35" s="11" t="s">
        <v>226</v>
      </c>
      <c r="B35" s="11" t="s">
        <v>227</v>
      </c>
      <c r="C35" s="13"/>
      <c r="D35" s="13"/>
      <c r="E35" s="13"/>
      <c r="F35" s="13"/>
      <c r="G35" s="13">
        <f t="shared" si="2"/>
        <v>0</v>
      </c>
      <c r="H35" s="13">
        <f t="shared" si="3"/>
        <v>0</v>
      </c>
    </row>
    <row r="36" spans="1:8" x14ac:dyDescent="0.25">
      <c r="A36" s="11" t="s">
        <v>230</v>
      </c>
      <c r="B36" s="11" t="s">
        <v>231</v>
      </c>
      <c r="C36" s="13"/>
      <c r="D36" s="13"/>
      <c r="E36" s="13"/>
      <c r="F36" s="13"/>
      <c r="G36" s="13">
        <f t="shared" si="2"/>
        <v>0</v>
      </c>
      <c r="H36" s="13">
        <f t="shared" si="3"/>
        <v>0</v>
      </c>
    </row>
    <row r="37" spans="1:8" x14ac:dyDescent="0.25">
      <c r="A37" s="11" t="s">
        <v>232</v>
      </c>
      <c r="B37" s="11" t="s">
        <v>233</v>
      </c>
      <c r="C37" s="13"/>
      <c r="D37" s="13"/>
      <c r="E37" s="13"/>
      <c r="F37" s="13"/>
      <c r="G37" s="13">
        <f t="shared" si="2"/>
        <v>0</v>
      </c>
      <c r="H37" s="13">
        <f t="shared" si="3"/>
        <v>0</v>
      </c>
    </row>
    <row r="38" spans="1:8" x14ac:dyDescent="0.25">
      <c r="A38" s="11" t="s">
        <v>160</v>
      </c>
      <c r="B38" s="11" t="s">
        <v>161</v>
      </c>
      <c r="C38" s="13"/>
      <c r="D38" s="13"/>
      <c r="E38" s="13"/>
      <c r="F38" s="13"/>
      <c r="G38" s="13">
        <f t="shared" si="2"/>
        <v>0</v>
      </c>
      <c r="H38" s="13">
        <f t="shared" si="3"/>
        <v>0</v>
      </c>
    </row>
    <row r="39" spans="1:8" x14ac:dyDescent="0.25">
      <c r="A39" s="11" t="s">
        <v>155</v>
      </c>
      <c r="B39" s="11" t="s">
        <v>236</v>
      </c>
      <c r="C39" s="13"/>
      <c r="D39" s="13"/>
      <c r="E39" s="13"/>
      <c r="F39" s="13"/>
      <c r="G39" s="13">
        <f t="shared" si="2"/>
        <v>0</v>
      </c>
      <c r="H39" s="13">
        <f t="shared" si="3"/>
        <v>0</v>
      </c>
    </row>
    <row r="40" spans="1:8" x14ac:dyDescent="0.25">
      <c r="A40" s="11" t="s">
        <v>237</v>
      </c>
      <c r="B40" s="11" t="s">
        <v>238</v>
      </c>
      <c r="C40" s="13"/>
      <c r="D40" s="13"/>
      <c r="E40" s="13"/>
      <c r="F40" s="13"/>
      <c r="G40" s="13">
        <f t="shared" si="2"/>
        <v>0</v>
      </c>
      <c r="H40" s="13">
        <f t="shared" si="3"/>
        <v>0</v>
      </c>
    </row>
    <row r="41" spans="1:8" x14ac:dyDescent="0.25">
      <c r="A41" s="11" t="s">
        <v>242</v>
      </c>
      <c r="B41" s="11" t="s">
        <v>243</v>
      </c>
      <c r="C41" s="13"/>
      <c r="D41" s="13"/>
      <c r="E41" s="13"/>
      <c r="F41" s="13"/>
      <c r="G41" s="13">
        <f t="shared" si="2"/>
        <v>0</v>
      </c>
      <c r="H41" s="13">
        <f t="shared" si="3"/>
        <v>0</v>
      </c>
    </row>
    <row r="42" spans="1:8" x14ac:dyDescent="0.25">
      <c r="A42" s="11" t="s">
        <v>247</v>
      </c>
      <c r="B42" s="11" t="s">
        <v>248</v>
      </c>
      <c r="C42" s="13"/>
      <c r="D42" s="13"/>
      <c r="E42" s="13"/>
      <c r="F42" s="13"/>
      <c r="G42" s="13">
        <f t="shared" si="2"/>
        <v>0</v>
      </c>
      <c r="H42" s="13">
        <f t="shared" si="3"/>
        <v>0</v>
      </c>
    </row>
    <row r="43" spans="1:8" x14ac:dyDescent="0.25">
      <c r="A43" s="11" t="s">
        <v>252</v>
      </c>
      <c r="B43" s="11" t="s">
        <v>253</v>
      </c>
      <c r="C43" s="13"/>
      <c r="D43" s="13"/>
      <c r="E43" s="13"/>
      <c r="F43" s="13"/>
      <c r="G43" s="13">
        <f t="shared" si="2"/>
        <v>0</v>
      </c>
      <c r="H43" s="13">
        <f t="shared" si="3"/>
        <v>0</v>
      </c>
    </row>
    <row r="44" spans="1:8" x14ac:dyDescent="0.25">
      <c r="A44" s="11" t="s">
        <v>257</v>
      </c>
      <c r="B44" s="11" t="s">
        <v>258</v>
      </c>
      <c r="C44" s="13"/>
      <c r="D44" s="13"/>
      <c r="E44" s="13"/>
      <c r="F44" s="13"/>
      <c r="G44" s="13">
        <f t="shared" si="2"/>
        <v>0</v>
      </c>
      <c r="H44" s="13">
        <f t="shared" si="3"/>
        <v>0</v>
      </c>
    </row>
    <row r="45" spans="1:8" x14ac:dyDescent="0.25">
      <c r="A45" s="11" t="s">
        <v>262</v>
      </c>
      <c r="B45" s="11" t="s">
        <v>263</v>
      </c>
      <c r="C45" s="13"/>
      <c r="D45" s="13"/>
      <c r="E45" s="13"/>
      <c r="F45" s="13"/>
      <c r="G45" s="13">
        <f t="shared" si="2"/>
        <v>0</v>
      </c>
      <c r="H45" s="13">
        <f t="shared" si="3"/>
        <v>0</v>
      </c>
    </row>
    <row r="46" spans="1:8" x14ac:dyDescent="0.25">
      <c r="A46" s="11" t="s">
        <v>264</v>
      </c>
      <c r="B46" s="11" t="s">
        <v>265</v>
      </c>
      <c r="C46" s="13"/>
      <c r="D46" s="13"/>
      <c r="E46" s="13"/>
      <c r="F46" s="13"/>
      <c r="G46" s="13">
        <f t="shared" si="2"/>
        <v>0</v>
      </c>
      <c r="H46" s="13">
        <f t="shared" si="3"/>
        <v>0</v>
      </c>
    </row>
    <row r="47" spans="1:8" x14ac:dyDescent="0.25">
      <c r="A47" s="11" t="s">
        <v>268</v>
      </c>
      <c r="B47" s="11" t="s">
        <v>269</v>
      </c>
      <c r="C47" s="13"/>
      <c r="D47" s="13"/>
      <c r="E47" s="13"/>
      <c r="F47" s="13"/>
      <c r="G47" s="13">
        <f t="shared" si="2"/>
        <v>0</v>
      </c>
      <c r="H47" s="13">
        <f t="shared" si="3"/>
        <v>0</v>
      </c>
    </row>
    <row r="48" spans="1:8" x14ac:dyDescent="0.25">
      <c r="A48" s="11" t="s">
        <v>270</v>
      </c>
      <c r="B48" s="11" t="s">
        <v>271</v>
      </c>
      <c r="C48" s="13"/>
      <c r="D48" s="13"/>
      <c r="E48" s="13"/>
      <c r="F48" s="13"/>
      <c r="G48" s="13">
        <f t="shared" si="2"/>
        <v>0</v>
      </c>
      <c r="H48" s="13">
        <f t="shared" si="3"/>
        <v>0</v>
      </c>
    </row>
    <row r="49" spans="1:8" x14ac:dyDescent="0.25">
      <c r="A49" s="11" t="s">
        <v>275</v>
      </c>
      <c r="B49" s="11" t="s">
        <v>276</v>
      </c>
      <c r="C49" s="13"/>
      <c r="D49" s="13"/>
      <c r="E49" s="13"/>
      <c r="F49" s="13"/>
      <c r="G49" s="13">
        <f t="shared" si="2"/>
        <v>0</v>
      </c>
      <c r="H49" s="13">
        <f t="shared" si="3"/>
        <v>0</v>
      </c>
    </row>
    <row r="50" spans="1:8" x14ac:dyDescent="0.25">
      <c r="A50" s="11" t="s">
        <v>280</v>
      </c>
      <c r="B50" s="11" t="s">
        <v>281</v>
      </c>
      <c r="C50" s="13"/>
      <c r="D50" s="13"/>
      <c r="E50" s="13"/>
      <c r="F50" s="13"/>
      <c r="G50" s="13">
        <f t="shared" si="2"/>
        <v>0</v>
      </c>
      <c r="H50" s="13">
        <f t="shared" si="3"/>
        <v>0</v>
      </c>
    </row>
    <row r="51" spans="1:8" x14ac:dyDescent="0.25">
      <c r="A51" s="11" t="s">
        <v>282</v>
      </c>
      <c r="B51" s="11" t="s">
        <v>283</v>
      </c>
      <c r="C51" s="13"/>
      <c r="D51" s="13"/>
      <c r="E51" s="13"/>
      <c r="F51" s="13"/>
      <c r="G51" s="13">
        <f t="shared" si="2"/>
        <v>0</v>
      </c>
      <c r="H51" s="13">
        <f t="shared" si="3"/>
        <v>0</v>
      </c>
    </row>
    <row r="52" spans="1:8" x14ac:dyDescent="0.25">
      <c r="A52" s="11" t="s">
        <v>287</v>
      </c>
      <c r="B52" s="11" t="s">
        <v>288</v>
      </c>
      <c r="C52" s="13"/>
      <c r="D52" s="13"/>
      <c r="E52" s="13"/>
      <c r="F52" s="13"/>
      <c r="G52" s="13">
        <f t="shared" si="2"/>
        <v>0</v>
      </c>
      <c r="H52" s="13">
        <f t="shared" si="3"/>
        <v>0</v>
      </c>
    </row>
    <row r="53" spans="1:8" x14ac:dyDescent="0.25">
      <c r="A53" s="11" t="s">
        <v>291</v>
      </c>
      <c r="B53" s="11" t="s">
        <v>292</v>
      </c>
      <c r="C53" s="13"/>
      <c r="D53" s="13"/>
      <c r="E53" s="13"/>
      <c r="F53" s="13"/>
      <c r="G53" s="13">
        <f t="shared" si="2"/>
        <v>0</v>
      </c>
      <c r="H53" s="13">
        <f t="shared" si="3"/>
        <v>0</v>
      </c>
    </row>
    <row r="54" spans="1:8" x14ac:dyDescent="0.25">
      <c r="A54" s="11" t="s">
        <v>293</v>
      </c>
      <c r="B54" s="11" t="s">
        <v>294</v>
      </c>
      <c r="C54" s="13"/>
      <c r="D54" s="13"/>
      <c r="E54" s="13"/>
      <c r="F54" s="13"/>
      <c r="G54" s="13">
        <f t="shared" si="2"/>
        <v>0</v>
      </c>
      <c r="H54" s="13">
        <f t="shared" si="3"/>
        <v>0</v>
      </c>
    </row>
    <row r="55" spans="1:8" x14ac:dyDescent="0.25">
      <c r="A55" s="11" t="s">
        <v>297</v>
      </c>
      <c r="B55" s="11" t="s">
        <v>298</v>
      </c>
      <c r="C55" s="13"/>
      <c r="D55" s="13"/>
      <c r="E55" s="13"/>
      <c r="F55" s="13"/>
      <c r="G55" s="13">
        <f t="shared" si="2"/>
        <v>0</v>
      </c>
      <c r="H55" s="13">
        <f t="shared" si="3"/>
        <v>0</v>
      </c>
    </row>
    <row r="56" spans="1:8" x14ac:dyDescent="0.25">
      <c r="A56" s="11" t="s">
        <v>300</v>
      </c>
      <c r="B56" s="11" t="s">
        <v>301</v>
      </c>
      <c r="C56" s="13"/>
      <c r="D56" s="13"/>
      <c r="E56" s="13"/>
      <c r="F56" s="13"/>
      <c r="G56" s="13">
        <f t="shared" si="2"/>
        <v>0</v>
      </c>
      <c r="H56" s="13">
        <f t="shared" si="3"/>
        <v>0</v>
      </c>
    </row>
    <row r="57" spans="1:8" x14ac:dyDescent="0.25">
      <c r="A57" s="11" t="s">
        <v>302</v>
      </c>
      <c r="B57" s="11" t="s">
        <v>303</v>
      </c>
      <c r="C57" s="13"/>
      <c r="D57" s="13"/>
      <c r="E57" s="13"/>
      <c r="F57" s="13"/>
      <c r="G57" s="13">
        <f t="shared" si="2"/>
        <v>0</v>
      </c>
      <c r="H57" s="13">
        <f t="shared" si="3"/>
        <v>0</v>
      </c>
    </row>
    <row r="58" spans="1:8" x14ac:dyDescent="0.25">
      <c r="A58" s="11" t="s">
        <v>304</v>
      </c>
      <c r="B58" s="11" t="s">
        <v>305</v>
      </c>
      <c r="C58" s="13"/>
      <c r="D58" s="13"/>
      <c r="E58" s="13"/>
      <c r="F58" s="13"/>
      <c r="G58" s="13">
        <f t="shared" si="2"/>
        <v>0</v>
      </c>
      <c r="H58" s="13">
        <f t="shared" si="3"/>
        <v>0</v>
      </c>
    </row>
    <row r="59" spans="1:8" x14ac:dyDescent="0.25">
      <c r="A59" s="11" t="s">
        <v>308</v>
      </c>
      <c r="B59" s="11" t="s">
        <v>309</v>
      </c>
      <c r="C59" s="13"/>
      <c r="D59" s="13"/>
      <c r="E59" s="13"/>
      <c r="F59" s="13"/>
      <c r="G59" s="13">
        <f t="shared" si="2"/>
        <v>0</v>
      </c>
      <c r="H59" s="13">
        <f t="shared" si="3"/>
        <v>0</v>
      </c>
    </row>
    <row r="60" spans="1:8" x14ac:dyDescent="0.25">
      <c r="A60" s="11" t="s">
        <v>312</v>
      </c>
      <c r="B60" s="11" t="s">
        <v>313</v>
      </c>
      <c r="C60" s="13"/>
      <c r="D60" s="13"/>
      <c r="E60" s="13"/>
      <c r="F60" s="13"/>
      <c r="G60" s="13">
        <f t="shared" si="2"/>
        <v>0</v>
      </c>
      <c r="H60" s="13">
        <f t="shared" si="3"/>
        <v>0</v>
      </c>
    </row>
  </sheetData>
  <pageMargins left="0.7" right="0.7" top="0.75" bottom="0.75" header="0.3" footer="0.3"/>
  <ignoredErrors>
    <ignoredError sqref="A4:A29 A2 A30 A31:A60" numberStoredAsText="1"/>
    <ignoredError sqref="G18:H18 H22:H23" calculatedColumn="1"/>
  </ignoredErrors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68"/>
  <sheetViews>
    <sheetView workbookViewId="0">
      <selection activeCell="J10" sqref="J10"/>
    </sheetView>
  </sheetViews>
  <sheetFormatPr defaultRowHeight="15" x14ac:dyDescent="0.25"/>
  <cols>
    <col min="1" max="1" width="24.42578125" customWidth="1"/>
    <col min="2" max="2" width="43" customWidth="1"/>
    <col min="3" max="3" width="6.28515625" bestFit="1" customWidth="1"/>
    <col min="4" max="4" width="15.7109375" bestFit="1" customWidth="1"/>
    <col min="5" max="5" width="12" bestFit="1" customWidth="1"/>
    <col min="6" max="6" width="12.28515625" bestFit="1" customWidth="1"/>
    <col min="7" max="7" width="9.7109375" bestFit="1" customWidth="1"/>
    <col min="8" max="8" width="7" bestFit="1" customWidth="1"/>
    <col min="9" max="9" width="17.7109375" customWidth="1"/>
    <col min="10" max="10" width="41.28515625" customWidth="1"/>
    <col min="11" max="11" width="13" bestFit="1" customWidth="1"/>
    <col min="12" max="12" width="44.7109375" customWidth="1"/>
  </cols>
  <sheetData>
    <row r="1" spans="1:12" x14ac:dyDescent="0.25">
      <c r="A1" s="11" t="s">
        <v>2512</v>
      </c>
      <c r="B1" s="11" t="s">
        <v>111</v>
      </c>
      <c r="C1" s="11" t="s">
        <v>112</v>
      </c>
      <c r="D1" s="11" t="s">
        <v>113</v>
      </c>
      <c r="E1" s="11" t="s">
        <v>114</v>
      </c>
      <c r="F1" s="11" t="s">
        <v>115</v>
      </c>
      <c r="G1" s="11" t="s">
        <v>116</v>
      </c>
      <c r="H1" s="11" t="s">
        <v>117</v>
      </c>
      <c r="I1" s="11" t="s">
        <v>326</v>
      </c>
      <c r="J1" s="11" t="s">
        <v>119</v>
      </c>
      <c r="K1" s="11" t="s">
        <v>120</v>
      </c>
      <c r="L1" s="57" t="s">
        <v>2567</v>
      </c>
    </row>
    <row r="2" spans="1:12" x14ac:dyDescent="0.25">
      <c r="A2" s="11">
        <v>2006.1</v>
      </c>
      <c r="B2" s="11" t="s">
        <v>121</v>
      </c>
      <c r="C2" s="12" t="b">
        <v>0</v>
      </c>
      <c r="D2" s="12" t="b">
        <v>0</v>
      </c>
      <c r="E2" s="13">
        <v>162</v>
      </c>
      <c r="F2" s="13">
        <v>1500</v>
      </c>
      <c r="G2">
        <v>1.25</v>
      </c>
      <c r="H2" s="37">
        <v>0.08</v>
      </c>
      <c r="I2" s="40" t="s">
        <v>138</v>
      </c>
      <c r="J2" s="19" t="s">
        <v>122</v>
      </c>
      <c r="K2" s="11">
        <v>2006</v>
      </c>
      <c r="L2" s="11" t="s">
        <v>2520</v>
      </c>
    </row>
    <row r="3" spans="1:12" x14ac:dyDescent="0.25">
      <c r="A3" s="11">
        <v>2006.4</v>
      </c>
      <c r="B3" s="11" t="s">
        <v>123</v>
      </c>
      <c r="C3" s="12" t="b">
        <v>1</v>
      </c>
      <c r="D3" s="12" t="b">
        <v>0</v>
      </c>
      <c r="E3">
        <v>435</v>
      </c>
      <c r="F3" s="13">
        <v>1500</v>
      </c>
      <c r="G3">
        <v>0.28000000000000003</v>
      </c>
      <c r="H3" s="37">
        <v>0.08</v>
      </c>
      <c r="I3" s="40" t="s">
        <v>138</v>
      </c>
      <c r="J3" s="19" t="s">
        <v>122</v>
      </c>
      <c r="K3" s="11">
        <v>2006</v>
      </c>
      <c r="L3" s="11" t="s">
        <v>2568</v>
      </c>
    </row>
    <row r="4" spans="1:12" ht="30" x14ac:dyDescent="0.25">
      <c r="A4" s="11" t="s">
        <v>124</v>
      </c>
      <c r="B4" s="11" t="s">
        <v>125</v>
      </c>
      <c r="C4" s="12" t="b">
        <v>0</v>
      </c>
      <c r="D4" s="12" t="b">
        <v>0</v>
      </c>
      <c r="E4" s="13">
        <v>105</v>
      </c>
      <c r="F4" s="13"/>
      <c r="G4">
        <v>1.35</v>
      </c>
      <c r="H4" s="37">
        <v>0.08</v>
      </c>
      <c r="I4" s="11" t="s">
        <v>126</v>
      </c>
      <c r="J4" s="19" t="s">
        <v>127</v>
      </c>
      <c r="K4" s="11">
        <v>2006</v>
      </c>
      <c r="L4" s="11" t="s">
        <v>2568</v>
      </c>
    </row>
    <row r="5" spans="1:12" x14ac:dyDescent="0.25">
      <c r="A5" s="11">
        <v>2006.11</v>
      </c>
      <c r="B5" s="11" t="s">
        <v>128</v>
      </c>
      <c r="C5" s="12" t="b">
        <v>0</v>
      </c>
      <c r="D5" s="12" t="b">
        <v>0</v>
      </c>
      <c r="E5" s="13">
        <v>80</v>
      </c>
      <c r="F5" s="13"/>
      <c r="G5">
        <v>1.5</v>
      </c>
      <c r="H5" s="37">
        <v>0.08</v>
      </c>
      <c r="I5" s="11" t="s">
        <v>129</v>
      </c>
      <c r="J5" s="19" t="s">
        <v>130</v>
      </c>
      <c r="K5" s="11">
        <v>2006</v>
      </c>
      <c r="L5" s="11" t="s">
        <v>2568</v>
      </c>
    </row>
    <row r="6" spans="1:12" x14ac:dyDescent="0.25">
      <c r="A6" s="11" t="s">
        <v>131</v>
      </c>
      <c r="B6" s="11" t="s">
        <v>132</v>
      </c>
      <c r="C6" s="12" t="b">
        <v>0</v>
      </c>
      <c r="D6" s="12" t="b">
        <v>0</v>
      </c>
      <c r="E6" s="13"/>
      <c r="F6" s="13"/>
      <c r="G6">
        <v>1.5</v>
      </c>
      <c r="H6" s="37">
        <v>0.08</v>
      </c>
      <c r="I6" s="11" t="s">
        <v>133</v>
      </c>
      <c r="J6" s="19" t="s">
        <v>134</v>
      </c>
      <c r="K6" s="11" t="s">
        <v>135</v>
      </c>
      <c r="L6" s="11" t="s">
        <v>2568</v>
      </c>
    </row>
    <row r="7" spans="1:12" x14ac:dyDescent="0.25">
      <c r="A7" s="11" t="s">
        <v>136</v>
      </c>
      <c r="B7" s="11" t="s">
        <v>137</v>
      </c>
      <c r="C7" s="12" t="b">
        <v>0</v>
      </c>
      <c r="D7" s="12" t="b">
        <v>0</v>
      </c>
      <c r="E7" s="13">
        <v>1000</v>
      </c>
      <c r="F7" s="13"/>
      <c r="G7">
        <v>1.25</v>
      </c>
      <c r="H7" s="37">
        <v>0.08</v>
      </c>
      <c r="I7" s="11" t="s">
        <v>138</v>
      </c>
      <c r="J7" s="19" t="s">
        <v>122</v>
      </c>
      <c r="K7" s="11" t="s">
        <v>135</v>
      </c>
      <c r="L7" s="11" t="s">
        <v>2568</v>
      </c>
    </row>
    <row r="8" spans="1:12" ht="30" x14ac:dyDescent="0.25">
      <c r="A8" s="11" t="s">
        <v>139</v>
      </c>
      <c r="B8" s="11" t="s">
        <v>140</v>
      </c>
      <c r="C8" s="12" t="b">
        <v>0</v>
      </c>
      <c r="D8" s="12" t="b">
        <v>1</v>
      </c>
      <c r="E8" s="13"/>
      <c r="F8" s="13"/>
      <c r="G8">
        <v>1.2</v>
      </c>
      <c r="H8" s="37">
        <v>0.08</v>
      </c>
      <c r="I8" s="11" t="s">
        <v>141</v>
      </c>
      <c r="J8" s="19" t="s">
        <v>142</v>
      </c>
      <c r="K8" s="11" t="s">
        <v>135</v>
      </c>
      <c r="L8" s="11" t="s">
        <v>2568</v>
      </c>
    </row>
    <row r="9" spans="1:12" x14ac:dyDescent="0.25">
      <c r="A9" s="11" t="s">
        <v>143</v>
      </c>
      <c r="B9" s="11" t="s">
        <v>144</v>
      </c>
      <c r="C9" s="12" t="b">
        <v>0</v>
      </c>
      <c r="D9" s="12" t="b">
        <v>1</v>
      </c>
      <c r="E9" s="13"/>
      <c r="F9" s="13"/>
      <c r="G9" s="13">
        <v>1.5</v>
      </c>
      <c r="H9" s="37"/>
      <c r="I9" s="11"/>
      <c r="J9" s="11"/>
      <c r="K9" s="11" t="s">
        <v>145</v>
      </c>
      <c r="L9" s="11" t="s">
        <v>165</v>
      </c>
    </row>
    <row r="10" spans="1:12" x14ac:dyDescent="0.25">
      <c r="A10" s="11" t="s">
        <v>146</v>
      </c>
      <c r="B10" s="11" t="s">
        <v>147</v>
      </c>
      <c r="C10" s="12" t="b">
        <v>1</v>
      </c>
      <c r="D10" s="12" t="b">
        <v>1</v>
      </c>
      <c r="E10" s="13"/>
      <c r="F10" s="13"/>
      <c r="G10" s="13">
        <v>0.49</v>
      </c>
      <c r="H10" s="37">
        <v>0.08</v>
      </c>
      <c r="I10" s="11" t="s">
        <v>148</v>
      </c>
      <c r="J10" s="11" t="s">
        <v>149</v>
      </c>
      <c r="K10" s="11" t="s">
        <v>150</v>
      </c>
      <c r="L10" s="11" t="s">
        <v>2532</v>
      </c>
    </row>
    <row r="11" spans="1:12" x14ac:dyDescent="0.25">
      <c r="A11" s="11" t="s">
        <v>151</v>
      </c>
      <c r="B11" s="11" t="s">
        <v>152</v>
      </c>
      <c r="C11" s="12" t="b">
        <v>1</v>
      </c>
      <c r="D11" s="12" t="b">
        <v>1</v>
      </c>
      <c r="E11" s="13"/>
      <c r="F11" s="13"/>
      <c r="G11" s="13">
        <v>0.49</v>
      </c>
      <c r="H11" s="37">
        <v>0.08</v>
      </c>
      <c r="I11" s="11" t="s">
        <v>153</v>
      </c>
      <c r="J11" s="11" t="s">
        <v>154</v>
      </c>
      <c r="K11" s="11" t="s">
        <v>150</v>
      </c>
      <c r="L11" s="11" t="s">
        <v>2532</v>
      </c>
    </row>
    <row r="12" spans="1:12" x14ac:dyDescent="0.25">
      <c r="A12" s="11" t="s">
        <v>155</v>
      </c>
      <c r="B12" s="11" t="s">
        <v>156</v>
      </c>
      <c r="C12" s="12" t="b">
        <v>0</v>
      </c>
      <c r="D12" s="12" t="b">
        <v>1</v>
      </c>
      <c r="E12" s="13"/>
      <c r="F12" s="13"/>
      <c r="G12" s="13">
        <v>1.5</v>
      </c>
      <c r="H12" s="37">
        <v>0.08</v>
      </c>
      <c r="I12" s="11" t="s">
        <v>157</v>
      </c>
      <c r="J12" s="11" t="s">
        <v>158</v>
      </c>
      <c r="K12" s="11" t="s">
        <v>159</v>
      </c>
      <c r="L12" s="11" t="s">
        <v>2521</v>
      </c>
    </row>
    <row r="13" spans="1:12" x14ac:dyDescent="0.25">
      <c r="A13" s="11" t="s">
        <v>160</v>
      </c>
      <c r="B13" s="11" t="s">
        <v>161</v>
      </c>
      <c r="C13" s="12" t="b">
        <v>0</v>
      </c>
      <c r="D13" s="12" t="b">
        <v>1</v>
      </c>
      <c r="E13" s="13"/>
      <c r="F13" s="13"/>
      <c r="G13" s="13">
        <v>1.5</v>
      </c>
      <c r="H13" s="37">
        <v>0.08</v>
      </c>
      <c r="I13" s="11" t="s">
        <v>162</v>
      </c>
      <c r="J13" s="11" t="s">
        <v>161</v>
      </c>
      <c r="K13" s="11" t="s">
        <v>155</v>
      </c>
      <c r="L13" s="11" t="s">
        <v>236</v>
      </c>
    </row>
    <row r="14" spans="1:12" x14ac:dyDescent="0.25">
      <c r="A14" s="11" t="s">
        <v>163</v>
      </c>
      <c r="B14" s="11" t="s">
        <v>164</v>
      </c>
      <c r="C14" s="12" t="b">
        <v>0</v>
      </c>
      <c r="D14" s="12" t="b">
        <v>0</v>
      </c>
      <c r="E14" s="13">
        <v>412.5</v>
      </c>
      <c r="F14" s="13"/>
      <c r="G14" s="13">
        <v>6</v>
      </c>
      <c r="H14" s="37">
        <v>0.08</v>
      </c>
      <c r="I14" s="11"/>
      <c r="J14" s="11" t="s">
        <v>165</v>
      </c>
      <c r="K14" s="11" t="s">
        <v>166</v>
      </c>
      <c r="L14" s="11" t="s">
        <v>165</v>
      </c>
    </row>
    <row r="15" spans="1:12" x14ac:dyDescent="0.25">
      <c r="A15" s="11" t="s">
        <v>167</v>
      </c>
      <c r="B15" s="11" t="s">
        <v>168</v>
      </c>
      <c r="C15" s="12" t="b">
        <v>0</v>
      </c>
      <c r="D15" s="12" t="b">
        <v>0</v>
      </c>
      <c r="E15" s="13">
        <v>342.5</v>
      </c>
      <c r="F15" s="13"/>
      <c r="G15" s="13">
        <v>3.5</v>
      </c>
      <c r="H15" s="37">
        <v>0.08</v>
      </c>
      <c r="I15" s="11"/>
      <c r="J15" s="11" t="s">
        <v>165</v>
      </c>
      <c r="K15" s="11" t="s">
        <v>166</v>
      </c>
      <c r="L15" s="11" t="s">
        <v>165</v>
      </c>
    </row>
    <row r="16" spans="1:12" x14ac:dyDescent="0.25">
      <c r="A16" s="11" t="s">
        <v>169</v>
      </c>
      <c r="B16" s="11" t="s">
        <v>170</v>
      </c>
      <c r="C16" s="12" t="b">
        <v>0</v>
      </c>
      <c r="D16" s="12" t="b">
        <v>0</v>
      </c>
      <c r="E16" s="13">
        <v>687.5</v>
      </c>
      <c r="F16" s="13"/>
      <c r="G16" s="13">
        <v>6</v>
      </c>
      <c r="H16" s="37">
        <v>0.08</v>
      </c>
      <c r="I16" s="11"/>
      <c r="J16" s="11" t="s">
        <v>165</v>
      </c>
      <c r="K16" s="11" t="s">
        <v>166</v>
      </c>
      <c r="L16" s="11" t="s">
        <v>165</v>
      </c>
    </row>
    <row r="17" spans="1:12" x14ac:dyDescent="0.25">
      <c r="A17" s="11" t="s">
        <v>171</v>
      </c>
      <c r="B17" s="11" t="s">
        <v>172</v>
      </c>
      <c r="C17" s="12" t="b">
        <v>0</v>
      </c>
      <c r="D17" s="12" t="b">
        <v>0</v>
      </c>
      <c r="E17" s="13">
        <v>687.5</v>
      </c>
      <c r="F17" s="13"/>
      <c r="G17" s="13">
        <v>3.5</v>
      </c>
      <c r="H17" s="37">
        <v>0.08</v>
      </c>
      <c r="I17" s="11"/>
      <c r="J17" s="11" t="s">
        <v>165</v>
      </c>
      <c r="K17" s="11" t="s">
        <v>166</v>
      </c>
      <c r="L17" s="11" t="s">
        <v>165</v>
      </c>
    </row>
    <row r="18" spans="1:12" x14ac:dyDescent="0.25">
      <c r="A18" s="11" t="s">
        <v>173</v>
      </c>
      <c r="B18" s="11" t="s">
        <v>174</v>
      </c>
      <c r="C18" s="12" t="b">
        <v>0</v>
      </c>
      <c r="D18" s="12" t="b">
        <v>0</v>
      </c>
      <c r="E18" s="13">
        <v>330</v>
      </c>
      <c r="F18" s="13"/>
      <c r="G18" s="13">
        <v>6</v>
      </c>
      <c r="H18" s="37">
        <v>0.08</v>
      </c>
      <c r="I18" s="11"/>
      <c r="J18" s="11" t="s">
        <v>165</v>
      </c>
      <c r="K18" s="11" t="s">
        <v>166</v>
      </c>
      <c r="L18" s="11" t="s">
        <v>165</v>
      </c>
    </row>
    <row r="19" spans="1:12" x14ac:dyDescent="0.25">
      <c r="A19" s="11" t="s">
        <v>175</v>
      </c>
      <c r="B19" s="11" t="s">
        <v>176</v>
      </c>
      <c r="C19" s="12" t="b">
        <v>0</v>
      </c>
      <c r="D19" s="12" t="b">
        <v>0</v>
      </c>
      <c r="E19" s="13">
        <v>26</v>
      </c>
      <c r="F19" s="13"/>
      <c r="G19" s="13">
        <v>3.5</v>
      </c>
      <c r="H19" s="37">
        <v>0.08</v>
      </c>
      <c r="I19" s="11"/>
      <c r="J19" s="11" t="s">
        <v>165</v>
      </c>
      <c r="K19" s="11" t="s">
        <v>166</v>
      </c>
      <c r="L19" s="11" t="s">
        <v>165</v>
      </c>
    </row>
    <row r="20" spans="1:12" x14ac:dyDescent="0.25">
      <c r="A20" s="11" t="s">
        <v>177</v>
      </c>
      <c r="B20" s="11" t="s">
        <v>178</v>
      </c>
      <c r="C20" s="12" t="b">
        <v>0</v>
      </c>
      <c r="D20" s="12" t="b">
        <v>0</v>
      </c>
      <c r="E20" s="13">
        <v>1608</v>
      </c>
      <c r="F20" s="13"/>
      <c r="G20" s="13">
        <v>6</v>
      </c>
      <c r="H20" s="37">
        <v>0.08</v>
      </c>
      <c r="I20" s="11"/>
      <c r="J20" s="11" t="s">
        <v>178</v>
      </c>
      <c r="K20" s="11" t="s">
        <v>177</v>
      </c>
      <c r="L20" s="11" t="s">
        <v>178</v>
      </c>
    </row>
    <row r="21" spans="1:12" x14ac:dyDescent="0.25">
      <c r="A21" s="11" t="s">
        <v>179</v>
      </c>
      <c r="B21" s="11" t="s">
        <v>180</v>
      </c>
      <c r="C21" s="12" t="b">
        <v>0</v>
      </c>
      <c r="D21" s="12" t="b">
        <v>0</v>
      </c>
      <c r="E21" s="13">
        <v>416</v>
      </c>
      <c r="F21" s="13"/>
      <c r="G21" s="13">
        <v>4.5</v>
      </c>
      <c r="H21" s="37">
        <v>0.08</v>
      </c>
      <c r="I21" s="11"/>
      <c r="J21" s="11" t="s">
        <v>180</v>
      </c>
      <c r="K21" s="11" t="s">
        <v>179</v>
      </c>
      <c r="L21" s="11" t="s">
        <v>180</v>
      </c>
    </row>
    <row r="22" spans="1:12" x14ac:dyDescent="0.25">
      <c r="A22" s="11" t="s">
        <v>181</v>
      </c>
      <c r="B22" s="11" t="s">
        <v>182</v>
      </c>
      <c r="C22" s="12" t="b">
        <v>1</v>
      </c>
      <c r="D22" s="12" t="b">
        <v>1</v>
      </c>
      <c r="E22" s="13"/>
      <c r="F22" s="13"/>
      <c r="G22" s="13">
        <v>0.09</v>
      </c>
      <c r="H22" s="37"/>
      <c r="I22" s="11" t="s">
        <v>183</v>
      </c>
      <c r="J22" s="11" t="s">
        <v>184</v>
      </c>
      <c r="K22" s="11" t="s">
        <v>185</v>
      </c>
      <c r="L22" s="11" t="s">
        <v>2542</v>
      </c>
    </row>
    <row r="23" spans="1:12" x14ac:dyDescent="0.25">
      <c r="A23" s="11" t="s">
        <v>186</v>
      </c>
      <c r="B23" s="11" t="s">
        <v>187</v>
      </c>
      <c r="C23" s="12" t="b">
        <v>1</v>
      </c>
      <c r="D23" s="12" t="b">
        <v>1</v>
      </c>
      <c r="E23" s="13"/>
      <c r="F23" s="13"/>
      <c r="G23" s="13">
        <v>0.18</v>
      </c>
      <c r="H23" s="37"/>
      <c r="I23" s="11" t="s">
        <v>183</v>
      </c>
      <c r="J23" s="11" t="s">
        <v>184</v>
      </c>
      <c r="K23" s="11" t="s">
        <v>185</v>
      </c>
      <c r="L23" s="11" t="s">
        <v>2542</v>
      </c>
    </row>
    <row r="24" spans="1:12" x14ac:dyDescent="0.25">
      <c r="A24" s="11" t="s">
        <v>188</v>
      </c>
      <c r="B24" s="11" t="s">
        <v>189</v>
      </c>
      <c r="C24" s="12" t="b">
        <v>1</v>
      </c>
      <c r="D24" s="12" t="b">
        <v>1</v>
      </c>
      <c r="E24" s="13"/>
      <c r="F24" s="13"/>
      <c r="G24" s="13">
        <v>0.13500000000000001</v>
      </c>
      <c r="H24" s="37"/>
      <c r="I24" s="11" t="s">
        <v>183</v>
      </c>
      <c r="J24" s="11" t="s">
        <v>184</v>
      </c>
      <c r="K24" s="11" t="s">
        <v>185</v>
      </c>
      <c r="L24" s="11" t="s">
        <v>2542</v>
      </c>
    </row>
    <row r="25" spans="1:12" x14ac:dyDescent="0.25">
      <c r="A25" s="11" t="s">
        <v>190</v>
      </c>
      <c r="B25" s="11" t="s">
        <v>191</v>
      </c>
      <c r="C25" s="12" t="b">
        <v>0</v>
      </c>
      <c r="D25" s="12" t="b">
        <v>0</v>
      </c>
      <c r="E25" s="13">
        <v>450</v>
      </c>
      <c r="F25" s="13"/>
      <c r="G25" s="13">
        <v>2.8</v>
      </c>
      <c r="H25" s="37"/>
      <c r="I25" s="11" t="s">
        <v>192</v>
      </c>
      <c r="J25" s="11" t="s">
        <v>193</v>
      </c>
      <c r="K25" s="11" t="s">
        <v>194</v>
      </c>
      <c r="L25" s="11" t="s">
        <v>2524</v>
      </c>
    </row>
    <row r="26" spans="1:12" x14ac:dyDescent="0.25">
      <c r="A26" s="11" t="s">
        <v>195</v>
      </c>
      <c r="B26" s="11" t="s">
        <v>196</v>
      </c>
      <c r="C26" s="12" t="b">
        <v>1</v>
      </c>
      <c r="D26" s="12" t="b">
        <v>0</v>
      </c>
      <c r="E26" s="13">
        <v>270</v>
      </c>
      <c r="F26" s="13"/>
      <c r="G26" s="13">
        <v>0.3</v>
      </c>
      <c r="H26" s="37">
        <v>0.08</v>
      </c>
      <c r="I26" s="11" t="s">
        <v>197</v>
      </c>
      <c r="J26" s="11" t="s">
        <v>198</v>
      </c>
      <c r="K26" s="11" t="s">
        <v>199</v>
      </c>
      <c r="L26" s="11" t="s">
        <v>2569</v>
      </c>
    </row>
    <row r="27" spans="1:12" x14ac:dyDescent="0.25">
      <c r="A27" s="11" t="s">
        <v>200</v>
      </c>
      <c r="B27" s="11" t="s">
        <v>201</v>
      </c>
      <c r="C27" s="12" t="b">
        <v>0</v>
      </c>
      <c r="D27" s="12" t="b">
        <v>0</v>
      </c>
      <c r="E27" s="13">
        <v>167.5</v>
      </c>
      <c r="F27" s="13"/>
      <c r="G27" s="13">
        <v>1.35</v>
      </c>
      <c r="H27" s="37">
        <v>0.08</v>
      </c>
      <c r="I27" s="11" t="s">
        <v>200</v>
      </c>
      <c r="J27" s="11" t="s">
        <v>202</v>
      </c>
      <c r="K27" s="11" t="s">
        <v>199</v>
      </c>
      <c r="L27" s="11" t="s">
        <v>2569</v>
      </c>
    </row>
    <row r="28" spans="1:12" x14ac:dyDescent="0.25">
      <c r="A28" s="11" t="s">
        <v>203</v>
      </c>
      <c r="B28" s="11" t="s">
        <v>204</v>
      </c>
      <c r="C28" s="12" t="b">
        <v>0</v>
      </c>
      <c r="D28" s="12" t="b">
        <v>0</v>
      </c>
      <c r="E28" s="13">
        <v>102.5</v>
      </c>
      <c r="F28" s="13"/>
      <c r="G28" s="13">
        <v>1.2</v>
      </c>
      <c r="H28" s="37">
        <v>0.08</v>
      </c>
      <c r="I28" s="11" t="s">
        <v>205</v>
      </c>
      <c r="J28" s="11" t="s">
        <v>206</v>
      </c>
      <c r="K28" s="11" t="s">
        <v>207</v>
      </c>
      <c r="L28" s="11" t="s">
        <v>2522</v>
      </c>
    </row>
    <row r="29" spans="1:12" x14ac:dyDescent="0.25">
      <c r="A29" s="11" t="s">
        <v>208</v>
      </c>
      <c r="B29" s="11" t="s">
        <v>209</v>
      </c>
      <c r="C29" s="12" t="b">
        <v>1</v>
      </c>
      <c r="D29" s="12" t="b">
        <v>0</v>
      </c>
      <c r="E29" s="13">
        <v>435</v>
      </c>
      <c r="F29" s="13">
        <v>1500</v>
      </c>
      <c r="G29" s="13">
        <v>0.28000000000000003</v>
      </c>
      <c r="H29" s="37">
        <v>0.08</v>
      </c>
      <c r="I29" s="11" t="s">
        <v>138</v>
      </c>
      <c r="J29" s="11" t="s">
        <v>122</v>
      </c>
      <c r="K29" s="11" t="s">
        <v>135</v>
      </c>
      <c r="L29" s="11" t="s">
        <v>2520</v>
      </c>
    </row>
    <row r="30" spans="1:12" x14ac:dyDescent="0.25">
      <c r="A30" s="11" t="s">
        <v>211</v>
      </c>
      <c r="B30" s="11" t="s">
        <v>121</v>
      </c>
      <c r="C30" s="12" t="b">
        <v>0</v>
      </c>
      <c r="D30" s="12" t="b">
        <v>0</v>
      </c>
      <c r="E30" s="13">
        <v>300</v>
      </c>
      <c r="F30" s="13"/>
      <c r="G30" s="13">
        <v>1.23</v>
      </c>
      <c r="H30" s="37">
        <v>0.08</v>
      </c>
      <c r="I30" s="40" t="s">
        <v>138</v>
      </c>
      <c r="J30" s="11" t="s">
        <v>122</v>
      </c>
      <c r="K30" s="11" t="s">
        <v>135</v>
      </c>
      <c r="L30" s="11" t="s">
        <v>2520</v>
      </c>
    </row>
    <row r="31" spans="1:12" x14ac:dyDescent="0.25">
      <c r="A31" s="11" t="s">
        <v>136</v>
      </c>
      <c r="B31" s="11" t="s">
        <v>137</v>
      </c>
      <c r="C31" s="12" t="b">
        <v>0</v>
      </c>
      <c r="D31" s="12" t="b">
        <v>0</v>
      </c>
      <c r="E31" s="13">
        <v>1000</v>
      </c>
      <c r="F31" s="13"/>
      <c r="G31" s="13">
        <v>1.23</v>
      </c>
      <c r="H31" s="37">
        <v>0.08</v>
      </c>
      <c r="I31" s="11" t="s">
        <v>138</v>
      </c>
      <c r="J31" s="11" t="s">
        <v>122</v>
      </c>
      <c r="K31" s="11" t="s">
        <v>135</v>
      </c>
      <c r="L31" s="11" t="s">
        <v>2520</v>
      </c>
    </row>
    <row r="32" spans="1:12" x14ac:dyDescent="0.25">
      <c r="A32" s="11" t="s">
        <v>212</v>
      </c>
      <c r="B32" s="11" t="s">
        <v>128</v>
      </c>
      <c r="C32" s="12" t="b">
        <v>0</v>
      </c>
      <c r="D32" s="12" t="b">
        <v>0</v>
      </c>
      <c r="E32" s="13">
        <v>80</v>
      </c>
      <c r="F32" s="13"/>
      <c r="G32" s="13">
        <v>1.23</v>
      </c>
      <c r="H32" s="37">
        <v>0.08</v>
      </c>
      <c r="I32" s="11" t="s">
        <v>211</v>
      </c>
      <c r="J32" s="11" t="s">
        <v>130</v>
      </c>
      <c r="K32" s="11" t="s">
        <v>135</v>
      </c>
      <c r="L32" s="11" t="s">
        <v>2520</v>
      </c>
    </row>
    <row r="33" spans="1:12" x14ac:dyDescent="0.25">
      <c r="A33" s="11" t="s">
        <v>131</v>
      </c>
      <c r="B33" s="11" t="s">
        <v>132</v>
      </c>
      <c r="C33" s="12" t="b">
        <v>0</v>
      </c>
      <c r="D33" s="12" t="b">
        <v>0</v>
      </c>
      <c r="E33" s="13"/>
      <c r="F33" s="13"/>
      <c r="G33" s="13">
        <v>1.5</v>
      </c>
      <c r="H33" s="37">
        <v>0.08</v>
      </c>
      <c r="I33" s="11" t="s">
        <v>133</v>
      </c>
      <c r="J33" s="11" t="s">
        <v>134</v>
      </c>
      <c r="K33" s="11" t="s">
        <v>135</v>
      </c>
      <c r="L33" s="11" t="s">
        <v>2520</v>
      </c>
    </row>
    <row r="34" spans="1:12" x14ac:dyDescent="0.25">
      <c r="A34" s="11" t="s">
        <v>213</v>
      </c>
      <c r="B34" s="11" t="s">
        <v>214</v>
      </c>
      <c r="C34" s="12" t="b">
        <v>0</v>
      </c>
      <c r="D34" s="12" t="b">
        <v>1</v>
      </c>
      <c r="E34" s="13"/>
      <c r="F34" s="13"/>
      <c r="G34" s="13">
        <v>1.25</v>
      </c>
      <c r="H34" s="37">
        <v>0.08</v>
      </c>
      <c r="I34" s="11" t="s">
        <v>215</v>
      </c>
      <c r="J34" s="11" t="s">
        <v>216</v>
      </c>
      <c r="K34" s="11" t="s">
        <v>217</v>
      </c>
      <c r="L34" s="11" t="s">
        <v>2525</v>
      </c>
    </row>
    <row r="35" spans="1:12" x14ac:dyDescent="0.25">
      <c r="A35" s="11" t="s">
        <v>218</v>
      </c>
      <c r="B35" s="11" t="s">
        <v>219</v>
      </c>
      <c r="C35" s="12" t="b">
        <v>1</v>
      </c>
      <c r="D35" s="12" t="b">
        <v>1</v>
      </c>
      <c r="E35" s="13"/>
      <c r="F35" s="13"/>
      <c r="G35" s="13">
        <v>0.25</v>
      </c>
      <c r="H35" s="37">
        <v>0.08</v>
      </c>
      <c r="I35" s="11" t="s">
        <v>220</v>
      </c>
      <c r="J35" s="11" t="s">
        <v>221</v>
      </c>
      <c r="K35" s="11" t="s">
        <v>222</v>
      </c>
      <c r="L35" s="11" t="s">
        <v>2526</v>
      </c>
    </row>
    <row r="36" spans="1:12" x14ac:dyDescent="0.25">
      <c r="A36" s="11" t="s">
        <v>223</v>
      </c>
      <c r="B36" s="11" t="s">
        <v>219</v>
      </c>
      <c r="C36" s="12" t="b">
        <v>1</v>
      </c>
      <c r="D36" s="12" t="b">
        <v>1</v>
      </c>
      <c r="E36" s="13"/>
      <c r="F36" s="13"/>
      <c r="G36" s="13">
        <v>0.2</v>
      </c>
      <c r="H36" s="37">
        <v>0.08</v>
      </c>
      <c r="I36" s="11" t="s">
        <v>224</v>
      </c>
      <c r="J36" s="11" t="s">
        <v>225</v>
      </c>
      <c r="K36" s="11" t="s">
        <v>222</v>
      </c>
      <c r="L36" s="11" t="s">
        <v>2526</v>
      </c>
    </row>
    <row r="37" spans="1:12" x14ac:dyDescent="0.25">
      <c r="A37" s="11" t="s">
        <v>226</v>
      </c>
      <c r="B37" s="11" t="s">
        <v>227</v>
      </c>
      <c r="C37" s="12" t="b">
        <v>0</v>
      </c>
      <c r="D37" s="12" t="b">
        <v>0</v>
      </c>
      <c r="E37" s="13">
        <v>159</v>
      </c>
      <c r="F37" s="13"/>
      <c r="G37" s="13">
        <v>1.25</v>
      </c>
      <c r="H37" s="37">
        <v>0.08</v>
      </c>
      <c r="I37" s="11" t="s">
        <v>228</v>
      </c>
      <c r="J37" s="11" t="s">
        <v>229</v>
      </c>
      <c r="K37" s="11" t="s">
        <v>159</v>
      </c>
      <c r="L37" s="11" t="s">
        <v>2521</v>
      </c>
    </row>
    <row r="38" spans="1:12" x14ac:dyDescent="0.25">
      <c r="A38" s="11" t="s">
        <v>230</v>
      </c>
      <c r="B38" s="11" t="s">
        <v>231</v>
      </c>
      <c r="C38" s="12" t="b">
        <v>1</v>
      </c>
      <c r="D38" s="12" t="b">
        <v>0</v>
      </c>
      <c r="E38" s="13">
        <v>303</v>
      </c>
      <c r="F38" s="13"/>
      <c r="G38" s="13">
        <v>0.28000000000000003</v>
      </c>
      <c r="H38" s="37">
        <v>0.08</v>
      </c>
      <c r="I38" s="11" t="s">
        <v>228</v>
      </c>
      <c r="J38" s="11" t="s">
        <v>229</v>
      </c>
      <c r="K38" s="11" t="s">
        <v>159</v>
      </c>
      <c r="L38" s="11" t="s">
        <v>2521</v>
      </c>
    </row>
    <row r="39" spans="1:12" x14ac:dyDescent="0.25">
      <c r="A39" s="11" t="s">
        <v>232</v>
      </c>
      <c r="B39" s="11" t="s">
        <v>233</v>
      </c>
      <c r="C39" s="12" t="b">
        <v>0</v>
      </c>
      <c r="D39" s="12" t="b">
        <v>1</v>
      </c>
      <c r="E39" s="13"/>
      <c r="F39" s="13"/>
      <c r="G39" s="13">
        <v>1.25</v>
      </c>
      <c r="H39" s="37">
        <v>0.08</v>
      </c>
      <c r="I39" s="11" t="s">
        <v>228</v>
      </c>
      <c r="J39" s="11" t="s">
        <v>229</v>
      </c>
      <c r="K39" s="11" t="s">
        <v>159</v>
      </c>
      <c r="L39" s="11" t="s">
        <v>2521</v>
      </c>
    </row>
    <row r="40" spans="1:12" x14ac:dyDescent="0.25">
      <c r="A40" s="11" t="s">
        <v>160</v>
      </c>
      <c r="B40" s="11" t="s">
        <v>161</v>
      </c>
      <c r="C40" s="12" t="b">
        <v>0</v>
      </c>
      <c r="D40" s="12" t="b">
        <v>1</v>
      </c>
      <c r="E40" s="13"/>
      <c r="F40" s="13"/>
      <c r="G40" s="13">
        <v>1.25</v>
      </c>
      <c r="H40" s="37">
        <v>0.08</v>
      </c>
      <c r="I40" s="11" t="s">
        <v>234</v>
      </c>
      <c r="J40" s="11" t="s">
        <v>235</v>
      </c>
      <c r="K40" s="11" t="s">
        <v>155</v>
      </c>
      <c r="L40" s="11" t="s">
        <v>2570</v>
      </c>
    </row>
    <row r="41" spans="1:12" x14ac:dyDescent="0.25">
      <c r="A41" s="11" t="s">
        <v>155</v>
      </c>
      <c r="B41" s="11" t="s">
        <v>236</v>
      </c>
      <c r="C41" s="12" t="b">
        <v>0</v>
      </c>
      <c r="D41" s="12" t="b">
        <v>1</v>
      </c>
      <c r="E41" s="13"/>
      <c r="F41" s="13"/>
      <c r="G41" s="13">
        <v>1.25</v>
      </c>
      <c r="H41" s="37">
        <v>0.08</v>
      </c>
      <c r="I41" s="11" t="s">
        <v>157</v>
      </c>
      <c r="J41" s="11" t="s">
        <v>158</v>
      </c>
      <c r="K41" s="11" t="s">
        <v>155</v>
      </c>
      <c r="L41" s="11" t="s">
        <v>2570</v>
      </c>
    </row>
    <row r="42" spans="1:12" x14ac:dyDescent="0.25">
      <c r="A42" s="11" t="s">
        <v>237</v>
      </c>
      <c r="B42" s="11" t="s">
        <v>238</v>
      </c>
      <c r="C42" s="12" t="b">
        <v>0</v>
      </c>
      <c r="D42" s="12" t="b">
        <v>0</v>
      </c>
      <c r="E42" s="13">
        <v>2500</v>
      </c>
      <c r="F42" s="13"/>
      <c r="G42" s="13">
        <v>1.5</v>
      </c>
      <c r="H42" s="37">
        <v>0.08</v>
      </c>
      <c r="I42" s="11" t="s">
        <v>239</v>
      </c>
      <c r="J42" s="11" t="s">
        <v>240</v>
      </c>
      <c r="K42" s="11" t="s">
        <v>241</v>
      </c>
      <c r="L42" s="11" t="s">
        <v>2529</v>
      </c>
    </row>
    <row r="43" spans="1:12" x14ac:dyDescent="0.25">
      <c r="A43" s="11" t="s">
        <v>242</v>
      </c>
      <c r="B43" s="11" t="s">
        <v>243</v>
      </c>
      <c r="C43" s="12" t="b">
        <v>0</v>
      </c>
      <c r="D43" s="12" t="b">
        <v>0</v>
      </c>
      <c r="E43" s="13"/>
      <c r="F43" s="13"/>
      <c r="G43" s="13">
        <v>1.5</v>
      </c>
      <c r="H43" s="37">
        <v>0.08</v>
      </c>
      <c r="I43" s="11" t="s">
        <v>244</v>
      </c>
      <c r="J43" s="11" t="s">
        <v>245</v>
      </c>
      <c r="K43" s="11" t="s">
        <v>246</v>
      </c>
      <c r="L43" s="11" t="s">
        <v>2530</v>
      </c>
    </row>
    <row r="44" spans="1:12" x14ac:dyDescent="0.25">
      <c r="A44" s="11" t="s">
        <v>247</v>
      </c>
      <c r="B44" s="11" t="s">
        <v>248</v>
      </c>
      <c r="C44" s="12" t="b">
        <v>1</v>
      </c>
      <c r="D44" s="12" t="b">
        <v>0</v>
      </c>
      <c r="E44" s="13"/>
      <c r="F44" s="13"/>
      <c r="G44" s="13">
        <v>1</v>
      </c>
      <c r="H44" s="37">
        <v>0.08</v>
      </c>
      <c r="I44" s="11" t="s">
        <v>249</v>
      </c>
      <c r="J44" s="11" t="s">
        <v>250</v>
      </c>
      <c r="K44" s="11" t="s">
        <v>251</v>
      </c>
      <c r="L44" s="11" t="s">
        <v>2531</v>
      </c>
    </row>
    <row r="45" spans="1:12" x14ac:dyDescent="0.25">
      <c r="A45" s="11" t="s">
        <v>252</v>
      </c>
      <c r="B45" s="11" t="s">
        <v>253</v>
      </c>
      <c r="C45" s="12" t="b">
        <v>1</v>
      </c>
      <c r="D45" s="12" t="b">
        <v>0</v>
      </c>
      <c r="E45" s="13"/>
      <c r="F45" s="13"/>
      <c r="G45" s="13">
        <v>1</v>
      </c>
      <c r="H45" s="37">
        <v>0.08</v>
      </c>
      <c r="I45" s="11" t="s">
        <v>254</v>
      </c>
      <c r="J45" s="11" t="s">
        <v>255</v>
      </c>
      <c r="K45" s="11" t="s">
        <v>256</v>
      </c>
      <c r="L45" s="11" t="s">
        <v>2533</v>
      </c>
    </row>
    <row r="46" spans="1:12" x14ac:dyDescent="0.25">
      <c r="A46" s="11" t="s">
        <v>257</v>
      </c>
      <c r="B46" s="11" t="s">
        <v>258</v>
      </c>
      <c r="C46" s="12" t="b">
        <v>0</v>
      </c>
      <c r="D46" s="12" t="b">
        <v>0</v>
      </c>
      <c r="E46" s="13"/>
      <c r="F46" s="13"/>
      <c r="G46" s="13">
        <v>1.5</v>
      </c>
      <c r="H46" s="37">
        <v>0.08</v>
      </c>
      <c r="I46" s="11" t="s">
        <v>259</v>
      </c>
      <c r="J46" s="11" t="s">
        <v>260</v>
      </c>
      <c r="K46" s="11" t="s">
        <v>261</v>
      </c>
      <c r="L46" s="11" t="s">
        <v>2534</v>
      </c>
    </row>
    <row r="47" spans="1:12" x14ac:dyDescent="0.25">
      <c r="A47" s="11" t="s">
        <v>262</v>
      </c>
      <c r="B47" s="11" t="s">
        <v>263</v>
      </c>
      <c r="C47" s="12" t="b">
        <v>0</v>
      </c>
      <c r="D47" s="12" t="b">
        <v>0</v>
      </c>
      <c r="E47" s="13">
        <v>1252.5</v>
      </c>
      <c r="F47" s="13"/>
      <c r="G47" s="13">
        <v>1.5</v>
      </c>
      <c r="H47" s="37">
        <v>0.08</v>
      </c>
      <c r="I47" s="11" t="s">
        <v>259</v>
      </c>
      <c r="J47" s="11" t="s">
        <v>260</v>
      </c>
      <c r="K47" s="11" t="s">
        <v>261</v>
      </c>
      <c r="L47" s="11" t="s">
        <v>2534</v>
      </c>
    </row>
    <row r="48" spans="1:12" x14ac:dyDescent="0.25">
      <c r="A48" s="11" t="s">
        <v>264</v>
      </c>
      <c r="B48" s="11" t="s">
        <v>265</v>
      </c>
      <c r="C48" s="12" t="b">
        <v>0</v>
      </c>
      <c r="D48" s="12" t="b">
        <v>0</v>
      </c>
      <c r="E48" s="13">
        <v>1500</v>
      </c>
      <c r="F48" s="13"/>
      <c r="G48" s="13"/>
      <c r="H48" s="37"/>
      <c r="I48" s="11"/>
      <c r="J48" s="11" t="s">
        <v>266</v>
      </c>
      <c r="K48" s="11" t="s">
        <v>267</v>
      </c>
      <c r="L48" s="11" t="s">
        <v>2546</v>
      </c>
    </row>
    <row r="49" spans="1:12" x14ac:dyDescent="0.25">
      <c r="A49" s="11" t="s">
        <v>268</v>
      </c>
      <c r="B49" s="11" t="s">
        <v>269</v>
      </c>
      <c r="C49" s="12" t="b">
        <v>0</v>
      </c>
      <c r="D49" s="12" t="b">
        <v>0</v>
      </c>
      <c r="E49" s="13"/>
      <c r="F49" s="13"/>
      <c r="G49" s="13"/>
      <c r="H49" s="37"/>
      <c r="I49" s="11"/>
      <c r="J49" s="11" t="s">
        <v>266</v>
      </c>
      <c r="K49" s="11" t="s">
        <v>267</v>
      </c>
      <c r="L49" s="11" t="s">
        <v>2546</v>
      </c>
    </row>
    <row r="50" spans="1:12" x14ac:dyDescent="0.25">
      <c r="A50" s="11" t="s">
        <v>270</v>
      </c>
      <c r="B50" s="11" t="s">
        <v>271</v>
      </c>
      <c r="C50" s="12" t="b">
        <v>1</v>
      </c>
      <c r="D50" s="12" t="b">
        <v>1</v>
      </c>
      <c r="E50" s="13"/>
      <c r="F50" s="13"/>
      <c r="G50" s="13">
        <v>0.4</v>
      </c>
      <c r="H50" s="37"/>
      <c r="I50" s="11" t="s">
        <v>272</v>
      </c>
      <c r="J50" s="11" t="s">
        <v>273</v>
      </c>
      <c r="K50" s="11" t="s">
        <v>274</v>
      </c>
      <c r="L50" s="11" t="s">
        <v>2535</v>
      </c>
    </row>
    <row r="51" spans="1:12" x14ac:dyDescent="0.25">
      <c r="A51" s="11" t="s">
        <v>275</v>
      </c>
      <c r="B51" s="11" t="s">
        <v>276</v>
      </c>
      <c r="C51" s="12" t="b">
        <v>1</v>
      </c>
      <c r="D51" s="12" t="b">
        <v>1</v>
      </c>
      <c r="E51" s="13"/>
      <c r="F51" s="13"/>
      <c r="G51" s="13">
        <v>0.9</v>
      </c>
      <c r="H51" s="37">
        <v>0.08</v>
      </c>
      <c r="I51" s="11" t="s">
        <v>277</v>
      </c>
      <c r="J51" s="11" t="s">
        <v>278</v>
      </c>
      <c r="K51" s="11" t="s">
        <v>279</v>
      </c>
      <c r="L51" s="11" t="s">
        <v>2543</v>
      </c>
    </row>
    <row r="52" spans="1:12" x14ac:dyDescent="0.25">
      <c r="A52" s="11" t="s">
        <v>280</v>
      </c>
      <c r="B52" s="11" t="s">
        <v>281</v>
      </c>
      <c r="C52" s="12" t="b">
        <v>0</v>
      </c>
      <c r="D52" s="12" t="b">
        <v>0</v>
      </c>
      <c r="E52" s="13"/>
      <c r="F52" s="13"/>
      <c r="G52" s="13">
        <v>4</v>
      </c>
      <c r="H52" s="37"/>
      <c r="I52" s="11" t="s">
        <v>280</v>
      </c>
      <c r="J52" s="11" t="s">
        <v>281</v>
      </c>
      <c r="K52" s="11" t="s">
        <v>280</v>
      </c>
      <c r="L52" s="11" t="s">
        <v>281</v>
      </c>
    </row>
    <row r="53" spans="1:12" x14ac:dyDescent="0.25">
      <c r="A53" s="11" t="s">
        <v>282</v>
      </c>
      <c r="B53" s="11" t="s">
        <v>283</v>
      </c>
      <c r="C53" s="12" t="b">
        <v>0</v>
      </c>
      <c r="D53" s="12" t="b">
        <v>0</v>
      </c>
      <c r="E53" s="13">
        <v>1000</v>
      </c>
      <c r="F53" s="13"/>
      <c r="G53" s="13">
        <v>1.5</v>
      </c>
      <c r="H53" s="37">
        <v>0.08</v>
      </c>
      <c r="I53" s="11" t="s">
        <v>284</v>
      </c>
      <c r="J53" s="11" t="s">
        <v>285</v>
      </c>
      <c r="K53" s="11" t="s">
        <v>286</v>
      </c>
      <c r="L53" s="11" t="s">
        <v>2536</v>
      </c>
    </row>
    <row r="54" spans="1:12" x14ac:dyDescent="0.25">
      <c r="A54" s="11" t="s">
        <v>287</v>
      </c>
      <c r="B54" s="11" t="s">
        <v>288</v>
      </c>
      <c r="C54" s="12" t="b">
        <v>0</v>
      </c>
      <c r="D54" s="12" t="b">
        <v>1</v>
      </c>
      <c r="E54" s="13"/>
      <c r="F54" s="13"/>
      <c r="G54" s="13">
        <v>1.5</v>
      </c>
      <c r="H54" s="37"/>
      <c r="I54" s="11">
        <v>2038.08</v>
      </c>
      <c r="J54" s="11" t="s">
        <v>289</v>
      </c>
      <c r="K54" s="11" t="s">
        <v>290</v>
      </c>
      <c r="L54" s="11" t="s">
        <v>2537</v>
      </c>
    </row>
    <row r="55" spans="1:12" ht="15.75" x14ac:dyDescent="0.25">
      <c r="A55" s="11" t="s">
        <v>291</v>
      </c>
      <c r="B55" s="11" t="s">
        <v>292</v>
      </c>
      <c r="C55" s="12" t="b">
        <v>0</v>
      </c>
      <c r="D55" s="12" t="b">
        <v>1</v>
      </c>
      <c r="E55" s="13"/>
      <c r="F55" s="13"/>
      <c r="G55" s="13">
        <v>1.5</v>
      </c>
      <c r="H55" s="37"/>
      <c r="I55" s="11">
        <v>2038.08</v>
      </c>
      <c r="J55" s="11" t="s">
        <v>289</v>
      </c>
      <c r="K55" s="11" t="s">
        <v>290</v>
      </c>
      <c r="L55" s="58" t="s">
        <v>2537</v>
      </c>
    </row>
    <row r="56" spans="1:12" x14ac:dyDescent="0.25">
      <c r="A56" s="11" t="s">
        <v>293</v>
      </c>
      <c r="B56" s="11" t="s">
        <v>294</v>
      </c>
      <c r="C56" s="12" t="b">
        <v>0</v>
      </c>
      <c r="D56" s="12" t="b">
        <v>1</v>
      </c>
      <c r="E56" s="13"/>
      <c r="F56" s="13"/>
      <c r="G56" s="13">
        <v>1.5</v>
      </c>
      <c r="H56" s="37"/>
      <c r="I56" s="11">
        <v>2039.06</v>
      </c>
      <c r="J56" s="11" t="s">
        <v>295</v>
      </c>
      <c r="K56" s="11" t="s">
        <v>296</v>
      </c>
      <c r="L56" s="11" t="s">
        <v>2538</v>
      </c>
    </row>
    <row r="57" spans="1:12" ht="15.75" x14ac:dyDescent="0.25">
      <c r="A57" s="11" t="s">
        <v>297</v>
      </c>
      <c r="B57" s="11" t="s">
        <v>298</v>
      </c>
      <c r="C57" s="12" t="b">
        <v>0</v>
      </c>
      <c r="D57" s="12" t="b">
        <v>1</v>
      </c>
      <c r="E57" s="13"/>
      <c r="F57" s="13"/>
      <c r="G57" s="13">
        <v>1.5</v>
      </c>
      <c r="H57" s="37"/>
      <c r="I57" s="11">
        <v>2039.08</v>
      </c>
      <c r="J57" s="11" t="s">
        <v>299</v>
      </c>
      <c r="K57" s="11" t="s">
        <v>296</v>
      </c>
      <c r="L57" s="58" t="s">
        <v>2538</v>
      </c>
    </row>
    <row r="58" spans="1:12" ht="15.75" x14ac:dyDescent="0.25">
      <c r="A58" s="11" t="s">
        <v>300</v>
      </c>
      <c r="B58" s="11" t="s">
        <v>301</v>
      </c>
      <c r="C58" s="12" t="b">
        <v>0</v>
      </c>
      <c r="D58" s="12" t="b">
        <v>1</v>
      </c>
      <c r="E58" s="13"/>
      <c r="F58" s="13"/>
      <c r="G58" s="13">
        <v>1</v>
      </c>
      <c r="H58" s="37"/>
      <c r="I58" s="11">
        <v>2039.06</v>
      </c>
      <c r="J58" s="11" t="s">
        <v>295</v>
      </c>
      <c r="K58" s="11" t="s">
        <v>296</v>
      </c>
      <c r="L58" s="58" t="s">
        <v>2538</v>
      </c>
    </row>
    <row r="59" spans="1:12" ht="15.75" x14ac:dyDescent="0.25">
      <c r="A59" s="11" t="s">
        <v>302</v>
      </c>
      <c r="B59" s="11" t="s">
        <v>303</v>
      </c>
      <c r="C59" s="12" t="b">
        <v>0</v>
      </c>
      <c r="D59" s="12" t="b">
        <v>1</v>
      </c>
      <c r="E59" s="13"/>
      <c r="F59" s="13"/>
      <c r="G59" s="13">
        <v>1</v>
      </c>
      <c r="H59" s="37"/>
      <c r="I59" s="11">
        <v>2039.08</v>
      </c>
      <c r="J59" s="11" t="s">
        <v>299</v>
      </c>
      <c r="K59" s="11" t="s">
        <v>296</v>
      </c>
      <c r="L59" s="58" t="s">
        <v>2538</v>
      </c>
    </row>
    <row r="60" spans="1:12" x14ac:dyDescent="0.25">
      <c r="A60" s="11" t="s">
        <v>304</v>
      </c>
      <c r="B60" s="11" t="s">
        <v>305</v>
      </c>
      <c r="C60" s="12" t="b">
        <v>1</v>
      </c>
      <c r="D60" s="12" t="b">
        <v>1</v>
      </c>
      <c r="E60" s="13"/>
      <c r="F60" s="13"/>
      <c r="G60" s="13">
        <v>0.4</v>
      </c>
      <c r="H60" s="37">
        <v>0.08</v>
      </c>
      <c r="I60" s="11">
        <v>2204.1</v>
      </c>
      <c r="J60" s="11" t="s">
        <v>306</v>
      </c>
      <c r="K60" s="11" t="s">
        <v>307</v>
      </c>
      <c r="L60" s="11" t="s">
        <v>2539</v>
      </c>
    </row>
    <row r="61" spans="1:12" x14ac:dyDescent="0.25">
      <c r="A61" s="11" t="s">
        <v>308</v>
      </c>
      <c r="B61" s="11" t="s">
        <v>309</v>
      </c>
      <c r="C61" s="12" t="b">
        <v>1</v>
      </c>
      <c r="D61" s="12" t="b">
        <v>1</v>
      </c>
      <c r="E61" s="13"/>
      <c r="F61" s="13"/>
      <c r="G61" s="13">
        <v>1.72</v>
      </c>
      <c r="H61" s="37">
        <v>0.08</v>
      </c>
      <c r="I61" s="11">
        <v>2045.123</v>
      </c>
      <c r="J61" s="11" t="s">
        <v>310</v>
      </c>
      <c r="K61" s="11" t="s">
        <v>311</v>
      </c>
      <c r="L61" s="11" t="s">
        <v>2571</v>
      </c>
    </row>
    <row r="62" spans="1:12" x14ac:dyDescent="0.25">
      <c r="A62" s="11" t="s">
        <v>312</v>
      </c>
      <c r="B62" s="11" t="s">
        <v>313</v>
      </c>
      <c r="C62" s="12" t="b">
        <v>1</v>
      </c>
      <c r="D62" s="12" t="b">
        <v>1</v>
      </c>
      <c r="E62" s="13"/>
      <c r="F62" s="13"/>
      <c r="G62" s="13">
        <v>1</v>
      </c>
      <c r="H62" s="37">
        <v>0.08</v>
      </c>
      <c r="I62" s="11"/>
      <c r="J62" s="11"/>
      <c r="K62" s="11" t="s">
        <v>314</v>
      </c>
      <c r="L62" s="11" t="s">
        <v>2541</v>
      </c>
    </row>
    <row r="63" spans="1:12" x14ac:dyDescent="0.25">
      <c r="A63" s="11"/>
      <c r="B63" s="11"/>
      <c r="C63" s="12" t="b">
        <v>0</v>
      </c>
      <c r="D63" s="12" t="b">
        <v>0</v>
      </c>
      <c r="E63" s="13"/>
      <c r="F63" s="13"/>
      <c r="G63" s="13"/>
      <c r="H63" s="14"/>
      <c r="I63" s="11"/>
      <c r="J63" s="11"/>
      <c r="K63" s="11"/>
      <c r="L63" s="11"/>
    </row>
    <row r="64" spans="1:12" x14ac:dyDescent="0.25">
      <c r="A64" s="11"/>
      <c r="B64" s="11"/>
      <c r="C64" s="12" t="b">
        <v>0</v>
      </c>
      <c r="D64" s="12" t="b">
        <v>0</v>
      </c>
      <c r="E64" s="13"/>
      <c r="F64" s="13"/>
      <c r="G64" s="13"/>
      <c r="H64" s="14"/>
      <c r="I64" s="11"/>
      <c r="J64" s="11"/>
      <c r="K64" s="11"/>
      <c r="L64" s="11"/>
    </row>
    <row r="65" spans="1:12" x14ac:dyDescent="0.25">
      <c r="A65" s="11"/>
      <c r="B65" s="11"/>
      <c r="C65" s="12" t="b">
        <v>0</v>
      </c>
      <c r="D65" s="12" t="b">
        <v>0</v>
      </c>
      <c r="E65" s="13"/>
      <c r="F65" s="13"/>
      <c r="G65" s="13"/>
      <c r="H65" s="14"/>
      <c r="I65" s="11"/>
      <c r="J65" s="11"/>
      <c r="K65" s="11"/>
      <c r="L65" s="11"/>
    </row>
    <row r="66" spans="1:12" x14ac:dyDescent="0.25">
      <c r="A66" s="11"/>
      <c r="B66" s="11"/>
      <c r="C66" s="12" t="b">
        <v>0</v>
      </c>
      <c r="D66" s="12" t="b">
        <v>0</v>
      </c>
      <c r="E66" s="13"/>
      <c r="F66" s="13"/>
      <c r="G66" s="13"/>
      <c r="H66" s="14"/>
      <c r="I66" s="11"/>
      <c r="J66" s="11"/>
      <c r="K66" s="11"/>
      <c r="L66" s="11"/>
    </row>
    <row r="67" spans="1:12" x14ac:dyDescent="0.25">
      <c r="A67" s="11"/>
      <c r="B67" s="11"/>
      <c r="C67" s="12" t="b">
        <v>0</v>
      </c>
      <c r="D67" s="12" t="b">
        <v>0</v>
      </c>
      <c r="E67" s="13"/>
      <c r="F67" s="13"/>
      <c r="G67" s="13"/>
      <c r="H67" s="14"/>
      <c r="I67" s="11"/>
      <c r="J67" s="11"/>
      <c r="K67" s="11"/>
      <c r="L67" s="11"/>
    </row>
    <row r="68" spans="1:12" x14ac:dyDescent="0.25">
      <c r="A68" s="11"/>
      <c r="B68" s="11"/>
      <c r="C68" s="12" t="b">
        <v>0</v>
      </c>
      <c r="D68" s="12" t="b">
        <v>0</v>
      </c>
      <c r="E68" s="13"/>
      <c r="F68" s="13"/>
      <c r="G68" s="13"/>
      <c r="H68" s="14"/>
      <c r="I68" s="11"/>
      <c r="J68" s="11"/>
      <c r="K68" s="11"/>
      <c r="L68" s="11"/>
    </row>
  </sheetData>
  <pageMargins left="0.7" right="0.7" top="0.75" bottom="0.75" header="0.3" footer="0.3"/>
  <pageSetup paperSize="9" orientation="portrait" horizontalDpi="360" verticalDpi="360" r:id="rId1"/>
  <ignoredErrors>
    <ignoredError sqref="A4 A6:A9 I5 I6:I12 I22:I30 I50:I53 K6:K11 K54:K62 A11:A38 A40:A45 A47:A53 I31:I47 I2:I3 K12:K53" numberStoredAsText="1"/>
  </ignoredErrors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2CF04-329D-4A52-9BBB-3B4050EF93C7}">
  <dimension ref="A1:I11"/>
  <sheetViews>
    <sheetView tabSelected="1" zoomScale="208" zoomScaleNormal="208" workbookViewId="0">
      <selection activeCell="B4" sqref="B4"/>
    </sheetView>
  </sheetViews>
  <sheetFormatPr defaultRowHeight="15" x14ac:dyDescent="0.25"/>
  <cols>
    <col min="1" max="1" width="12.7109375" customWidth="1"/>
    <col min="2" max="2" width="16.140625" customWidth="1"/>
    <col min="3" max="3" width="26.28515625" customWidth="1"/>
    <col min="4" max="4" width="6.5703125" customWidth="1"/>
    <col min="5" max="5" width="8.5703125" customWidth="1"/>
    <col min="6" max="6" width="7.28515625" customWidth="1"/>
  </cols>
  <sheetData>
    <row r="1" spans="1:9" x14ac:dyDescent="0.25">
      <c r="A1" s="11" t="s">
        <v>2566</v>
      </c>
      <c r="B1" s="11" t="s">
        <v>2512</v>
      </c>
      <c r="C1" s="11" t="s">
        <v>111</v>
      </c>
      <c r="D1" s="11" t="s">
        <v>2560</v>
      </c>
      <c r="E1" s="11" t="s">
        <v>2565</v>
      </c>
      <c r="F1" s="11" t="s">
        <v>2563</v>
      </c>
      <c r="G1" s="11" t="s">
        <v>2564</v>
      </c>
      <c r="H1" s="11" t="s">
        <v>2561</v>
      </c>
      <c r="I1" s="11" t="s">
        <v>2562</v>
      </c>
    </row>
    <row r="2" spans="1:9" x14ac:dyDescent="0.25">
      <c r="A2" s="35">
        <v>45824</v>
      </c>
      <c r="B2" s="11" t="s">
        <v>211</v>
      </c>
      <c r="C2" s="11" t="s">
        <v>121</v>
      </c>
      <c r="D2" s="13"/>
      <c r="E2" s="13">
        <v>15</v>
      </c>
      <c r="F2" s="13"/>
      <c r="G2" s="13">
        <v>5</v>
      </c>
      <c r="H2" s="13">
        <f>SUM(D2,F2)</f>
        <v>0</v>
      </c>
      <c r="I2" s="13">
        <f t="shared" ref="I2:I4" si="0">SUM((F2*10)+(D2*10)+SUM(G2,E2))</f>
        <v>20</v>
      </c>
    </row>
    <row r="3" spans="1:9" x14ac:dyDescent="0.25">
      <c r="A3" s="35">
        <v>45824</v>
      </c>
      <c r="B3" s="11">
        <v>2006.4</v>
      </c>
      <c r="C3" s="11" t="s">
        <v>123</v>
      </c>
      <c r="D3" s="13"/>
      <c r="E3" s="13">
        <v>10</v>
      </c>
      <c r="F3" s="13"/>
      <c r="G3" s="13"/>
      <c r="H3" s="13">
        <f t="shared" ref="H3:H10" si="1">SUM(D3,F3)</f>
        <v>0</v>
      </c>
      <c r="I3" s="13">
        <f t="shared" si="0"/>
        <v>10</v>
      </c>
    </row>
    <row r="4" spans="1:9" x14ac:dyDescent="0.25">
      <c r="A4" s="35">
        <v>45824</v>
      </c>
      <c r="B4" s="11" t="s">
        <v>124</v>
      </c>
      <c r="C4" s="11" t="s">
        <v>125</v>
      </c>
      <c r="D4" s="13"/>
      <c r="E4" s="13">
        <v>5</v>
      </c>
      <c r="F4" s="13"/>
      <c r="G4" s="13"/>
      <c r="H4" s="13">
        <f t="shared" si="1"/>
        <v>0</v>
      </c>
      <c r="I4" s="13">
        <f t="shared" si="0"/>
        <v>5</v>
      </c>
    </row>
    <row r="5" spans="1:9" x14ac:dyDescent="0.25">
      <c r="A5" s="35">
        <v>45824</v>
      </c>
      <c r="B5" s="11">
        <v>2006.11</v>
      </c>
      <c r="C5" s="11" t="s">
        <v>128</v>
      </c>
      <c r="D5" s="13"/>
      <c r="E5" s="13">
        <v>2</v>
      </c>
      <c r="F5" s="13"/>
      <c r="G5" s="13"/>
      <c r="H5" s="13">
        <f t="shared" si="1"/>
        <v>0</v>
      </c>
      <c r="I5" s="13">
        <f>SUM((F5*10)+(D5*10)+SUM(G5,E5))</f>
        <v>2</v>
      </c>
    </row>
    <row r="6" spans="1:9" x14ac:dyDescent="0.25">
      <c r="A6" s="35">
        <v>45824</v>
      </c>
      <c r="B6" s="11" t="s">
        <v>131</v>
      </c>
      <c r="C6" s="11" t="s">
        <v>132</v>
      </c>
      <c r="D6" s="13"/>
      <c r="E6" s="13">
        <v>1</v>
      </c>
      <c r="F6" s="13"/>
      <c r="G6" s="13"/>
      <c r="H6" s="13">
        <f t="shared" si="1"/>
        <v>0</v>
      </c>
      <c r="I6" s="13">
        <f>SUM((F6*50)+(D6*50)+SUM(G6,E6))</f>
        <v>1</v>
      </c>
    </row>
    <row r="7" spans="1:9" x14ac:dyDescent="0.25">
      <c r="A7" s="35">
        <v>45824</v>
      </c>
      <c r="B7" s="11" t="s">
        <v>136</v>
      </c>
      <c r="C7" s="11" t="s">
        <v>137</v>
      </c>
      <c r="D7" s="13"/>
      <c r="E7" s="13">
        <v>20</v>
      </c>
      <c r="F7" s="13"/>
      <c r="G7" s="13"/>
      <c r="H7" s="13">
        <f>SUM(D7,F7)</f>
        <v>0</v>
      </c>
      <c r="I7" s="13">
        <f>SUM((F7*10)+(D7*10)+SUM(G7,E7))</f>
        <v>20</v>
      </c>
    </row>
    <row r="8" spans="1:9" x14ac:dyDescent="0.25">
      <c r="A8" s="35">
        <v>45824</v>
      </c>
      <c r="B8" s="11" t="s">
        <v>146</v>
      </c>
      <c r="C8" s="11" t="s">
        <v>147</v>
      </c>
      <c r="D8" s="13"/>
      <c r="E8" s="13">
        <v>10</v>
      </c>
      <c r="F8" s="13"/>
      <c r="G8" s="13"/>
      <c r="H8" s="13">
        <f t="shared" si="1"/>
        <v>0</v>
      </c>
      <c r="I8" s="13">
        <f>SUM((F8*24)+(D8*24)+SUM(G8,E8))</f>
        <v>10</v>
      </c>
    </row>
    <row r="9" spans="1:9" x14ac:dyDescent="0.25">
      <c r="A9" s="35">
        <v>45824</v>
      </c>
      <c r="B9" s="11" t="s">
        <v>151</v>
      </c>
      <c r="C9" s="11" t="s">
        <v>152</v>
      </c>
      <c r="D9" s="13"/>
      <c r="E9" s="13">
        <v>2</v>
      </c>
      <c r="F9" s="13"/>
      <c r="G9" s="13"/>
      <c r="H9" s="13">
        <f t="shared" si="1"/>
        <v>0</v>
      </c>
      <c r="I9" s="13">
        <f>SUM((F9*24)+(D9*24)+SUM(G9,E9))</f>
        <v>2</v>
      </c>
    </row>
    <row r="10" spans="1:9" x14ac:dyDescent="0.25">
      <c r="A10" s="35">
        <v>45824</v>
      </c>
      <c r="B10" s="11" t="s">
        <v>226</v>
      </c>
      <c r="C10" s="11" t="s">
        <v>227</v>
      </c>
      <c r="D10" s="13"/>
      <c r="E10" s="13">
        <v>5</v>
      </c>
      <c r="F10" s="13"/>
      <c r="G10" s="13">
        <v>10</v>
      </c>
      <c r="H10" s="13">
        <f t="shared" si="1"/>
        <v>0</v>
      </c>
      <c r="I10" s="13">
        <f t="shared" ref="I10:I11" si="2">SUM((F10*10)+(D10*10)+SUM(G10,E10))</f>
        <v>15</v>
      </c>
    </row>
    <row r="11" spans="1:9" x14ac:dyDescent="0.25">
      <c r="A11" s="35">
        <v>45824</v>
      </c>
      <c r="B11" s="11" t="s">
        <v>230</v>
      </c>
      <c r="C11" s="11" t="s">
        <v>231</v>
      </c>
      <c r="D11" s="13"/>
      <c r="E11" s="13">
        <v>10</v>
      </c>
      <c r="F11" s="13"/>
      <c r="G11" s="13">
        <v>10</v>
      </c>
      <c r="H11" s="13">
        <f>SUM(D11,F11)</f>
        <v>0</v>
      </c>
      <c r="I11" s="13">
        <f t="shared" si="2"/>
        <v>20</v>
      </c>
    </row>
  </sheetData>
  <pageMargins left="0.7" right="0.7" top="0.75" bottom="0.75" header="0.3" footer="0.3"/>
  <pageSetup paperSize="9" orientation="portrait" horizontalDpi="360" verticalDpi="360" r:id="rId1"/>
  <ignoredErrors>
    <ignoredError sqref="B2:B5 B10:B11 B6:B7" numberStoredAsText="1"/>
    <ignoredError sqref="I6 I8:I9" calculatedColumn="1"/>
  </ignoredErrors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FD2C9C-9653-4A03-A429-E68FBCE2B779}">
  <sheetPr codeName="Sheet5"/>
  <dimension ref="A1:L24"/>
  <sheetViews>
    <sheetView workbookViewId="0">
      <selection activeCell="C19" sqref="C19"/>
    </sheetView>
  </sheetViews>
  <sheetFormatPr defaultRowHeight="15" x14ac:dyDescent="0.25"/>
  <cols>
    <col min="1" max="1" width="14.42578125" style="35" customWidth="1"/>
    <col min="2" max="2" width="25.42578125" style="35" customWidth="1"/>
    <col min="3" max="3" width="44" customWidth="1"/>
    <col min="4" max="4" width="39.42578125" bestFit="1" customWidth="1"/>
    <col min="5" max="5" width="11.42578125" customWidth="1"/>
    <col min="6" max="6" width="16.140625" customWidth="1"/>
    <col min="7" max="7" width="14.5703125" bestFit="1" customWidth="1"/>
    <col min="8" max="8" width="10.42578125" bestFit="1" customWidth="1"/>
    <col min="9" max="9" width="8.28515625" bestFit="1" customWidth="1"/>
    <col min="10" max="10" width="14.5703125" customWidth="1"/>
    <col min="11" max="12" width="14.5703125" bestFit="1" customWidth="1"/>
    <col min="13" max="13" width="15.28515625" bestFit="1" customWidth="1"/>
  </cols>
  <sheetData>
    <row r="1" spans="1:12" x14ac:dyDescent="0.25">
      <c r="A1" s="38" t="s">
        <v>315</v>
      </c>
      <c r="B1" s="21" t="s">
        <v>2515</v>
      </c>
      <c r="C1" s="21" t="s">
        <v>111</v>
      </c>
      <c r="D1" s="21" t="s">
        <v>316</v>
      </c>
      <c r="E1" s="21" t="s">
        <v>317</v>
      </c>
      <c r="F1" s="21" t="s">
        <v>318</v>
      </c>
      <c r="G1" s="21" t="s">
        <v>319</v>
      </c>
      <c r="H1" s="21" t="s">
        <v>320</v>
      </c>
      <c r="I1" s="21" t="s">
        <v>321</v>
      </c>
      <c r="J1" s="21" t="s">
        <v>322</v>
      </c>
      <c r="K1" s="21" t="s">
        <v>323</v>
      </c>
      <c r="L1" s="20" t="s">
        <v>324</v>
      </c>
    </row>
    <row r="2" spans="1:12" x14ac:dyDescent="0.25">
      <c r="B2" s="32"/>
      <c r="C2" s="32"/>
    </row>
    <row r="3" spans="1:12" x14ac:dyDescent="0.25">
      <c r="B3" s="32"/>
      <c r="C3" s="32"/>
    </row>
    <row r="4" spans="1:12" x14ac:dyDescent="0.25">
      <c r="B4" s="32"/>
      <c r="C4" s="32"/>
    </row>
    <row r="5" spans="1:12" x14ac:dyDescent="0.25">
      <c r="B5" s="32"/>
      <c r="C5" s="32"/>
    </row>
    <row r="6" spans="1:12" x14ac:dyDescent="0.25">
      <c r="B6" s="32"/>
      <c r="C6" s="32"/>
    </row>
    <row r="7" spans="1:12" x14ac:dyDescent="0.25">
      <c r="B7" s="32"/>
      <c r="C7" s="32"/>
    </row>
    <row r="8" spans="1:12" x14ac:dyDescent="0.25">
      <c r="B8" s="32"/>
      <c r="C8" s="32"/>
    </row>
    <row r="9" spans="1:12" x14ac:dyDescent="0.25">
      <c r="B9" s="32"/>
      <c r="C9" s="32"/>
    </row>
    <row r="10" spans="1:12" x14ac:dyDescent="0.25">
      <c r="B10" s="32"/>
      <c r="C10" s="32"/>
    </row>
    <row r="11" spans="1:12" x14ac:dyDescent="0.25">
      <c r="B11" s="32"/>
      <c r="C11" s="32"/>
    </row>
    <row r="12" spans="1:12" x14ac:dyDescent="0.25">
      <c r="B12" s="32"/>
      <c r="C12" s="32"/>
    </row>
    <row r="13" spans="1:12" x14ac:dyDescent="0.25">
      <c r="B13" s="32"/>
      <c r="C13" s="32"/>
    </row>
    <row r="14" spans="1:12" x14ac:dyDescent="0.25">
      <c r="B14"/>
    </row>
    <row r="15" spans="1:12" x14ac:dyDescent="0.25">
      <c r="B15"/>
    </row>
    <row r="16" spans="1:12" x14ac:dyDescent="0.25">
      <c r="B16"/>
    </row>
    <row r="17" spans="2:2" x14ac:dyDescent="0.25">
      <c r="B17"/>
    </row>
    <row r="18" spans="2:2" x14ac:dyDescent="0.25">
      <c r="B18"/>
    </row>
    <row r="19" spans="2:2" x14ac:dyDescent="0.25">
      <c r="B19"/>
    </row>
    <row r="20" spans="2:2" x14ac:dyDescent="0.25">
      <c r="B20"/>
    </row>
    <row r="21" spans="2:2" x14ac:dyDescent="0.25">
      <c r="B21"/>
    </row>
    <row r="22" spans="2:2" x14ac:dyDescent="0.25">
      <c r="B22"/>
    </row>
    <row r="23" spans="2:2" x14ac:dyDescent="0.25">
      <c r="B23"/>
    </row>
    <row r="24" spans="2:2" x14ac:dyDescent="0.25">
      <c r="B24"/>
    </row>
  </sheetData>
  <pageMargins left="0.7" right="0.7" top="0.75" bottom="0.75" header="0.3" footer="0.3"/>
  <pageSetup paperSize="9"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8B6A9-DCFB-4B05-AE5F-AB49F74B5080}">
  <sheetPr codeName="Sheet6"/>
  <dimension ref="A1:D18"/>
  <sheetViews>
    <sheetView workbookViewId="0">
      <selection activeCell="A2" sqref="A2:D10"/>
    </sheetView>
  </sheetViews>
  <sheetFormatPr defaultRowHeight="15" x14ac:dyDescent="0.25"/>
  <cols>
    <col min="1" max="1" width="21.140625" style="35" customWidth="1"/>
    <col min="2" max="2" width="18.42578125" style="35" customWidth="1"/>
    <col min="3" max="3" width="29.5703125" customWidth="1"/>
    <col min="4" max="4" width="11.140625" bestFit="1" customWidth="1"/>
    <col min="5" max="5" width="11.5703125" bestFit="1" customWidth="1"/>
  </cols>
  <sheetData>
    <row r="1" spans="1:4" x14ac:dyDescent="0.25">
      <c r="A1" s="39" t="s">
        <v>325</v>
      </c>
      <c r="B1" s="22" t="s">
        <v>326</v>
      </c>
      <c r="C1" s="22" t="s">
        <v>111</v>
      </c>
      <c r="D1" s="23" t="s">
        <v>327</v>
      </c>
    </row>
    <row r="2" spans="1:4" x14ac:dyDescent="0.25">
      <c r="B2" s="32"/>
      <c r="C2" s="32"/>
    </row>
    <row r="3" spans="1:4" x14ac:dyDescent="0.25">
      <c r="B3" s="32"/>
      <c r="C3" s="52"/>
    </row>
    <row r="4" spans="1:4" x14ac:dyDescent="0.25">
      <c r="B4" s="32"/>
      <c r="C4" s="32"/>
    </row>
    <row r="5" spans="1:4" x14ac:dyDescent="0.25">
      <c r="B5" s="32"/>
      <c r="C5" s="32"/>
    </row>
    <row r="6" spans="1:4" x14ac:dyDescent="0.25">
      <c r="B6" s="32"/>
      <c r="C6" s="52"/>
    </row>
    <row r="7" spans="1:4" x14ac:dyDescent="0.25">
      <c r="B7" s="32"/>
      <c r="C7" s="32"/>
    </row>
    <row r="8" spans="1:4" x14ac:dyDescent="0.25">
      <c r="B8" s="32"/>
      <c r="C8" s="32"/>
    </row>
    <row r="9" spans="1:4" x14ac:dyDescent="0.25">
      <c r="B9" s="32"/>
      <c r="C9" s="32"/>
    </row>
    <row r="10" spans="1:4" x14ac:dyDescent="0.25">
      <c r="B10" s="32"/>
      <c r="C10" s="32"/>
    </row>
    <row r="11" spans="1:4" x14ac:dyDescent="0.25">
      <c r="B11"/>
    </row>
    <row r="12" spans="1:4" x14ac:dyDescent="0.25">
      <c r="B12"/>
    </row>
    <row r="13" spans="1:4" x14ac:dyDescent="0.25">
      <c r="B13"/>
    </row>
    <row r="14" spans="1:4" x14ac:dyDescent="0.25">
      <c r="B14"/>
    </row>
    <row r="15" spans="1:4" x14ac:dyDescent="0.25">
      <c r="B15"/>
    </row>
    <row r="16" spans="1:4" x14ac:dyDescent="0.25">
      <c r="B16"/>
    </row>
    <row r="17" spans="2:2" x14ac:dyDescent="0.25">
      <c r="B17"/>
    </row>
    <row r="18" spans="2:2" x14ac:dyDescent="0.25">
      <c r="B18"/>
    </row>
  </sheetData>
  <pageMargins left="0.7" right="0.7" top="0.75" bottom="0.75" header="0.3" footer="0.3"/>
  <pageSetup paperSize="9" orientation="portrait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11B65-821C-4E78-AA93-A7CAA8595D41}">
  <sheetPr codeName="Sheet7"/>
  <dimension ref="A1:E9"/>
  <sheetViews>
    <sheetView workbookViewId="0">
      <selection activeCell="D7" sqref="D7"/>
    </sheetView>
  </sheetViews>
  <sheetFormatPr defaultRowHeight="15" x14ac:dyDescent="0.25"/>
  <cols>
    <col min="1" max="1" width="17" style="35" customWidth="1"/>
    <col min="2" max="2" width="15.42578125" style="36" bestFit="1" customWidth="1"/>
    <col min="3" max="3" width="41.85546875" customWidth="1"/>
    <col min="4" max="4" width="11.140625" bestFit="1" customWidth="1"/>
    <col min="5" max="5" width="12.28515625" customWidth="1"/>
  </cols>
  <sheetData>
    <row r="1" spans="1:5" x14ac:dyDescent="0.25">
      <c r="A1" s="38" t="s">
        <v>328</v>
      </c>
      <c r="B1" s="20" t="s">
        <v>329</v>
      </c>
      <c r="C1" s="22" t="s">
        <v>111</v>
      </c>
      <c r="D1" s="24" t="s">
        <v>330</v>
      </c>
      <c r="E1" s="25" t="s">
        <v>331</v>
      </c>
    </row>
    <row r="2" spans="1:5" x14ac:dyDescent="0.25">
      <c r="B2"/>
    </row>
    <row r="3" spans="1:5" x14ac:dyDescent="0.25">
      <c r="B3"/>
    </row>
    <row r="4" spans="1:5" x14ac:dyDescent="0.25">
      <c r="B4"/>
    </row>
    <row r="5" spans="1:5" x14ac:dyDescent="0.25">
      <c r="B5"/>
    </row>
    <row r="6" spans="1:5" x14ac:dyDescent="0.25">
      <c r="B6"/>
    </row>
    <row r="7" spans="1:5" x14ac:dyDescent="0.25">
      <c r="B7"/>
    </row>
    <row r="8" spans="1:5" x14ac:dyDescent="0.25">
      <c r="B8"/>
    </row>
    <row r="9" spans="1:5" x14ac:dyDescent="0.25">
      <c r="B9"/>
    </row>
  </sheetData>
  <pageMargins left="0.7" right="0.7" top="0.75" bottom="0.75" header="0.3" footer="0.3"/>
  <pageSetup paperSize="9" orientation="portrait" horizontalDpi="360" verticalDpi="36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6F46C-7F6B-4CE1-B56C-6BEFE83A52E2}">
  <sheetPr codeName="Sheet9"/>
  <dimension ref="A1:E45"/>
  <sheetViews>
    <sheetView workbookViewId="0">
      <selection activeCell="D2" sqref="D2"/>
    </sheetView>
  </sheetViews>
  <sheetFormatPr defaultRowHeight="15" x14ac:dyDescent="0.25"/>
  <cols>
    <col min="1" max="1" width="17.140625" customWidth="1"/>
    <col min="2" max="2" width="17.42578125" customWidth="1"/>
    <col min="3" max="3" width="23.140625" customWidth="1"/>
    <col min="5" max="5" width="13.140625" customWidth="1"/>
  </cols>
  <sheetData>
    <row r="1" spans="1:5" x14ac:dyDescent="0.25">
      <c r="A1" s="48" t="s">
        <v>328</v>
      </c>
      <c r="B1" s="49" t="s">
        <v>2517</v>
      </c>
      <c r="C1" s="50" t="s">
        <v>0</v>
      </c>
      <c r="D1" s="50" t="s">
        <v>2518</v>
      </c>
      <c r="E1" s="51" t="s">
        <v>2</v>
      </c>
    </row>
    <row r="2" spans="1:5" x14ac:dyDescent="0.25">
      <c r="A2" s="35">
        <v>45775</v>
      </c>
      <c r="B2">
        <v>2006</v>
      </c>
      <c r="C2" t="s">
        <v>3</v>
      </c>
      <c r="D2">
        <v>493.09999999999997</v>
      </c>
      <c r="E2" s="43">
        <f t="shared" ref="E2" si="0">IFERROR(D2/SUMIFS(D:D,B:B,B2,A:A,A2),0)</f>
        <v>0.37402403104399462</v>
      </c>
    </row>
    <row r="3" spans="1:5" x14ac:dyDescent="0.25">
      <c r="A3" s="35">
        <v>45775</v>
      </c>
      <c r="B3">
        <v>2006</v>
      </c>
      <c r="C3" t="s">
        <v>4</v>
      </c>
      <c r="D3">
        <v>246.54999999999998</v>
      </c>
      <c r="E3" s="43">
        <f t="shared" ref="E3:E45" si="1">IFERROR(D3/SUMIFS(D:D,B:B,B3,A:A,A3),0)</f>
        <v>0.18701201552199731</v>
      </c>
    </row>
    <row r="4" spans="1:5" x14ac:dyDescent="0.25">
      <c r="A4" s="35">
        <v>45775</v>
      </c>
      <c r="B4">
        <v>2006</v>
      </c>
      <c r="C4" t="s">
        <v>5</v>
      </c>
      <c r="D4">
        <v>308.1875</v>
      </c>
      <c r="E4" s="43">
        <f t="shared" si="1"/>
        <v>0.23376501940249664</v>
      </c>
    </row>
    <row r="5" spans="1:5" x14ac:dyDescent="0.25">
      <c r="A5" s="35">
        <v>45775</v>
      </c>
      <c r="B5">
        <v>2006</v>
      </c>
      <c r="C5" t="s">
        <v>6</v>
      </c>
      <c r="D5">
        <v>184.91249999999999</v>
      </c>
      <c r="E5" s="43">
        <f t="shared" si="1"/>
        <v>0.14025901164149798</v>
      </c>
    </row>
    <row r="6" spans="1:5" x14ac:dyDescent="0.25">
      <c r="A6" s="35">
        <v>45775</v>
      </c>
      <c r="B6">
        <v>2006</v>
      </c>
      <c r="C6" t="s">
        <v>7</v>
      </c>
      <c r="D6">
        <v>16.025750000000002</v>
      </c>
      <c r="E6" s="43">
        <f t="shared" si="1"/>
        <v>1.2155781008929828E-2</v>
      </c>
    </row>
    <row r="7" spans="1:5" x14ac:dyDescent="0.25">
      <c r="A7" s="35">
        <v>45775</v>
      </c>
      <c r="B7">
        <v>2006</v>
      </c>
      <c r="C7" t="s">
        <v>8</v>
      </c>
      <c r="D7">
        <v>1.8491249999999999</v>
      </c>
      <c r="E7" s="43">
        <f t="shared" si="1"/>
        <v>1.4025901164149799E-3</v>
      </c>
    </row>
    <row r="8" spans="1:5" x14ac:dyDescent="0.25">
      <c r="A8" s="35">
        <v>45775</v>
      </c>
      <c r="B8">
        <v>2006</v>
      </c>
      <c r="C8" t="s">
        <v>9</v>
      </c>
      <c r="D8">
        <v>7.3964999999999996</v>
      </c>
      <c r="E8" s="43">
        <f t="shared" si="1"/>
        <v>5.6103604656599195E-3</v>
      </c>
    </row>
    <row r="9" spans="1:5" x14ac:dyDescent="0.25">
      <c r="A9" s="35">
        <v>45775</v>
      </c>
      <c r="B9">
        <v>2006</v>
      </c>
      <c r="C9" t="s">
        <v>10</v>
      </c>
      <c r="D9">
        <v>3.6982499999999998</v>
      </c>
      <c r="E9" s="43">
        <f t="shared" si="1"/>
        <v>2.8051802328299597E-3</v>
      </c>
    </row>
    <row r="10" spans="1:5" x14ac:dyDescent="0.25">
      <c r="A10" s="35">
        <v>45775</v>
      </c>
      <c r="B10">
        <v>2006</v>
      </c>
      <c r="C10" t="s">
        <v>11</v>
      </c>
      <c r="D10">
        <v>1.2327500000000002</v>
      </c>
      <c r="E10" s="43">
        <f t="shared" si="1"/>
        <v>9.3506007760998683E-4</v>
      </c>
    </row>
    <row r="11" spans="1:5" x14ac:dyDescent="0.25">
      <c r="A11" s="35">
        <v>45775</v>
      </c>
      <c r="B11">
        <v>2006</v>
      </c>
      <c r="C11" t="s">
        <v>12</v>
      </c>
      <c r="D11">
        <v>6.1637500000000003</v>
      </c>
      <c r="E11" s="43">
        <f t="shared" si="1"/>
        <v>4.6753003880499336E-3</v>
      </c>
    </row>
    <row r="12" spans="1:5" x14ac:dyDescent="0.25">
      <c r="A12" s="35">
        <v>45775</v>
      </c>
      <c r="B12">
        <v>2006</v>
      </c>
      <c r="C12" t="s">
        <v>13</v>
      </c>
      <c r="D12">
        <v>12.327500000000001</v>
      </c>
      <c r="E12" s="43">
        <f t="shared" si="1"/>
        <v>9.3506007760998672E-3</v>
      </c>
    </row>
    <row r="13" spans="1:5" x14ac:dyDescent="0.25">
      <c r="A13" s="35">
        <v>45775</v>
      </c>
      <c r="B13">
        <v>2006</v>
      </c>
      <c r="C13" t="s">
        <v>14</v>
      </c>
      <c r="D13">
        <v>0.73964999999999992</v>
      </c>
      <c r="E13" s="43">
        <f t="shared" si="1"/>
        <v>5.6103604656599195E-4</v>
      </c>
    </row>
    <row r="14" spans="1:5" x14ac:dyDescent="0.25">
      <c r="A14" s="35">
        <v>45775</v>
      </c>
      <c r="B14">
        <v>2006</v>
      </c>
      <c r="C14" t="s">
        <v>15</v>
      </c>
      <c r="D14">
        <v>0.43146250000000008</v>
      </c>
      <c r="E14" s="43">
        <f t="shared" si="1"/>
        <v>3.2727102716349538E-4</v>
      </c>
    </row>
    <row r="15" spans="1:5" x14ac:dyDescent="0.25">
      <c r="A15" s="35">
        <v>45775</v>
      </c>
      <c r="B15">
        <v>2006</v>
      </c>
      <c r="C15" t="s">
        <v>16</v>
      </c>
      <c r="D15">
        <v>6.1637500000000003</v>
      </c>
      <c r="E15" s="43">
        <f t="shared" si="1"/>
        <v>4.6753003880499336E-3</v>
      </c>
    </row>
    <row r="16" spans="1:5" x14ac:dyDescent="0.25">
      <c r="A16" s="35">
        <v>45775</v>
      </c>
      <c r="B16">
        <v>2006</v>
      </c>
      <c r="C16" t="s">
        <v>17</v>
      </c>
      <c r="D16">
        <v>29.585999999999999</v>
      </c>
      <c r="E16" s="43">
        <f t="shared" si="1"/>
        <v>2.2441441862639678E-2</v>
      </c>
    </row>
    <row r="17" spans="1:5" x14ac:dyDescent="0.25">
      <c r="A17" s="35">
        <v>45775</v>
      </c>
      <c r="B17">
        <v>2034</v>
      </c>
      <c r="C17" t="s">
        <v>23</v>
      </c>
      <c r="D17">
        <v>48.951000000000001</v>
      </c>
      <c r="E17" s="43">
        <f t="shared" si="1"/>
        <v>0.44642857142857145</v>
      </c>
    </row>
    <row r="18" spans="1:5" x14ac:dyDescent="0.25">
      <c r="A18" s="35">
        <v>45775</v>
      </c>
      <c r="B18">
        <v>2034</v>
      </c>
      <c r="C18" t="s">
        <v>20</v>
      </c>
      <c r="D18">
        <v>10.878</v>
      </c>
      <c r="E18" s="43">
        <f t="shared" si="1"/>
        <v>9.9206349206349215E-2</v>
      </c>
    </row>
    <row r="19" spans="1:5" x14ac:dyDescent="0.25">
      <c r="A19" s="35">
        <v>45775</v>
      </c>
      <c r="B19">
        <v>2034</v>
      </c>
      <c r="C19" t="s">
        <v>6</v>
      </c>
      <c r="D19">
        <v>16.317</v>
      </c>
      <c r="E19" s="43">
        <f t="shared" si="1"/>
        <v>0.14880952380952381</v>
      </c>
    </row>
    <row r="20" spans="1:5" x14ac:dyDescent="0.25">
      <c r="A20" s="35">
        <v>45775</v>
      </c>
      <c r="B20">
        <v>2034</v>
      </c>
      <c r="C20" t="s">
        <v>64</v>
      </c>
      <c r="D20">
        <v>27.195</v>
      </c>
      <c r="E20" s="43">
        <f t="shared" si="1"/>
        <v>0.24801587301587302</v>
      </c>
    </row>
    <row r="21" spans="1:5" x14ac:dyDescent="0.25">
      <c r="A21" s="35">
        <v>45775</v>
      </c>
      <c r="B21">
        <v>2034</v>
      </c>
      <c r="C21" t="s">
        <v>65</v>
      </c>
      <c r="D21">
        <v>5.4390000000000001</v>
      </c>
      <c r="E21" s="43">
        <f t="shared" si="1"/>
        <v>4.9603174603174607E-2</v>
      </c>
    </row>
    <row r="22" spans="1:5" x14ac:dyDescent="0.25">
      <c r="A22" s="35">
        <v>45775</v>
      </c>
      <c r="B22">
        <v>2034</v>
      </c>
      <c r="C22" t="s">
        <v>31</v>
      </c>
      <c r="D22">
        <v>0.87024000000000001</v>
      </c>
      <c r="E22" s="43">
        <f t="shared" si="1"/>
        <v>7.9365079365079361E-3</v>
      </c>
    </row>
    <row r="23" spans="1:5" x14ac:dyDescent="0.25">
      <c r="A23" s="35">
        <v>45775</v>
      </c>
      <c r="B23">
        <v>1003</v>
      </c>
      <c r="C23" t="s">
        <v>106</v>
      </c>
      <c r="D23">
        <v>4365</v>
      </c>
      <c r="E23" s="43">
        <f t="shared" si="1"/>
        <v>0.5</v>
      </c>
    </row>
    <row r="24" spans="1:5" x14ac:dyDescent="0.25">
      <c r="A24" s="35">
        <v>45775</v>
      </c>
      <c r="B24">
        <v>1003</v>
      </c>
      <c r="C24" t="s">
        <v>37</v>
      </c>
      <c r="D24">
        <v>2549.16</v>
      </c>
      <c r="E24" s="43">
        <f t="shared" si="1"/>
        <v>0.29199999999999998</v>
      </c>
    </row>
    <row r="25" spans="1:5" x14ac:dyDescent="0.25">
      <c r="A25" s="35">
        <v>45775</v>
      </c>
      <c r="B25">
        <v>1003</v>
      </c>
      <c r="C25" t="s">
        <v>5</v>
      </c>
      <c r="D25">
        <v>654.75</v>
      </c>
      <c r="E25" s="43">
        <f t="shared" si="1"/>
        <v>7.4999999999999997E-2</v>
      </c>
    </row>
    <row r="26" spans="1:5" x14ac:dyDescent="0.25">
      <c r="A26" s="35">
        <v>45775</v>
      </c>
      <c r="B26">
        <v>1003</v>
      </c>
      <c r="C26" t="s">
        <v>7</v>
      </c>
      <c r="D26">
        <v>349.2</v>
      </c>
      <c r="E26" s="43">
        <f t="shared" si="1"/>
        <v>0.04</v>
      </c>
    </row>
    <row r="27" spans="1:5" x14ac:dyDescent="0.25">
      <c r="A27" s="35">
        <v>45775</v>
      </c>
      <c r="B27">
        <v>1003</v>
      </c>
      <c r="C27" t="s">
        <v>8</v>
      </c>
      <c r="D27">
        <v>32.737500000000004</v>
      </c>
      <c r="E27" s="43">
        <f t="shared" si="1"/>
        <v>3.7500000000000003E-3</v>
      </c>
    </row>
    <row r="28" spans="1:5" x14ac:dyDescent="0.25">
      <c r="A28" s="35">
        <v>45775</v>
      </c>
      <c r="B28">
        <v>1003</v>
      </c>
      <c r="C28" t="s">
        <v>94</v>
      </c>
      <c r="D28">
        <v>109.125</v>
      </c>
      <c r="E28" s="43">
        <f t="shared" si="1"/>
        <v>1.2500000000000001E-2</v>
      </c>
    </row>
    <row r="29" spans="1:5" x14ac:dyDescent="0.25">
      <c r="A29" s="35">
        <v>45775</v>
      </c>
      <c r="B29">
        <v>1003</v>
      </c>
      <c r="C29" t="s">
        <v>34</v>
      </c>
      <c r="D29">
        <v>32.737500000000004</v>
      </c>
      <c r="E29" s="43">
        <f t="shared" si="1"/>
        <v>3.7500000000000003E-3</v>
      </c>
    </row>
    <row r="30" spans="1:5" x14ac:dyDescent="0.25">
      <c r="A30" s="35">
        <v>45775</v>
      </c>
      <c r="B30">
        <v>1003</v>
      </c>
      <c r="C30" t="s">
        <v>14</v>
      </c>
      <c r="D30">
        <v>4.3650000000000002</v>
      </c>
      <c r="E30" s="43">
        <f t="shared" si="1"/>
        <v>5.0000000000000001E-4</v>
      </c>
    </row>
    <row r="31" spans="1:5" x14ac:dyDescent="0.25">
      <c r="A31" s="35">
        <v>45775</v>
      </c>
      <c r="B31">
        <v>1003</v>
      </c>
      <c r="C31" t="s">
        <v>16</v>
      </c>
      <c r="D31">
        <v>109.125</v>
      </c>
      <c r="E31" s="43">
        <f t="shared" si="1"/>
        <v>1.2500000000000001E-2</v>
      </c>
    </row>
    <row r="32" spans="1:5" x14ac:dyDescent="0.25">
      <c r="A32" s="35">
        <v>45775</v>
      </c>
      <c r="B32">
        <v>1003</v>
      </c>
      <c r="C32" t="s">
        <v>17</v>
      </c>
      <c r="D32">
        <v>523.80000000000007</v>
      </c>
      <c r="E32" s="43">
        <f t="shared" si="1"/>
        <v>6.0000000000000005E-2</v>
      </c>
    </row>
    <row r="33" spans="1:5" x14ac:dyDescent="0.25">
      <c r="A33" s="35">
        <v>45775</v>
      </c>
      <c r="B33">
        <v>1004</v>
      </c>
      <c r="C33" t="s">
        <v>23</v>
      </c>
      <c r="D33">
        <v>364.06619999999998</v>
      </c>
      <c r="E33" s="43">
        <f t="shared" si="1"/>
        <v>0.36524128201082268</v>
      </c>
    </row>
    <row r="34" spans="1:5" x14ac:dyDescent="0.25">
      <c r="A34" s="35">
        <v>45775</v>
      </c>
      <c r="B34">
        <v>1004</v>
      </c>
      <c r="C34" t="s">
        <v>37</v>
      </c>
      <c r="D34">
        <v>157.28399999999999</v>
      </c>
      <c r="E34" s="43">
        <f t="shared" si="1"/>
        <v>0.15779165931852568</v>
      </c>
    </row>
    <row r="35" spans="1:5" x14ac:dyDescent="0.25">
      <c r="A35" s="35">
        <v>45775</v>
      </c>
      <c r="B35">
        <v>1004</v>
      </c>
      <c r="C35" t="s">
        <v>61</v>
      </c>
      <c r="D35">
        <v>185.03999999999996</v>
      </c>
      <c r="E35" s="43">
        <f t="shared" si="1"/>
        <v>0.18563724625708899</v>
      </c>
    </row>
    <row r="36" spans="1:5" x14ac:dyDescent="0.25">
      <c r="A36" s="35">
        <v>45775</v>
      </c>
      <c r="B36">
        <v>1004</v>
      </c>
      <c r="C36" t="s">
        <v>96</v>
      </c>
      <c r="D36">
        <v>120.27599999999998</v>
      </c>
      <c r="E36" s="43">
        <f t="shared" si="1"/>
        <v>0.12066421006710785</v>
      </c>
    </row>
    <row r="37" spans="1:5" x14ac:dyDescent="0.25">
      <c r="A37" s="35">
        <v>45775</v>
      </c>
      <c r="B37">
        <v>1004</v>
      </c>
      <c r="C37" t="s">
        <v>6</v>
      </c>
      <c r="D37">
        <v>98.99639999999998</v>
      </c>
      <c r="E37" s="43">
        <f t="shared" si="1"/>
        <v>9.931592674754261E-2</v>
      </c>
    </row>
    <row r="38" spans="1:5" x14ac:dyDescent="0.25">
      <c r="A38" s="35">
        <v>45775</v>
      </c>
      <c r="B38">
        <v>1004</v>
      </c>
      <c r="C38" t="s">
        <v>7</v>
      </c>
      <c r="D38">
        <v>15.423083999999999</v>
      </c>
      <c r="E38" s="43">
        <f t="shared" si="1"/>
        <v>1.5472864475528371E-2</v>
      </c>
    </row>
    <row r="39" spans="1:5" x14ac:dyDescent="0.25">
      <c r="A39" s="35">
        <v>45775</v>
      </c>
      <c r="B39">
        <v>1004</v>
      </c>
      <c r="C39" t="s">
        <v>8</v>
      </c>
      <c r="D39">
        <v>1.3877999999999999</v>
      </c>
      <c r="E39" s="43">
        <f t="shared" si="1"/>
        <v>1.3922793469281678E-3</v>
      </c>
    </row>
    <row r="40" spans="1:5" x14ac:dyDescent="0.25">
      <c r="A40" s="35">
        <v>45775</v>
      </c>
      <c r="B40">
        <v>1004</v>
      </c>
      <c r="C40" t="s">
        <v>94</v>
      </c>
      <c r="D40">
        <v>3.7008000000000001</v>
      </c>
      <c r="E40" s="43">
        <f t="shared" si="1"/>
        <v>3.7127449251417809E-3</v>
      </c>
    </row>
    <row r="41" spans="1:5" x14ac:dyDescent="0.25">
      <c r="A41" s="35">
        <v>45775</v>
      </c>
      <c r="B41">
        <v>1004</v>
      </c>
      <c r="C41" t="s">
        <v>34</v>
      </c>
      <c r="D41">
        <v>0.6476400000000001</v>
      </c>
      <c r="E41" s="43">
        <f t="shared" si="1"/>
        <v>6.4973036189981171E-4</v>
      </c>
    </row>
    <row r="42" spans="1:5" x14ac:dyDescent="0.25">
      <c r="A42" s="35">
        <v>45775</v>
      </c>
      <c r="B42">
        <v>1004</v>
      </c>
      <c r="C42" t="s">
        <v>31</v>
      </c>
      <c r="D42">
        <v>7.4016000000000002</v>
      </c>
      <c r="E42" s="43">
        <f t="shared" si="1"/>
        <v>7.4254898502835618E-3</v>
      </c>
    </row>
    <row r="43" spans="1:5" x14ac:dyDescent="0.25">
      <c r="A43" s="35">
        <v>45775</v>
      </c>
      <c r="B43">
        <v>1004</v>
      </c>
      <c r="C43" t="s">
        <v>13</v>
      </c>
      <c r="D43">
        <v>18.503999999999998</v>
      </c>
      <c r="E43" s="43">
        <f t="shared" si="1"/>
        <v>1.8563724625708902E-2</v>
      </c>
    </row>
    <row r="44" spans="1:5" x14ac:dyDescent="0.25">
      <c r="A44" s="35">
        <v>45775</v>
      </c>
      <c r="B44">
        <v>1004</v>
      </c>
      <c r="C44" t="s">
        <v>10</v>
      </c>
      <c r="D44">
        <v>1.8504</v>
      </c>
      <c r="E44" s="43">
        <f t="shared" si="1"/>
        <v>1.8563724625708905E-3</v>
      </c>
    </row>
    <row r="45" spans="1:5" x14ac:dyDescent="0.25">
      <c r="A45" s="35">
        <v>45775</v>
      </c>
      <c r="B45">
        <v>1004</v>
      </c>
      <c r="C45" t="s">
        <v>17</v>
      </c>
      <c r="D45">
        <v>22.204799999999999</v>
      </c>
      <c r="E45" s="43">
        <f t="shared" si="1"/>
        <v>2.2276469550850685E-2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Packing Size</vt:lpstr>
      <vt:lpstr>Recipe</vt:lpstr>
      <vt:lpstr>SOH</vt:lpstr>
      <vt:lpstr>Joining</vt:lpstr>
      <vt:lpstr>soh_table</vt:lpstr>
      <vt:lpstr>Packing</vt:lpstr>
      <vt:lpstr>Filling</vt:lpstr>
      <vt:lpstr>Production</vt:lpstr>
      <vt:lpstr>Usage</vt:lpstr>
      <vt:lpstr>Raw_Material_28_04</vt:lpstr>
      <vt:lpstr>Machine</vt:lpstr>
      <vt:lpstr>Lengede</vt:lpstr>
      <vt:lpstr>FG</vt:lpstr>
      <vt:lpstr>active_FG</vt:lpstr>
      <vt:lpstr>Filling_code_app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Sanjay Khadka</dc:creator>
  <cp:keywords/>
  <dc:description/>
  <cp:lastModifiedBy>Sanjay Khadka</cp:lastModifiedBy>
  <cp:revision/>
  <dcterms:created xsi:type="dcterms:W3CDTF">2015-06-05T18:17:20Z</dcterms:created>
  <dcterms:modified xsi:type="dcterms:W3CDTF">2025-06-06T01:37:04Z</dcterms:modified>
  <cp:category/>
  <cp:contentStatus/>
</cp:coreProperties>
</file>