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4.xml" ContentType="application/vnd.openxmlformats-officedocument.spreadsheetml.pivotTable+xml"/>
  <Override PartName="/xl/pivotTables/pivotTable29.xml" ContentType="application/vnd.openxmlformats-officedocument.spreadsheetml.pivotTable+xml"/>
  <Override PartName="/xl/pivotCache/pivotCacheDefinition6.xml" ContentType="application/vnd.openxmlformats-officedocument.spreadsheetml.pivotCacheDefinition+xml"/>
  <Override PartName="/xl/pivotTables/pivotTable2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27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34.xml" ContentType="application/vnd.openxmlformats-officedocument.spreadsheetml.pivot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20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19.xml" ContentType="application/vnd.openxmlformats-officedocument.spreadsheetml.pivotTable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28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20" yWindow="-120" windowWidth="20730" windowHeight="11160"/>
  </bookViews>
  <sheets>
    <sheet name="Q3 Competency Matrix" sheetId="8" r:id="rId1"/>
    <sheet name="Summary" sheetId="4" state="hidden" r:id="rId2"/>
    <sheet name="Time Spent" sheetId="5" state="hidden" r:id="rId3"/>
    <sheet name="Question Statistics" sheetId="7" state="hidden" r:id="rId4"/>
    <sheet name="Sheet2" sheetId="2" state="hidden" r:id="rId5"/>
  </sheets>
  <definedNames>
    <definedName name="_xlnm._FilterDatabase" localSheetId="0" hidden="1">'Q3 Competency Matrix'!$A$1:$K$33</definedName>
    <definedName name="_xlnm._FilterDatabase" localSheetId="3" hidden="1">'Question Statistics'!$A$2:$P$50</definedName>
    <definedName name="_xlnm._FilterDatabase" localSheetId="4" hidden="1">Sheet2!$A$1:$E$130</definedName>
    <definedName name="_xlnm._FilterDatabase" localSheetId="2" hidden="1">'Time Spent'!$A$2:$J$50</definedName>
  </definedNames>
  <calcPr calcId="125725"/>
  <pivotCaches>
    <pivotCache cacheId="35" r:id="rId6"/>
    <pivotCache cacheId="36" r:id="rId7"/>
    <pivotCache cacheId="37" r:id="rId8"/>
    <pivotCache cacheId="38" r:id="rId9"/>
    <pivotCache cacheId="39" r:id="rId10"/>
    <pivotCache cacheId="40" r:id="rId11"/>
    <pivotCache cacheId="41" r:id="rId12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8"/>
  <c r="L3"/>
  <c r="L4"/>
  <c r="M4"/>
  <c r="L5"/>
  <c r="M5"/>
  <c r="L6"/>
  <c r="M6"/>
  <c r="L7"/>
  <c r="M7"/>
  <c r="L8"/>
  <c r="M8"/>
  <c r="L9"/>
  <c r="M9"/>
  <c r="L10"/>
  <c r="M10"/>
  <c r="L11"/>
  <c r="M11"/>
  <c r="L12"/>
  <c r="M12"/>
  <c r="L13"/>
  <c r="M13"/>
  <c r="L14"/>
  <c r="M14"/>
  <c r="L15"/>
  <c r="M15"/>
  <c r="L16"/>
  <c r="M16"/>
  <c r="L17"/>
  <c r="M17"/>
  <c r="L18"/>
  <c r="M18"/>
  <c r="L19"/>
  <c r="M19"/>
  <c r="L20"/>
  <c r="M20"/>
  <c r="L21"/>
  <c r="M21"/>
  <c r="L22"/>
  <c r="M22"/>
  <c r="L23"/>
  <c r="M23"/>
  <c r="L24"/>
  <c r="M24"/>
  <c r="L25"/>
  <c r="M25"/>
  <c r="L26"/>
  <c r="M26"/>
  <c r="L27"/>
  <c r="M27"/>
  <c r="L28"/>
  <c r="M28"/>
  <c r="L29"/>
  <c r="M29"/>
  <c r="L30"/>
  <c r="M30"/>
  <c r="L31"/>
  <c r="M31"/>
  <c r="L32"/>
  <c r="M32"/>
  <c r="L33"/>
  <c r="M33"/>
  <c r="N53" i="4" l="1"/>
  <c r="L47" i="7" l="1"/>
  <c r="K47"/>
  <c r="J48"/>
  <c r="I48"/>
  <c r="I47"/>
  <c r="F47"/>
  <c r="M46"/>
  <c r="G46"/>
  <c r="D46"/>
  <c r="M45"/>
  <c r="G45"/>
  <c r="D45"/>
  <c r="M44"/>
  <c r="G44"/>
  <c r="D44"/>
  <c r="M43"/>
  <c r="G43"/>
  <c r="D43"/>
  <c r="M42"/>
  <c r="G42"/>
  <c r="D42"/>
  <c r="M41"/>
  <c r="G41"/>
  <c r="D41"/>
  <c r="M40"/>
  <c r="G40"/>
  <c r="D40"/>
  <c r="M39"/>
  <c r="G39"/>
  <c r="D39"/>
  <c r="M38"/>
  <c r="G38"/>
  <c r="D38"/>
  <c r="M37"/>
  <c r="G37"/>
  <c r="D37"/>
  <c r="M36"/>
  <c r="G36"/>
  <c r="D36"/>
  <c r="M35"/>
  <c r="G35"/>
  <c r="D35"/>
  <c r="M34"/>
  <c r="G34"/>
  <c r="D34"/>
  <c r="M33"/>
  <c r="G33"/>
  <c r="D33"/>
  <c r="M32"/>
  <c r="G32"/>
  <c r="D32"/>
  <c r="M31"/>
  <c r="G31"/>
  <c r="D31"/>
  <c r="M30"/>
  <c r="G30"/>
  <c r="D30"/>
  <c r="M29"/>
  <c r="G29"/>
  <c r="D29"/>
  <c r="M28"/>
  <c r="G28"/>
  <c r="D28"/>
  <c r="M27"/>
  <c r="G27"/>
  <c r="D27"/>
  <c r="M26"/>
  <c r="G26"/>
  <c r="D26"/>
  <c r="G25"/>
  <c r="D25"/>
  <c r="M24"/>
  <c r="G24"/>
  <c r="D24"/>
  <c r="M23"/>
  <c r="G23"/>
  <c r="D23"/>
  <c r="M22"/>
  <c r="G22"/>
  <c r="D22"/>
  <c r="M21"/>
  <c r="G21"/>
  <c r="D21"/>
  <c r="M20"/>
  <c r="G20"/>
  <c r="D20"/>
  <c r="M19"/>
  <c r="G19"/>
  <c r="D19"/>
  <c r="M18"/>
  <c r="G18"/>
  <c r="D18"/>
  <c r="M17"/>
  <c r="G17"/>
  <c r="D17"/>
  <c r="M16"/>
  <c r="G16"/>
  <c r="D16"/>
  <c r="M15"/>
  <c r="E15"/>
  <c r="E47" s="1"/>
  <c r="D15"/>
  <c r="M14"/>
  <c r="G14"/>
  <c r="D14"/>
  <c r="M13"/>
  <c r="G13"/>
  <c r="D13"/>
  <c r="M12"/>
  <c r="G12"/>
  <c r="D12"/>
  <c r="M11"/>
  <c r="G11"/>
  <c r="D11"/>
  <c r="M10"/>
  <c r="G10"/>
  <c r="D10"/>
  <c r="M9"/>
  <c r="G9"/>
  <c r="D9"/>
  <c r="M8"/>
  <c r="G8"/>
  <c r="D8"/>
  <c r="M7"/>
  <c r="G7"/>
  <c r="D7"/>
  <c r="M6"/>
  <c r="G6"/>
  <c r="D6"/>
  <c r="M5"/>
  <c r="G5"/>
  <c r="D5"/>
  <c r="M4"/>
  <c r="G4"/>
  <c r="D4"/>
  <c r="M3"/>
  <c r="G3"/>
  <c r="D3"/>
  <c r="G4" i="5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3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48" s="1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G48" l="1"/>
  <c r="M47" i="7"/>
  <c r="G15"/>
  <c r="N7" i="4"/>
  <c r="N3"/>
  <c r="N4"/>
  <c r="N5"/>
  <c r="G47" i="7" l="1"/>
</calcChain>
</file>

<file path=xl/sharedStrings.xml><?xml version="1.0" encoding="utf-8"?>
<sst xmlns="http://schemas.openxmlformats.org/spreadsheetml/2006/main" count="1419" uniqueCount="353">
  <si>
    <t>Team</t>
  </si>
  <si>
    <t>Name</t>
  </si>
  <si>
    <t>Date Hired</t>
  </si>
  <si>
    <t>Tenure</t>
  </si>
  <si>
    <t>Date Completed</t>
  </si>
  <si>
    <t>Proficiency Report</t>
  </si>
  <si>
    <t>Time Spent</t>
  </si>
  <si>
    <t>Questions Statistics Report</t>
  </si>
  <si>
    <t>Certification Score</t>
  </si>
  <si>
    <t>Q1 CSAT Score</t>
  </si>
  <si>
    <t>Q1 QC Score</t>
  </si>
  <si>
    <t>Process Specific</t>
  </si>
  <si>
    <t>STAR &amp; OSvC</t>
  </si>
  <si>
    <t>Total Time Spent</t>
  </si>
  <si>
    <t>Overall Average</t>
  </si>
  <si>
    <t>Certification Level</t>
  </si>
  <si>
    <t>Competency Level</t>
  </si>
  <si>
    <t>EMEA Books</t>
  </si>
  <si>
    <t>Aileen Abila</t>
  </si>
  <si>
    <t>00:10:36</t>
  </si>
  <si>
    <t>00:11:37</t>
  </si>
  <si>
    <t>Beginner</t>
  </si>
  <si>
    <t>Novice</t>
  </si>
  <si>
    <t>For evaluation</t>
  </si>
  <si>
    <t>US/EMEA Book Returns</t>
  </si>
  <si>
    <t>Aime Cabiso</t>
  </si>
  <si>
    <t>00:11:51</t>
  </si>
  <si>
    <t>00:11:56</t>
  </si>
  <si>
    <t>SME</t>
  </si>
  <si>
    <t>Matched</t>
  </si>
  <si>
    <t>APAC Books</t>
  </si>
  <si>
    <t>Allan Joseph Cruz</t>
  </si>
  <si>
    <t>00:12:18</t>
  </si>
  <si>
    <t>00:08:51</t>
  </si>
  <si>
    <t>Journals ARGI</t>
  </si>
  <si>
    <t>Analiza Musuhud</t>
  </si>
  <si>
    <t>00:05:15</t>
  </si>
  <si>
    <t>00:19:29</t>
  </si>
  <si>
    <t>Advanced</t>
  </si>
  <si>
    <t>Andrea Santos</t>
  </si>
  <si>
    <t>00:05:10</t>
  </si>
  <si>
    <t>00:07:33</t>
  </si>
  <si>
    <t>US Books</t>
  </si>
  <si>
    <t>Annalyn Hernandez</t>
  </si>
  <si>
    <t>00:08:32</t>
  </si>
  <si>
    <t>00:08:15</t>
  </si>
  <si>
    <t>Belinda Lacuesta</t>
  </si>
  <si>
    <t>00:20:35</t>
  </si>
  <si>
    <t>00:13:42</t>
  </si>
  <si>
    <t>Carlos Godelosao Jr</t>
  </si>
  <si>
    <t>00:20:52</t>
  </si>
  <si>
    <t>00:18:48</t>
  </si>
  <si>
    <t>Christian Melendres</t>
  </si>
  <si>
    <t>00:05:24</t>
  </si>
  <si>
    <t>Ciz Rica Rivera</t>
  </si>
  <si>
    <t>00:06:53</t>
  </si>
  <si>
    <t>00:09:02</t>
  </si>
  <si>
    <t>Elmerson Bagain</t>
  </si>
  <si>
    <t>00:11:18</t>
  </si>
  <si>
    <t>00:10:43</t>
  </si>
  <si>
    <t>Erlyn Coronado</t>
  </si>
  <si>
    <t>00:05:34</t>
  </si>
  <si>
    <t>00:03:51</t>
  </si>
  <si>
    <t>Journals Online</t>
  </si>
  <si>
    <t>Ester Joy Agra</t>
  </si>
  <si>
    <t>00:06:58</t>
  </si>
  <si>
    <t>Fritzie Ivy Rimando</t>
  </si>
  <si>
    <t>00:12:36</t>
  </si>
  <si>
    <t>00:12:21</t>
  </si>
  <si>
    <t>Journals Delta</t>
  </si>
  <si>
    <t>Gwendelyn Cuerda</t>
  </si>
  <si>
    <t>00:15:31</t>
  </si>
  <si>
    <t>00:08:26</t>
  </si>
  <si>
    <t>Jayson Baquial</t>
  </si>
  <si>
    <t>00:12:47</t>
  </si>
  <si>
    <t>00:09:48</t>
  </si>
  <si>
    <t>Jennelyn Ortiz</t>
  </si>
  <si>
    <t>00:03:32</t>
  </si>
  <si>
    <t>00:03:31</t>
  </si>
  <si>
    <t>Jeraline Estrada</t>
  </si>
  <si>
    <t>00:19:30</t>
  </si>
  <si>
    <t>00:32:28</t>
  </si>
  <si>
    <t>Jizzle Joyce Martinez</t>
  </si>
  <si>
    <t>00:06:23</t>
  </si>
  <si>
    <t>00:08:58</t>
  </si>
  <si>
    <t>John Nicole Ogabang</t>
  </si>
  <si>
    <t>00:17:38</t>
  </si>
  <si>
    <t>00:10:04</t>
  </si>
  <si>
    <t>Jomyrken Espeleta</t>
  </si>
  <si>
    <t>00:18:25</t>
  </si>
  <si>
    <t>00:12:15</t>
  </si>
  <si>
    <t>Kenneth Jan Sierra</t>
  </si>
  <si>
    <t>00:07:44</t>
  </si>
  <si>
    <t>00:09:27</t>
  </si>
  <si>
    <t>Kristian Posta</t>
  </si>
  <si>
    <t>00:05:32</t>
  </si>
  <si>
    <t>00:07:11</t>
  </si>
  <si>
    <t>Kurt Joseph Quibedo</t>
  </si>
  <si>
    <t>00:13:49</t>
  </si>
  <si>
    <t>00:06:16</t>
  </si>
  <si>
    <t>Lea Marie Aragones</t>
  </si>
  <si>
    <t>00:20:03</t>
  </si>
  <si>
    <t>00:10:14</t>
  </si>
  <si>
    <t>Leah Bitonio</t>
  </si>
  <si>
    <t>00:17:55</t>
  </si>
  <si>
    <t>00:16:11</t>
  </si>
  <si>
    <t>Love Abuso</t>
  </si>
  <si>
    <t>00:31:32</t>
  </si>
  <si>
    <t>00:19:26</t>
  </si>
  <si>
    <t>Mandrelle Vin Abad</t>
  </si>
  <si>
    <t>00:10:31</t>
  </si>
  <si>
    <t>00:11:03</t>
  </si>
  <si>
    <t>Mardie Gudmalin</t>
  </si>
  <si>
    <t>00:31:02</t>
  </si>
  <si>
    <t>00:08:17</t>
  </si>
  <si>
    <t>Maria Kazziah Uguil</t>
  </si>
  <si>
    <t>00:10:55</t>
  </si>
  <si>
    <t>00:10:21</t>
  </si>
  <si>
    <t>Maria Rafoncel Aquino</t>
  </si>
  <si>
    <t>00:11:27</t>
  </si>
  <si>
    <t>00:07:00</t>
  </si>
  <si>
    <t>Marilyn Villarante</t>
  </si>
  <si>
    <t>00:24:26</t>
  </si>
  <si>
    <t>00:27:06</t>
  </si>
  <si>
    <t>Marjhory Anne Soriano</t>
  </si>
  <si>
    <t>00:12:13</t>
  </si>
  <si>
    <t>00:12:08</t>
  </si>
  <si>
    <t>Marvin Legaspi</t>
  </si>
  <si>
    <t>00:16:16</t>
  </si>
  <si>
    <t>00:17:44</t>
  </si>
  <si>
    <t>Mercelita Baltar</t>
  </si>
  <si>
    <t>00:08:34</t>
  </si>
  <si>
    <t>00:17:51</t>
  </si>
  <si>
    <t>Merven Chris Maputi</t>
  </si>
  <si>
    <t>00:06:10</t>
  </si>
  <si>
    <t>00:05:46</t>
  </si>
  <si>
    <t>Michael Banagua</t>
  </si>
  <si>
    <t>00:15:33</t>
  </si>
  <si>
    <t>00:10:18</t>
  </si>
  <si>
    <t>Michelle Pangan</t>
  </si>
  <si>
    <t>00:19:43</t>
  </si>
  <si>
    <t>00:15:07</t>
  </si>
  <si>
    <t>Nelva Monion</t>
  </si>
  <si>
    <t>00:19:06</t>
  </si>
  <si>
    <t>Noreen Kinilitan</t>
  </si>
  <si>
    <t>00:19:51</t>
  </si>
  <si>
    <t>00:16:30</t>
  </si>
  <si>
    <t>Rhean Dee Elnar</t>
  </si>
  <si>
    <t>Roxlee John Sayson</t>
  </si>
  <si>
    <t>00:04:13</t>
  </si>
  <si>
    <t>00:07:41</t>
  </si>
  <si>
    <t>Shem Maicah Campillos</t>
  </si>
  <si>
    <t>00:05:20</t>
  </si>
  <si>
    <t>00:09:07</t>
  </si>
  <si>
    <t>Zynka Jane Orquesta</t>
  </si>
  <si>
    <t>00:10:48</t>
  </si>
  <si>
    <t>Q2 Certification Score</t>
  </si>
  <si>
    <t>Q2 CSAT Score</t>
  </si>
  <si>
    <t>Q2 QC Score</t>
  </si>
  <si>
    <t>00:13:45</t>
  </si>
  <si>
    <t>00:16:55</t>
  </si>
  <si>
    <t>00:06:06</t>
  </si>
  <si>
    <t>00:04:55</t>
  </si>
  <si>
    <t>00:15:40</t>
  </si>
  <si>
    <t>00:14:02</t>
  </si>
  <si>
    <t>00:10:10</t>
  </si>
  <si>
    <t>00:08:10</t>
  </si>
  <si>
    <t>00:06:47</t>
  </si>
  <si>
    <t>00:05:42</t>
  </si>
  <si>
    <t>00:16:07</t>
  </si>
  <si>
    <t>00:12:33</t>
  </si>
  <si>
    <t>00:12:28</t>
  </si>
  <si>
    <t>00:06:08</t>
  </si>
  <si>
    <t>00:05:44</t>
  </si>
  <si>
    <t>00:20:43</t>
  </si>
  <si>
    <t>00:08:23</t>
  </si>
  <si>
    <t>00:05:57</t>
  </si>
  <si>
    <t>00:09:29</t>
  </si>
  <si>
    <t>00:12:06</t>
  </si>
  <si>
    <t>00:14:03</t>
  </si>
  <si>
    <t>00:07:18</t>
  </si>
  <si>
    <t>00:09:22</t>
  </si>
  <si>
    <t>00:11:09</t>
  </si>
  <si>
    <t>00:15:13</t>
  </si>
  <si>
    <t>00:11:39</t>
  </si>
  <si>
    <t>00:17:00</t>
  </si>
  <si>
    <t>00:10:46</t>
  </si>
  <si>
    <t>00:18:42</t>
  </si>
  <si>
    <t>00:11:58</t>
  </si>
  <si>
    <t>00:13:37</t>
  </si>
  <si>
    <t>00:05:53</t>
  </si>
  <si>
    <t>00:04:36</t>
  </si>
  <si>
    <t>00:25:28</t>
  </si>
  <si>
    <t>00:18:21</t>
  </si>
  <si>
    <t>00:09:17</t>
  </si>
  <si>
    <t>00:17:21</t>
  </si>
  <si>
    <t>00:14:33</t>
  </si>
  <si>
    <t>00:10:00</t>
  </si>
  <si>
    <t>00:16:41</t>
  </si>
  <si>
    <t>00:14:04</t>
  </si>
  <si>
    <t>00:09:15</t>
  </si>
  <si>
    <t>00:09:54</t>
  </si>
  <si>
    <t>00:07:28</t>
  </si>
  <si>
    <t>00:10:28</t>
  </si>
  <si>
    <t>00:11:44</t>
  </si>
  <si>
    <t>00:13:43</t>
  </si>
  <si>
    <t>00:14:06</t>
  </si>
  <si>
    <t>00:22:17</t>
  </si>
  <si>
    <t>00:26:38</t>
  </si>
  <si>
    <t>00:27:21</t>
  </si>
  <si>
    <t>00:27:07</t>
  </si>
  <si>
    <t>00:09:23</t>
  </si>
  <si>
    <t>00:14:39</t>
  </si>
  <si>
    <t>00:10:41</t>
  </si>
  <si>
    <t>00:07:20</t>
  </si>
  <si>
    <t>00:25:37</t>
  </si>
  <si>
    <t>00:13:01</t>
  </si>
  <si>
    <t>00:16:23</t>
  </si>
  <si>
    <t>00:13:24</t>
  </si>
  <si>
    <t>00:08:30</t>
  </si>
  <si>
    <t>00:09:56</t>
  </si>
  <si>
    <t>00:24:38</t>
  </si>
  <si>
    <t>00:18:41</t>
  </si>
  <si>
    <t>00:16:37</t>
  </si>
  <si>
    <t>00:15:14</t>
  </si>
  <si>
    <t>00:09:55</t>
  </si>
  <si>
    <t>00:13:12</t>
  </si>
  <si>
    <t>00:09:40</t>
  </si>
  <si>
    <t>00:09:16</t>
  </si>
  <si>
    <t>00:14:35</t>
  </si>
  <si>
    <t>00:13:33</t>
  </si>
  <si>
    <t>00:14:52</t>
  </si>
  <si>
    <t>00:06:20</t>
  </si>
  <si>
    <t>00:08:40</t>
  </si>
  <si>
    <t>00:15:41</t>
  </si>
  <si>
    <t>00:19:40</t>
  </si>
  <si>
    <t>00:13:36</t>
  </si>
  <si>
    <t>00:18:51</t>
  </si>
  <si>
    <t>00:08:42</t>
  </si>
  <si>
    <t>00:07:24</t>
  </si>
  <si>
    <t>00:08:11</t>
  </si>
  <si>
    <t>00:07:53</t>
  </si>
  <si>
    <t>Q3 CSAT Score</t>
  </si>
  <si>
    <t>Q3 QC Score</t>
  </si>
  <si>
    <t>CSAT Score 
(July-Sept 2020)</t>
  </si>
  <si>
    <t>QC Score
July-Sept 2020)</t>
  </si>
  <si>
    <t>00:11:31</t>
  </si>
  <si>
    <t>00:21:43</t>
  </si>
  <si>
    <t>00:09:10</t>
  </si>
  <si>
    <t>00:07:26</t>
  </si>
  <si>
    <t>None</t>
  </si>
  <si>
    <t>n/a</t>
  </si>
  <si>
    <t>00:11:24</t>
  </si>
  <si>
    <t>00:12:54</t>
  </si>
  <si>
    <t>00:07:37</t>
  </si>
  <si>
    <t>00:12:29</t>
  </si>
  <si>
    <t>00:18:26</t>
  </si>
  <si>
    <t>00:14:54</t>
  </si>
  <si>
    <t>00:25:15</t>
  </si>
  <si>
    <t>00:25:21</t>
  </si>
  <si>
    <t>00:12:50</t>
  </si>
  <si>
    <t>00:04:58</t>
  </si>
  <si>
    <t>00:22:01</t>
  </si>
  <si>
    <t>00:07:07</t>
  </si>
  <si>
    <t>00:06:51</t>
  </si>
  <si>
    <t>00:06:26</t>
  </si>
  <si>
    <t>00:08:44</t>
  </si>
  <si>
    <t>00:04:37</t>
  </si>
  <si>
    <t>00:18:45</t>
  </si>
  <si>
    <t>00:08:55</t>
  </si>
  <si>
    <t>00:07:14</t>
  </si>
  <si>
    <t>00:04:29</t>
  </si>
  <si>
    <t>00:06:36</t>
  </si>
  <si>
    <t>00:11:23</t>
  </si>
  <si>
    <t>00:06:35</t>
  </si>
  <si>
    <t>00:27:35</t>
  </si>
  <si>
    <t>00:14:45</t>
  </si>
  <si>
    <t>00:15:27</t>
  </si>
  <si>
    <t>00:10:53</t>
  </si>
  <si>
    <t>00:20:12</t>
  </si>
  <si>
    <t>00:07:59</t>
  </si>
  <si>
    <t>00:36:13</t>
  </si>
  <si>
    <t>00:12:55</t>
  </si>
  <si>
    <t>Mandrelle Abad</t>
  </si>
  <si>
    <t>00:10:51</t>
  </si>
  <si>
    <t>00:10:24</t>
  </si>
  <si>
    <t>00:17:03</t>
  </si>
  <si>
    <t>00:16:51</t>
  </si>
  <si>
    <t>00:23:45</t>
  </si>
  <si>
    <t>00:06:43</t>
  </si>
  <si>
    <t>00:27:38</t>
  </si>
  <si>
    <t>00:19:45</t>
  </si>
  <si>
    <t>00:26:55</t>
  </si>
  <si>
    <t>00:17:26</t>
  </si>
  <si>
    <t>00:17:42</t>
  </si>
  <si>
    <t>00:20:02</t>
  </si>
  <si>
    <t>00:06:49</t>
  </si>
  <si>
    <t>00:07:46</t>
  </si>
  <si>
    <t>00:18:10</t>
  </si>
  <si>
    <t>00:16:54</t>
  </si>
  <si>
    <t>Q1 Results</t>
  </si>
  <si>
    <t>Q2 Results</t>
  </si>
  <si>
    <t>Q1 Overall Competency</t>
  </si>
  <si>
    <t>Q2 Overall Competency</t>
  </si>
  <si>
    <t>Count of Name</t>
  </si>
  <si>
    <t>Count of Name2</t>
  </si>
  <si>
    <t>Grand Total</t>
  </si>
  <si>
    <t>Q1 Tenure+Competency</t>
  </si>
  <si>
    <t>Q2 Tenure+Competency</t>
  </si>
  <si>
    <t>Q1 Certification Results</t>
  </si>
  <si>
    <t>Q2 Certification Results</t>
  </si>
  <si>
    <t>Competency Score</t>
  </si>
  <si>
    <t>Column Labels</t>
  </si>
  <si>
    <t>(blank)</t>
  </si>
  <si>
    <t>Q1 Overall Competency (Per Team)</t>
  </si>
  <si>
    <t>Q2 Overall Competency (Per Team)</t>
  </si>
  <si>
    <t>Q1 Tenure+Competency (Per Team)</t>
  </si>
  <si>
    <t>Q2 Tenure+Competency (Per Team)</t>
  </si>
  <si>
    <t>Q1 Time Spent</t>
  </si>
  <si>
    <t>Q2 Time Spent</t>
  </si>
  <si>
    <t>Row Labels</t>
  </si>
  <si>
    <t>Average of Total Time Spent</t>
  </si>
  <si>
    <t>Average of Total Time Spent2</t>
  </si>
  <si>
    <t>Q1 Questions Statistics Report</t>
  </si>
  <si>
    <t>Q1 Certification Score</t>
  </si>
  <si>
    <t>Q2 Questions Statistics Report</t>
  </si>
  <si>
    <t>Q1 Status</t>
  </si>
  <si>
    <t>Q2 Status</t>
  </si>
  <si>
    <t>Failed</t>
  </si>
  <si>
    <t>Passed</t>
  </si>
  <si>
    <t>(Multiple Items)</t>
  </si>
  <si>
    <t>Q2</t>
  </si>
  <si>
    <t>Q1</t>
  </si>
  <si>
    <t>N/a</t>
  </si>
  <si>
    <t>Individual</t>
  </si>
  <si>
    <t>CSAT</t>
  </si>
  <si>
    <t>Month</t>
  </si>
  <si>
    <t>QC Score</t>
  </si>
  <si>
    <t>April</t>
  </si>
  <si>
    <t>Average of CSAT</t>
  </si>
  <si>
    <t>Average of QC Score</t>
  </si>
  <si>
    <t>May</t>
  </si>
  <si>
    <t>June</t>
  </si>
  <si>
    <t>Andrea T.   Santos</t>
  </si>
  <si>
    <t>Christian Leinard Melendres</t>
  </si>
  <si>
    <t>Erlyn Sinto Coronado</t>
  </si>
  <si>
    <t>Gwendelyn Garcia Cuerda</t>
  </si>
  <si>
    <t>John Nicole Pis-an Ogabang</t>
  </si>
  <si>
    <t>Lea Marie Buenas Malayo Aragones</t>
  </si>
  <si>
    <t>Mercelita H Baltar</t>
  </si>
  <si>
    <t>Merven Chris Amores Maputi</t>
  </si>
  <si>
    <t>Michael Tanguan Banagua</t>
  </si>
  <si>
    <t>Rhean Dee Pinili Elnar</t>
  </si>
</sst>
</file>

<file path=xl/styles.xml><?xml version="1.0" encoding="utf-8"?>
<styleSheet xmlns="http://schemas.openxmlformats.org/spreadsheetml/2006/main">
  <numFmts count="3">
    <numFmt numFmtId="164" formatCode="h:mm:ss;@"/>
    <numFmt numFmtId="165" formatCode="0.0%"/>
    <numFmt numFmtId="166" formatCode="[$-F400]h:mm:ss\ AM/PM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FFC000"/>
      <name val="Calibri"/>
      <family val="2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rgb="FFC00000"/>
      <name val="Arial"/>
      <family val="2"/>
    </font>
    <font>
      <b/>
      <sz val="10"/>
      <color indexed="16"/>
      <name val="Arial"/>
      <family val="2"/>
    </font>
    <font>
      <sz val="8"/>
      <color indexed="8"/>
      <name val="Arial"/>
      <family val="2"/>
    </font>
    <font>
      <sz val="8"/>
      <color indexed="17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61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C65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66CC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FF66CC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0" fillId="11" borderId="0" applyNumberFormat="0" applyBorder="0" applyAlignment="0" applyProtection="0"/>
  </cellStyleXfs>
  <cellXfs count="217">
    <xf numFmtId="0" fontId="0" fillId="0" borderId="0" xfId="0"/>
    <xf numFmtId="0" fontId="0" fillId="6" borderId="0" xfId="0" applyFill="1" applyAlignment="1">
      <alignment horizontal="center"/>
    </xf>
    <xf numFmtId="0" fontId="0" fillId="6" borderId="0" xfId="0" applyFill="1"/>
    <xf numFmtId="0" fontId="6" fillId="0" borderId="1" xfId="0" applyFont="1" applyBorder="1"/>
    <xf numFmtId="14" fontId="7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2" fillId="6" borderId="1" xfId="0" applyFont="1" applyFill="1" applyBorder="1"/>
    <xf numFmtId="0" fontId="0" fillId="6" borderId="1" xfId="0" applyFill="1" applyBorder="1"/>
    <xf numFmtId="0" fontId="6" fillId="0" borderId="1" xfId="0" applyFont="1" applyFill="1" applyBorder="1"/>
    <xf numFmtId="2" fontId="11" fillId="0" borderId="1" xfId="0" applyNumberFormat="1" applyFont="1" applyBorder="1" applyAlignment="1">
      <alignment horizontal="center"/>
    </xf>
    <xf numFmtId="0" fontId="0" fillId="0" borderId="0" xfId="0" applyFill="1"/>
    <xf numFmtId="0" fontId="6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2" fontId="6" fillId="6" borderId="1" xfId="0" applyNumberFormat="1" applyFont="1" applyFill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21" fontId="10" fillId="0" borderId="1" xfId="0" applyNumberFormat="1" applyFont="1" applyBorder="1" applyAlignment="1">
      <alignment horizontal="center"/>
    </xf>
    <xf numFmtId="21" fontId="12" fillId="0" borderId="1" xfId="0" applyNumberFormat="1" applyFont="1" applyBorder="1" applyAlignment="1">
      <alignment horizontal="center"/>
    </xf>
    <xf numFmtId="9" fontId="10" fillId="0" borderId="1" xfId="0" applyNumberFormat="1" applyFont="1" applyBorder="1" applyAlignment="1">
      <alignment horizontal="center"/>
    </xf>
    <xf numFmtId="9" fontId="12" fillId="0" borderId="1" xfId="0" applyNumberFormat="1" applyFont="1" applyBorder="1" applyAlignment="1">
      <alignment horizontal="center"/>
    </xf>
    <xf numFmtId="9" fontId="13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6" fillId="6" borderId="1" xfId="0" applyFont="1" applyFill="1" applyBorder="1"/>
    <xf numFmtId="0" fontId="6" fillId="6" borderId="1" xfId="0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1" fontId="12" fillId="0" borderId="1" xfId="0" applyNumberFormat="1" applyFont="1" applyFill="1" applyBorder="1" applyAlignment="1">
      <alignment horizontal="center"/>
    </xf>
    <xf numFmtId="9" fontId="10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7" borderId="2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/>
    </xf>
    <xf numFmtId="0" fontId="16" fillId="8" borderId="4" xfId="0" applyFont="1" applyFill="1" applyBorder="1" applyAlignment="1">
      <alignment horizontal="center" vertical="center"/>
    </xf>
    <xf numFmtId="165" fontId="16" fillId="8" borderId="4" xfId="0" applyNumberFormat="1" applyFont="1" applyFill="1" applyBorder="1" applyAlignment="1">
      <alignment horizontal="center"/>
    </xf>
    <xf numFmtId="165" fontId="17" fillId="8" borderId="4" xfId="0" applyNumberFormat="1" applyFont="1" applyFill="1" applyBorder="1" applyAlignment="1">
      <alignment horizontal="center"/>
    </xf>
    <xf numFmtId="165" fontId="16" fillId="8" borderId="4" xfId="0" applyNumberFormat="1" applyFont="1" applyFill="1" applyBorder="1" applyAlignment="1">
      <alignment horizontal="center" vertical="center"/>
    </xf>
    <xf numFmtId="165" fontId="17" fillId="8" borderId="4" xfId="0" applyNumberFormat="1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16" fillId="8" borderId="0" xfId="0" applyFont="1" applyFill="1" applyBorder="1" applyAlignment="1">
      <alignment horizontal="center" vertical="center"/>
    </xf>
    <xf numFmtId="0" fontId="0" fillId="0" borderId="4" xfId="0" applyBorder="1"/>
    <xf numFmtId="0" fontId="16" fillId="8" borderId="0" xfId="0" applyFont="1" applyFill="1" applyBorder="1" applyAlignment="1">
      <alignment horizontal="center"/>
    </xf>
    <xf numFmtId="165" fontId="16" fillId="8" borderId="0" xfId="0" applyNumberFormat="1" applyFont="1" applyFill="1" applyBorder="1" applyAlignment="1">
      <alignment horizontal="center" vertical="center"/>
    </xf>
    <xf numFmtId="165" fontId="17" fillId="8" borderId="0" xfId="0" applyNumberFormat="1" applyFont="1" applyFill="1" applyBorder="1" applyAlignment="1">
      <alignment horizontal="center" vertical="center"/>
    </xf>
    <xf numFmtId="165" fontId="17" fillId="8" borderId="0" xfId="0" applyNumberFormat="1" applyFont="1" applyFill="1" applyBorder="1" applyAlignment="1">
      <alignment horizontal="center"/>
    </xf>
    <xf numFmtId="165" fontId="16" fillId="8" borderId="0" xfId="0" applyNumberFormat="1" applyFont="1" applyFill="1" applyBorder="1" applyAlignment="1">
      <alignment horizontal="center"/>
    </xf>
    <xf numFmtId="9" fontId="0" fillId="0" borderId="4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45" fontId="6" fillId="0" borderId="1" xfId="0" applyNumberFormat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6" borderId="0" xfId="0" applyFont="1" applyFill="1"/>
    <xf numFmtId="0" fontId="5" fillId="6" borderId="0" xfId="0" applyFont="1" applyFill="1"/>
    <xf numFmtId="0" fontId="6" fillId="0" borderId="0" xfId="0" pivotButton="1" applyFont="1"/>
    <xf numFmtId="0" fontId="6" fillId="0" borderId="0" xfId="0" applyFont="1"/>
    <xf numFmtId="0" fontId="6" fillId="0" borderId="0" xfId="0" applyFont="1" applyAlignment="1">
      <alignment horizontal="left"/>
    </xf>
    <xf numFmtId="0" fontId="6" fillId="6" borderId="0" xfId="0" applyFont="1" applyFill="1" applyAlignment="1">
      <alignment horizontal="left"/>
    </xf>
    <xf numFmtId="0" fontId="6" fillId="6" borderId="0" xfId="0" applyNumberFormat="1" applyFont="1" applyFill="1"/>
    <xf numFmtId="0" fontId="5" fillId="0" borderId="0" xfId="0" applyFont="1"/>
    <xf numFmtId="0" fontId="19" fillId="6" borderId="0" xfId="0" applyFont="1" applyFill="1"/>
    <xf numFmtId="0" fontId="13" fillId="6" borderId="0" xfId="0" applyFont="1" applyFill="1"/>
    <xf numFmtId="0" fontId="6" fillId="0" borderId="0" xfId="0" applyNumberFormat="1" applyFont="1" applyAlignment="1">
      <alignment horizontal="center"/>
    </xf>
    <xf numFmtId="0" fontId="6" fillId="6" borderId="0" xfId="0" applyNumberFormat="1" applyFont="1" applyFill="1" applyAlignment="1">
      <alignment horizontal="center"/>
    </xf>
    <xf numFmtId="10" fontId="6" fillId="0" borderId="0" xfId="0" applyNumberFormat="1" applyFont="1" applyAlignment="1">
      <alignment horizontal="center"/>
    </xf>
    <xf numFmtId="10" fontId="6" fillId="6" borderId="0" xfId="0" applyNumberFormat="1" applyFont="1" applyFill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6" borderId="0" xfId="0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8" fillId="6" borderId="0" xfId="0" applyFont="1" applyFill="1" applyAlignment="1">
      <alignment horizontal="center"/>
    </xf>
    <xf numFmtId="0" fontId="6" fillId="0" borderId="11" xfId="0" pivotButton="1" applyFont="1" applyBorder="1"/>
    <xf numFmtId="0" fontId="6" fillId="0" borderId="12" xfId="0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6" fillId="0" borderId="0" xfId="0" applyNumberFormat="1" applyFont="1" applyBorder="1" applyAlignment="1">
      <alignment horizontal="center"/>
    </xf>
    <xf numFmtId="10" fontId="6" fillId="0" borderId="12" xfId="0" applyNumberFormat="1" applyFont="1" applyBorder="1" applyAlignment="1">
      <alignment horizontal="center"/>
    </xf>
    <xf numFmtId="0" fontId="6" fillId="0" borderId="13" xfId="0" applyFont="1" applyBorder="1" applyAlignment="1">
      <alignment horizontal="left"/>
    </xf>
    <xf numFmtId="0" fontId="6" fillId="0" borderId="14" xfId="0" applyNumberFormat="1" applyFont="1" applyBorder="1" applyAlignment="1">
      <alignment horizontal="center"/>
    </xf>
    <xf numFmtId="10" fontId="6" fillId="0" borderId="15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10" fontId="6" fillId="0" borderId="12" xfId="0" applyNumberFormat="1" applyFont="1" applyBorder="1" applyAlignment="1">
      <alignment horizontal="center" vertical="center"/>
    </xf>
    <xf numFmtId="0" fontId="6" fillId="0" borderId="14" xfId="0" applyNumberFormat="1" applyFont="1" applyBorder="1" applyAlignment="1">
      <alignment horizontal="center" vertical="center"/>
    </xf>
    <xf numFmtId="10" fontId="6" fillId="0" borderId="15" xfId="0" applyNumberFormat="1" applyFont="1" applyBorder="1" applyAlignment="1">
      <alignment horizontal="center" vertical="center"/>
    </xf>
    <xf numFmtId="0" fontId="6" fillId="0" borderId="8" xfId="0" pivotButton="1" applyFont="1" applyBorder="1"/>
    <xf numFmtId="0" fontId="6" fillId="0" borderId="9" xfId="0" pivotButton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0" borderId="12" xfId="0" applyNumberFormat="1" applyFont="1" applyBorder="1" applyAlignment="1">
      <alignment horizontal="center"/>
    </xf>
    <xf numFmtId="0" fontId="6" fillId="0" borderId="15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8" xfId="0" applyNumberFormat="1" applyFont="1" applyBorder="1" applyAlignment="1">
      <alignment horizontal="center" vertical="center"/>
    </xf>
    <xf numFmtId="10" fontId="6" fillId="0" borderId="10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3" xfId="0" applyNumberFormat="1" applyFont="1" applyBorder="1" applyAlignment="1">
      <alignment horizontal="center" vertical="center"/>
    </xf>
    <xf numFmtId="0" fontId="6" fillId="0" borderId="7" xfId="0" pivotButton="1" applyFont="1" applyBorder="1"/>
    <xf numFmtId="0" fontId="6" fillId="0" borderId="19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2" fontId="6" fillId="0" borderId="19" xfId="0" applyNumberFormat="1" applyFont="1" applyBorder="1" applyAlignment="1">
      <alignment horizontal="left"/>
    </xf>
    <xf numFmtId="2" fontId="6" fillId="0" borderId="20" xfId="0" applyNumberFormat="1" applyFont="1" applyBorder="1" applyAlignment="1">
      <alignment horizontal="left"/>
    </xf>
    <xf numFmtId="2" fontId="6" fillId="0" borderId="21" xfId="0" applyNumberFormat="1" applyFont="1" applyBorder="1" applyAlignment="1">
      <alignment horizontal="left"/>
    </xf>
    <xf numFmtId="2" fontId="6" fillId="0" borderId="7" xfId="0" applyNumberFormat="1" applyFont="1" applyBorder="1" applyAlignment="1">
      <alignment horizontal="left"/>
    </xf>
    <xf numFmtId="9" fontId="0" fillId="6" borderId="0" xfId="1" applyNumberFormat="1" applyFont="1" applyFill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0" fontId="6" fillId="6" borderId="1" xfId="0" applyNumberFormat="1" applyFont="1" applyFill="1" applyBorder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12" fillId="13" borderId="1" xfId="0" applyNumberFormat="1" applyFont="1" applyFill="1" applyBorder="1" applyAlignment="1">
      <alignment horizontal="center"/>
    </xf>
    <xf numFmtId="164" fontId="5" fillId="13" borderId="1" xfId="0" applyNumberFormat="1" applyFont="1" applyFill="1" applyBorder="1" applyAlignment="1">
      <alignment horizontal="center"/>
    </xf>
    <xf numFmtId="21" fontId="2" fillId="0" borderId="1" xfId="0" applyNumberFormat="1" applyFont="1" applyBorder="1" applyAlignment="1">
      <alignment horizontal="center"/>
    </xf>
    <xf numFmtId="0" fontId="5" fillId="14" borderId="1" xfId="0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/>
    </xf>
    <xf numFmtId="10" fontId="14" fillId="0" borderId="1" xfId="0" applyNumberFormat="1" applyFont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center"/>
    </xf>
    <xf numFmtId="9" fontId="14" fillId="0" borderId="1" xfId="0" applyNumberFormat="1" applyFont="1" applyFill="1" applyBorder="1" applyAlignment="1">
      <alignment horizontal="center"/>
    </xf>
    <xf numFmtId="9" fontId="22" fillId="15" borderId="1" xfId="2" applyNumberFormat="1" applyFont="1" applyFill="1" applyBorder="1" applyAlignment="1">
      <alignment horizontal="center"/>
    </xf>
    <xf numFmtId="0" fontId="6" fillId="12" borderId="1" xfId="0" applyFont="1" applyFill="1" applyBorder="1"/>
    <xf numFmtId="0" fontId="0" fillId="12" borderId="1" xfId="0" applyFill="1" applyBorder="1" applyAlignment="1">
      <alignment horizontal="center"/>
    </xf>
    <xf numFmtId="9" fontId="21" fillId="11" borderId="1" xfId="2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1" xfId="0" applyFont="1" applyBorder="1"/>
    <xf numFmtId="0" fontId="0" fillId="0" borderId="0" xfId="0" applyNumberFormat="1"/>
    <xf numFmtId="0" fontId="0" fillId="0" borderId="0" xfId="0" pivotButton="1" applyAlignment="1">
      <alignment horizontal="center"/>
    </xf>
    <xf numFmtId="46" fontId="0" fillId="0" borderId="0" xfId="0" applyNumberFormat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0" fontId="6" fillId="0" borderId="9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NumberFormat="1" applyFont="1" applyBorder="1" applyAlignment="1">
      <alignment horizontal="center" vertical="center"/>
    </xf>
    <xf numFmtId="0" fontId="6" fillId="0" borderId="15" xfId="0" applyNumberFormat="1" applyFont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/>
    </xf>
    <xf numFmtId="0" fontId="6" fillId="0" borderId="11" xfId="0" pivotButton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9" fontId="6" fillId="6" borderId="0" xfId="1" applyFont="1" applyFill="1" applyAlignment="1">
      <alignment horizontal="center"/>
    </xf>
    <xf numFmtId="0" fontId="6" fillId="0" borderId="8" xfId="0" applyNumberFormat="1" applyFont="1" applyBorder="1" applyAlignment="1">
      <alignment horizontal="center"/>
    </xf>
    <xf numFmtId="10" fontId="6" fillId="0" borderId="10" xfId="0" applyNumberFormat="1" applyFont="1" applyBorder="1" applyAlignment="1">
      <alignment horizontal="center"/>
    </xf>
    <xf numFmtId="0" fontId="6" fillId="0" borderId="11" xfId="0" applyNumberFormat="1" applyFont="1" applyBorder="1" applyAlignment="1">
      <alignment horizontal="center"/>
    </xf>
    <xf numFmtId="0" fontId="6" fillId="0" borderId="13" xfId="0" applyNumberFormat="1" applyFont="1" applyBorder="1" applyAlignment="1">
      <alignment horizontal="center"/>
    </xf>
    <xf numFmtId="0" fontId="6" fillId="0" borderId="21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5" fillId="0" borderId="7" xfId="0" pivotButton="1" applyFont="1" applyBorder="1"/>
    <xf numFmtId="0" fontId="5" fillId="0" borderId="16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6" fillId="0" borderId="9" xfId="0" pivotButton="1" applyFont="1" applyBorder="1"/>
    <xf numFmtId="0" fontId="6" fillId="0" borderId="0" xfId="0" applyNumberFormat="1" applyFont="1" applyBorder="1"/>
    <xf numFmtId="0" fontId="6" fillId="0" borderId="12" xfId="0" applyNumberFormat="1" applyFont="1" applyBorder="1"/>
    <xf numFmtId="0" fontId="6" fillId="0" borderId="14" xfId="0" applyNumberFormat="1" applyFont="1" applyBorder="1"/>
    <xf numFmtId="0" fontId="6" fillId="0" borderId="15" xfId="0" applyNumberFormat="1" applyFont="1" applyBorder="1"/>
    <xf numFmtId="0" fontId="6" fillId="0" borderId="9" xfId="0" applyNumberFormat="1" applyFont="1" applyBorder="1"/>
    <xf numFmtId="0" fontId="6" fillId="0" borderId="10" xfId="0" applyNumberFormat="1" applyFont="1" applyBorder="1"/>
    <xf numFmtId="0" fontId="6" fillId="0" borderId="17" xfId="0" applyFont="1" applyBorder="1"/>
    <xf numFmtId="0" fontId="6" fillId="0" borderId="18" xfId="0" applyFont="1" applyBorder="1"/>
    <xf numFmtId="0" fontId="6" fillId="0" borderId="7" xfId="0" applyFont="1" applyBorder="1"/>
    <xf numFmtId="0" fontId="6" fillId="0" borderId="10" xfId="0" applyNumberFormat="1" applyFont="1" applyBorder="1" applyAlignment="1">
      <alignment horizontal="center"/>
    </xf>
    <xf numFmtId="0" fontId="6" fillId="0" borderId="21" xfId="0" pivotButton="1" applyFont="1" applyBorder="1"/>
    <xf numFmtId="0" fontId="6" fillId="0" borderId="15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10" fontId="12" fillId="0" borderId="1" xfId="1" applyNumberFormat="1" applyFont="1" applyBorder="1" applyAlignment="1">
      <alignment horizontal="center"/>
    </xf>
    <xf numFmtId="0" fontId="12" fillId="16" borderId="1" xfId="0" applyFont="1" applyFill="1" applyBorder="1" applyAlignment="1">
      <alignment horizontal="center"/>
    </xf>
    <xf numFmtId="10" fontId="12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3" fillId="10" borderId="16" xfId="0" applyFont="1" applyFill="1" applyBorder="1" applyAlignment="1">
      <alignment horizontal="center"/>
    </xf>
    <xf numFmtId="0" fontId="3" fillId="10" borderId="17" xfId="0" applyFont="1" applyFill="1" applyBorder="1" applyAlignment="1">
      <alignment horizontal="center"/>
    </xf>
    <xf numFmtId="0" fontId="3" fillId="10" borderId="18" xfId="0" applyFont="1" applyFill="1" applyBorder="1" applyAlignment="1">
      <alignment horizontal="center"/>
    </xf>
    <xf numFmtId="0" fontId="3" fillId="9" borderId="16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</cellXfs>
  <cellStyles count="3">
    <cellStyle name="Good" xfId="2" builtinId="26"/>
    <cellStyle name="Normal" xfId="0" builtinId="0"/>
    <cellStyle name="Percent" xfId="1" builtinId="5"/>
  </cellStyles>
  <dxfs count="629">
    <dxf>
      <alignment horizontal="center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color theme="1"/>
      </font>
      <fill>
        <patternFill>
          <bgColor rgb="FF92D05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numFmt numFmtId="31" formatCode="[h]:mm:ss"/>
    </dxf>
    <dxf>
      <numFmt numFmtId="31" formatCode="[h]:mm:ss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00B050"/>
      </font>
      <fill>
        <patternFill>
          <bgColor theme="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rlaan, Paul Ann" refreshedDate="44021.997669097225" createdVersion="5" refreshedVersion="5" minRefreshableVersion="3" recordCount="44">
  <cacheSource type="worksheet">
    <worksheetSource ref="A2:V46" sheet="Q1 Competency Matrix"/>
  </cacheSource>
  <cacheFields count="22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25" maxValue="13.166666666666666"/>
    </cacheField>
    <cacheField name="Date Completed" numFmtId="14">
      <sharedItems containsSemiMixedTypes="0" containsNonDate="0" containsDate="1" containsString="0" minDate="2020-02-26T00:00:00" maxDate="2020-03-10T00:00:00"/>
    </cacheField>
    <cacheField name="Process Specific" numFmtId="10">
      <sharedItems containsSemiMixedTypes="0" containsString="0" containsNumber="1" containsInteger="1" minValue="1" maxValue="1"/>
    </cacheField>
    <cacheField name="STAR &amp; OSvC" numFmtId="10">
      <sharedItems containsSemiMixedTypes="0" containsString="0" containsNumber="1" containsInteger="1" minValue="1" maxValue="1"/>
    </cacheField>
    <cacheField name="Process Specific2" numFmtId="164">
      <sharedItems containsDate="1" containsMixedTypes="1" minDate="1899-12-30T00:08:53" maxDate="1899-12-30T00:08:53"/>
    </cacheField>
    <cacheField name="STAR &amp; OSvC2" numFmtId="45">
      <sharedItems/>
    </cacheField>
    <cacheField name="Total Time Spent" numFmtId="164">
      <sharedItems/>
    </cacheField>
    <cacheField name="Process Specific3" numFmtId="10">
      <sharedItems containsSemiMixedTypes="0" containsString="0" containsNumber="1" minValue="0.68055555555555558" maxValue="1"/>
    </cacheField>
    <cacheField name="STAR &amp; OSvC3" numFmtId="10">
      <sharedItems containsSemiMixedTypes="0" containsString="0" containsNumber="1" minValue="0.7" maxValue="1"/>
    </cacheField>
    <cacheField name="Overall Average" numFmtId="10">
      <sharedItems containsSemiMixedTypes="0" containsString="0" containsNumber="1" minValue="0.70972222222222225" maxValue="1"/>
    </cacheField>
    <cacheField name="Certification Score" numFmtId="2">
      <sharedItems containsSemiMixedTypes="0" containsString="0" containsNumber="1" containsInteger="1" minValue="1" maxValue="5"/>
    </cacheField>
    <cacheField name="Certification Level" numFmtId="0">
      <sharedItems/>
    </cacheField>
    <cacheField name="CSAT Score _x000a_(Jan-Mar 2020)" numFmtId="9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/>
    </cacheField>
    <cacheField name="QC Score_x000a_(Jan-Mar 2020)" numFmtId="9">
      <sharedItems containsSemiMixedTypes="0" containsString="0" containsNumber="1" minValue="0.93933670049749907" maxValue="1.0019591471973324"/>
    </cacheField>
    <cacheField name="QC Level" numFmtId="2">
      <sharedItems containsSemiMixedTypes="0" containsString="0" containsNumber="1" containsInteger="1" minValue="4" maxValue="5"/>
    </cacheField>
    <cacheField name="Overall Score" numFmtId="2">
      <sharedItems containsSemiMixedTypes="0" containsString="0" containsNumber="1" minValue="2" maxValue="5"/>
    </cacheField>
    <cacheField name="Competency Level" numFmtId="0">
      <sharedItems/>
    </cacheField>
    <cacheField name="Tenure+Competency" numFmtId="0">
      <sharedItems count="2">
        <s v="For evaluation"/>
        <s v="Match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arlaan, Paul Ann" refreshedDate="44028.077100462964" createdVersion="5" refreshedVersion="5" minRefreshableVersion="3" recordCount="44">
  <cacheSource type="worksheet">
    <worksheetSource ref="A2:J46" sheet="Time Spent"/>
  </cacheSource>
  <cacheFields count="10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25" maxValue="13.166666666666666"/>
    </cacheField>
    <cacheField name="Process Specific" numFmtId="164">
      <sharedItems containsDate="1" containsMixedTypes="1" minDate="1899-12-30T00:08:53" maxDate="1899-12-30T00:08:53"/>
    </cacheField>
    <cacheField name="STAR &amp; OSvC" numFmtId="166">
      <sharedItems/>
    </cacheField>
    <cacheField name="Total Time Spent" numFmtId="164">
      <sharedItems containsSemiMixedTypes="0" containsNonDate="0" containsDate="1" containsString="0" minDate="1899-12-30T00:07:03" maxDate="1899-12-30T00:51:58" count="42">
        <d v="1899-12-30T00:22:13"/>
        <d v="1899-12-30T00:23:47"/>
        <d v="1899-12-30T00:21:09"/>
        <d v="1899-12-30T00:15:51"/>
        <d v="1899-12-30T00:12:43"/>
        <d v="1899-12-30T00:16:47"/>
        <d v="1899-12-30T00:34:17"/>
        <d v="1899-12-30T00:39:40"/>
        <d v="1899-12-30T00:10:34"/>
        <d v="1899-12-30T00:15:55"/>
        <d v="1899-12-30T00:22:01"/>
        <d v="1899-12-30T00:09:25"/>
        <d v="1899-12-30T00:24:57"/>
        <d v="1899-12-30T00:23:57"/>
        <d v="1899-12-30T00:22:35"/>
        <d v="1899-12-30T00:07:03"/>
        <d v="1899-12-30T00:51:58"/>
        <d v="1899-12-30T00:15:21"/>
        <d v="1899-12-30T00:27:42"/>
        <d v="1899-12-30T00:30:40"/>
        <d v="1899-12-30T00:17:11"/>
        <d v="1899-12-30T00:20:05"/>
        <d v="1899-12-30T00:30:17"/>
        <d v="1899-12-30T00:34:06"/>
        <d v="1899-12-30T00:50:58"/>
        <d v="1899-12-30T00:21:34"/>
        <d v="1899-12-30T00:39:19"/>
        <d v="1899-12-30T00:21:16"/>
        <d v="1899-12-30T00:18:27"/>
        <d v="1899-12-30T00:51:32"/>
        <d v="1899-12-30T00:24:21"/>
        <d v="1899-12-30T00:34:00"/>
        <d v="1899-12-30T00:26:25"/>
        <d v="1899-12-30T00:11:56"/>
        <d v="1899-12-30T00:25:51"/>
        <d v="1899-12-30T00:34:50"/>
        <d v="1899-12-30T00:27:57"/>
        <d v="1899-12-30T00:36:21"/>
        <d v="1899-12-30T00:23:53"/>
        <d v="1899-12-30T00:11:54"/>
        <d v="1899-12-30T00:14:27"/>
        <d v="1899-12-30T00:17:04"/>
      </sharedItems>
    </cacheField>
    <cacheField name="Process Specific2" numFmtId="166">
      <sharedItems containsBlank="1"/>
    </cacheField>
    <cacheField name="STAR &amp; OSvC2" numFmtId="166">
      <sharedItems containsBlank="1"/>
    </cacheField>
    <cacheField name="Total Time Spent2" numFmtId="0">
      <sharedItems containsNonDate="0" containsDate="1" containsString="0" containsBlank="1" minDate="1899-12-30T00:10:29" maxDate="1899-12-30T00:53:59" count="44">
        <d v="1899-12-30T00:30:40"/>
        <d v="1899-12-30T00:11:01"/>
        <d v="1899-12-30T00:29:42"/>
        <d v="1899-12-30T00:18:20"/>
        <d v="1899-12-30T00:12:29"/>
        <d v="1899-12-30T00:28:40"/>
        <d v="1899-12-30T00:24:05"/>
        <d v="1899-12-30T00:11:52"/>
        <d v="1899-12-30T00:29:06"/>
        <d v="1899-12-30T00:15:26"/>
        <d v="1899-12-30T00:26:09"/>
        <d v="1899-12-30T00:16:40"/>
        <d v="1899-12-30T00:26:22"/>
        <d v="1899-12-30T00:28:39"/>
        <d v="1899-12-30T00:29:28"/>
        <d v="1899-12-30T00:25:35"/>
        <d v="1899-12-30T00:10:29"/>
        <d v="1899-12-30T00:43:49"/>
        <d v="1899-12-30T00:26:38"/>
        <d v="1899-12-30T00:24:33"/>
        <d v="1899-12-30T00:30:45"/>
        <d v="1899-12-30T00:19:09"/>
        <m/>
        <d v="1899-12-30T00:17:56"/>
        <d v="1899-12-30T00:25:27"/>
        <d v="1899-12-30T00:36:23"/>
        <d v="1899-12-30T00:53:59"/>
        <d v="1899-12-30T00:36:30"/>
        <d v="1899-12-30T00:23:56"/>
        <d v="1899-12-30T00:18:01"/>
        <d v="1899-12-30T00:38:38"/>
        <d v="1899-12-30T00:29:47"/>
        <d v="1899-12-30T00:18:26"/>
        <d v="1899-12-30T00:43:19"/>
        <d v="1899-12-30T00:31:51"/>
        <d v="1899-12-30T00:23:07"/>
        <d v="1899-12-30T00:18:56"/>
        <d v="1899-12-30T00:24:53"/>
        <d v="1899-12-30T00:28:25"/>
        <d v="1899-12-30T00:15:00"/>
        <d v="1899-12-30T00:35:21"/>
        <d v="1899-12-30T00:32:27"/>
        <d v="1899-12-30T00:16:06"/>
        <d v="1899-12-30T00:16: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arlaan, Paul Ann" refreshedDate="44028.094741319444" createdVersion="5" refreshedVersion="5" minRefreshableVersion="3" recordCount="46">
  <cacheSource type="worksheet">
    <worksheetSource ref="A2:P48" sheet="Question Statistics"/>
  </cacheSource>
  <cacheFields count="16">
    <cacheField name="Team" numFmtId="0">
      <sharedItems containsBlank="1" count="8">
        <s v="EMEA Books"/>
        <s v="US/EMEA Book Returns"/>
        <s v="APAC Books"/>
        <s v="Journals ARGI"/>
        <s v="US Books"/>
        <s v="Journals Online"/>
        <s v="Journals Delta"/>
        <m/>
      </sharedItems>
    </cacheField>
    <cacheField name="Name" numFmtId="0">
      <sharedItems containsBlank="1"/>
    </cacheField>
    <cacheField name="Date Hired" numFmtId="0">
      <sharedItems containsNonDate="0" containsDate="1" containsString="0" containsBlank="1" minDate="2007-05-02T00:00:00" maxDate="2018-03-20T00:00:00"/>
    </cacheField>
    <cacheField name="Tenure" numFmtId="0">
      <sharedItems containsString="0" containsBlank="1" containsNumber="1" minValue="2.25" maxValue="13.166666666666666"/>
    </cacheField>
    <cacheField name="Process Specific" numFmtId="10">
      <sharedItems containsString="0" containsBlank="1" containsNumber="1" minValue="0.68055555555555558" maxValue="1"/>
    </cacheField>
    <cacheField name="STAR &amp; OSvC" numFmtId="0">
      <sharedItems containsString="0" containsBlank="1" containsNumber="1" minValue="0.7" maxValue="1"/>
    </cacheField>
    <cacheField name="Overall Average" numFmtId="0">
      <sharedItems containsString="0" containsBlank="1" containsNumber="1" minValue="0.70972222222222225" maxValue="1"/>
    </cacheField>
    <cacheField name="Q1 Status" numFmtId="0">
      <sharedItems containsBlank="1" count="3">
        <s v="Failed"/>
        <s v="Passed"/>
        <m/>
      </sharedItems>
    </cacheField>
    <cacheField name="Certification Score" numFmtId="0">
      <sharedItems containsSemiMixedTypes="0" containsDate="1" containsString="0" containsMixedTypes="1" minDate="1899-12-31T04:01:03" maxDate="1900-01-02T00:00:00"/>
    </cacheField>
    <cacheField name="Certification Level" numFmtId="0">
      <sharedItems containsBlank="1" count="6">
        <s v="Beginner"/>
        <s v="SME"/>
        <s v="Advanced"/>
        <s v="Novice"/>
        <m/>
        <e v="#DIV/0!"/>
      </sharedItems>
    </cacheField>
    <cacheField name="Process Specific2" numFmtId="0">
      <sharedItems containsString="0" containsBlank="1" containsNumber="1" minValue="0.75471698113207553" maxValue="1"/>
    </cacheField>
    <cacheField name="STAR &amp; OSvC2" numFmtId="0">
      <sharedItems containsString="0" containsBlank="1" containsNumber="1" minValue="0.75" maxValue="1"/>
    </cacheField>
    <cacheField name="Overall Average2" numFmtId="0">
      <sharedItems containsString="0" containsBlank="1" containsNumber="1" minValue="0.78525322740814296" maxValue="1"/>
    </cacheField>
    <cacheField name="Q2 Status" numFmtId="0">
      <sharedItems containsBlank="1" count="4">
        <s v="Passed"/>
        <s v="Failed"/>
        <s v="N/a"/>
        <m/>
      </sharedItems>
    </cacheField>
    <cacheField name="Certification Score2" numFmtId="0">
      <sharedItems containsBlank="1" containsMixedTypes="1" containsNumber="1" containsInteger="1" minValue="1" maxValue="5"/>
    </cacheField>
    <cacheField name="Certification Level2" numFmtId="0">
      <sharedItems containsBlank="1" count="6">
        <s v="Advanced"/>
        <s v="Beginner"/>
        <s v="Novice"/>
        <s v="SME"/>
        <s v="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Barlaan, Paul Ann" refreshedDate="44034.389982870372" createdVersion="5" refreshedVersion="5" minRefreshableVersion="3" recordCount="129">
  <cacheSource type="worksheet">
    <worksheetSource ref="A1:E130" sheet="Sheet2"/>
  </cacheSource>
  <cacheFields count="5">
    <cacheField name="Name" numFmtId="0">
      <sharedItems count="43">
        <s v="Aileen Abila"/>
        <s v="Aime Cabiso"/>
        <s v="Allan Joseph Cruz"/>
        <s v="Analiza Musuhud"/>
        <s v="Andrea Santos"/>
        <s v="Annalyn Hernandez"/>
        <s v="Belinda Lacuesta"/>
        <s v="Carlos Godelosao Jr"/>
        <s v="Christian Melendres"/>
        <s v="Ciz Rica Rivera"/>
        <s v="Elmerson Bagain"/>
        <s v="Erlyn Coronado"/>
        <s v="Ester Joy Agra"/>
        <s v="Fritzie Ivy Rimando"/>
        <s v="Gwendelyn Cuerda"/>
        <s v="Jayson Baquial"/>
        <s v="Jennelyn Ortiz"/>
        <s v="Jeraline Estrada"/>
        <s v="Jizzle Joyce Martinez"/>
        <s v="John Nicole Ogabang"/>
        <s v="Jomyrken Espeleta"/>
        <s v="Kenneth Jan Sierra"/>
        <s v="Kurt Joseph Quibedo"/>
        <s v="Lea Marie Aragones"/>
        <s v="Leah Bitonio"/>
        <s v="Love Abuso"/>
        <s v="Mandrelle Vin Abad"/>
        <s v="Mardie Gudmalin"/>
        <s v="Maria Kazziah Uguil"/>
        <s v="Maria Rafoncel Aquino"/>
        <s v="Marilyn Villarante"/>
        <s v="Marjhory Anne Soriano"/>
        <s v="Marvin Legaspi"/>
        <s v="Mercelita Baltar"/>
        <s v="Merven Chris Maputi"/>
        <s v="Michael Banagua"/>
        <s v="Michelle Pangan"/>
        <s v="Nelva Monion"/>
        <s v="Noreen Kinilitan"/>
        <s v="Rhean Dee Elnar"/>
        <s v="Roxlee John Sayson"/>
        <s v="Shem Maicah Campillos"/>
        <s v="Zynka Jane Orquesta"/>
      </sharedItems>
    </cacheField>
    <cacheField name="Individual" numFmtId="0">
      <sharedItems containsBlank="1"/>
    </cacheField>
    <cacheField name="CSAT" numFmtId="0">
      <sharedItems containsString="0" containsBlank="1" containsNumber="1" minValue="0" maxValue="1"/>
    </cacheField>
    <cacheField name="Month" numFmtId="0">
      <sharedItems/>
    </cacheField>
    <cacheField name="QC Score" numFmtId="0">
      <sharedItems containsString="0" containsBlank="1" containsNumber="1" minValue="0.96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Barlaan, Paul Ann" refreshedDate="44034.399343055557" createdVersion="5" refreshedVersion="5" minRefreshableVersion="3" recordCount="44">
  <cacheSource type="worksheet">
    <worksheetSource ref="A2:U46" sheet="Q1 Competency Matrix"/>
  </cacheSource>
  <cacheFields count="21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3333333333333335" maxValue="13.166666666666666"/>
    </cacheField>
    <cacheField name="Date Completed" numFmtId="14">
      <sharedItems containsSemiMixedTypes="0" containsNonDate="0" containsDate="1" containsString="0" minDate="2020-02-26T00:00:00" maxDate="2020-03-10T00:00:00"/>
    </cacheField>
    <cacheField name="Process Specific" numFmtId="10">
      <sharedItems containsSemiMixedTypes="0" containsString="0" containsNumber="1" containsInteger="1" minValue="1" maxValue="1"/>
    </cacheField>
    <cacheField name="STAR &amp; OSvC" numFmtId="10">
      <sharedItems containsSemiMixedTypes="0" containsString="0" containsNumber="1" containsInteger="1" minValue="1" maxValue="1"/>
    </cacheField>
    <cacheField name="Process Specific2" numFmtId="164">
      <sharedItems containsDate="1" containsMixedTypes="1" minDate="1899-12-30T00:08:53" maxDate="1899-12-30T00:08:53"/>
    </cacheField>
    <cacheField name="STAR &amp; OSvC2" numFmtId="45">
      <sharedItems/>
    </cacheField>
    <cacheField name="Total Time Spent" numFmtId="164">
      <sharedItems/>
    </cacheField>
    <cacheField name="Process Specific3" numFmtId="10">
      <sharedItems containsSemiMixedTypes="0" containsString="0" containsNumber="1" minValue="0.68055555555555558" maxValue="1"/>
    </cacheField>
    <cacheField name="STAR &amp; OSvC3" numFmtId="10">
      <sharedItems containsSemiMixedTypes="0" containsString="0" containsNumber="1" minValue="0.7" maxValue="1"/>
    </cacheField>
    <cacheField name="Overall Average" numFmtId="10">
      <sharedItems containsSemiMixedTypes="0" containsString="0" containsNumber="1" minValue="0.70972222222222225" maxValue="1"/>
    </cacheField>
    <cacheField name="Certification Score" numFmtId="2">
      <sharedItems containsSemiMixedTypes="0" containsString="0" containsNumber="1" containsInteger="1" minValue="1" maxValue="5" count="5">
        <n v="1"/>
        <n v="5"/>
        <n v="4"/>
        <n v="2"/>
        <n v="3"/>
      </sharedItems>
    </cacheField>
    <cacheField name="Certification Level" numFmtId="0">
      <sharedItems/>
    </cacheField>
    <cacheField name="CSAT Score _x000a_(Jan-Mar 2020)" numFmtId="9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 count="5">
        <n v="2"/>
        <m/>
        <n v="1"/>
        <n v="5"/>
        <n v="4"/>
      </sharedItems>
    </cacheField>
    <cacheField name="QC Score_x000a_(Jan-Mar 2020)" numFmtId="9">
      <sharedItems containsSemiMixedTypes="0" containsString="0" containsNumber="1" minValue="0.93933670049749907" maxValue="1.0019591471973324"/>
    </cacheField>
    <cacheField name="QC Level" numFmtId="2">
      <sharedItems containsSemiMixedTypes="0" containsString="0" containsNumber="1" containsInteger="1" minValue="4" maxValue="5" count="2">
        <n v="5"/>
        <n v="4"/>
      </sharedItems>
    </cacheField>
    <cacheField name="Overall Score" numFmtId="2">
      <sharedItems containsSemiMixedTypes="0" containsString="0" containsNumber="1" minValue="2" maxValue="5"/>
    </cacheField>
    <cacheField name="Competency Level" numFmtId="0">
      <sharedItems count="4">
        <s v="Novice"/>
        <s v="SME"/>
        <s v="Beginner"/>
        <s v="Advanc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Barlaan, Paul Ann" refreshedDate="44034.399928472223" createdVersion="5" refreshedVersion="5" minRefreshableVersion="3" recordCount="44">
  <cacheSource type="worksheet">
    <worksheetSource ref="A2:V46" sheet="Q2 Competency Matrix"/>
  </cacheSource>
  <cacheFields count="24">
    <cacheField name="Team" numFmtId="0">
      <sharedItems containsBlank="1"/>
    </cacheField>
    <cacheField name="Name" numFmtId="0">
      <sharedItems containsBlank="1"/>
    </cacheField>
    <cacheField name="Date Hired" numFmtId="0">
      <sharedItems containsNonDate="0" containsDate="1" containsString="0" containsBlank="1" minDate="2007-05-02T00:00:00" maxDate="2018-03-20T00:00:00"/>
    </cacheField>
    <cacheField name="Tenure" numFmtId="0">
      <sharedItems containsString="0" containsBlank="1" containsNumber="1" minValue="2.3333333333333335" maxValue="13.166666666666666"/>
    </cacheField>
    <cacheField name="Date Completed" numFmtId="0">
      <sharedItems containsNonDate="0" containsDate="1" containsString="0" containsBlank="1" minDate="2020-05-27T00:00:00" maxDate="2020-05-28T00:00:00"/>
    </cacheField>
    <cacheField name="Process Specific" numFmtId="0">
      <sharedItems containsString="0" containsBlank="1" containsNumber="1" containsInteger="1" minValue="1" maxValue="1"/>
    </cacheField>
    <cacheField name="STAR &amp; OSvC" numFmtId="0">
      <sharedItems containsString="0" containsBlank="1" containsNumber="1" containsInteger="1" minValue="1" maxValue="1"/>
    </cacheField>
    <cacheField name="Process Specific2" numFmtId="0">
      <sharedItems containsBlank="1"/>
    </cacheField>
    <cacheField name="STAR &amp; OSvC2" numFmtId="0">
      <sharedItems containsBlank="1"/>
    </cacheField>
    <cacheField name="Total Time Spent" numFmtId="0">
      <sharedItems containsNonDate="0" containsDate="1" containsString="0" containsBlank="1" minDate="1899-12-30T00:10:29" maxDate="1899-12-30T00:53:59"/>
    </cacheField>
    <cacheField name="Process Specific3" numFmtId="9">
      <sharedItems containsSemiMixedTypes="0" containsString="0" containsNumber="1" minValue="0.75471698113207553" maxValue="1"/>
    </cacheField>
    <cacheField name="STAR &amp; OSvC3" numFmtId="9">
      <sharedItems containsSemiMixedTypes="0" containsString="0" containsNumber="1" minValue="0.75" maxValue="1"/>
    </cacheField>
    <cacheField name="Overall Average" numFmtId="9">
      <sharedItems containsSemiMixedTypes="0" containsString="0" containsNumber="1" minValue="0.78525322740814296" maxValue="1"/>
    </cacheField>
    <cacheField name="Certification Score" numFmtId="0">
      <sharedItems containsString="0" containsBlank="1" containsNumber="1" containsInteger="1" minValue="1" maxValue="5"/>
    </cacheField>
    <cacheField name="Certification Level" numFmtId="0">
      <sharedItems containsBlank="1"/>
    </cacheField>
    <cacheField name="CSAT Score _x000a_(April-June 2020)" numFmtId="0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/>
    </cacheField>
    <cacheField name="CSAT Competency" numFmtId="2">
      <sharedItems containsBlank="1"/>
    </cacheField>
    <cacheField name="QC Score_x000a_April-June 2020)" numFmtId="0">
      <sharedItems containsString="0" containsBlank="1" containsNumber="1" minValue="0.86470000000000002" maxValue="1"/>
    </cacheField>
    <cacheField name="QC Level" numFmtId="0">
      <sharedItems containsString="0" containsBlank="1" containsNumber="1" containsInteger="1" minValue="2" maxValue="5"/>
    </cacheField>
    <cacheField name="QC Competency" numFmtId="0">
      <sharedItems containsBlank="1"/>
    </cacheField>
    <cacheField name="Overall Score" numFmtId="0">
      <sharedItems containsString="0" containsBlank="1" containsNumber="1" minValue="1.6666666666666667" maxValue="5"/>
    </cacheField>
    <cacheField name="Competency Level" numFmtId="0">
      <sharedItems containsBlank="1"/>
    </cacheField>
    <cacheField name="Tenure+Competency" numFmtId="0">
      <sharedItems containsBlank="1" count="3">
        <s v="Matched"/>
        <s v="For evalua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Barlaan, Paul Ann" refreshedDate="44034.401140393522" createdVersion="5" refreshedVersion="5" minRefreshableVersion="3" recordCount="43">
  <cacheSource type="worksheet">
    <worksheetSource ref="A2:V45" sheet="Q2 Competency Matrix"/>
  </cacheSource>
  <cacheFields count="24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3333333333333335" maxValue="13.166666666666666"/>
    </cacheField>
    <cacheField name="Date Completed" numFmtId="14">
      <sharedItems containsSemiMixedTypes="0" containsNonDate="0" containsDate="1" containsString="0" minDate="2020-05-27T00:00:00" maxDate="2020-05-28T00:00:00"/>
    </cacheField>
    <cacheField name="Process Specific" numFmtId="10">
      <sharedItems containsSemiMixedTypes="0" containsString="0" containsNumber="1" containsInteger="1" minValue="1" maxValue="1"/>
    </cacheField>
    <cacheField name="STAR &amp; OSvC" numFmtId="10">
      <sharedItems containsSemiMixedTypes="0" containsString="0" containsNumber="1" containsInteger="1" minValue="1" maxValue="1"/>
    </cacheField>
    <cacheField name="Process Specific2" numFmtId="21">
      <sharedItems/>
    </cacheField>
    <cacheField name="STAR &amp; OSvC2" numFmtId="21">
      <sharedItems/>
    </cacheField>
    <cacheField name="Total Time Spent" numFmtId="21">
      <sharedItems containsSemiMixedTypes="0" containsNonDate="0" containsDate="1" containsString="0" minDate="1899-12-30T00:10:29" maxDate="1899-12-30T00:53:59"/>
    </cacheField>
    <cacheField name="Process Specific3" numFmtId="9">
      <sharedItems containsSemiMixedTypes="0" containsString="0" containsNumber="1" minValue="0.75471698113207553" maxValue="1"/>
    </cacheField>
    <cacheField name="STAR &amp; OSvC3" numFmtId="9">
      <sharedItems containsSemiMixedTypes="0" containsString="0" containsNumber="1" minValue="0.75" maxValue="1"/>
    </cacheField>
    <cacheField name="Overall Average" numFmtId="9">
      <sharedItems containsSemiMixedTypes="0" containsString="0" containsNumber="1" minValue="0.78525322740814296" maxValue="1"/>
    </cacheField>
    <cacheField name="Certification Score" numFmtId="2">
      <sharedItems containsSemiMixedTypes="0" containsString="0" containsNumber="1" containsInteger="1" minValue="1" maxValue="5" count="5">
        <n v="4"/>
        <n v="2"/>
        <n v="1"/>
        <n v="3"/>
        <n v="5"/>
      </sharedItems>
    </cacheField>
    <cacheField name="Certification Level" numFmtId="0">
      <sharedItems/>
    </cacheField>
    <cacheField name="CSAT Score _x000a_(April-June 2020)" numFmtId="10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 count="6">
        <n v="5"/>
        <m/>
        <n v="1"/>
        <n v="2"/>
        <n v="4"/>
        <n v="3" u="1"/>
      </sharedItems>
    </cacheField>
    <cacheField name="CSAT Competency" numFmtId="2">
      <sharedItems containsBlank="1"/>
    </cacheField>
    <cacheField name="QC Score_x000a_April-June 2020)" numFmtId="10">
      <sharedItems containsSemiMixedTypes="0" containsString="0" containsNumber="1" minValue="0.86470000000000002" maxValue="1"/>
    </cacheField>
    <cacheField name="QC Level" numFmtId="2">
      <sharedItems containsSemiMixedTypes="0" containsString="0" containsNumber="1" containsInteger="1" minValue="2" maxValue="5" count="3">
        <n v="5"/>
        <n v="4"/>
        <n v="2"/>
      </sharedItems>
    </cacheField>
    <cacheField name="QC Competency" numFmtId="2">
      <sharedItems/>
    </cacheField>
    <cacheField name="Overall Score" numFmtId="2">
      <sharedItems containsSemiMixedTypes="0" containsString="0" containsNumber="1" minValue="1.6666666666666667" maxValue="5"/>
    </cacheField>
    <cacheField name="Competency Level" numFmtId="0">
      <sharedItems count="4">
        <s v="SME"/>
        <s v="Advanced"/>
        <s v="Novice"/>
        <s v="Beginner"/>
      </sharedItems>
    </cacheField>
    <cacheField name="Tenure+Competency" numFmtId="0">
      <sharedItems count="2">
        <s v="Matched"/>
        <s v="For evalu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Aileen Abila"/>
    <d v="2017-10-02T00:00:00"/>
    <n v="2.75"/>
    <d v="2020-02-26T00:00:00"/>
    <n v="1"/>
    <n v="1"/>
    <s v="00:10:36"/>
    <s v="00:11:37"/>
    <s v="00:22:13"/>
    <n v="0.7567567567567568"/>
    <n v="0.79487179487179482"/>
    <n v="0.77581427581427587"/>
    <n v="1"/>
    <s v="Beginner"/>
    <n v="0.88888888866666671"/>
    <n v="2"/>
    <n v="1"/>
    <n v="5"/>
    <n v="2.6666666666666665"/>
    <s v="Novice"/>
    <x v="0"/>
  </r>
  <r>
    <x v="1"/>
    <s v="Aime Cabiso"/>
    <d v="2017-06-13T00:00:00"/>
    <n v="3"/>
    <d v="2020-02-27T00:00:00"/>
    <n v="1"/>
    <n v="1"/>
    <s v="00:11:51"/>
    <s v="00:11:56"/>
    <s v="00:23:48"/>
    <n v="1"/>
    <n v="1"/>
    <n v="1"/>
    <n v="5"/>
    <s v="SME"/>
    <m/>
    <m/>
    <n v="1"/>
    <n v="5"/>
    <n v="5"/>
    <s v="SME"/>
    <x v="1"/>
  </r>
  <r>
    <x v="2"/>
    <s v="Allan Joseph Cruz"/>
    <d v="2014-06-25T00:00:00"/>
    <n v="6"/>
    <d v="2020-02-27T00:00:00"/>
    <n v="1"/>
    <n v="1"/>
    <s v="00:12:18"/>
    <s v="00:08:51"/>
    <s v="00:21:09"/>
    <n v="0.80434782608695654"/>
    <n v="0.88571428571428568"/>
    <n v="0.84503105590062111"/>
    <n v="1"/>
    <s v="Beginner"/>
    <m/>
    <m/>
    <n v="1"/>
    <n v="5"/>
    <n v="3"/>
    <s v="Novice"/>
    <x v="0"/>
  </r>
  <r>
    <x v="3"/>
    <s v="Analiza Musuhud"/>
    <d v="2017-03-22T00:00:00"/>
    <n v="3.25"/>
    <d v="2020-02-27T00:00:00"/>
    <n v="1"/>
    <n v="1"/>
    <s v="00:05:15"/>
    <s v="00:10:36"/>
    <s v="00:19:29"/>
    <n v="0.96969696969696972"/>
    <n v="0.967741935483871"/>
    <n v="0.96871945259042036"/>
    <n v="4"/>
    <s v="Advanced"/>
    <n v="0.66666666666666663"/>
    <n v="1"/>
    <n v="0.93933670049749907"/>
    <n v="4"/>
    <n v="3"/>
    <s v="Novice"/>
    <x v="0"/>
  </r>
  <r>
    <x v="0"/>
    <s v="Andrea Santos"/>
    <d v="2011-01-10T00:00:00"/>
    <n v="9.4166666666666661"/>
    <d v="2020-03-02T00:00:00"/>
    <n v="1"/>
    <n v="1"/>
    <s v="00:05:10"/>
    <s v="00:07:33"/>
    <s v="00:12:43"/>
    <n v="0.89189189189189189"/>
    <n v="0.76595744680851063"/>
    <n v="0.82892466935020126"/>
    <n v="1"/>
    <s v="Beginner"/>
    <n v="0.76587301566666666"/>
    <n v="1"/>
    <n v="1"/>
    <n v="5"/>
    <n v="2.3333333333333335"/>
    <s v="Beginner"/>
    <x v="0"/>
  </r>
  <r>
    <x v="4"/>
    <s v="Annalyn Hernandez"/>
    <d v="2014-05-19T00:00:00"/>
    <n v="6.083333333333333"/>
    <d v="2020-02-27T00:00:00"/>
    <n v="1"/>
    <n v="1"/>
    <s v="00:08:32"/>
    <s v="00:08:15"/>
    <s v="00:16:47"/>
    <n v="0.73170731707317072"/>
    <n v="0.82857142857142863"/>
    <n v="0.78013937282229961"/>
    <n v="1"/>
    <s v="Beginner"/>
    <n v="0.66666666666666663"/>
    <n v="1"/>
    <n v="1.0019591471973324"/>
    <n v="5"/>
    <n v="2.3333333333333335"/>
    <s v="Beginner"/>
    <x v="0"/>
  </r>
  <r>
    <x v="4"/>
    <s v="Belinda Lacuesta"/>
    <d v="2015-11-09T00:00:00"/>
    <n v="4.666666666666667"/>
    <d v="2020-02-27T00:00:00"/>
    <n v="1"/>
    <n v="1"/>
    <s v="00:20:35"/>
    <s v="00:13:42"/>
    <s v="00:34:17"/>
    <n v="0.8571428571428571"/>
    <n v="0.86111111111111116"/>
    <n v="0.85912698412698418"/>
    <n v="2"/>
    <s v="Beginner"/>
    <n v="1"/>
    <n v="5"/>
    <n v="1"/>
    <n v="5"/>
    <n v="4"/>
    <s v="Advanced"/>
    <x v="1"/>
  </r>
  <r>
    <x v="1"/>
    <s v="Carlos Godelosao Jr"/>
    <d v="2015-01-07T00:00:00"/>
    <n v="5.5"/>
    <d v="2020-02-26T00:00:00"/>
    <n v="1"/>
    <n v="1"/>
    <s v="00:20:52"/>
    <s v="00:18:48"/>
    <s v="00:39:41"/>
    <n v="0.90909090909090906"/>
    <n v="0.9375"/>
    <n v="0.92329545454545459"/>
    <n v="3"/>
    <s v="Novice"/>
    <m/>
    <m/>
    <n v="0.98473797435487809"/>
    <n v="4"/>
    <n v="3.5"/>
    <s v="Advanced"/>
    <x v="1"/>
  </r>
  <r>
    <x v="0"/>
    <s v="Christian Melendres"/>
    <d v="2017-01-23T00:00:00"/>
    <n v="3.4166666666666665"/>
    <d v="2020-02-26T00:00:00"/>
    <n v="1"/>
    <n v="1"/>
    <s v="00:05:24"/>
    <s v="00:05:10"/>
    <s v="00:10:35"/>
    <n v="0.79487179487179482"/>
    <n v="0.84375"/>
    <n v="0.81931089743589736"/>
    <n v="1"/>
    <s v="Beginner"/>
    <n v="1"/>
    <n v="5"/>
    <n v="1"/>
    <n v="5"/>
    <n v="3.6666666666666665"/>
    <s v="Advanced"/>
    <x v="1"/>
  </r>
  <r>
    <x v="1"/>
    <s v="Ciz Rica Rivera"/>
    <d v="2018-03-19T00:00:00"/>
    <n v="2.25"/>
    <d v="2020-02-28T00:00:00"/>
    <n v="1"/>
    <n v="1"/>
    <s v="00:06:53"/>
    <s v="00:09:02"/>
    <s v="00:15:56"/>
    <n v="0.78378378378378377"/>
    <n v="0.82926829268292679"/>
    <n v="0.80652603823335522"/>
    <n v="1"/>
    <s v="Beginner"/>
    <m/>
    <m/>
    <n v="0.98698421429085048"/>
    <n v="5"/>
    <n v="3"/>
    <s v="Novice"/>
    <x v="0"/>
  </r>
  <r>
    <x v="2"/>
    <s v="Elmerson Bagain"/>
    <d v="2017-01-23T00:00:00"/>
    <n v="3.4166666666666665"/>
    <d v="2020-02-27T00:00:00"/>
    <n v="1"/>
    <n v="1"/>
    <s v="00:11:18"/>
    <s v="00:10:43"/>
    <s v="00:22:02"/>
    <n v="0.75471698113207553"/>
    <n v="0.7592592592592593"/>
    <n v="0.75698812019566741"/>
    <n v="1"/>
    <s v="Beginner"/>
    <n v="0.75"/>
    <n v="1"/>
    <n v="1"/>
    <n v="5"/>
    <n v="2.3333333333333335"/>
    <s v="Beginner"/>
    <x v="0"/>
  </r>
  <r>
    <x v="3"/>
    <s v="Erlyn Coronado"/>
    <d v="2016-03-07T00:00:00"/>
    <n v="4.333333333333333"/>
    <d v="2020-02-27T00:00:00"/>
    <n v="1"/>
    <n v="1"/>
    <s v="00:05:34"/>
    <s v="00:03:51"/>
    <s v="00:09:26"/>
    <n v="1"/>
    <n v="1"/>
    <n v="1"/>
    <n v="5"/>
    <s v="SME"/>
    <n v="1"/>
    <n v="5"/>
    <n v="0.93933670049749907"/>
    <n v="4"/>
    <n v="4.666666666666667"/>
    <s v="SME"/>
    <x v="1"/>
  </r>
  <r>
    <x v="5"/>
    <s v="Ester Joy Agra"/>
    <d v="2013-10-21T00:00:00"/>
    <n v="6.666666666666667"/>
    <d v="2020-02-26T00:00:00"/>
    <n v="1"/>
    <n v="1"/>
    <d v="1899-12-30T00:08:53"/>
    <s v="00:06:58"/>
    <s v="00:15:51"/>
    <n v="0.93894999999999995"/>
    <n v="0.87096774193548387"/>
    <n v="0.90495887096774186"/>
    <n v="2"/>
    <s v="Beginner"/>
    <n v="1"/>
    <n v="5"/>
    <n v="1"/>
    <n v="5"/>
    <n v="4"/>
    <s v="Advanced"/>
    <x v="1"/>
  </r>
  <r>
    <x v="0"/>
    <s v="Fritzie Ivy Rimando"/>
    <d v="2014-05-19T00:00:00"/>
    <n v="6.083333333333333"/>
    <d v="2020-02-26T00:00:00"/>
    <n v="1"/>
    <n v="1"/>
    <s v="00:12:36"/>
    <s v="00:12:21"/>
    <s v="00:24:58"/>
    <n v="0.79487179487179482"/>
    <n v="0.82352941176470584"/>
    <n v="0.80920060331825039"/>
    <n v="1"/>
    <s v="Beginner"/>
    <n v="0.83333333300000001"/>
    <n v="1"/>
    <n v="1"/>
    <n v="5"/>
    <n v="2.3333333333333335"/>
    <s v="Beginner"/>
    <x v="0"/>
  </r>
  <r>
    <x v="6"/>
    <s v="Gwendelyn Cuerda"/>
    <d v="2016-03-07T00:00:00"/>
    <n v="4.333333333333333"/>
    <d v="2020-02-27T00:00:00"/>
    <n v="1"/>
    <n v="1"/>
    <s v="00:15:31"/>
    <s v="00:08:26"/>
    <s v="00:23:58"/>
    <n v="0.80555555555555558"/>
    <n v="0.74358974358974361"/>
    <n v="0.7745726495726496"/>
    <n v="1"/>
    <s v="Beginner"/>
    <n v="0.88888888866666671"/>
    <n v="2"/>
    <n v="1"/>
    <n v="5"/>
    <n v="2.6666666666666665"/>
    <s v="Novice"/>
    <x v="0"/>
  </r>
  <r>
    <x v="3"/>
    <s v="Jayson Baquial"/>
    <d v="2016-07-07T00:00:00"/>
    <n v="4"/>
    <d v="2020-02-27T00:00:00"/>
    <n v="1"/>
    <n v="1"/>
    <s v="00:12:47"/>
    <s v="00:09:48"/>
    <s v="00:22:36"/>
    <n v="0.84848484848484851"/>
    <n v="0.82051282051282048"/>
    <n v="0.83449883449883444"/>
    <n v="1"/>
    <s v="Beginner"/>
    <n v="0.5"/>
    <n v="1"/>
    <n v="0.93933670049749907"/>
    <n v="4"/>
    <n v="2"/>
    <s v="Beginner"/>
    <x v="0"/>
  </r>
  <r>
    <x v="2"/>
    <s v="Jennelyn Ortiz"/>
    <d v="2016-03-07T00:00:00"/>
    <n v="4.333333333333333"/>
    <d v="2020-02-26T00:00:00"/>
    <n v="1"/>
    <n v="1"/>
    <s v="00:03:32"/>
    <s v="00:03:31"/>
    <s v="00:07:03"/>
    <n v="0.9375"/>
    <n v="0.967741935483871"/>
    <n v="0.9526209677419355"/>
    <n v="4"/>
    <s v="Advanced"/>
    <n v="1"/>
    <n v="5"/>
    <n v="1"/>
    <n v="5"/>
    <n v="4.666666666666667"/>
    <s v="SME"/>
    <x v="1"/>
  </r>
  <r>
    <x v="2"/>
    <s v="Jeraline Estrada"/>
    <d v="2016-02-01T00:00:00"/>
    <n v="4.416666666666667"/>
    <d v="2020-02-27T00:00:00"/>
    <n v="1"/>
    <n v="1"/>
    <s v="00:19:30"/>
    <s v="00:32:28"/>
    <s v="00:51:58"/>
    <n v="0.97979797979797978"/>
    <n v="0.98039215686274506"/>
    <n v="0.98009506833036242"/>
    <n v="4"/>
    <s v="Advanced"/>
    <n v="1"/>
    <n v="5"/>
    <n v="1"/>
    <n v="5"/>
    <n v="4.666666666666667"/>
    <s v="SME"/>
    <x v="1"/>
  </r>
  <r>
    <x v="5"/>
    <s v="Jizzle Joyce Martinez"/>
    <d v="2008-07-14T00:00:00"/>
    <n v="11.916666666666666"/>
    <d v="2020-02-27T00:00:00"/>
    <n v="1"/>
    <n v="1"/>
    <s v="00:06:23"/>
    <s v="00:08:58"/>
    <s v="00:15:22"/>
    <n v="0.90322580645161288"/>
    <n v="0.88095238095238093"/>
    <n v="0.89208909370199696"/>
    <n v="2"/>
    <s v="Beginner"/>
    <n v="1"/>
    <n v="5"/>
    <n v="1"/>
    <n v="5"/>
    <n v="4"/>
    <s v="Advanced"/>
    <x v="1"/>
  </r>
  <r>
    <x v="3"/>
    <s v="John Nicole Ogabang"/>
    <d v="2016-03-07T00:00:00"/>
    <n v="4.333333333333333"/>
    <d v="2020-02-27T00:00:00"/>
    <n v="1"/>
    <n v="1"/>
    <s v="00:17:38"/>
    <s v="00:10:04"/>
    <s v="00:27:42"/>
    <n v="0.70833333333333337"/>
    <n v="0.71111111111111114"/>
    <n v="0.70972222222222225"/>
    <n v="1"/>
    <s v="Beginner"/>
    <n v="0.66666666666666663"/>
    <n v="1"/>
    <n v="0.93933670049749907"/>
    <n v="4"/>
    <n v="2"/>
    <s v="Beginner"/>
    <x v="0"/>
  </r>
  <r>
    <x v="6"/>
    <s v="Jomyrken Espeleta"/>
    <d v="2016-07-07T00:00:00"/>
    <n v="4"/>
    <d v="2020-02-27T00:00:00"/>
    <n v="1"/>
    <n v="1"/>
    <s v="00:18:25"/>
    <s v="00:12:15"/>
    <s v="00:30:40"/>
    <n v="0.71666666666666667"/>
    <n v="0.80434782608695654"/>
    <n v="0.76050724637681166"/>
    <n v="1"/>
    <s v="Beginner"/>
    <n v="0.66666666666666663"/>
    <n v="1"/>
    <n v="1"/>
    <n v="5"/>
    <n v="2.3333333333333335"/>
    <s v="Beginner"/>
    <x v="0"/>
  </r>
  <r>
    <x v="0"/>
    <s v="Kenneth Jan Sierra"/>
    <d v="2014-06-23T00:00:00"/>
    <n v="6"/>
    <d v="2020-02-27T00:00:00"/>
    <n v="1"/>
    <n v="1"/>
    <s v="00:07:44"/>
    <s v="00:09:27"/>
    <s v="00:17:12"/>
    <n v="0.90625"/>
    <n v="0.875"/>
    <n v="0.890625"/>
    <n v="2"/>
    <s v="Beginner"/>
    <n v="0.9"/>
    <n v="2"/>
    <n v="1"/>
    <n v="5"/>
    <n v="3"/>
    <s v="Novice"/>
    <x v="0"/>
  </r>
  <r>
    <x v="6"/>
    <s v="Kristian Posta"/>
    <d v="2016-03-07T00:00:00"/>
    <n v="4.333333333333333"/>
    <d v="2020-02-27T00:00:00"/>
    <n v="1"/>
    <n v="1"/>
    <s v="00:05:32"/>
    <s v="00:07:11"/>
    <s v="00:12:43"/>
    <n v="1"/>
    <n v="0.78947368421052633"/>
    <n v="0.89473684210526316"/>
    <n v="2"/>
    <s v="Beginner"/>
    <n v="0.52222222200000001"/>
    <n v="1"/>
    <n v="0.96979707538682014"/>
    <n v="4"/>
    <n v="2.3333333333333335"/>
    <s v="Beginner"/>
    <x v="0"/>
  </r>
  <r>
    <x v="6"/>
    <s v="Kurt Joseph Quibedo"/>
    <d v="2016-03-07T00:00:00"/>
    <n v="4.333333333333333"/>
    <d v="2020-02-27T00:00:00"/>
    <n v="1"/>
    <n v="1"/>
    <s v="00:13:49"/>
    <s v="00:06:16"/>
    <s v="00:20:06"/>
    <n v="0.68055555555555558"/>
    <n v="0.80392156862745101"/>
    <n v="0.7422385620915033"/>
    <n v="1"/>
    <s v="Beginner"/>
    <n v="0.81111111100000011"/>
    <n v="1"/>
    <n v="0.98017742660608598"/>
    <n v="4"/>
    <n v="2"/>
    <s v="Beginner"/>
    <x v="0"/>
  </r>
  <r>
    <x v="6"/>
    <s v="Lea Marie Aragones"/>
    <d v="2016-03-07T00:00:00"/>
    <n v="4.333333333333333"/>
    <d v="2020-02-26T00:00:00"/>
    <n v="1"/>
    <n v="1"/>
    <s v="00:20:03"/>
    <s v="00:10:14"/>
    <s v="00:30:17"/>
    <n v="0.81578947368421051"/>
    <n v="0.87878787878787878"/>
    <n v="0.84728867623604465"/>
    <n v="1"/>
    <s v="Beginner"/>
    <n v="1"/>
    <n v="5"/>
    <n v="0.97398324981295015"/>
    <n v="4"/>
    <n v="3.3333333333333335"/>
    <s v="Novice"/>
    <x v="0"/>
  </r>
  <r>
    <x v="4"/>
    <s v="Leah Bitonio"/>
    <d v="2015-06-01T00:00:00"/>
    <n v="5.083333333333333"/>
    <d v="2020-02-26T00:00:00"/>
    <n v="1"/>
    <n v="1"/>
    <s v="00:17:55"/>
    <s v="00:16:11"/>
    <s v="00:34:07"/>
    <n v="0.90322580645161288"/>
    <n v="0.91176470588235292"/>
    <n v="0.9074952561669829"/>
    <n v="2"/>
    <s v="Beginner"/>
    <m/>
    <m/>
    <n v="1"/>
    <n v="5"/>
    <n v="3.5"/>
    <s v="Advanced"/>
    <x v="1"/>
  </r>
  <r>
    <x v="4"/>
    <s v="Love Abuso"/>
    <d v="2015-11-09T00:00:00"/>
    <n v="4.666666666666667"/>
    <d v="2020-02-27T00:00:00"/>
    <n v="1"/>
    <n v="1"/>
    <s v="00:31:32"/>
    <s v="00:19:26"/>
    <s v="00:50:59"/>
    <n v="0.75"/>
    <n v="0.7142857142857143"/>
    <n v="0.73214285714285721"/>
    <n v="1"/>
    <s v="Beginner"/>
    <n v="1"/>
    <n v="5"/>
    <n v="1"/>
    <n v="5"/>
    <n v="3.6666666666666665"/>
    <s v="Advanced"/>
    <x v="1"/>
  </r>
  <r>
    <x v="1"/>
    <s v="Mandrelle Vin Abad"/>
    <d v="2017-10-02T00:00:00"/>
    <n v="2.75"/>
    <d v="2020-02-27T00:00:00"/>
    <n v="1"/>
    <n v="1"/>
    <s v="00:10:31"/>
    <s v="00:11:03"/>
    <s v="00:21:34"/>
    <n v="0.96430000000000005"/>
    <n v="0.97440000000000004"/>
    <n v="0.96935000000000004"/>
    <n v="4"/>
    <s v="Advanced"/>
    <n v="1"/>
    <n v="5"/>
    <n v="1"/>
    <n v="5"/>
    <n v="4.666666666666667"/>
    <s v="SME"/>
    <x v="1"/>
  </r>
  <r>
    <x v="6"/>
    <s v="Mardie Gudmalin"/>
    <d v="2017-03-22T00:00:00"/>
    <n v="3.25"/>
    <d v="2020-02-27T00:00:00"/>
    <n v="1"/>
    <n v="1"/>
    <s v="00:31:02"/>
    <s v="00:08:17"/>
    <s v="00:39:20"/>
    <n v="0.85074626865671643"/>
    <n v="0.86046511627906974"/>
    <n v="0.85560569246789309"/>
    <n v="2"/>
    <s v="Beginner"/>
    <n v="0.68055555533333345"/>
    <n v="1"/>
    <n v="1"/>
    <n v="5"/>
    <n v="2.6666666666666665"/>
    <s v="Novice"/>
    <x v="0"/>
  </r>
  <r>
    <x v="2"/>
    <s v="Maria Kazziah Uguil"/>
    <d v="2016-03-07T00:00:00"/>
    <n v="4.333333333333333"/>
    <d v="2020-02-26T00:00:00"/>
    <n v="1"/>
    <n v="1"/>
    <s v="00:10:55"/>
    <s v="00:10:21"/>
    <s v="00:21:16"/>
    <n v="0.8571428571428571"/>
    <n v="0.9375"/>
    <n v="0.8973214285714286"/>
    <n v="2"/>
    <s v="Beginner"/>
    <n v="1"/>
    <n v="5"/>
    <n v="1"/>
    <n v="5"/>
    <n v="4"/>
    <s v="Advanced"/>
    <x v="1"/>
  </r>
  <r>
    <x v="4"/>
    <s v="Maria Rafoncel Aquino"/>
    <d v="2018-03-19T00:00:00"/>
    <n v="2.25"/>
    <d v="2020-02-26T00:00:00"/>
    <n v="1"/>
    <n v="1"/>
    <s v="00:11:27"/>
    <s v="00:07:00"/>
    <s v="00:18:27"/>
    <n v="0.75609756097560976"/>
    <n v="0.79411764705882348"/>
    <n v="0.77510760401721668"/>
    <n v="1"/>
    <s v="Beginner"/>
    <n v="0.33333333333333331"/>
    <n v="1"/>
    <n v="1"/>
    <n v="5"/>
    <n v="2.3333333333333335"/>
    <s v="Beginner"/>
    <x v="0"/>
  </r>
  <r>
    <x v="2"/>
    <s v="Marilyn Villarante"/>
    <d v="2016-02-29T00:00:00"/>
    <n v="4.333333333333333"/>
    <d v="2020-02-27T00:00:00"/>
    <n v="1"/>
    <n v="1"/>
    <s v="00:24:26"/>
    <s v="00:27:06"/>
    <s v="00:51:33"/>
    <n v="0.90909090909090906"/>
    <n v="0.84931506849315064"/>
    <n v="0.87920298879202985"/>
    <n v="2"/>
    <s v="Beginner"/>
    <n v="1"/>
    <n v="5"/>
    <n v="1"/>
    <n v="5"/>
    <n v="4"/>
    <s v="Advanced"/>
    <x v="1"/>
  </r>
  <r>
    <x v="4"/>
    <s v="Marjhory Anne Soriano"/>
    <d v="2016-01-25T00:00:00"/>
    <n v="4.416666666666667"/>
    <d v="2020-02-26T00:00:00"/>
    <n v="1"/>
    <n v="1"/>
    <s v="00:12:13"/>
    <s v="00:12:08"/>
    <s v="00:24:22"/>
    <n v="0.75"/>
    <n v="0.7"/>
    <n v="0.72499999999999998"/>
    <n v="1"/>
    <s v="Beginner"/>
    <n v="0.5"/>
    <n v="1"/>
    <n v="0.98187912352727702"/>
    <n v="4"/>
    <n v="2"/>
    <s v="Beginner"/>
    <x v="0"/>
  </r>
  <r>
    <x v="1"/>
    <s v="Marvin Legaspi"/>
    <d v="2007-07-16T00:00:00"/>
    <n v="12.916666666666666"/>
    <d v="2020-02-27T00:00:00"/>
    <n v="1"/>
    <n v="1"/>
    <s v="00:16:16"/>
    <s v="00:17:44"/>
    <s v="00:34:01"/>
    <n v="1"/>
    <n v="0.93100000000000005"/>
    <n v="0.96550000000000002"/>
    <n v="4"/>
    <s v="Advanced"/>
    <n v="0"/>
    <n v="1"/>
    <n v="1"/>
    <n v="5"/>
    <n v="3.3333333333333335"/>
    <s v="Novice"/>
    <x v="0"/>
  </r>
  <r>
    <x v="0"/>
    <s v="Mercelita Baltar"/>
    <d v="2007-05-02T00:00:00"/>
    <n v="13.166666666666666"/>
    <d v="2020-03-09T00:00:00"/>
    <n v="1"/>
    <n v="1"/>
    <s v="00:08:34"/>
    <s v="00:17:51"/>
    <s v="00:26:25"/>
    <n v="0.93103448275862066"/>
    <n v="0.86538461538461542"/>
    <n v="0.89820954907161799"/>
    <n v="2"/>
    <s v="Beginner"/>
    <n v="0.875"/>
    <n v="2"/>
    <n v="1"/>
    <n v="5"/>
    <n v="3"/>
    <s v="Novice"/>
    <x v="0"/>
  </r>
  <r>
    <x v="6"/>
    <s v="Merven Chris Maputi"/>
    <d v="2016-03-07T00:00:00"/>
    <n v="4.333333333333333"/>
    <d v="2020-02-27T00:00:00"/>
    <n v="1"/>
    <n v="1"/>
    <s v="00:06:10"/>
    <s v="00:05:46"/>
    <s v="00:11:57"/>
    <n v="0.90909090909090906"/>
    <n v="0.80555555555555558"/>
    <n v="0.85732323232323226"/>
    <n v="2"/>
    <s v="Beginner"/>
    <n v="0.8666666666666667"/>
    <n v="2"/>
    <n v="0.98514638161596402"/>
    <n v="5"/>
    <n v="3"/>
    <s v="Novice"/>
    <x v="0"/>
  </r>
  <r>
    <x v="3"/>
    <s v="Michael Banagua"/>
    <d v="2016-03-07T00:00:00"/>
    <n v="4.333333333333333"/>
    <d v="2020-02-27T00:00:00"/>
    <n v="1"/>
    <n v="1"/>
    <s v="00:15:33"/>
    <s v="00:10:18"/>
    <s v="00:25:52"/>
    <n v="0.87878787878787878"/>
    <n v="0.84848484848484851"/>
    <n v="0.86363636363636365"/>
    <n v="2"/>
    <s v="Beginner"/>
    <n v="0.5"/>
    <n v="1"/>
    <n v="0.93933670049749907"/>
    <n v="4"/>
    <n v="2.3333333333333335"/>
    <s v="Beginner"/>
    <x v="0"/>
  </r>
  <r>
    <x v="2"/>
    <s v="Michelle Pangan"/>
    <d v="2017-01-16T00:00:00"/>
    <n v="3.4166666666666665"/>
    <d v="2020-02-27T00:00:00"/>
    <n v="1"/>
    <n v="1"/>
    <s v="00:19:43"/>
    <s v="00:15:07"/>
    <s v="00:34:50"/>
    <n v="0.95901639344262291"/>
    <n v="0.875"/>
    <n v="0.91700819672131151"/>
    <n v="2"/>
    <s v="Beginner"/>
    <n v="0.5"/>
    <n v="1"/>
    <n v="1"/>
    <n v="5"/>
    <n v="2.6666666666666665"/>
    <s v="Novice"/>
    <x v="0"/>
  </r>
  <r>
    <x v="3"/>
    <s v="Nelva Monion"/>
    <d v="2014-05-26T00:00:00"/>
    <n v="6.083333333333333"/>
    <d v="2020-02-27T00:00:00"/>
    <n v="1"/>
    <n v="1"/>
    <s v="00:19:06"/>
    <s v="00:08:51"/>
    <s v="00:27:58"/>
    <n v="0.90909090909090906"/>
    <n v="0.88235294117647056"/>
    <n v="0.89572192513368987"/>
    <n v="2"/>
    <s v="Beginner"/>
    <n v="0.75"/>
    <n v="1"/>
    <n v="0.96656385123655697"/>
    <n v="4"/>
    <n v="2.3333333333333335"/>
    <s v="Beginner"/>
    <x v="0"/>
  </r>
  <r>
    <x v="3"/>
    <s v="Noreen Kinilitan"/>
    <d v="2017-03-22T00:00:00"/>
    <n v="3.25"/>
    <d v="2020-02-27T00:00:00"/>
    <n v="1"/>
    <n v="1"/>
    <s v="00:19:51"/>
    <s v="00:16:30"/>
    <s v="00:36:22"/>
    <n v="0.79545454545454541"/>
    <n v="0.77551020408163263"/>
    <n v="0.78548237476808902"/>
    <n v="1"/>
    <s v="Beginner"/>
    <n v="0.77777777733333331"/>
    <n v="1"/>
    <n v="0.93933670049749907"/>
    <n v="4"/>
    <n v="2"/>
    <s v="Beginner"/>
    <x v="0"/>
  </r>
  <r>
    <x v="3"/>
    <s v="Rhean Dee Elnar"/>
    <d v="2016-03-08T00:00:00"/>
    <n v="4.333333333333333"/>
    <d v="2020-02-27T00:00:00"/>
    <n v="1"/>
    <n v="1"/>
    <s v="00:13:49"/>
    <s v="00:10:04"/>
    <s v="00:23:54"/>
    <n v="0.81578947368421051"/>
    <n v="0.84848484848484851"/>
    <n v="0.83213716108452951"/>
    <n v="1"/>
    <s v="Beginner"/>
    <n v="0.85714285699999992"/>
    <n v="2"/>
    <n v="0.93933670049749907"/>
    <n v="4"/>
    <n v="2.3333333333333335"/>
    <s v="Beginner"/>
    <x v="0"/>
  </r>
  <r>
    <x v="3"/>
    <s v="Roxlee John Sayson"/>
    <d v="2016-03-09T00:00:00"/>
    <n v="4.333333333333333"/>
    <d v="2020-02-26T00:00:00"/>
    <n v="1"/>
    <n v="1"/>
    <s v="00:04:13"/>
    <s v="00:07:41"/>
    <s v="00:11:55"/>
    <n v="0.93333333333333335"/>
    <n v="0.90909090909090906"/>
    <n v="0.92121212121212115"/>
    <n v="3"/>
    <s v="Novice"/>
    <n v="0.75"/>
    <n v="1"/>
    <n v="0.93933670049749907"/>
    <n v="4"/>
    <n v="2.6666666666666665"/>
    <s v="Novice"/>
    <x v="0"/>
  </r>
  <r>
    <x v="5"/>
    <s v="Shem Maicah Campillos"/>
    <d v="2017-03-28T00:00:00"/>
    <n v="3.25"/>
    <d v="2020-02-27T00:00:00"/>
    <n v="1"/>
    <n v="1"/>
    <s v="00:05:20"/>
    <s v="00:09:07"/>
    <s v="00:14:27"/>
    <n v="0.9375"/>
    <n v="0.93103448275862066"/>
    <n v="0.93426724137931028"/>
    <n v="3"/>
    <s v="Novice"/>
    <n v="0.9"/>
    <n v="2"/>
    <n v="1"/>
    <n v="5"/>
    <n v="3.3333333333333335"/>
    <s v="Novice"/>
    <x v="0"/>
  </r>
  <r>
    <x v="0"/>
    <s v="Zynka Jane Orquesta"/>
    <d v="2017-10-02T00:00:00"/>
    <n v="2.75"/>
    <d v="2020-02-26T00:00:00"/>
    <n v="1"/>
    <n v="1"/>
    <s v="00:06:16"/>
    <s v="00:10:48"/>
    <s v="00:17:05"/>
    <n v="0.86486486486486491"/>
    <n v="0.90322580645161288"/>
    <n v="0.88404533565823895"/>
    <n v="2"/>
    <s v="Beginner"/>
    <n v="0.94444444433333341"/>
    <n v="4"/>
    <n v="1"/>
    <n v="5"/>
    <n v="3.6666666666666665"/>
    <s v="Advanced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Aileen Abila"/>
    <d v="2017-10-02T00:00:00"/>
    <n v="2.75"/>
    <s v="00:10:36"/>
    <s v="00:11:37"/>
    <x v="0"/>
    <s v="00:13:45"/>
    <s v="00:16:55"/>
    <x v="0"/>
  </r>
  <r>
    <x v="1"/>
    <s v="Aime Cabiso"/>
    <d v="2017-06-13T00:00:00"/>
    <n v="3.0833333333333335"/>
    <s v="00:11:51"/>
    <s v="00:11:56"/>
    <x v="1"/>
    <s v="00:06:06"/>
    <s v="00:04:55"/>
    <x v="1"/>
  </r>
  <r>
    <x v="2"/>
    <s v="Allan Joseph Cruz"/>
    <d v="2014-06-25T00:00:00"/>
    <n v="6"/>
    <s v="00:12:18"/>
    <s v="00:08:51"/>
    <x v="2"/>
    <s v="00:15:40"/>
    <s v="00:14:02"/>
    <x v="2"/>
  </r>
  <r>
    <x v="3"/>
    <s v="Analiza Musuhud"/>
    <d v="2017-03-22T00:00:00"/>
    <n v="3.25"/>
    <s v="00:05:15"/>
    <s v="00:10:36"/>
    <x v="3"/>
    <s v="00:10:10"/>
    <s v="00:08:10"/>
    <x v="3"/>
  </r>
  <r>
    <x v="0"/>
    <s v="Andrea Santos"/>
    <d v="2011-01-10T00:00:00"/>
    <n v="9.5"/>
    <s v="00:05:10"/>
    <s v="00:07:33"/>
    <x v="4"/>
    <s v="00:06:47"/>
    <s v="00:05:42"/>
    <x v="4"/>
  </r>
  <r>
    <x v="4"/>
    <s v="Annalyn Hernandez"/>
    <d v="2014-05-19T00:00:00"/>
    <n v="6.083333333333333"/>
    <s v="00:08:32"/>
    <s v="00:08:15"/>
    <x v="5"/>
    <s v="00:16:07"/>
    <s v="00:12:33"/>
    <x v="5"/>
  </r>
  <r>
    <x v="4"/>
    <s v="Belinda Lacuesta"/>
    <d v="2015-11-09T00:00:00"/>
    <n v="4.666666666666667"/>
    <s v="00:20:35"/>
    <s v="00:13:42"/>
    <x v="6"/>
    <s v="00:11:37"/>
    <s v="00:12:28"/>
    <x v="6"/>
  </r>
  <r>
    <x v="1"/>
    <s v="Carlos Godelosao Jr"/>
    <d v="2015-01-07T00:00:00"/>
    <n v="5.5"/>
    <s v="00:20:52"/>
    <s v="00:18:48"/>
    <x v="7"/>
    <s v="00:06:08"/>
    <s v="00:05:44"/>
    <x v="7"/>
  </r>
  <r>
    <x v="0"/>
    <s v="Christian Melendres"/>
    <d v="2017-01-23T00:00:00"/>
    <n v="3.4166666666666665"/>
    <s v="00:05:24"/>
    <s v="00:05:10"/>
    <x v="8"/>
    <s v="00:20:43"/>
    <s v="00:08:23"/>
    <x v="8"/>
  </r>
  <r>
    <x v="1"/>
    <s v="Ciz Rica Rivera"/>
    <d v="2018-03-19T00:00:00"/>
    <n v="2.25"/>
    <s v="00:06:53"/>
    <s v="00:09:02"/>
    <x v="9"/>
    <s v="00:05:57"/>
    <s v="00:09:29"/>
    <x v="9"/>
  </r>
  <r>
    <x v="2"/>
    <s v="Elmerson Bagain"/>
    <d v="2017-01-23T00:00:00"/>
    <n v="3.4166666666666665"/>
    <s v="00:11:18"/>
    <s v="00:10:43"/>
    <x v="10"/>
    <s v="00:12:06"/>
    <s v="00:14:03"/>
    <x v="10"/>
  </r>
  <r>
    <x v="3"/>
    <s v="Erlyn Coronado"/>
    <d v="2016-03-07T00:00:00"/>
    <n v="4.333333333333333"/>
    <s v="00:05:34"/>
    <s v="00:03:51"/>
    <x v="11"/>
    <s v="00:07:18"/>
    <s v="00:09:22"/>
    <x v="11"/>
  </r>
  <r>
    <x v="5"/>
    <s v="Ester Joy Agra"/>
    <d v="2013-10-21T00:00:00"/>
    <n v="6.666666666666667"/>
    <d v="1899-12-30T00:08:53"/>
    <s v="00:06:58"/>
    <x v="3"/>
    <s v="00:11:09"/>
    <s v="00:15:13"/>
    <x v="12"/>
  </r>
  <r>
    <x v="0"/>
    <s v="Fritzie Ivy Rimando"/>
    <d v="2014-05-19T00:00:00"/>
    <n v="6.083333333333333"/>
    <s v="00:12:36"/>
    <s v="00:12:21"/>
    <x v="12"/>
    <s v="00:11:39"/>
    <s v="00:17:00"/>
    <x v="13"/>
  </r>
  <r>
    <x v="6"/>
    <s v="Gwendelyn Cuerda"/>
    <d v="2016-03-07T00:00:00"/>
    <n v="4.333333333333333"/>
    <s v="00:15:31"/>
    <s v="00:08:26"/>
    <x v="13"/>
    <s v="00:10:46"/>
    <s v="00:18:42"/>
    <x v="14"/>
  </r>
  <r>
    <x v="3"/>
    <s v="Jayson Baquial"/>
    <d v="2016-07-07T00:00:00"/>
    <n v="4"/>
    <s v="00:12:47"/>
    <s v="00:09:48"/>
    <x v="14"/>
    <s v="00:11:58"/>
    <s v="00:13:37"/>
    <x v="15"/>
  </r>
  <r>
    <x v="2"/>
    <s v="Jennelyn Ortiz"/>
    <d v="2016-03-07T00:00:00"/>
    <n v="4.333333333333333"/>
    <s v="00:03:32"/>
    <s v="00:03:31"/>
    <x v="15"/>
    <s v="00:05:53"/>
    <s v="00:04:36"/>
    <x v="16"/>
  </r>
  <r>
    <x v="2"/>
    <s v="Jeraline Estrada"/>
    <d v="2016-02-01T00:00:00"/>
    <n v="4.416666666666667"/>
    <s v="00:19:30"/>
    <s v="00:32:28"/>
    <x v="16"/>
    <s v="00:25:28"/>
    <s v="00:18:21"/>
    <x v="17"/>
  </r>
  <r>
    <x v="5"/>
    <s v="Jizzle Joyce Martinez"/>
    <d v="2008-07-14T00:00:00"/>
    <n v="12"/>
    <s v="00:06:23"/>
    <s v="00:08:58"/>
    <x v="17"/>
    <s v="00:09:17"/>
    <s v="00:17:21"/>
    <x v="18"/>
  </r>
  <r>
    <x v="3"/>
    <s v="John Nicole Ogabang"/>
    <d v="2016-03-07T00:00:00"/>
    <n v="4.333333333333333"/>
    <s v="00:17:38"/>
    <s v="00:10:04"/>
    <x v="18"/>
    <s v="00:14:33"/>
    <s v="00:10:00"/>
    <x v="19"/>
  </r>
  <r>
    <x v="6"/>
    <s v="Jomyrken Espeleta"/>
    <d v="2016-07-07T00:00:00"/>
    <n v="4"/>
    <s v="00:18:25"/>
    <s v="00:12:15"/>
    <x v="19"/>
    <s v="00:16:41"/>
    <s v="00:14:04"/>
    <x v="20"/>
  </r>
  <r>
    <x v="0"/>
    <s v="Kenneth Jan Sierra"/>
    <d v="2014-06-23T00:00:00"/>
    <n v="6"/>
    <s v="00:07:44"/>
    <s v="00:09:27"/>
    <x v="20"/>
    <s v="00:09:15"/>
    <s v="00:09:54"/>
    <x v="21"/>
  </r>
  <r>
    <x v="6"/>
    <s v="Kristian Posta"/>
    <d v="2016-03-07T00:00:00"/>
    <n v="4.333333333333333"/>
    <s v="00:05:32"/>
    <s v="00:07:11"/>
    <x v="4"/>
    <m/>
    <m/>
    <x v="22"/>
  </r>
  <r>
    <x v="6"/>
    <s v="Kurt Joseph Quibedo"/>
    <d v="2016-03-07T00:00:00"/>
    <n v="4.333333333333333"/>
    <s v="00:13:49"/>
    <s v="00:06:16"/>
    <x v="21"/>
    <s v="00:07:28"/>
    <s v="00:10:28"/>
    <x v="23"/>
  </r>
  <r>
    <x v="6"/>
    <s v="Lea Marie Aragones"/>
    <d v="2016-03-07T00:00:00"/>
    <n v="4.333333333333333"/>
    <s v="00:20:03"/>
    <s v="00:10:14"/>
    <x v="22"/>
    <s v="00:11:44"/>
    <s v="00:13:43"/>
    <x v="24"/>
  </r>
  <r>
    <x v="4"/>
    <s v="Leah Bitonio"/>
    <d v="2015-06-01T00:00:00"/>
    <n v="5.083333333333333"/>
    <s v="00:17:55"/>
    <s v="00:16:11"/>
    <x v="23"/>
    <s v="00:14:06"/>
    <s v="00:22:17"/>
    <x v="25"/>
  </r>
  <r>
    <x v="4"/>
    <s v="Love Abuso"/>
    <d v="2015-11-09T00:00:00"/>
    <n v="4.666666666666667"/>
    <s v="00:31:32"/>
    <s v="00:19:26"/>
    <x v="24"/>
    <s v="00:26:38"/>
    <s v="00:27:21"/>
    <x v="26"/>
  </r>
  <r>
    <x v="1"/>
    <s v="Mandrelle Vin Abad"/>
    <d v="2017-10-02T00:00:00"/>
    <n v="2.75"/>
    <s v="00:10:31"/>
    <s v="00:11:03"/>
    <x v="25"/>
    <s v="00:27:07"/>
    <s v="00:09:23"/>
    <x v="27"/>
  </r>
  <r>
    <x v="6"/>
    <s v="Mardie Gudmalin"/>
    <d v="2017-03-22T00:00:00"/>
    <n v="3.25"/>
    <s v="00:31:02"/>
    <s v="00:08:17"/>
    <x v="26"/>
    <s v="00:14:39"/>
    <s v="00:09:17"/>
    <x v="28"/>
  </r>
  <r>
    <x v="2"/>
    <s v="Maria Kazziah Uguil"/>
    <d v="2016-03-07T00:00:00"/>
    <n v="4.333333333333333"/>
    <s v="00:10:55"/>
    <s v="00:10:21"/>
    <x v="27"/>
    <s v="00:10:41"/>
    <s v="00:07:20"/>
    <x v="29"/>
  </r>
  <r>
    <x v="4"/>
    <s v="Maria Rafoncel Aquino"/>
    <d v="2018-03-19T00:00:00"/>
    <n v="2.25"/>
    <s v="00:11:27"/>
    <s v="00:07:00"/>
    <x v="28"/>
    <s v="00:25:37"/>
    <s v="00:13:01"/>
    <x v="30"/>
  </r>
  <r>
    <x v="2"/>
    <s v="Marilyn Villarante"/>
    <d v="2016-02-29T00:00:00"/>
    <n v="4.333333333333333"/>
    <s v="00:24:26"/>
    <s v="00:27:06"/>
    <x v="29"/>
    <s v="00:16:23"/>
    <s v="00:13:24"/>
    <x v="31"/>
  </r>
  <r>
    <x v="4"/>
    <s v="Marjhory Anne Soriano"/>
    <d v="2016-01-25T00:00:00"/>
    <n v="4.416666666666667"/>
    <s v="00:12:13"/>
    <s v="00:12:08"/>
    <x v="30"/>
    <s v="00:08:30"/>
    <s v="00:09:56"/>
    <x v="32"/>
  </r>
  <r>
    <x v="1"/>
    <s v="Marvin Legaspi"/>
    <d v="2007-07-16T00:00:00"/>
    <n v="13"/>
    <s v="00:16:16"/>
    <s v="00:17:44"/>
    <x v="31"/>
    <s v="00:24:38"/>
    <s v="00:18:41"/>
    <x v="33"/>
  </r>
  <r>
    <x v="0"/>
    <s v="Mercelita Baltar"/>
    <d v="2007-05-02T00:00:00"/>
    <n v="13.166666666666666"/>
    <s v="00:08:34"/>
    <s v="00:17:51"/>
    <x v="32"/>
    <s v="00:16:37"/>
    <s v="00:15:14"/>
    <x v="34"/>
  </r>
  <r>
    <x v="6"/>
    <s v="Merven Chris Maputi"/>
    <d v="2016-03-07T00:00:00"/>
    <n v="4.333333333333333"/>
    <s v="00:06:10"/>
    <s v="00:05:46"/>
    <x v="33"/>
    <s v="00:09:55"/>
    <s v="00:13:12"/>
    <x v="35"/>
  </r>
  <r>
    <x v="3"/>
    <s v="Michael Banagua"/>
    <d v="2016-03-07T00:00:00"/>
    <n v="4.333333333333333"/>
    <s v="00:15:33"/>
    <s v="00:10:18"/>
    <x v="34"/>
    <s v="00:09:40"/>
    <s v="00:09:16"/>
    <x v="36"/>
  </r>
  <r>
    <x v="2"/>
    <s v="Michelle Pangan"/>
    <d v="2017-01-16T00:00:00"/>
    <n v="3.5"/>
    <s v="00:19:43"/>
    <s v="00:15:07"/>
    <x v="35"/>
    <s v="00:10:18"/>
    <s v="00:14:35"/>
    <x v="37"/>
  </r>
  <r>
    <x v="3"/>
    <s v="Nelva Monion"/>
    <d v="2014-05-26T00:00:00"/>
    <n v="6.083333333333333"/>
    <s v="00:19:06"/>
    <s v="00:08:51"/>
    <x v="36"/>
    <s v="00:13:33"/>
    <s v="00:14:52"/>
    <x v="38"/>
  </r>
  <r>
    <x v="3"/>
    <s v="Noreen Kinilitan"/>
    <d v="2017-03-22T00:00:00"/>
    <n v="3.25"/>
    <s v="00:19:51"/>
    <s v="00:16:30"/>
    <x v="37"/>
    <s v="00:06:20"/>
    <s v="00:08:40"/>
    <x v="39"/>
  </r>
  <r>
    <x v="3"/>
    <s v="Rhean Dee Elnar"/>
    <d v="2016-03-08T00:00:00"/>
    <n v="4.333333333333333"/>
    <s v="00:13:49"/>
    <s v="00:10:04"/>
    <x v="38"/>
    <s v="00:15:41"/>
    <s v="00:19:40"/>
    <x v="40"/>
  </r>
  <r>
    <x v="3"/>
    <s v="Roxlee John Sayson"/>
    <d v="2016-03-09T00:00:00"/>
    <n v="4.333333333333333"/>
    <s v="00:04:13"/>
    <s v="00:07:41"/>
    <x v="39"/>
    <s v="00:13:36"/>
    <s v="00:18:51"/>
    <x v="41"/>
  </r>
  <r>
    <x v="5"/>
    <s v="Shem Maicah Campillos"/>
    <d v="2017-03-28T00:00:00"/>
    <n v="3.25"/>
    <s v="00:05:20"/>
    <s v="00:09:07"/>
    <x v="40"/>
    <s v="00:08:42"/>
    <s v="00:07:24"/>
    <x v="42"/>
  </r>
  <r>
    <x v="0"/>
    <s v="Zynka Jane Orquesta"/>
    <d v="2017-10-02T00:00:00"/>
    <n v="2.75"/>
    <s v="00:06:16"/>
    <s v="00:10:48"/>
    <x v="41"/>
    <s v="00:08:11"/>
    <s v="00:07:53"/>
    <x v="4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s v="Aileen Abila"/>
    <d v="2017-10-02T00:00:00"/>
    <n v="2.75"/>
    <n v="0.7567567567567568"/>
    <n v="0.79487179487179482"/>
    <n v="0.77581427581427587"/>
    <x v="0"/>
    <n v="1"/>
    <x v="0"/>
    <n v="0.93333333333333335"/>
    <n v="0.94117647058823528"/>
    <n v="0.93725490196078431"/>
    <x v="0"/>
    <n v="4"/>
    <x v="0"/>
  </r>
  <r>
    <x v="1"/>
    <s v="Aime Cabiso"/>
    <d v="2017-06-13T00:00:00"/>
    <n v="3.0833333333333335"/>
    <n v="1"/>
    <n v="1"/>
    <n v="1"/>
    <x v="1"/>
    <n v="5"/>
    <x v="1"/>
    <n v="0.90625"/>
    <n v="1"/>
    <n v="0.953125"/>
    <x v="0"/>
    <n v="4"/>
    <x v="0"/>
  </r>
  <r>
    <x v="2"/>
    <s v="Allan Joseph Cruz"/>
    <d v="2014-06-25T00:00:00"/>
    <n v="6"/>
    <n v="0.80434782608695654"/>
    <n v="0.88571428571428568"/>
    <n v="0.84503105590062111"/>
    <x v="0"/>
    <n v="1"/>
    <x v="0"/>
    <n v="1"/>
    <n v="0.88888888888888884"/>
    <n v="0.94444444444444442"/>
    <x v="0"/>
    <n v="4"/>
    <x v="0"/>
  </r>
  <r>
    <x v="3"/>
    <s v="Analiza Musuhud"/>
    <d v="2017-03-22T00:00:00"/>
    <n v="3.25"/>
    <n v="0.96969696969696972"/>
    <n v="0.967741935483871"/>
    <n v="0.96871945259042036"/>
    <x v="1"/>
    <n v="4"/>
    <x v="2"/>
    <n v="0.8571428571428571"/>
    <n v="0.93939393939393945"/>
    <n v="0.89826839826839833"/>
    <x v="1"/>
    <n v="2"/>
    <x v="1"/>
  </r>
  <r>
    <x v="0"/>
    <s v="Andrea Santos"/>
    <d v="2011-01-10T00:00:00"/>
    <n v="9.5"/>
    <n v="0.89189189189189189"/>
    <n v="0.76595744680851063"/>
    <n v="0.82892466935020126"/>
    <x v="0"/>
    <n v="1"/>
    <x v="0"/>
    <n v="0.88235294117647056"/>
    <n v="0.9"/>
    <n v="0.89117647058823524"/>
    <x v="1"/>
    <n v="2"/>
    <x v="1"/>
  </r>
  <r>
    <x v="4"/>
    <s v="Annalyn Hernandez"/>
    <d v="2014-05-19T00:00:00"/>
    <n v="6.083333333333333"/>
    <n v="0.73170731707317072"/>
    <n v="0.82857142857142863"/>
    <n v="0.78013937282229961"/>
    <x v="0"/>
    <n v="1"/>
    <x v="0"/>
    <n v="0.87878787878787878"/>
    <n v="1"/>
    <n v="0.93939393939393945"/>
    <x v="0"/>
    <n v="4"/>
    <x v="0"/>
  </r>
  <r>
    <x v="4"/>
    <s v="Belinda Lacuesta"/>
    <d v="2015-11-09T00:00:00"/>
    <n v="4.666666666666667"/>
    <n v="0.8571428571428571"/>
    <n v="0.86111111111111116"/>
    <n v="0.85912698412698418"/>
    <x v="0"/>
    <n v="2"/>
    <x v="0"/>
    <n v="0.96666666666666667"/>
    <n v="0.93333333333333335"/>
    <n v="0.95"/>
    <x v="0"/>
    <n v="4"/>
    <x v="0"/>
  </r>
  <r>
    <x v="1"/>
    <s v="Carlos Godelosao Jr"/>
    <d v="2015-01-07T00:00:00"/>
    <n v="5.5"/>
    <n v="0.90909090909090906"/>
    <n v="0.9375"/>
    <n v="0.92329545454545459"/>
    <x v="1"/>
    <n v="3"/>
    <x v="3"/>
    <n v="0.90909090909090906"/>
    <n v="0.96969696969696972"/>
    <n v="0.93939393939393945"/>
    <x v="0"/>
    <n v="4"/>
    <x v="0"/>
  </r>
  <r>
    <x v="0"/>
    <s v="Christian Melendres"/>
    <d v="2017-01-23T00:00:00"/>
    <n v="3.4166666666666665"/>
    <n v="0.79487179487179482"/>
    <n v="0.84375"/>
    <n v="0.81931089743589736"/>
    <x v="0"/>
    <n v="1"/>
    <x v="0"/>
    <n v="0.93333333333333335"/>
    <n v="0.96666666666666667"/>
    <n v="0.95"/>
    <x v="0"/>
    <n v="4"/>
    <x v="0"/>
  </r>
  <r>
    <x v="1"/>
    <s v="Ciz Rica Rivera"/>
    <d v="2018-03-19T00:00:00"/>
    <n v="2.25"/>
    <n v="0.78378378378378377"/>
    <n v="0.82926829268292679"/>
    <n v="0.80652603823335522"/>
    <x v="0"/>
    <n v="1"/>
    <x v="0"/>
    <n v="0.79545454545454541"/>
    <n v="0.83333333333333337"/>
    <n v="0.81439393939393945"/>
    <x v="1"/>
    <n v="1"/>
    <x v="1"/>
  </r>
  <r>
    <x v="2"/>
    <s v="Elmerson Bagain"/>
    <d v="2017-01-23T00:00:00"/>
    <n v="3.4166666666666665"/>
    <n v="0.75471698113207553"/>
    <n v="0.7592592592592593"/>
    <n v="0.75698812019566741"/>
    <x v="0"/>
    <n v="1"/>
    <x v="0"/>
    <n v="0.78947368421052633"/>
    <n v="0.80555555555555558"/>
    <n v="0.79751461988304095"/>
    <x v="1"/>
    <n v="1"/>
    <x v="1"/>
  </r>
  <r>
    <x v="3"/>
    <s v="Erlyn Coronado"/>
    <d v="2016-03-07T00:00:00"/>
    <n v="4.333333333333333"/>
    <n v="1"/>
    <n v="1"/>
    <n v="1"/>
    <x v="1"/>
    <n v="5"/>
    <x v="1"/>
    <n v="0.967741935483871"/>
    <n v="0.97058823529411764"/>
    <n v="0.96916508538899437"/>
    <x v="0"/>
    <n v="4"/>
    <x v="0"/>
  </r>
  <r>
    <x v="5"/>
    <s v="Ester Joy Agra"/>
    <d v="2013-10-21T00:00:00"/>
    <n v="6.666666666666667"/>
    <n v="0.93894999999999995"/>
    <n v="0.87096774193548387"/>
    <n v="0.90495887096774186"/>
    <x v="0"/>
    <n v="2"/>
    <x v="0"/>
    <n v="0.9"/>
    <n v="0.93333333333333335"/>
    <n v="0.91666666666666674"/>
    <x v="0"/>
    <n v="3"/>
    <x v="2"/>
  </r>
  <r>
    <x v="0"/>
    <s v="Fritzie Ivy Rimando"/>
    <d v="2014-05-19T00:00:00"/>
    <n v="6.083333333333333"/>
    <n v="0.79487179487179482"/>
    <n v="0.82352941176470584"/>
    <n v="0.80920060331825039"/>
    <x v="0"/>
    <n v="1"/>
    <x v="0"/>
    <n v="0.96969696969696972"/>
    <n v="0.96875"/>
    <n v="0.96922348484848486"/>
    <x v="0"/>
    <n v="4"/>
    <x v="0"/>
  </r>
  <r>
    <x v="6"/>
    <s v="Gwendelyn Cuerda"/>
    <d v="2016-03-07T00:00:00"/>
    <n v="4.333333333333333"/>
    <n v="0.80555555555555558"/>
    <n v="0.74358974358974361"/>
    <n v="0.7745726495726496"/>
    <x v="0"/>
    <n v="1"/>
    <x v="0"/>
    <n v="0.88571428571428601"/>
    <n v="0.81081081081081086"/>
    <n v="0.84826254826254843"/>
    <x v="1"/>
    <n v="2"/>
    <x v="1"/>
  </r>
  <r>
    <x v="3"/>
    <s v="Jayson Baquial"/>
    <d v="2016-07-07T00:00:00"/>
    <n v="4"/>
    <n v="0.84848484848484851"/>
    <n v="0.82051282051282048"/>
    <n v="0.83449883449883444"/>
    <x v="0"/>
    <n v="1"/>
    <x v="0"/>
    <n v="0.88990825688073394"/>
    <n v="0.96842105263157896"/>
    <n v="0.92916465475615651"/>
    <x v="0"/>
    <n v="3"/>
    <x v="2"/>
  </r>
  <r>
    <x v="2"/>
    <s v="Jennelyn Ortiz"/>
    <d v="2016-03-07T00:00:00"/>
    <n v="4.333333333333333"/>
    <n v="0.9375"/>
    <n v="0.967741935483871"/>
    <n v="0.9526209677419355"/>
    <x v="1"/>
    <n v="4"/>
    <x v="2"/>
    <n v="0.97222222222222221"/>
    <n v="0.97222222222222221"/>
    <n v="0.97222222222222221"/>
    <x v="0"/>
    <n v="4"/>
    <x v="0"/>
  </r>
  <r>
    <x v="2"/>
    <s v="Jeraline Estrada"/>
    <d v="2016-02-01T00:00:00"/>
    <n v="4.416666666666667"/>
    <n v="0.97979797979797978"/>
    <n v="0.98039215686274506"/>
    <n v="0.98009506833036242"/>
    <x v="1"/>
    <n v="4"/>
    <x v="2"/>
    <n v="0.96551724137931039"/>
    <n v="1"/>
    <n v="0.98275862068965525"/>
    <x v="0"/>
    <n v="4"/>
    <x v="0"/>
  </r>
  <r>
    <x v="5"/>
    <s v="Jizzle Joyce Martinez"/>
    <d v="2008-07-14T00:00:00"/>
    <n v="12"/>
    <n v="0.90322580645161288"/>
    <n v="0.88095238095238093"/>
    <n v="0.89208909370199696"/>
    <x v="0"/>
    <n v="2"/>
    <x v="0"/>
    <n v="0.967741935483871"/>
    <n v="0.88571428571428568"/>
    <n v="0.92672811059907834"/>
    <x v="0"/>
    <n v="4"/>
    <x v="0"/>
  </r>
  <r>
    <x v="3"/>
    <s v="John Nicole Ogabang"/>
    <d v="2016-03-07T00:00:00"/>
    <n v="4.333333333333333"/>
    <n v="0.70833333333333337"/>
    <n v="0.71111111111111114"/>
    <n v="0.70972222222222225"/>
    <x v="0"/>
    <n v="1"/>
    <x v="0"/>
    <n v="0.81395348837209303"/>
    <n v="0.79069767441860461"/>
    <n v="0.80232558139534882"/>
    <x v="1"/>
    <n v="1"/>
    <x v="1"/>
  </r>
  <r>
    <x v="6"/>
    <s v="Jomyrken Espeleta"/>
    <d v="2016-07-07T00:00:00"/>
    <n v="4"/>
    <n v="0.71666666666666667"/>
    <n v="0.80434782608695654"/>
    <n v="0.76050724637681166"/>
    <x v="0"/>
    <n v="1"/>
    <x v="0"/>
    <n v="0.93548387096774188"/>
    <n v="0.91891891891891897"/>
    <n v="0.92720139494333043"/>
    <x v="0"/>
    <n v="4"/>
    <x v="0"/>
  </r>
  <r>
    <x v="0"/>
    <s v="Kenneth Jan Sierra"/>
    <d v="2014-06-23T00:00:00"/>
    <n v="6"/>
    <n v="0.90625"/>
    <n v="0.875"/>
    <n v="0.890625"/>
    <x v="0"/>
    <n v="2"/>
    <x v="0"/>
    <n v="1"/>
    <n v="1"/>
    <n v="1"/>
    <x v="0"/>
    <n v="5"/>
    <x v="3"/>
  </r>
  <r>
    <x v="6"/>
    <s v="Kristian Posta"/>
    <d v="2016-03-07T00:00:00"/>
    <n v="4.333333333333333"/>
    <n v="1"/>
    <n v="0.78947368421052633"/>
    <n v="0.89473684210526316"/>
    <x v="0"/>
    <n v="2"/>
    <x v="0"/>
    <m/>
    <m/>
    <m/>
    <x v="2"/>
    <s v="n/a"/>
    <x v="4"/>
  </r>
  <r>
    <x v="6"/>
    <s v="Kurt Joseph Quibedo"/>
    <d v="2016-03-07T00:00:00"/>
    <n v="4.333333333333333"/>
    <n v="0.68055555555555558"/>
    <n v="0.80392156862745101"/>
    <n v="0.7422385620915033"/>
    <x v="0"/>
    <n v="1"/>
    <x v="0"/>
    <n v="0.86486486486486491"/>
    <n v="0.75555555555555554"/>
    <n v="0.81021021021021022"/>
    <x v="1"/>
    <n v="1"/>
    <x v="1"/>
  </r>
  <r>
    <x v="6"/>
    <s v="Lea Marie Aragones"/>
    <d v="2016-03-07T00:00:00"/>
    <n v="4.333333333333333"/>
    <n v="0.81578947368421051"/>
    <n v="0.87878787878787878"/>
    <n v="0.84728867623604465"/>
    <x v="0"/>
    <n v="1"/>
    <x v="0"/>
    <n v="0.93939393939393945"/>
    <n v="0.93548387096774188"/>
    <n v="0.93743890518084072"/>
    <x v="0"/>
    <n v="4"/>
    <x v="0"/>
  </r>
  <r>
    <x v="4"/>
    <s v="Leah Bitonio"/>
    <d v="2015-06-01T00:00:00"/>
    <n v="5.083333333333333"/>
    <n v="0.90322580645161288"/>
    <n v="0.91176470588235292"/>
    <n v="0.9074952561669829"/>
    <x v="0"/>
    <n v="2"/>
    <x v="0"/>
    <n v="1"/>
    <n v="0.97142857142857142"/>
    <n v="0.98571428571428577"/>
    <x v="0"/>
    <n v="5"/>
    <x v="3"/>
  </r>
  <r>
    <x v="4"/>
    <s v="Love Abuso"/>
    <d v="2015-11-09T00:00:00"/>
    <n v="4.666666666666667"/>
    <n v="0.75"/>
    <n v="0.7142857142857143"/>
    <n v="0.73214285714285721"/>
    <x v="0"/>
    <n v="1"/>
    <x v="0"/>
    <n v="0.875"/>
    <n v="0.875"/>
    <n v="0.875"/>
    <x v="1"/>
    <n v="2"/>
    <x v="1"/>
  </r>
  <r>
    <x v="1"/>
    <s v="Mandrelle Vin Abad"/>
    <d v="2017-10-02T00:00:00"/>
    <n v="2.75"/>
    <n v="0.96430000000000005"/>
    <n v="0.97440000000000004"/>
    <n v="0.96935000000000004"/>
    <x v="1"/>
    <n v="4"/>
    <x v="2"/>
    <n v="0.85"/>
    <n v="0.8529411764705882"/>
    <n v="0.85147058823529409"/>
    <x v="1"/>
    <n v="2"/>
    <x v="1"/>
  </r>
  <r>
    <x v="6"/>
    <s v="Mardie Gudmalin"/>
    <d v="2017-03-22T00:00:00"/>
    <n v="3.25"/>
    <n v="0.85074626865671643"/>
    <n v="0.86046511627906974"/>
    <n v="0.85560569246789309"/>
    <x v="0"/>
    <n v="2"/>
    <x v="0"/>
    <n v="0.94117647058823528"/>
    <n v="0.84375"/>
    <n v="0.89246323529411764"/>
    <x v="1"/>
    <n v="2"/>
    <x v="1"/>
  </r>
  <r>
    <x v="2"/>
    <s v="Maria Kazziah Uguil"/>
    <d v="2016-03-07T00:00:00"/>
    <n v="4.333333333333333"/>
    <n v="0.8571428571428571"/>
    <n v="0.9375"/>
    <n v="0.8973214285714286"/>
    <x v="0"/>
    <n v="2"/>
    <x v="0"/>
    <n v="0.93939393939393945"/>
    <n v="0.93333333333333335"/>
    <n v="0.9363636363636364"/>
    <x v="0"/>
    <n v="4"/>
    <x v="0"/>
  </r>
  <r>
    <x v="4"/>
    <s v="Maria Rafoncel Aquino"/>
    <d v="2018-03-19T00:00:00"/>
    <n v="2.25"/>
    <n v="0.75609756097560976"/>
    <n v="0.79411764705882348"/>
    <n v="0.77510760401721668"/>
    <x v="0"/>
    <n v="1"/>
    <x v="0"/>
    <n v="0.94117647058823528"/>
    <n v="0.967741935483871"/>
    <n v="0.95445920303605314"/>
    <x v="0"/>
    <n v="4"/>
    <x v="0"/>
  </r>
  <r>
    <x v="2"/>
    <s v="Marilyn Villarante"/>
    <d v="2016-02-29T00:00:00"/>
    <n v="4.333333333333333"/>
    <n v="0.90909090909090906"/>
    <n v="0.84931506849315064"/>
    <n v="0.87920298879202985"/>
    <x v="0"/>
    <n v="2"/>
    <x v="0"/>
    <n v="0.875"/>
    <n v="0.86111111111111116"/>
    <n v="0.86805555555555558"/>
    <x v="1"/>
    <n v="2"/>
    <x v="1"/>
  </r>
  <r>
    <x v="4"/>
    <s v="Marjhory Anne Soriano"/>
    <d v="2016-01-25T00:00:00"/>
    <n v="4.416666666666667"/>
    <n v="0.75"/>
    <n v="0.7"/>
    <n v="0.72499999999999998"/>
    <x v="0"/>
    <n v="1"/>
    <x v="0"/>
    <n v="0.96969696969696972"/>
    <n v="0.96875"/>
    <n v="0.96922348484848486"/>
    <x v="0"/>
    <n v="4"/>
    <x v="0"/>
  </r>
  <r>
    <x v="1"/>
    <s v="Marvin Legaspi"/>
    <d v="2007-07-16T00:00:00"/>
    <n v="13"/>
    <n v="1"/>
    <n v="0.93100000000000005"/>
    <n v="0.96550000000000002"/>
    <x v="1"/>
    <n v="4"/>
    <x v="2"/>
    <n v="0.93333333333333335"/>
    <n v="0.91666666666666663"/>
    <n v="0.92500000000000004"/>
    <x v="0"/>
    <n v="3"/>
    <x v="2"/>
  </r>
  <r>
    <x v="0"/>
    <s v="Mercelita Baltar"/>
    <d v="2007-05-02T00:00:00"/>
    <n v="13.166666666666666"/>
    <n v="0.93103448275862066"/>
    <n v="0.86538461538461542"/>
    <n v="0.89820954907161799"/>
    <x v="0"/>
    <n v="2"/>
    <x v="0"/>
    <n v="0.93548387096774188"/>
    <n v="0.96666666666666667"/>
    <n v="0.95107526881720428"/>
    <x v="0"/>
    <n v="4"/>
    <x v="0"/>
  </r>
  <r>
    <x v="6"/>
    <s v="Merven Chris Maputi"/>
    <d v="2016-03-07T00:00:00"/>
    <n v="4.333333333333333"/>
    <n v="0.90909090909090906"/>
    <n v="0.80555555555555558"/>
    <n v="0.85732323232323226"/>
    <x v="0"/>
    <n v="2"/>
    <x v="0"/>
    <n v="0.75471698113207553"/>
    <n v="0.81578947368421051"/>
    <n v="0.78525322740814296"/>
    <x v="1"/>
    <n v="1"/>
    <x v="1"/>
  </r>
  <r>
    <x v="3"/>
    <s v="Michael Banagua"/>
    <d v="2016-03-07T00:00:00"/>
    <n v="4.333333333333333"/>
    <n v="0.87878787878787878"/>
    <n v="0.84848484848484851"/>
    <n v="0.86363636363636365"/>
    <x v="0"/>
    <n v="2"/>
    <x v="0"/>
    <n v="0.90909090909090906"/>
    <n v="0.967741935483871"/>
    <n v="0.93841642228739008"/>
    <x v="0"/>
    <n v="4"/>
    <x v="0"/>
  </r>
  <r>
    <x v="2"/>
    <s v="Michelle Pangan"/>
    <d v="2017-01-16T00:00:00"/>
    <n v="3.5"/>
    <n v="0.95901639344262291"/>
    <n v="0.875"/>
    <n v="0.91700819672131151"/>
    <x v="0"/>
    <n v="2"/>
    <x v="0"/>
    <n v="0.93103448275862066"/>
    <n v="0.84848484848484851"/>
    <n v="0.88975966562173459"/>
    <x v="1"/>
    <n v="2"/>
    <x v="1"/>
  </r>
  <r>
    <x v="3"/>
    <s v="Nelva Monion"/>
    <d v="2014-05-26T00:00:00"/>
    <n v="6.083333333333333"/>
    <n v="0.90909090909090906"/>
    <n v="0.88235294117647056"/>
    <n v="0.89572192513368987"/>
    <x v="0"/>
    <n v="2"/>
    <x v="0"/>
    <n v="0.86486486486486491"/>
    <n v="0.77142857142857146"/>
    <n v="0.81814671814671813"/>
    <x v="1"/>
    <n v="1"/>
    <x v="1"/>
  </r>
  <r>
    <x v="3"/>
    <s v="Noreen Kinilitan"/>
    <d v="2017-03-22T00:00:00"/>
    <n v="3.25"/>
    <n v="0.79545454545454497"/>
    <n v="0.77551020408163263"/>
    <n v="0.7854823747680888"/>
    <x v="0"/>
    <n v="1"/>
    <x v="0"/>
    <n v="0.91428571428571426"/>
    <n v="0.76923076923076927"/>
    <n v="0.84175824175824177"/>
    <x v="1"/>
    <n v="1"/>
    <x v="1"/>
  </r>
  <r>
    <x v="3"/>
    <s v="Rhean Dee Elnar"/>
    <d v="2016-03-08T00:00:00"/>
    <n v="4.333333333333333"/>
    <n v="0.81578947368421051"/>
    <n v="0.84848484848484851"/>
    <n v="0.83213716108452951"/>
    <x v="0"/>
    <n v="1"/>
    <x v="0"/>
    <n v="1"/>
    <n v="0.94594594594594594"/>
    <n v="0.97297297297297303"/>
    <x v="0"/>
    <n v="4"/>
    <x v="0"/>
  </r>
  <r>
    <x v="3"/>
    <s v="Roxlee John Sayson"/>
    <d v="2016-03-09T00:00:00"/>
    <n v="4.333333333333333"/>
    <n v="0.93333333333333335"/>
    <n v="0.90909090909090906"/>
    <n v="0.92121212121212115"/>
    <x v="1"/>
    <n v="3"/>
    <x v="3"/>
    <n v="0.967741935483871"/>
    <n v="0.75"/>
    <n v="0.8588709677419355"/>
    <x v="1"/>
    <n v="2"/>
    <x v="1"/>
  </r>
  <r>
    <x v="5"/>
    <s v="Shem Maicah Campillos"/>
    <d v="2017-03-28T00:00:00"/>
    <n v="3.25"/>
    <n v="0.9375"/>
    <n v="0.93103448275862066"/>
    <n v="0.93426724137931028"/>
    <x v="1"/>
    <n v="3"/>
    <x v="3"/>
    <n v="1"/>
    <n v="0.967741935483871"/>
    <n v="0.9838709677419355"/>
    <x v="0"/>
    <n v="4"/>
    <x v="0"/>
  </r>
  <r>
    <x v="0"/>
    <s v="Zynka Jane Orquesta"/>
    <d v="2017-10-02T00:00:00"/>
    <n v="2.75"/>
    <n v="0.86486486486486491"/>
    <n v="0.90322580645161288"/>
    <n v="0.88404533565823895"/>
    <x v="0"/>
    <n v="2"/>
    <x v="0"/>
    <n v="1"/>
    <n v="0.96666666666666667"/>
    <n v="0.98333333333333339"/>
    <x v="0"/>
    <n v="4"/>
    <x v="0"/>
  </r>
  <r>
    <x v="7"/>
    <m/>
    <m/>
    <m/>
    <n v="0.86283077942623454"/>
    <n v="0.85775105177038857"/>
    <n v="0.86029091559831128"/>
    <x v="2"/>
    <n v="2"/>
    <x v="4"/>
    <n v="0.91921211864746344"/>
    <n v="0.90811536569520146"/>
    <n v="0.91366374217133239"/>
    <x v="3"/>
    <m/>
    <x v="5"/>
  </r>
  <r>
    <x v="7"/>
    <m/>
    <m/>
    <m/>
    <m/>
    <m/>
    <m/>
    <x v="2"/>
    <d v="1900-01-01T00:00:00"/>
    <x v="5"/>
    <m/>
    <m/>
    <m/>
    <x v="3"/>
    <m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s v="Aileen Abila"/>
    <n v="1"/>
    <s v="April"/>
    <n v="1"/>
  </r>
  <r>
    <x v="0"/>
    <s v="Aileen Abila"/>
    <n v="1"/>
    <s v="May"/>
    <n v="1"/>
  </r>
  <r>
    <x v="0"/>
    <s v="Aileen Abila"/>
    <n v="1"/>
    <s v="June"/>
    <m/>
  </r>
  <r>
    <x v="1"/>
    <m/>
    <m/>
    <s v="April"/>
    <n v="1"/>
  </r>
  <r>
    <x v="1"/>
    <m/>
    <m/>
    <s v="May"/>
    <n v="1"/>
  </r>
  <r>
    <x v="1"/>
    <m/>
    <m/>
    <s v="June"/>
    <m/>
  </r>
  <r>
    <x v="2"/>
    <m/>
    <m/>
    <s v="April"/>
    <n v="1"/>
  </r>
  <r>
    <x v="2"/>
    <s v="Allan Joseph Cruz"/>
    <n v="1"/>
    <s v="May"/>
    <n v="0.98099999999999998"/>
  </r>
  <r>
    <x v="2"/>
    <m/>
    <m/>
    <s v="June"/>
    <m/>
  </r>
  <r>
    <x v="3"/>
    <s v="Analiza Musuhud"/>
    <n v="1"/>
    <s v="April"/>
    <m/>
  </r>
  <r>
    <x v="3"/>
    <s v="Analiza Musuhud"/>
    <n v="1"/>
    <s v="May"/>
    <m/>
  </r>
  <r>
    <x v="3"/>
    <s v="Analiza Musuhud"/>
    <n v="1"/>
    <s v="June"/>
    <m/>
  </r>
  <r>
    <x v="4"/>
    <s v="Andrea T.   Santos"/>
    <n v="1"/>
    <s v="April"/>
    <n v="1"/>
  </r>
  <r>
    <x v="4"/>
    <s v="Andrea T.   Santos"/>
    <n v="1"/>
    <s v="May"/>
    <n v="1"/>
  </r>
  <r>
    <x v="4"/>
    <s v="Andrea T.   Santos"/>
    <n v="1"/>
    <s v="June"/>
    <m/>
  </r>
  <r>
    <x v="5"/>
    <s v="Annalyn Hernandez"/>
    <n v="1"/>
    <s v="April"/>
    <m/>
  </r>
  <r>
    <x v="5"/>
    <s v="Annalyn Hernandez"/>
    <n v="1"/>
    <s v="May"/>
    <m/>
  </r>
  <r>
    <x v="5"/>
    <s v="Annalyn Hernandez"/>
    <n v="1"/>
    <s v="June"/>
    <m/>
  </r>
  <r>
    <x v="6"/>
    <s v="Belinda Lacuesta"/>
    <n v="1"/>
    <s v="April"/>
    <m/>
  </r>
  <r>
    <x v="6"/>
    <m/>
    <m/>
    <s v="May"/>
    <m/>
  </r>
  <r>
    <x v="6"/>
    <m/>
    <m/>
    <s v="June"/>
    <m/>
  </r>
  <r>
    <x v="7"/>
    <m/>
    <m/>
    <s v="April"/>
    <n v="0.99"/>
  </r>
  <r>
    <x v="7"/>
    <m/>
    <m/>
    <s v="May"/>
    <n v="0.99"/>
  </r>
  <r>
    <x v="7"/>
    <m/>
    <m/>
    <s v="June"/>
    <m/>
  </r>
  <r>
    <x v="8"/>
    <s v="Christian Leinard Melendres"/>
    <n v="1"/>
    <s v="April"/>
    <n v="1"/>
  </r>
  <r>
    <x v="8"/>
    <m/>
    <m/>
    <s v="May"/>
    <n v="1"/>
  </r>
  <r>
    <x v="8"/>
    <s v="Christian Leinard Melendres"/>
    <n v="1"/>
    <s v="June"/>
    <m/>
  </r>
  <r>
    <x v="9"/>
    <m/>
    <m/>
    <s v="April"/>
    <n v="1"/>
  </r>
  <r>
    <x v="9"/>
    <m/>
    <m/>
    <s v="May"/>
    <n v="1"/>
  </r>
  <r>
    <x v="9"/>
    <m/>
    <m/>
    <s v="June"/>
    <m/>
  </r>
  <r>
    <x v="10"/>
    <m/>
    <m/>
    <s v="April"/>
    <n v="1"/>
  </r>
  <r>
    <x v="10"/>
    <m/>
    <m/>
    <s v="May"/>
    <n v="0.98099999999999998"/>
  </r>
  <r>
    <x v="10"/>
    <s v="Elmerson Bagain"/>
    <n v="1"/>
    <s v="June"/>
    <m/>
  </r>
  <r>
    <x v="11"/>
    <s v="Erlyn Sinto Coronado"/>
    <n v="0"/>
    <s v="April"/>
    <m/>
  </r>
  <r>
    <x v="11"/>
    <m/>
    <m/>
    <s v="May"/>
    <m/>
  </r>
  <r>
    <x v="11"/>
    <m/>
    <m/>
    <s v="June"/>
    <m/>
  </r>
  <r>
    <x v="12"/>
    <s v="Ester Joy Agra"/>
    <n v="1"/>
    <s v="April"/>
    <m/>
  </r>
  <r>
    <x v="12"/>
    <s v="Ester Joy Agra"/>
    <n v="1"/>
    <s v="May"/>
    <m/>
  </r>
  <r>
    <x v="12"/>
    <s v="Ester Joy Agra"/>
    <n v="1"/>
    <s v="June"/>
    <m/>
  </r>
  <r>
    <x v="13"/>
    <m/>
    <m/>
    <s v="April"/>
    <n v="1"/>
  </r>
  <r>
    <x v="13"/>
    <m/>
    <m/>
    <s v="May"/>
    <n v="1"/>
  </r>
  <r>
    <x v="13"/>
    <m/>
    <m/>
    <s v="June"/>
    <m/>
  </r>
  <r>
    <x v="14"/>
    <s v="Gwendelyn Garcia Cuerda"/>
    <n v="1"/>
    <s v="April"/>
    <n v="0.98"/>
  </r>
  <r>
    <x v="14"/>
    <s v="Gwendelyn Garcia Cuerda"/>
    <n v="1"/>
    <s v="May"/>
    <n v="0.96"/>
  </r>
  <r>
    <x v="14"/>
    <m/>
    <m/>
    <s v="June"/>
    <m/>
  </r>
  <r>
    <x v="15"/>
    <m/>
    <m/>
    <s v="April"/>
    <m/>
  </r>
  <r>
    <x v="15"/>
    <m/>
    <m/>
    <s v="May"/>
    <m/>
  </r>
  <r>
    <x v="15"/>
    <m/>
    <m/>
    <s v="June"/>
    <m/>
  </r>
  <r>
    <x v="16"/>
    <m/>
    <m/>
    <s v="April"/>
    <n v="1"/>
  </r>
  <r>
    <x v="16"/>
    <s v="Jennelyn Ortiz"/>
    <n v="1"/>
    <s v="May"/>
    <n v="1"/>
  </r>
  <r>
    <x v="16"/>
    <s v="Jennelyn Ortiz"/>
    <n v="1"/>
    <s v="June"/>
    <m/>
  </r>
  <r>
    <x v="17"/>
    <s v="Jeraline Estrada"/>
    <n v="1"/>
    <s v="April"/>
    <n v="1"/>
  </r>
  <r>
    <x v="17"/>
    <s v="Jeraline Estrada"/>
    <n v="1"/>
    <s v="May"/>
    <n v="1"/>
  </r>
  <r>
    <x v="17"/>
    <s v="Jeraline Estrada"/>
    <n v="1"/>
    <s v="June"/>
    <m/>
  </r>
  <r>
    <x v="18"/>
    <s v="Jizzle Joyce Martinez"/>
    <n v="1"/>
    <s v="April"/>
    <m/>
  </r>
  <r>
    <x v="18"/>
    <m/>
    <m/>
    <s v="May"/>
    <m/>
  </r>
  <r>
    <x v="18"/>
    <s v="Jizzle Joyce Martinez"/>
    <n v="1"/>
    <s v="June"/>
    <m/>
  </r>
  <r>
    <x v="19"/>
    <s v="John Nicole Pis-an Ogabang"/>
    <n v="1"/>
    <s v="April"/>
    <m/>
  </r>
  <r>
    <x v="19"/>
    <s v="John Nicole Pis-an Ogabang"/>
    <n v="0.66666666600000002"/>
    <s v="May"/>
    <m/>
  </r>
  <r>
    <x v="19"/>
    <s v="John Nicole Pis-an Ogabang"/>
    <n v="1"/>
    <s v="June"/>
    <m/>
  </r>
  <r>
    <x v="20"/>
    <m/>
    <n v="0.92"/>
    <s v="April"/>
    <n v="0.99"/>
  </r>
  <r>
    <x v="20"/>
    <s v="Jomyrken Espeleta"/>
    <n v="1"/>
    <s v="May"/>
    <n v="0.99"/>
  </r>
  <r>
    <x v="20"/>
    <m/>
    <m/>
    <s v="June"/>
    <m/>
  </r>
  <r>
    <x v="21"/>
    <s v="Kenneth Jan Sierra"/>
    <n v="1"/>
    <s v="April"/>
    <n v="1"/>
  </r>
  <r>
    <x v="21"/>
    <s v="Kenneth Jan Sierra"/>
    <n v="1"/>
    <s v="May"/>
    <n v="1"/>
  </r>
  <r>
    <x v="21"/>
    <s v="Kenneth Jan Sierra"/>
    <n v="1"/>
    <s v="June"/>
    <m/>
  </r>
  <r>
    <x v="22"/>
    <s v="Kurt Joseph Quibedo"/>
    <n v="1"/>
    <s v="April"/>
    <n v="0.99"/>
  </r>
  <r>
    <x v="22"/>
    <s v="Kurt Joseph Quibedo"/>
    <n v="1"/>
    <s v="May"/>
    <n v="0.99"/>
  </r>
  <r>
    <x v="22"/>
    <s v="Kurt Joseph Quibedo"/>
    <n v="0.75"/>
    <s v="June"/>
    <m/>
  </r>
  <r>
    <x v="23"/>
    <s v="Lea Marie Buenas Malayo Aragones"/>
    <n v="0.66666666600000002"/>
    <s v="April"/>
    <n v="0.96"/>
  </r>
  <r>
    <x v="23"/>
    <s v="Lea Marie Buenas Malayo Aragones"/>
    <n v="1"/>
    <s v="May"/>
    <n v="0.96"/>
  </r>
  <r>
    <x v="23"/>
    <s v="Lea Marie Buenas Malayo Aragones"/>
    <n v="1"/>
    <s v="June"/>
    <m/>
  </r>
  <r>
    <x v="24"/>
    <m/>
    <m/>
    <s v="April"/>
    <m/>
  </r>
  <r>
    <x v="24"/>
    <s v="Leah Bitonio"/>
    <n v="1"/>
    <s v="May"/>
    <m/>
  </r>
  <r>
    <x v="24"/>
    <s v="Leah Bitonio"/>
    <n v="1"/>
    <s v="June"/>
    <m/>
  </r>
  <r>
    <x v="25"/>
    <s v="Love Abuso"/>
    <n v="1"/>
    <s v="April"/>
    <m/>
  </r>
  <r>
    <x v="25"/>
    <s v="Love Abuso"/>
    <n v="1"/>
    <s v="May"/>
    <m/>
  </r>
  <r>
    <x v="25"/>
    <m/>
    <m/>
    <s v="June"/>
    <m/>
  </r>
  <r>
    <x v="26"/>
    <s v="Mandrelle Vin Abad"/>
    <n v="1"/>
    <s v="April"/>
    <n v="1"/>
  </r>
  <r>
    <x v="26"/>
    <m/>
    <m/>
    <s v="May"/>
    <n v="1"/>
  </r>
  <r>
    <x v="26"/>
    <m/>
    <m/>
    <s v="June"/>
    <m/>
  </r>
  <r>
    <x v="27"/>
    <s v="Mardie Gudmalin"/>
    <n v="0.66666666600000002"/>
    <s v="April"/>
    <n v="0.99"/>
  </r>
  <r>
    <x v="27"/>
    <m/>
    <n v="0.92"/>
    <s v="May"/>
    <n v="0.99"/>
  </r>
  <r>
    <x v="27"/>
    <s v="Mardie Gudmalin"/>
    <n v="0.66666666600000002"/>
    <s v="June"/>
    <m/>
  </r>
  <r>
    <x v="28"/>
    <m/>
    <m/>
    <s v="April"/>
    <n v="1"/>
  </r>
  <r>
    <x v="28"/>
    <s v="Maria Kazziah Uguil"/>
    <n v="1"/>
    <s v="May"/>
    <n v="1"/>
  </r>
  <r>
    <x v="28"/>
    <s v="Maria Kazziah Uguil"/>
    <n v="1"/>
    <s v="June"/>
    <m/>
  </r>
  <r>
    <x v="29"/>
    <s v="Maria Rafoncel Aquino"/>
    <n v="1"/>
    <s v="April"/>
    <m/>
  </r>
  <r>
    <x v="29"/>
    <s v="Maria Rafoncel Aquino"/>
    <n v="1"/>
    <s v="May"/>
    <m/>
  </r>
  <r>
    <x v="29"/>
    <s v="Maria Rafoncel Aquino"/>
    <n v="1"/>
    <s v="June"/>
    <m/>
  </r>
  <r>
    <x v="30"/>
    <s v="Marjhory Anne Soriano"/>
    <n v="1"/>
    <s v="April"/>
    <n v="1"/>
  </r>
  <r>
    <x v="30"/>
    <m/>
    <m/>
    <s v="May"/>
    <n v="1"/>
  </r>
  <r>
    <x v="30"/>
    <s v="Marilyn Villarante"/>
    <n v="1"/>
    <s v="June"/>
    <m/>
  </r>
  <r>
    <x v="31"/>
    <m/>
    <m/>
    <s v="April"/>
    <m/>
  </r>
  <r>
    <x v="31"/>
    <s v="Marjhory Anne Soriano"/>
    <n v="0.66666666600000002"/>
    <s v="May"/>
    <m/>
  </r>
  <r>
    <x v="31"/>
    <s v="Marjhory Anne Soriano"/>
    <n v="0.66666666600000002"/>
    <s v="June"/>
    <m/>
  </r>
  <r>
    <x v="32"/>
    <m/>
    <m/>
    <s v="April"/>
    <n v="1"/>
  </r>
  <r>
    <x v="32"/>
    <m/>
    <m/>
    <s v="May"/>
    <n v="0.99"/>
  </r>
  <r>
    <x v="32"/>
    <m/>
    <m/>
    <s v="June"/>
    <m/>
  </r>
  <r>
    <x v="33"/>
    <m/>
    <m/>
    <s v="April"/>
    <n v="1"/>
  </r>
  <r>
    <x v="33"/>
    <s v="Mercelita H Baltar"/>
    <n v="1"/>
    <s v="May"/>
    <n v="1"/>
  </r>
  <r>
    <x v="33"/>
    <m/>
    <m/>
    <s v="June"/>
    <m/>
  </r>
  <r>
    <x v="34"/>
    <s v="Merven Chris Amores Maputi"/>
    <n v="1"/>
    <s v="April"/>
    <n v="0.98"/>
  </r>
  <r>
    <x v="34"/>
    <s v="Merven Chris Amores Maputi"/>
    <n v="0.66666666600000002"/>
    <s v="May"/>
    <n v="0.98"/>
  </r>
  <r>
    <x v="34"/>
    <s v="Merven Chris Amores Maputi"/>
    <n v="0.66666666600000002"/>
    <s v="June"/>
    <m/>
  </r>
  <r>
    <x v="35"/>
    <s v="Michael Tanguan Banagua"/>
    <n v="1"/>
    <s v="April"/>
    <m/>
  </r>
  <r>
    <x v="35"/>
    <s v="Michael Tanguan Banagua"/>
    <n v="0.66666666600000002"/>
    <s v="May"/>
    <m/>
  </r>
  <r>
    <x v="35"/>
    <s v="Michael Tanguan Banagua"/>
    <n v="1"/>
    <s v="June"/>
    <m/>
  </r>
  <r>
    <x v="36"/>
    <s v="Michelle Pangan"/>
    <n v="1"/>
    <s v="April"/>
    <n v="1"/>
  </r>
  <r>
    <x v="36"/>
    <s v="Michelle Pangan"/>
    <n v="1"/>
    <s v="May"/>
    <n v="1"/>
  </r>
  <r>
    <x v="36"/>
    <m/>
    <m/>
    <s v="June"/>
    <m/>
  </r>
  <r>
    <x v="37"/>
    <m/>
    <n v="0.92"/>
    <s v="April"/>
    <n v="0.96"/>
  </r>
  <r>
    <x v="37"/>
    <m/>
    <n v="0.92"/>
    <s v="May"/>
    <n v="0.98"/>
  </r>
  <r>
    <x v="37"/>
    <s v="Nelva Monion"/>
    <n v="1"/>
    <s v="June"/>
    <m/>
  </r>
  <r>
    <x v="38"/>
    <s v="Noreen Kinilitan"/>
    <n v="1"/>
    <s v="April"/>
    <m/>
  </r>
  <r>
    <x v="38"/>
    <s v="Noreen Kinilitan"/>
    <n v="1"/>
    <s v="May"/>
    <m/>
  </r>
  <r>
    <x v="38"/>
    <s v="Noreen Kinilitan"/>
    <n v="1"/>
    <s v="June"/>
    <m/>
  </r>
  <r>
    <x v="39"/>
    <s v="Rhean Dee Pinili Elnar"/>
    <n v="1"/>
    <s v="April"/>
    <m/>
  </r>
  <r>
    <x v="39"/>
    <s v="Rhean Dee Pinili Elnar"/>
    <n v="1"/>
    <s v="May"/>
    <m/>
  </r>
  <r>
    <x v="39"/>
    <s v="Rhean Dee Pinili Elnar"/>
    <n v="1"/>
    <s v="June"/>
    <m/>
  </r>
  <r>
    <x v="40"/>
    <m/>
    <m/>
    <s v="April"/>
    <m/>
  </r>
  <r>
    <x v="40"/>
    <m/>
    <m/>
    <s v="May"/>
    <m/>
  </r>
  <r>
    <x v="40"/>
    <m/>
    <m/>
    <s v="June"/>
    <m/>
  </r>
  <r>
    <x v="41"/>
    <m/>
    <m/>
    <s v="April"/>
    <m/>
  </r>
  <r>
    <x v="41"/>
    <s v="Shem Maicah Campillos"/>
    <n v="1"/>
    <s v="May"/>
    <m/>
  </r>
  <r>
    <x v="41"/>
    <s v="Shem Maicah Campillos"/>
    <n v="1"/>
    <s v="June"/>
    <m/>
  </r>
  <r>
    <x v="42"/>
    <s v="Zynka Jane Orquesta"/>
    <m/>
    <s v="April"/>
    <n v="1"/>
  </r>
  <r>
    <x v="42"/>
    <s v="Zynka Jane Orquesta"/>
    <n v="1"/>
    <s v="May"/>
    <n v="1"/>
  </r>
  <r>
    <x v="42"/>
    <s v="Zynka Jane Orquesta"/>
    <n v="1"/>
    <s v="June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Aileen Abila"/>
    <d v="2017-10-02T00:00:00"/>
    <n v="2.75"/>
    <d v="2020-02-26T00:00:00"/>
    <n v="1"/>
    <n v="1"/>
    <s v="00:10:36"/>
    <s v="00:11:37"/>
    <s v="00:22:13"/>
    <n v="0.7567567567567568"/>
    <n v="0.79487179487179482"/>
    <n v="0.77581427581427587"/>
    <x v="0"/>
    <s v="Beginner"/>
    <n v="0.88888888866666671"/>
    <x v="0"/>
    <n v="1"/>
    <x v="0"/>
    <n v="2.6666666666666665"/>
    <x v="0"/>
  </r>
  <r>
    <x v="1"/>
    <s v="Aime Cabiso"/>
    <d v="2017-06-13T00:00:00"/>
    <n v="3.0833333333333335"/>
    <d v="2020-02-27T00:00:00"/>
    <n v="1"/>
    <n v="1"/>
    <s v="00:11:51"/>
    <s v="00:11:56"/>
    <s v="00:23:48"/>
    <n v="1"/>
    <n v="1"/>
    <n v="1"/>
    <x v="1"/>
    <s v="SME"/>
    <m/>
    <x v="1"/>
    <n v="1"/>
    <x v="0"/>
    <n v="5"/>
    <x v="1"/>
  </r>
  <r>
    <x v="2"/>
    <s v="Allan Joseph Cruz"/>
    <d v="2014-06-25T00:00:00"/>
    <n v="6"/>
    <d v="2020-02-27T00:00:00"/>
    <n v="1"/>
    <n v="1"/>
    <s v="00:12:18"/>
    <s v="00:08:51"/>
    <s v="00:21:09"/>
    <n v="0.80434782608695654"/>
    <n v="0.88571428571428568"/>
    <n v="0.84503105590062111"/>
    <x v="0"/>
    <s v="Beginner"/>
    <m/>
    <x v="1"/>
    <n v="1"/>
    <x v="0"/>
    <n v="3"/>
    <x v="0"/>
  </r>
  <r>
    <x v="3"/>
    <s v="Analiza Musuhud"/>
    <d v="2017-03-22T00:00:00"/>
    <n v="3.3333333333333335"/>
    <d v="2020-02-27T00:00:00"/>
    <n v="1"/>
    <n v="1"/>
    <s v="00:05:15"/>
    <s v="00:10:36"/>
    <s v="00:19:29"/>
    <n v="0.96969696969696972"/>
    <n v="0.967741935483871"/>
    <n v="0.96871945259042036"/>
    <x v="2"/>
    <s v="Advanced"/>
    <n v="0.66666666666666663"/>
    <x v="2"/>
    <n v="0.93933670049749907"/>
    <x v="1"/>
    <n v="3"/>
    <x v="0"/>
  </r>
  <r>
    <x v="0"/>
    <s v="Andrea Santos"/>
    <d v="2011-01-10T00:00:00"/>
    <n v="9.5"/>
    <d v="2020-03-02T00:00:00"/>
    <n v="1"/>
    <n v="1"/>
    <s v="00:05:10"/>
    <s v="00:07:33"/>
    <s v="00:12:43"/>
    <n v="0.89189189189189189"/>
    <n v="0.76595744680851063"/>
    <n v="0.82892466935020126"/>
    <x v="0"/>
    <s v="Beginner"/>
    <n v="0.76587301566666666"/>
    <x v="2"/>
    <n v="1"/>
    <x v="0"/>
    <n v="2.3333333333333335"/>
    <x v="2"/>
  </r>
  <r>
    <x v="4"/>
    <s v="Annalyn Hernandez"/>
    <d v="2014-05-19T00:00:00"/>
    <n v="6.166666666666667"/>
    <d v="2020-02-27T00:00:00"/>
    <n v="1"/>
    <n v="1"/>
    <s v="00:08:32"/>
    <s v="00:08:15"/>
    <s v="00:16:47"/>
    <n v="0.73170731707317072"/>
    <n v="0.82857142857142863"/>
    <n v="0.78013937282229961"/>
    <x v="0"/>
    <s v="Beginner"/>
    <n v="0.66666666666666663"/>
    <x v="2"/>
    <n v="1.0019591471973324"/>
    <x v="0"/>
    <n v="2.3333333333333335"/>
    <x v="2"/>
  </r>
  <r>
    <x v="4"/>
    <s v="Belinda Lacuesta"/>
    <d v="2015-11-09T00:00:00"/>
    <n v="4.666666666666667"/>
    <d v="2020-02-27T00:00:00"/>
    <n v="1"/>
    <n v="1"/>
    <s v="00:20:35"/>
    <s v="00:13:42"/>
    <s v="00:34:17"/>
    <n v="0.8571428571428571"/>
    <n v="0.86111111111111116"/>
    <n v="0.85912698412698418"/>
    <x v="3"/>
    <s v="Beginner"/>
    <n v="1"/>
    <x v="3"/>
    <n v="1"/>
    <x v="0"/>
    <n v="4"/>
    <x v="3"/>
  </r>
  <r>
    <x v="1"/>
    <s v="Carlos Godelosao Jr"/>
    <d v="2015-01-07T00:00:00"/>
    <n v="5.5"/>
    <d v="2020-02-26T00:00:00"/>
    <n v="1"/>
    <n v="1"/>
    <s v="00:20:52"/>
    <s v="00:18:48"/>
    <s v="00:39:41"/>
    <n v="0.90909090909090906"/>
    <n v="0.9375"/>
    <n v="0.92329545454545459"/>
    <x v="4"/>
    <s v="Novice"/>
    <m/>
    <x v="1"/>
    <n v="0.98473797435487809"/>
    <x v="1"/>
    <n v="3.5"/>
    <x v="3"/>
  </r>
  <r>
    <x v="0"/>
    <s v="Christian Melendres"/>
    <d v="2017-01-23T00:00:00"/>
    <n v="3.4166666666666665"/>
    <d v="2020-02-26T00:00:00"/>
    <n v="1"/>
    <n v="1"/>
    <s v="00:05:24"/>
    <s v="00:05:10"/>
    <s v="00:10:35"/>
    <n v="0.79487179487179482"/>
    <n v="0.84375"/>
    <n v="0.81931089743589736"/>
    <x v="0"/>
    <s v="Beginner"/>
    <n v="1"/>
    <x v="3"/>
    <n v="1"/>
    <x v="0"/>
    <n v="3.6666666666666665"/>
    <x v="3"/>
  </r>
  <r>
    <x v="1"/>
    <s v="Ciz Rica Rivera"/>
    <d v="2018-03-19T00:00:00"/>
    <n v="2.3333333333333335"/>
    <d v="2020-02-28T00:00:00"/>
    <n v="1"/>
    <n v="1"/>
    <s v="00:06:53"/>
    <s v="00:09:02"/>
    <s v="00:15:56"/>
    <n v="0.78378378378378377"/>
    <n v="0.82926829268292679"/>
    <n v="0.80652603823335522"/>
    <x v="0"/>
    <s v="Beginner"/>
    <m/>
    <x v="1"/>
    <n v="0.98698421429085048"/>
    <x v="0"/>
    <n v="3"/>
    <x v="0"/>
  </r>
  <r>
    <x v="2"/>
    <s v="Elmerson Bagain"/>
    <d v="2017-01-23T00:00:00"/>
    <n v="3.4166666666666665"/>
    <d v="2020-02-27T00:00:00"/>
    <n v="1"/>
    <n v="1"/>
    <s v="00:11:18"/>
    <s v="00:10:43"/>
    <s v="00:22:02"/>
    <n v="0.75471698113207553"/>
    <n v="0.7592592592592593"/>
    <n v="0.75698812019566741"/>
    <x v="0"/>
    <s v="Beginner"/>
    <n v="0.75"/>
    <x v="2"/>
    <n v="1"/>
    <x v="0"/>
    <n v="2.3333333333333335"/>
    <x v="2"/>
  </r>
  <r>
    <x v="3"/>
    <s v="Erlyn Coronado"/>
    <d v="2016-03-07T00:00:00"/>
    <n v="4.333333333333333"/>
    <d v="2020-02-27T00:00:00"/>
    <n v="1"/>
    <n v="1"/>
    <s v="00:05:34"/>
    <s v="00:03:51"/>
    <s v="00:09:26"/>
    <n v="1"/>
    <n v="1"/>
    <n v="1"/>
    <x v="1"/>
    <s v="SME"/>
    <n v="1"/>
    <x v="3"/>
    <n v="0.93933670049749907"/>
    <x v="1"/>
    <n v="4.666666666666667"/>
    <x v="1"/>
  </r>
  <r>
    <x v="5"/>
    <s v="Ester Joy Agra"/>
    <d v="2013-10-21T00:00:00"/>
    <n v="6.75"/>
    <d v="2020-02-26T00:00:00"/>
    <n v="1"/>
    <n v="1"/>
    <d v="1899-12-30T00:08:53"/>
    <s v="00:06:58"/>
    <s v="00:15:51"/>
    <n v="0.93894999999999995"/>
    <n v="0.87096774193548387"/>
    <n v="0.90495887096774186"/>
    <x v="3"/>
    <s v="Beginner"/>
    <n v="1"/>
    <x v="3"/>
    <n v="1"/>
    <x v="0"/>
    <n v="4"/>
    <x v="3"/>
  </r>
  <r>
    <x v="0"/>
    <s v="Fritzie Ivy Rimando"/>
    <d v="2014-05-19T00:00:00"/>
    <n v="6.166666666666667"/>
    <d v="2020-02-26T00:00:00"/>
    <n v="1"/>
    <n v="1"/>
    <s v="00:12:36"/>
    <s v="00:12:21"/>
    <s v="00:24:58"/>
    <n v="0.79487179487179482"/>
    <n v="0.82352941176470584"/>
    <n v="0.80920060331825039"/>
    <x v="0"/>
    <s v="Beginner"/>
    <n v="0.83333333300000001"/>
    <x v="2"/>
    <n v="1"/>
    <x v="0"/>
    <n v="2.3333333333333335"/>
    <x v="2"/>
  </r>
  <r>
    <x v="6"/>
    <s v="Gwendelyn Cuerda"/>
    <d v="2016-03-07T00:00:00"/>
    <n v="4.333333333333333"/>
    <d v="2020-02-27T00:00:00"/>
    <n v="1"/>
    <n v="1"/>
    <s v="00:15:31"/>
    <s v="00:08:26"/>
    <s v="00:23:58"/>
    <n v="0.80555555555555558"/>
    <n v="0.74358974358974361"/>
    <n v="0.7745726495726496"/>
    <x v="0"/>
    <s v="Beginner"/>
    <n v="0.88888888866666671"/>
    <x v="0"/>
    <n v="1"/>
    <x v="0"/>
    <n v="2.6666666666666665"/>
    <x v="0"/>
  </r>
  <r>
    <x v="3"/>
    <s v="Jayson Baquial"/>
    <d v="2016-07-07T00:00:00"/>
    <n v="4"/>
    <d v="2020-02-27T00:00:00"/>
    <n v="1"/>
    <n v="1"/>
    <s v="00:12:47"/>
    <s v="00:09:48"/>
    <s v="00:22:36"/>
    <n v="0.84848484848484851"/>
    <n v="0.82051282051282048"/>
    <n v="0.83449883449883444"/>
    <x v="0"/>
    <s v="Beginner"/>
    <n v="0.5"/>
    <x v="2"/>
    <n v="0.93933670049749907"/>
    <x v="1"/>
    <n v="2"/>
    <x v="2"/>
  </r>
  <r>
    <x v="2"/>
    <s v="Jennelyn Ortiz"/>
    <d v="2016-03-07T00:00:00"/>
    <n v="4.333333333333333"/>
    <d v="2020-02-26T00:00:00"/>
    <n v="1"/>
    <n v="1"/>
    <s v="00:03:32"/>
    <s v="00:03:31"/>
    <s v="00:07:03"/>
    <n v="0.9375"/>
    <n v="0.967741935483871"/>
    <n v="0.9526209677419355"/>
    <x v="2"/>
    <s v="Advanced"/>
    <n v="1"/>
    <x v="3"/>
    <n v="1"/>
    <x v="0"/>
    <n v="4.666666666666667"/>
    <x v="1"/>
  </r>
  <r>
    <x v="2"/>
    <s v="Jeraline Estrada"/>
    <d v="2016-02-01T00:00:00"/>
    <n v="4.416666666666667"/>
    <d v="2020-02-27T00:00:00"/>
    <n v="1"/>
    <n v="1"/>
    <s v="00:19:30"/>
    <s v="00:32:28"/>
    <s v="00:51:58"/>
    <n v="0.97979797979797978"/>
    <n v="0.98039215686274506"/>
    <n v="0.98009506833036242"/>
    <x v="2"/>
    <s v="Advanced"/>
    <n v="1"/>
    <x v="3"/>
    <n v="1"/>
    <x v="0"/>
    <n v="4.666666666666667"/>
    <x v="1"/>
  </r>
  <r>
    <x v="5"/>
    <s v="Jizzle Joyce Martinez"/>
    <d v="2008-07-14T00:00:00"/>
    <n v="12"/>
    <d v="2020-02-27T00:00:00"/>
    <n v="1"/>
    <n v="1"/>
    <s v="00:06:23"/>
    <s v="00:08:58"/>
    <s v="00:15:22"/>
    <n v="0.90322580645161288"/>
    <n v="0.88095238095238093"/>
    <n v="0.89208909370199696"/>
    <x v="3"/>
    <s v="Beginner"/>
    <n v="1"/>
    <x v="3"/>
    <n v="1"/>
    <x v="0"/>
    <n v="4"/>
    <x v="3"/>
  </r>
  <r>
    <x v="3"/>
    <s v="John Nicole Ogabang"/>
    <d v="2016-03-07T00:00:00"/>
    <n v="4.333333333333333"/>
    <d v="2020-02-27T00:00:00"/>
    <n v="1"/>
    <n v="1"/>
    <s v="00:17:38"/>
    <s v="00:10:04"/>
    <s v="00:27:42"/>
    <n v="0.70833333333333337"/>
    <n v="0.71111111111111114"/>
    <n v="0.70972222222222225"/>
    <x v="0"/>
    <s v="Beginner"/>
    <n v="0.66666666666666663"/>
    <x v="2"/>
    <n v="0.93933670049749907"/>
    <x v="1"/>
    <n v="2"/>
    <x v="2"/>
  </r>
  <r>
    <x v="6"/>
    <s v="Jomyrken Espeleta"/>
    <d v="2016-07-07T00:00:00"/>
    <n v="4"/>
    <d v="2020-02-27T00:00:00"/>
    <n v="1"/>
    <n v="1"/>
    <s v="00:18:25"/>
    <s v="00:12:15"/>
    <s v="00:30:40"/>
    <n v="0.71666666666666667"/>
    <n v="0.80434782608695654"/>
    <n v="0.76050724637681166"/>
    <x v="0"/>
    <s v="Beginner"/>
    <n v="0.66666666666666663"/>
    <x v="2"/>
    <n v="1"/>
    <x v="0"/>
    <n v="2.3333333333333335"/>
    <x v="2"/>
  </r>
  <r>
    <x v="0"/>
    <s v="Kenneth Jan Sierra"/>
    <d v="2014-06-23T00:00:00"/>
    <n v="6"/>
    <d v="2020-02-27T00:00:00"/>
    <n v="1"/>
    <n v="1"/>
    <s v="00:07:44"/>
    <s v="00:09:27"/>
    <s v="00:17:12"/>
    <n v="0.90625"/>
    <n v="0.875"/>
    <n v="0.890625"/>
    <x v="3"/>
    <s v="Beginner"/>
    <n v="0.9"/>
    <x v="0"/>
    <n v="1"/>
    <x v="0"/>
    <n v="3"/>
    <x v="0"/>
  </r>
  <r>
    <x v="6"/>
    <s v="Kristian Posta"/>
    <d v="2016-03-07T00:00:00"/>
    <n v="4.333333333333333"/>
    <d v="2020-02-27T00:00:00"/>
    <n v="1"/>
    <n v="1"/>
    <s v="00:05:32"/>
    <s v="00:07:11"/>
    <s v="00:12:43"/>
    <n v="1"/>
    <n v="0.78947368421052633"/>
    <n v="0.89473684210526316"/>
    <x v="3"/>
    <s v="Beginner"/>
    <n v="0.52222222200000001"/>
    <x v="2"/>
    <n v="0.96979707538682014"/>
    <x v="1"/>
    <n v="2.3333333333333335"/>
    <x v="2"/>
  </r>
  <r>
    <x v="6"/>
    <s v="Kurt Joseph Quibedo"/>
    <d v="2016-03-07T00:00:00"/>
    <n v="4.333333333333333"/>
    <d v="2020-02-27T00:00:00"/>
    <n v="1"/>
    <n v="1"/>
    <s v="00:13:49"/>
    <s v="00:06:16"/>
    <s v="00:20:06"/>
    <n v="0.68055555555555558"/>
    <n v="0.80392156862745101"/>
    <n v="0.7422385620915033"/>
    <x v="0"/>
    <s v="Beginner"/>
    <n v="0.81111111100000011"/>
    <x v="2"/>
    <n v="0.98017742660608598"/>
    <x v="1"/>
    <n v="2"/>
    <x v="2"/>
  </r>
  <r>
    <x v="6"/>
    <s v="Lea Marie Aragones"/>
    <d v="2016-03-07T00:00:00"/>
    <n v="4.333333333333333"/>
    <d v="2020-02-26T00:00:00"/>
    <n v="1"/>
    <n v="1"/>
    <s v="00:20:03"/>
    <s v="00:10:14"/>
    <s v="00:30:17"/>
    <n v="0.81578947368421051"/>
    <n v="0.87878787878787878"/>
    <n v="0.84728867623604465"/>
    <x v="0"/>
    <s v="Beginner"/>
    <n v="1"/>
    <x v="3"/>
    <n v="0.97398324981295015"/>
    <x v="1"/>
    <n v="3.3333333333333335"/>
    <x v="0"/>
  </r>
  <r>
    <x v="4"/>
    <s v="Leah Bitonio"/>
    <d v="2015-06-01T00:00:00"/>
    <n v="5.083333333333333"/>
    <d v="2020-02-26T00:00:00"/>
    <n v="1"/>
    <n v="1"/>
    <s v="00:17:55"/>
    <s v="00:16:11"/>
    <s v="00:34:07"/>
    <n v="0.90322580645161288"/>
    <n v="0.91176470588235292"/>
    <n v="0.9074952561669829"/>
    <x v="3"/>
    <s v="Beginner"/>
    <m/>
    <x v="1"/>
    <n v="1"/>
    <x v="0"/>
    <n v="3.5"/>
    <x v="3"/>
  </r>
  <r>
    <x v="4"/>
    <s v="Love Abuso"/>
    <d v="2015-11-09T00:00:00"/>
    <n v="4.666666666666667"/>
    <d v="2020-02-27T00:00:00"/>
    <n v="1"/>
    <n v="1"/>
    <s v="00:31:32"/>
    <s v="00:19:26"/>
    <s v="00:50:59"/>
    <n v="0.75"/>
    <n v="0.7142857142857143"/>
    <n v="0.73214285714285721"/>
    <x v="0"/>
    <s v="Beginner"/>
    <n v="1"/>
    <x v="3"/>
    <n v="1"/>
    <x v="0"/>
    <n v="3.6666666666666665"/>
    <x v="3"/>
  </r>
  <r>
    <x v="1"/>
    <s v="Mandrelle Vin Abad"/>
    <d v="2017-10-02T00:00:00"/>
    <n v="2.75"/>
    <d v="2020-02-27T00:00:00"/>
    <n v="1"/>
    <n v="1"/>
    <s v="00:10:31"/>
    <s v="00:11:03"/>
    <s v="00:21:34"/>
    <n v="0.96430000000000005"/>
    <n v="0.97440000000000004"/>
    <n v="0.96935000000000004"/>
    <x v="2"/>
    <s v="Advanced"/>
    <n v="1"/>
    <x v="3"/>
    <n v="1"/>
    <x v="0"/>
    <n v="4.666666666666667"/>
    <x v="1"/>
  </r>
  <r>
    <x v="6"/>
    <s v="Mardie Gudmalin"/>
    <d v="2017-03-22T00:00:00"/>
    <n v="3.3333333333333335"/>
    <d v="2020-02-27T00:00:00"/>
    <n v="1"/>
    <n v="1"/>
    <s v="00:31:02"/>
    <s v="00:08:17"/>
    <s v="00:39:20"/>
    <n v="0.85074626865671643"/>
    <n v="0.86046511627906974"/>
    <n v="0.85560569246789309"/>
    <x v="3"/>
    <s v="Beginner"/>
    <n v="0.68055555533333345"/>
    <x v="2"/>
    <n v="1"/>
    <x v="0"/>
    <n v="2.6666666666666665"/>
    <x v="0"/>
  </r>
  <r>
    <x v="2"/>
    <s v="Maria Kazziah Uguil"/>
    <d v="2016-03-07T00:00:00"/>
    <n v="4.333333333333333"/>
    <d v="2020-02-26T00:00:00"/>
    <n v="1"/>
    <n v="1"/>
    <s v="00:10:55"/>
    <s v="00:10:21"/>
    <s v="00:21:16"/>
    <n v="0.8571428571428571"/>
    <n v="0.9375"/>
    <n v="0.8973214285714286"/>
    <x v="3"/>
    <s v="Beginner"/>
    <n v="1"/>
    <x v="3"/>
    <n v="1"/>
    <x v="0"/>
    <n v="4"/>
    <x v="3"/>
  </r>
  <r>
    <x v="4"/>
    <s v="Maria Rafoncel Aquino"/>
    <d v="2018-03-19T00:00:00"/>
    <n v="2.3333333333333335"/>
    <d v="2020-02-26T00:00:00"/>
    <n v="1"/>
    <n v="1"/>
    <s v="00:11:27"/>
    <s v="00:07:00"/>
    <s v="00:18:27"/>
    <n v="0.75609756097560976"/>
    <n v="0.79411764705882348"/>
    <n v="0.77510760401721668"/>
    <x v="0"/>
    <s v="Beginner"/>
    <n v="0.33333333333333331"/>
    <x v="2"/>
    <n v="1"/>
    <x v="0"/>
    <n v="2.3333333333333335"/>
    <x v="2"/>
  </r>
  <r>
    <x v="2"/>
    <s v="Marilyn Villarante"/>
    <d v="2016-02-29T00:00:00"/>
    <n v="4.333333333333333"/>
    <d v="2020-02-27T00:00:00"/>
    <n v="1"/>
    <n v="1"/>
    <s v="00:24:26"/>
    <s v="00:27:06"/>
    <s v="00:51:33"/>
    <n v="0.90909090909090906"/>
    <n v="0.84931506849315064"/>
    <n v="0.87920298879202985"/>
    <x v="3"/>
    <s v="Beginner"/>
    <n v="1"/>
    <x v="3"/>
    <n v="1"/>
    <x v="0"/>
    <n v="4"/>
    <x v="3"/>
  </r>
  <r>
    <x v="4"/>
    <s v="Marjhory Anne Soriano"/>
    <d v="2016-01-25T00:00:00"/>
    <n v="4.416666666666667"/>
    <d v="2020-02-26T00:00:00"/>
    <n v="1"/>
    <n v="1"/>
    <s v="00:12:13"/>
    <s v="00:12:08"/>
    <s v="00:24:22"/>
    <n v="0.75"/>
    <n v="0.7"/>
    <n v="0.72499999999999998"/>
    <x v="0"/>
    <s v="Beginner"/>
    <n v="0.5"/>
    <x v="2"/>
    <n v="0.98187912352727702"/>
    <x v="1"/>
    <n v="2"/>
    <x v="2"/>
  </r>
  <r>
    <x v="1"/>
    <s v="Marvin Legaspi"/>
    <d v="2007-07-16T00:00:00"/>
    <n v="13"/>
    <d v="2020-02-27T00:00:00"/>
    <n v="1"/>
    <n v="1"/>
    <s v="00:16:16"/>
    <s v="00:17:44"/>
    <s v="00:34:01"/>
    <n v="1"/>
    <n v="0.93100000000000005"/>
    <n v="0.96550000000000002"/>
    <x v="2"/>
    <s v="Advanced"/>
    <n v="0"/>
    <x v="2"/>
    <n v="1"/>
    <x v="0"/>
    <n v="3.3333333333333335"/>
    <x v="0"/>
  </r>
  <r>
    <x v="0"/>
    <s v="Mercelita Baltar"/>
    <d v="2007-05-02T00:00:00"/>
    <n v="13.166666666666666"/>
    <d v="2020-03-09T00:00:00"/>
    <n v="1"/>
    <n v="1"/>
    <s v="00:08:34"/>
    <s v="00:17:51"/>
    <s v="00:26:25"/>
    <n v="0.93103448275862066"/>
    <n v="0.86538461538461542"/>
    <n v="0.89820954907161799"/>
    <x v="3"/>
    <s v="Beginner"/>
    <n v="0.875"/>
    <x v="0"/>
    <n v="1"/>
    <x v="0"/>
    <n v="3"/>
    <x v="0"/>
  </r>
  <r>
    <x v="6"/>
    <s v="Merven Chris Maputi"/>
    <d v="2016-03-07T00:00:00"/>
    <n v="4.333333333333333"/>
    <d v="2020-02-27T00:00:00"/>
    <n v="1"/>
    <n v="1"/>
    <s v="00:06:10"/>
    <s v="00:05:46"/>
    <s v="00:11:57"/>
    <n v="0.90909090909090906"/>
    <n v="0.80555555555555558"/>
    <n v="0.85732323232323226"/>
    <x v="3"/>
    <s v="Beginner"/>
    <n v="0.8666666666666667"/>
    <x v="0"/>
    <n v="0.98514638161596402"/>
    <x v="0"/>
    <n v="3"/>
    <x v="0"/>
  </r>
  <r>
    <x v="3"/>
    <s v="Michael Banagua"/>
    <d v="2016-03-07T00:00:00"/>
    <n v="4.333333333333333"/>
    <d v="2020-02-27T00:00:00"/>
    <n v="1"/>
    <n v="1"/>
    <s v="00:15:33"/>
    <s v="00:10:18"/>
    <s v="00:25:52"/>
    <n v="0.87878787878787878"/>
    <n v="0.84848484848484851"/>
    <n v="0.86363636363636365"/>
    <x v="3"/>
    <s v="Beginner"/>
    <n v="0.5"/>
    <x v="2"/>
    <n v="0.93933670049749907"/>
    <x v="1"/>
    <n v="2.3333333333333335"/>
    <x v="2"/>
  </r>
  <r>
    <x v="2"/>
    <s v="Michelle Pangan"/>
    <d v="2017-01-16T00:00:00"/>
    <n v="3.5"/>
    <d v="2020-02-27T00:00:00"/>
    <n v="1"/>
    <n v="1"/>
    <s v="00:19:43"/>
    <s v="00:15:07"/>
    <s v="00:34:50"/>
    <n v="0.95901639344262291"/>
    <n v="0.875"/>
    <n v="0.91700819672131151"/>
    <x v="3"/>
    <s v="Beginner"/>
    <n v="0.5"/>
    <x v="2"/>
    <n v="1"/>
    <x v="0"/>
    <n v="2.6666666666666665"/>
    <x v="0"/>
  </r>
  <r>
    <x v="3"/>
    <s v="Nelva Monion"/>
    <d v="2014-05-26T00:00:00"/>
    <n v="6.083333333333333"/>
    <d v="2020-02-27T00:00:00"/>
    <n v="1"/>
    <n v="1"/>
    <s v="00:19:06"/>
    <s v="00:08:51"/>
    <s v="00:27:58"/>
    <n v="0.90909090909090906"/>
    <n v="0.88235294117647056"/>
    <n v="0.89572192513368987"/>
    <x v="3"/>
    <s v="Beginner"/>
    <n v="0.75"/>
    <x v="2"/>
    <n v="0.96656385123655697"/>
    <x v="1"/>
    <n v="2.3333333333333335"/>
    <x v="2"/>
  </r>
  <r>
    <x v="3"/>
    <s v="Noreen Kinilitan"/>
    <d v="2017-03-22T00:00:00"/>
    <n v="3.3333333333333335"/>
    <d v="2020-02-27T00:00:00"/>
    <n v="1"/>
    <n v="1"/>
    <s v="00:19:51"/>
    <s v="00:16:30"/>
    <s v="00:36:22"/>
    <n v="0.79545454545454541"/>
    <n v="0.77551020408163263"/>
    <n v="0.78548237476808902"/>
    <x v="0"/>
    <s v="Beginner"/>
    <n v="0.77777777733333331"/>
    <x v="2"/>
    <n v="0.93933670049749907"/>
    <x v="1"/>
    <n v="2"/>
    <x v="2"/>
  </r>
  <r>
    <x v="3"/>
    <s v="Rhean Dee Elnar"/>
    <d v="2016-03-08T00:00:00"/>
    <n v="4.333333333333333"/>
    <d v="2020-02-27T00:00:00"/>
    <n v="1"/>
    <n v="1"/>
    <s v="00:13:49"/>
    <s v="00:10:04"/>
    <s v="00:23:54"/>
    <n v="0.81578947368421051"/>
    <n v="0.84848484848484851"/>
    <n v="0.83213716108452951"/>
    <x v="0"/>
    <s v="Beginner"/>
    <n v="0.85714285699999992"/>
    <x v="0"/>
    <n v="0.93933670049749907"/>
    <x v="1"/>
    <n v="2.3333333333333335"/>
    <x v="2"/>
  </r>
  <r>
    <x v="3"/>
    <s v="Roxlee John Sayson"/>
    <d v="2016-03-09T00:00:00"/>
    <n v="4.333333333333333"/>
    <d v="2020-02-26T00:00:00"/>
    <n v="1"/>
    <n v="1"/>
    <s v="00:04:13"/>
    <s v="00:07:41"/>
    <s v="00:11:55"/>
    <n v="0.93333333333333335"/>
    <n v="0.90909090909090906"/>
    <n v="0.92121212121212115"/>
    <x v="4"/>
    <s v="Novice"/>
    <n v="0.75"/>
    <x v="2"/>
    <n v="0.93933670049749907"/>
    <x v="1"/>
    <n v="2.6666666666666665"/>
    <x v="0"/>
  </r>
  <r>
    <x v="5"/>
    <s v="Shem Maicah Campillos"/>
    <d v="2017-03-28T00:00:00"/>
    <n v="3.25"/>
    <d v="2020-02-27T00:00:00"/>
    <n v="1"/>
    <n v="1"/>
    <s v="00:05:20"/>
    <s v="00:09:07"/>
    <s v="00:14:27"/>
    <n v="0.9375"/>
    <n v="0.93103448275862066"/>
    <n v="0.93426724137931028"/>
    <x v="4"/>
    <s v="Novice"/>
    <n v="0.9"/>
    <x v="0"/>
    <n v="1"/>
    <x v="0"/>
    <n v="3.3333333333333335"/>
    <x v="0"/>
  </r>
  <r>
    <x v="0"/>
    <s v="Zynka Jane Orquesta"/>
    <d v="2017-10-02T00:00:00"/>
    <n v="2.75"/>
    <d v="2020-02-26T00:00:00"/>
    <n v="1"/>
    <n v="1"/>
    <s v="00:06:16"/>
    <s v="00:10:48"/>
    <s v="00:17:05"/>
    <n v="0.86486486486486491"/>
    <n v="0.90322580645161288"/>
    <n v="0.88404533565823895"/>
    <x v="3"/>
    <s v="Beginner"/>
    <n v="0.94444444433333341"/>
    <x v="4"/>
    <n v="1"/>
    <x v="0"/>
    <n v="3.6666666666666665"/>
    <x v="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EMEA Books"/>
    <s v="Aileen Abila"/>
    <d v="2017-10-02T00:00:00"/>
    <n v="2.75"/>
    <d v="2020-05-27T00:00:00"/>
    <n v="1"/>
    <n v="1"/>
    <s v="00:13:45"/>
    <s v="00:16:55"/>
    <d v="1899-12-30T00:30:40"/>
    <n v="0.93333333333333335"/>
    <n v="0.94117647058823528"/>
    <n v="0.93725490196078431"/>
    <n v="4"/>
    <s v="Advanced"/>
    <n v="1"/>
    <n v="5"/>
    <s v="SME"/>
    <n v="1"/>
    <n v="5"/>
    <s v="SME"/>
    <n v="4.666666666666667"/>
    <s v="SME"/>
    <x v="0"/>
  </r>
  <r>
    <s v="US/EMEA Book Returns"/>
    <s v="Aime Cabiso"/>
    <d v="2017-06-13T00:00:00"/>
    <n v="3.0833333333333335"/>
    <d v="2020-05-27T00:00:00"/>
    <n v="1"/>
    <n v="1"/>
    <s v="00:06:06"/>
    <s v="00:04:55"/>
    <d v="1899-12-30T00:11:01"/>
    <n v="0.90625"/>
    <n v="1"/>
    <n v="0.953125"/>
    <n v="4"/>
    <s v="Advanced"/>
    <m/>
    <m/>
    <m/>
    <n v="1"/>
    <n v="5"/>
    <s v="SME"/>
    <n v="4.5"/>
    <s v="SME"/>
    <x v="0"/>
  </r>
  <r>
    <s v="APAC Books"/>
    <s v="Allan Joseph Cruz"/>
    <d v="2014-06-25T00:00:00"/>
    <n v="6"/>
    <d v="2020-05-27T00:00:00"/>
    <n v="1"/>
    <n v="1"/>
    <s v="00:15:40"/>
    <s v="00:14:02"/>
    <d v="1899-12-30T00:29:42"/>
    <n v="1"/>
    <n v="0.88888888888888884"/>
    <n v="0.94444444444444442"/>
    <n v="4"/>
    <s v="Advanced"/>
    <n v="1"/>
    <n v="5"/>
    <s v="SME"/>
    <n v="0.99049999999999994"/>
    <n v="5"/>
    <s v="SME"/>
    <n v="4.666666666666667"/>
    <s v="SME"/>
    <x v="0"/>
  </r>
  <r>
    <s v="Journals ARGI"/>
    <s v="Analiza Musuhud"/>
    <d v="2017-03-22T00:00:00"/>
    <n v="3.3333333333333335"/>
    <d v="2020-05-27T00:00:00"/>
    <n v="1"/>
    <n v="1"/>
    <s v="00:10:10"/>
    <s v="00:08:10"/>
    <d v="1899-12-30T00:18:20"/>
    <n v="0.8571428571428571"/>
    <n v="0.93939393939393945"/>
    <n v="0.89826839826839833"/>
    <n v="2"/>
    <s v="Beginner"/>
    <n v="1"/>
    <n v="5"/>
    <s v="SME"/>
    <n v="0.98609999999999998"/>
    <n v="4"/>
    <s v="Advanced"/>
    <n v="3.6666666666666665"/>
    <s v="Advanced"/>
    <x v="0"/>
  </r>
  <r>
    <s v="EMEA Books"/>
    <s v="Andrea Santos"/>
    <d v="2011-01-10T00:00:00"/>
    <n v="9.5"/>
    <d v="2020-05-27T00:00:00"/>
    <n v="1"/>
    <n v="1"/>
    <s v="00:06:47"/>
    <s v="00:05:42"/>
    <d v="1899-12-30T00:12:29"/>
    <n v="0.88235294117647056"/>
    <n v="0.9"/>
    <n v="0.89117647058823524"/>
    <n v="2"/>
    <s v="Beginner"/>
    <n v="1"/>
    <n v="5"/>
    <s v="SME"/>
    <n v="1"/>
    <n v="5"/>
    <s v="SME"/>
    <n v="4"/>
    <s v="Advanced"/>
    <x v="0"/>
  </r>
  <r>
    <s v="US Books"/>
    <s v="Annalyn Hernandez"/>
    <d v="2014-05-19T00:00:00"/>
    <n v="6.166666666666667"/>
    <d v="2020-05-27T00:00:00"/>
    <n v="1"/>
    <n v="1"/>
    <s v="00:16:07"/>
    <s v="00:12:33"/>
    <d v="1899-12-30T00:28:40"/>
    <n v="0.87878787878787878"/>
    <n v="1"/>
    <n v="0.93939393939393945"/>
    <n v="4"/>
    <s v="Advanced"/>
    <n v="1"/>
    <n v="5"/>
    <s v="SME"/>
    <n v="0.97899999999999998"/>
    <n v="4"/>
    <s v="Advanced"/>
    <n v="4.333333333333333"/>
    <s v="Advanced"/>
    <x v="0"/>
  </r>
  <r>
    <s v="US Books"/>
    <s v="Belinda Lacuesta"/>
    <d v="2015-11-09T00:00:00"/>
    <n v="4.666666666666667"/>
    <d v="2020-05-27T00:00:00"/>
    <n v="1"/>
    <n v="1"/>
    <s v="00:11:37"/>
    <s v="00:12:28"/>
    <d v="1899-12-30T00:24:05"/>
    <n v="0.96666666666666667"/>
    <n v="0.93333333333333335"/>
    <n v="0.95"/>
    <n v="4"/>
    <s v="Advanced"/>
    <n v="1"/>
    <n v="5"/>
    <s v="SME"/>
    <n v="0.98050000000000004"/>
    <n v="4"/>
    <s v="Advanced"/>
    <n v="4.333333333333333"/>
    <s v="Advanced"/>
    <x v="0"/>
  </r>
  <r>
    <s v="US/EMEA Book Returns"/>
    <s v="Carlos Godelosao Jr"/>
    <d v="2015-01-07T00:00:00"/>
    <n v="5.5"/>
    <d v="2020-05-27T00:00:00"/>
    <n v="1"/>
    <n v="1"/>
    <s v="00:06:08"/>
    <s v="00:05:44"/>
    <d v="1899-12-30T00:11:52"/>
    <n v="0.90909090909090906"/>
    <n v="0.96969696969696972"/>
    <n v="0.93939393939393945"/>
    <n v="4"/>
    <s v="Advanced"/>
    <m/>
    <m/>
    <m/>
    <n v="0.99"/>
    <n v="5"/>
    <s v="SME"/>
    <n v="4.5"/>
    <s v="SME"/>
    <x v="0"/>
  </r>
  <r>
    <s v="EMEA Books"/>
    <s v="Christian Melendres"/>
    <d v="2017-01-23T00:00:00"/>
    <n v="3.4166666666666665"/>
    <d v="2020-05-27T00:00:00"/>
    <n v="1"/>
    <n v="1"/>
    <s v="00:20:43"/>
    <s v="00:08:23"/>
    <d v="1899-12-30T00:29:06"/>
    <n v="0.93333333333333335"/>
    <n v="0.96666666666666667"/>
    <n v="0.95"/>
    <n v="4"/>
    <s v="Advanced"/>
    <n v="1"/>
    <n v="5"/>
    <s v="SME"/>
    <n v="1"/>
    <n v="5"/>
    <s v="SME"/>
    <n v="4.666666666666667"/>
    <s v="SME"/>
    <x v="0"/>
  </r>
  <r>
    <s v="US/EMEA Book Returns"/>
    <s v="Ciz Rica Rivera"/>
    <d v="2018-03-19T00:00:00"/>
    <n v="2.3333333333333335"/>
    <d v="2020-05-27T00:00:00"/>
    <n v="1"/>
    <n v="1"/>
    <s v="00:05:57"/>
    <s v="00:09:29"/>
    <d v="1899-12-30T00:15:26"/>
    <n v="0.79545454545454541"/>
    <n v="0.83333333333333337"/>
    <n v="0.81439393939393945"/>
    <n v="1"/>
    <s v="Beginner"/>
    <m/>
    <m/>
    <m/>
    <n v="1"/>
    <n v="5"/>
    <s v="SME"/>
    <n v="3"/>
    <s v="Novice"/>
    <x v="1"/>
  </r>
  <r>
    <s v="APAC Books"/>
    <s v="Elmerson Bagain"/>
    <d v="2017-01-23T00:00:00"/>
    <n v="3.4166666666666665"/>
    <d v="2020-05-27T00:00:00"/>
    <n v="1"/>
    <n v="1"/>
    <s v="00:12:06"/>
    <s v="00:14:03"/>
    <d v="1899-12-30T00:26:09"/>
    <n v="0.78947368421052633"/>
    <n v="0.80555555555555558"/>
    <n v="0.79751461988304095"/>
    <n v="1"/>
    <s v="Beginner"/>
    <n v="1"/>
    <n v="5"/>
    <s v="SME"/>
    <n v="0.99049999999999994"/>
    <n v="5"/>
    <s v="SME"/>
    <n v="3.6666666666666665"/>
    <s v="Advanced"/>
    <x v="0"/>
  </r>
  <r>
    <s v="Journals ARGI"/>
    <s v="Erlyn Coronado"/>
    <d v="2016-03-07T00:00:00"/>
    <n v="4.333333333333333"/>
    <d v="2020-05-27T00:00:00"/>
    <n v="1"/>
    <n v="1"/>
    <s v="00:07:18"/>
    <s v="00:09:22"/>
    <d v="1899-12-30T00:16:40"/>
    <n v="0.967741935483871"/>
    <n v="0.97058823529411764"/>
    <n v="0.96916508538899437"/>
    <n v="4"/>
    <s v="Advanced"/>
    <n v="0"/>
    <n v="1"/>
    <s v="Beginner"/>
    <n v="1"/>
    <n v="5"/>
    <s v="SME"/>
    <n v="3.3333333333333335"/>
    <s v="Novice"/>
    <x v="0"/>
  </r>
  <r>
    <s v="Journals Online"/>
    <s v="Ester Joy Agra"/>
    <d v="2013-10-21T00:00:00"/>
    <n v="6.75"/>
    <d v="2020-05-27T00:00:00"/>
    <n v="1"/>
    <n v="1"/>
    <s v="00:11:09"/>
    <s v="00:15:13"/>
    <d v="1899-12-30T00:26:22"/>
    <n v="0.9"/>
    <n v="0.93333333333333335"/>
    <n v="0.91666666666666674"/>
    <n v="3"/>
    <s v="Novice"/>
    <n v="1"/>
    <n v="5"/>
    <s v="SME"/>
    <n v="1"/>
    <n v="5"/>
    <s v="SME"/>
    <n v="4.333333333333333"/>
    <s v="Advanced"/>
    <x v="0"/>
  </r>
  <r>
    <s v="EMEA Books"/>
    <s v="Fritzie Ivy Rimando"/>
    <d v="2014-05-19T00:00:00"/>
    <n v="6.166666666666667"/>
    <d v="2020-05-27T00:00:00"/>
    <n v="1"/>
    <n v="1"/>
    <s v="00:11:39"/>
    <s v="00:17:00"/>
    <d v="1899-12-30T00:28:39"/>
    <n v="0.96969696969696972"/>
    <n v="0.96875"/>
    <n v="0.96922348484848486"/>
    <n v="4"/>
    <s v="Advanced"/>
    <m/>
    <m/>
    <m/>
    <n v="1"/>
    <n v="5"/>
    <s v="SME"/>
    <n v="4.5"/>
    <s v="SME"/>
    <x v="0"/>
  </r>
  <r>
    <s v="Journals Delta"/>
    <s v="Gwendelyn Cuerda"/>
    <d v="2016-03-07T00:00:00"/>
    <n v="4.333333333333333"/>
    <d v="2020-05-27T00:00:00"/>
    <n v="1"/>
    <n v="1"/>
    <s v="00:10:46"/>
    <s v="00:18:42"/>
    <d v="1899-12-30T00:29:28"/>
    <n v="0.88571428571428601"/>
    <n v="0.81081081081081086"/>
    <n v="0.84826254826254843"/>
    <n v="2"/>
    <s v="Beginner"/>
    <n v="1"/>
    <n v="5"/>
    <s v="SME"/>
    <n v="0.97"/>
    <n v="4"/>
    <s v="Advanced"/>
    <n v="3.6666666666666665"/>
    <s v="Advanced"/>
    <x v="0"/>
  </r>
  <r>
    <s v="Journals ARGI"/>
    <s v="Jayson Baquial"/>
    <d v="2016-07-07T00:00:00"/>
    <n v="4"/>
    <d v="2020-05-27T00:00:00"/>
    <n v="1"/>
    <n v="1"/>
    <s v="00:11:58"/>
    <s v="00:13:37"/>
    <d v="1899-12-30T00:25:35"/>
    <n v="0.88990825688073394"/>
    <n v="0.96842105263157896"/>
    <n v="0.92916465475615651"/>
    <n v="3"/>
    <s v="Novice"/>
    <m/>
    <m/>
    <m/>
    <n v="1"/>
    <n v="5"/>
    <s v="SME"/>
    <n v="4"/>
    <s v="Advanced"/>
    <x v="0"/>
  </r>
  <r>
    <s v="APAC Books"/>
    <s v="Jennelyn Ortiz"/>
    <d v="2016-03-07T00:00:00"/>
    <n v="4.333333333333333"/>
    <d v="2020-05-27T00:00:00"/>
    <n v="1"/>
    <n v="1"/>
    <s v="00:05:53"/>
    <s v="00:04:36"/>
    <d v="1899-12-30T00:10:29"/>
    <n v="0.97222222222222221"/>
    <n v="0.97222222222222221"/>
    <n v="0.97222222222222221"/>
    <n v="4"/>
    <s v="Advanced"/>
    <n v="1"/>
    <n v="5"/>
    <s v="SME"/>
    <n v="1"/>
    <n v="5"/>
    <s v="SME"/>
    <n v="4.666666666666667"/>
    <s v="SME"/>
    <x v="0"/>
  </r>
  <r>
    <s v="APAC Books"/>
    <s v="Jeraline Estrada"/>
    <d v="2016-02-01T00:00:00"/>
    <n v="4.416666666666667"/>
    <d v="2020-05-27T00:00:00"/>
    <n v="1"/>
    <n v="1"/>
    <s v="00:25:28"/>
    <s v="00:18:21"/>
    <d v="1899-12-30T00:43:49"/>
    <n v="0.96551724137931039"/>
    <n v="1"/>
    <n v="0.98275862068965525"/>
    <n v="4"/>
    <s v="Advanced"/>
    <n v="1"/>
    <n v="5"/>
    <s v="SME"/>
    <n v="1"/>
    <n v="5"/>
    <s v="SME"/>
    <n v="4.666666666666667"/>
    <s v="SME"/>
    <x v="0"/>
  </r>
  <r>
    <s v="Journals Online"/>
    <s v="Jizzle Joyce Martinez"/>
    <d v="2008-07-14T00:00:00"/>
    <n v="12"/>
    <d v="2020-05-27T00:00:00"/>
    <n v="1"/>
    <n v="1"/>
    <s v="00:09:17"/>
    <s v="00:17:21"/>
    <d v="1899-12-30T00:26:38"/>
    <n v="0.967741935483871"/>
    <n v="0.88571428571428568"/>
    <n v="0.92672811059907834"/>
    <n v="4"/>
    <s v="Advanced"/>
    <n v="1"/>
    <n v="5"/>
    <s v="SME"/>
    <n v="1"/>
    <n v="5"/>
    <s v="SME"/>
    <n v="4.666666666666667"/>
    <s v="SME"/>
    <x v="0"/>
  </r>
  <r>
    <s v="Journals ARGI"/>
    <s v="John Nicole Ogabang"/>
    <d v="2016-03-07T00:00:00"/>
    <n v="4.333333333333333"/>
    <d v="2020-05-27T00:00:00"/>
    <n v="1"/>
    <n v="1"/>
    <s v="00:14:33"/>
    <s v="00:10:00"/>
    <d v="1899-12-30T00:24:33"/>
    <n v="0.81395348837209303"/>
    <n v="0.79069767441860461"/>
    <n v="0.80232558139534882"/>
    <n v="1"/>
    <s v="Beginner"/>
    <n v="0.88888888866666671"/>
    <n v="2"/>
    <s v="Beginner"/>
    <n v="0.86470000000000002"/>
    <n v="2"/>
    <s v="Advanced"/>
    <n v="1.6666666666666667"/>
    <s v="Beginner"/>
    <x v="1"/>
  </r>
  <r>
    <s v="Journals Delta"/>
    <s v="Jomyrken Espeleta"/>
    <d v="2016-07-07T00:00:00"/>
    <n v="4"/>
    <d v="2020-05-27T00:00:00"/>
    <n v="1"/>
    <n v="1"/>
    <s v="00:16:41"/>
    <s v="00:14:04"/>
    <d v="1899-12-30T00:30:45"/>
    <n v="0.93548387096774188"/>
    <n v="0.91891891891891897"/>
    <n v="0.92720139494333043"/>
    <n v="4"/>
    <s v="Advanced"/>
    <n v="0.96"/>
    <n v="4"/>
    <s v="Advanced"/>
    <n v="0.99"/>
    <n v="5"/>
    <s v="SME"/>
    <n v="4.333333333333333"/>
    <s v="Advanced"/>
    <x v="0"/>
  </r>
  <r>
    <s v="EMEA Books"/>
    <s v="Kenneth Jan Sierra"/>
    <d v="2014-06-23T00:00:00"/>
    <n v="6"/>
    <d v="2020-05-27T00:00:00"/>
    <n v="1"/>
    <n v="1"/>
    <s v="00:09:15"/>
    <s v="00:09:54"/>
    <d v="1899-12-30T00:19:09"/>
    <n v="1"/>
    <n v="1"/>
    <n v="1"/>
    <n v="5"/>
    <s v="SME"/>
    <n v="1"/>
    <n v="5"/>
    <s v="SME"/>
    <n v="1"/>
    <n v="5"/>
    <s v="SME"/>
    <n v="5"/>
    <s v="Advanced"/>
    <x v="0"/>
  </r>
  <r>
    <s v="Journals Delta"/>
    <s v="Kurt Joseph Quibedo"/>
    <d v="2016-03-07T00:00:00"/>
    <n v="4.333333333333333"/>
    <d v="2020-05-27T00:00:00"/>
    <n v="1"/>
    <n v="1"/>
    <s v="00:07:28"/>
    <s v="00:10:28"/>
    <d v="1899-12-30T00:17:56"/>
    <n v="0.86486486486486491"/>
    <n v="0.75555555555555554"/>
    <n v="0.81021021021021022"/>
    <n v="1"/>
    <s v="Beginner"/>
    <n v="0.91666666666666663"/>
    <n v="2"/>
    <s v="Beginner"/>
    <n v="0.99"/>
    <n v="5"/>
    <s v="SME"/>
    <n v="2.6666666666666665"/>
    <s v="Novice"/>
    <x v="1"/>
  </r>
  <r>
    <s v="Journals Delta"/>
    <s v="Lea Marie Aragones"/>
    <d v="2016-03-07T00:00:00"/>
    <n v="4.333333333333333"/>
    <d v="2020-05-27T00:00:00"/>
    <n v="1"/>
    <n v="1"/>
    <s v="00:11:44"/>
    <s v="00:13:43"/>
    <d v="1899-12-30T00:25:27"/>
    <n v="0.93939393939393945"/>
    <n v="0.93548387096774188"/>
    <n v="0.93743890518084072"/>
    <n v="4"/>
    <s v="Advanced"/>
    <n v="0.88888888866666671"/>
    <n v="2"/>
    <s v="Beginner"/>
    <n v="0.96"/>
    <n v="4"/>
    <s v="Advanced"/>
    <n v="3.3333333333333335"/>
    <s v="Novice"/>
    <x v="1"/>
  </r>
  <r>
    <s v="US Books"/>
    <s v="Leah Bitonio"/>
    <d v="2015-06-01T00:00:00"/>
    <n v="5.083333333333333"/>
    <d v="2020-05-27T00:00:00"/>
    <n v="1"/>
    <n v="1"/>
    <s v="00:14:06"/>
    <s v="00:22:17"/>
    <d v="1899-12-30T00:36:23"/>
    <n v="1"/>
    <n v="0.97142857142857142"/>
    <n v="0.98571428571428577"/>
    <n v="5"/>
    <s v="SME"/>
    <n v="1"/>
    <n v="5"/>
    <s v="SME"/>
    <n v="1"/>
    <n v="5"/>
    <s v="SME"/>
    <n v="5"/>
    <s v="Advanced"/>
    <x v="0"/>
  </r>
  <r>
    <s v="US Books"/>
    <s v="Love Abuso"/>
    <d v="2015-11-09T00:00:00"/>
    <n v="4.666666666666667"/>
    <d v="2020-05-27T00:00:00"/>
    <n v="1"/>
    <n v="1"/>
    <s v="00:26:38"/>
    <s v="00:27:21"/>
    <d v="1899-12-30T00:53:59"/>
    <n v="0.875"/>
    <n v="0.875"/>
    <n v="0.875"/>
    <n v="2"/>
    <s v="Beginner"/>
    <n v="1"/>
    <n v="5"/>
    <s v="SME"/>
    <n v="0.98399999999999999"/>
    <n v="4"/>
    <s v="Advanced"/>
    <n v="3.6666666666666665"/>
    <s v="Advanced"/>
    <x v="0"/>
  </r>
  <r>
    <s v="US/EMEA Book Returns"/>
    <s v="Mandrelle Vin Abad"/>
    <d v="2017-10-02T00:00:00"/>
    <n v="2.75"/>
    <d v="2020-05-27T00:00:00"/>
    <n v="1"/>
    <n v="1"/>
    <s v="00:27:07"/>
    <s v="00:09:23"/>
    <d v="1899-12-30T00:36:30"/>
    <n v="0.85"/>
    <n v="0.8529411764705882"/>
    <n v="0.85147058823529409"/>
    <n v="2"/>
    <s v="Beginner"/>
    <n v="1"/>
    <n v="5"/>
    <s v="SME"/>
    <n v="1"/>
    <n v="5"/>
    <s v="SME"/>
    <n v="4"/>
    <s v="Advanced"/>
    <x v="0"/>
  </r>
  <r>
    <s v="Journals Delta"/>
    <s v="Mardie Gudmalin"/>
    <d v="2017-03-22T00:00:00"/>
    <n v="3.3333333333333335"/>
    <d v="2020-05-27T00:00:00"/>
    <n v="1"/>
    <n v="1"/>
    <s v="00:14:39"/>
    <s v="00:09:17"/>
    <d v="1899-12-30T00:23:56"/>
    <n v="0.94117647058823528"/>
    <n v="0.84375"/>
    <n v="0.89246323529411764"/>
    <n v="2"/>
    <s v="Beginner"/>
    <n v="0.7511111106666668"/>
    <n v="1"/>
    <s v="Beginner"/>
    <n v="0.99"/>
    <n v="5"/>
    <s v="SME"/>
    <n v="2.6666666666666665"/>
    <s v="Novice"/>
    <x v="1"/>
  </r>
  <r>
    <s v="APAC Books"/>
    <s v="Maria Kazziah Uguil"/>
    <d v="2016-03-07T00:00:00"/>
    <n v="4.333333333333333"/>
    <d v="2020-05-27T00:00:00"/>
    <n v="1"/>
    <n v="1"/>
    <s v="00:10:41"/>
    <s v="00:07:20"/>
    <d v="1899-12-30T00:18:01"/>
    <n v="0.93939393939393945"/>
    <n v="0.93333333333333335"/>
    <n v="0.9363636363636364"/>
    <n v="4"/>
    <s v="Advanced"/>
    <n v="1"/>
    <n v="5"/>
    <s v="SME"/>
    <n v="1"/>
    <n v="5"/>
    <s v="SME"/>
    <n v="4.666666666666667"/>
    <s v="SME"/>
    <x v="0"/>
  </r>
  <r>
    <s v="US Books"/>
    <s v="Maria Rafoncel Aquino"/>
    <d v="2018-03-19T00:00:00"/>
    <n v="2.3333333333333335"/>
    <d v="2020-05-27T00:00:00"/>
    <n v="1"/>
    <n v="1"/>
    <s v="00:25:37"/>
    <s v="00:13:01"/>
    <d v="1899-12-30T00:38:38"/>
    <n v="0.94117647058823528"/>
    <n v="0.967741935483871"/>
    <n v="0.95445920303605314"/>
    <n v="4"/>
    <s v="Advanced"/>
    <n v="1"/>
    <n v="5"/>
    <s v="SME"/>
    <n v="1"/>
    <n v="5"/>
    <s v="SME"/>
    <n v="4.666666666666667"/>
    <s v="SME"/>
    <x v="0"/>
  </r>
  <r>
    <s v="APAC Books"/>
    <s v="Marilyn Villarante"/>
    <d v="2016-02-29T00:00:00"/>
    <n v="4.333333333333333"/>
    <d v="2020-05-27T00:00:00"/>
    <n v="1"/>
    <n v="1"/>
    <s v="00:16:23"/>
    <s v="00:13:24"/>
    <d v="1899-12-30T00:29:47"/>
    <n v="0.875"/>
    <n v="0.86111111111111116"/>
    <n v="0.86805555555555558"/>
    <n v="2"/>
    <s v="Beginner"/>
    <n v="1"/>
    <n v="5"/>
    <s v="SME"/>
    <n v="1"/>
    <n v="5"/>
    <s v="SME"/>
    <n v="4"/>
    <s v="Advanced"/>
    <x v="0"/>
  </r>
  <r>
    <s v="US Books"/>
    <s v="Marjhory Anne Soriano"/>
    <d v="2016-01-25T00:00:00"/>
    <n v="4.416666666666667"/>
    <d v="2020-05-27T00:00:00"/>
    <n v="1"/>
    <n v="1"/>
    <s v="00:08:30"/>
    <s v="00:09:56"/>
    <d v="1899-12-30T00:18:26"/>
    <n v="0.96969696969696972"/>
    <n v="0.96875"/>
    <n v="0.96922348484848486"/>
    <n v="4"/>
    <s v="Advanced"/>
    <n v="0.66666666600000002"/>
    <n v="1"/>
    <s v="Beginner"/>
    <n v="0.95899999999999996"/>
    <n v="4"/>
    <s v="Advanced"/>
    <n v="3"/>
    <s v="Novice"/>
    <x v="1"/>
  </r>
  <r>
    <s v="US/EMEA Book Returns"/>
    <s v="Marvin Legaspi"/>
    <d v="2007-07-16T00:00:00"/>
    <n v="13"/>
    <d v="2020-05-27T00:00:00"/>
    <n v="1"/>
    <n v="1"/>
    <s v="00:24:38"/>
    <s v="00:18:41"/>
    <d v="1899-12-30T00:43:19"/>
    <n v="0.93333333333333335"/>
    <n v="0.91666666666666663"/>
    <n v="0.92500000000000004"/>
    <n v="3"/>
    <s v="Novice"/>
    <m/>
    <m/>
    <m/>
    <n v="0.995"/>
    <n v="5"/>
    <s v="SME"/>
    <n v="4"/>
    <s v="Advanced"/>
    <x v="0"/>
  </r>
  <r>
    <s v="EMEA Books"/>
    <s v="Mercelita Baltar"/>
    <d v="2007-05-02T00:00:00"/>
    <n v="13.166666666666666"/>
    <d v="2020-05-27T00:00:00"/>
    <n v="1"/>
    <n v="1"/>
    <s v="00:16:37"/>
    <s v="00:15:14"/>
    <d v="1899-12-30T00:31:51"/>
    <n v="0.93548387096774188"/>
    <n v="0.96666666666666667"/>
    <n v="0.95107526881720428"/>
    <n v="4"/>
    <s v="Advanced"/>
    <n v="1"/>
    <n v="5"/>
    <s v="SME"/>
    <n v="1"/>
    <n v="5"/>
    <s v="SME"/>
    <n v="4.666666666666667"/>
    <s v="SME"/>
    <x v="0"/>
  </r>
  <r>
    <s v="Journals Delta"/>
    <s v="Merven Chris Maputi"/>
    <d v="2016-03-07T00:00:00"/>
    <n v="4.333333333333333"/>
    <d v="2020-05-27T00:00:00"/>
    <n v="1"/>
    <n v="1"/>
    <s v="00:09:55"/>
    <s v="00:13:12"/>
    <d v="1899-12-30T00:23:07"/>
    <n v="0.75471698113207553"/>
    <n v="0.81578947368421051"/>
    <n v="0.78525322740814296"/>
    <n v="1"/>
    <s v="Beginner"/>
    <n v="0.77777777733333331"/>
    <n v="1"/>
    <s v="Beginner"/>
    <n v="0.98"/>
    <n v="4"/>
    <s v="Advanced"/>
    <n v="2"/>
    <s v="Beginner"/>
    <x v="1"/>
  </r>
  <r>
    <s v="Journals ARGI"/>
    <s v="Michael Banagua"/>
    <d v="2016-03-07T00:00:00"/>
    <n v="4.333333333333333"/>
    <d v="2020-05-27T00:00:00"/>
    <n v="1"/>
    <n v="1"/>
    <s v="00:09:40"/>
    <s v="00:09:16"/>
    <d v="1899-12-30T00:18:56"/>
    <n v="0.90909090909090906"/>
    <n v="0.967741935483871"/>
    <n v="0.93841642228739008"/>
    <n v="4"/>
    <s v="Advanced"/>
    <n v="0.88888888866666671"/>
    <n v="2"/>
    <s v="Beginner"/>
    <n v="0.99580000000000002"/>
    <n v="5"/>
    <s v="SME"/>
    <n v="3.6666666666666665"/>
    <s v="Advanced"/>
    <x v="0"/>
  </r>
  <r>
    <s v="APAC Books"/>
    <s v="Michelle Pangan"/>
    <d v="2017-01-16T00:00:00"/>
    <n v="3.5"/>
    <d v="2020-05-27T00:00:00"/>
    <n v="1"/>
    <n v="1"/>
    <s v="00:10:18"/>
    <s v="00:14:35"/>
    <d v="1899-12-30T00:24:53"/>
    <n v="0.93103448275862066"/>
    <n v="0.84848484848484851"/>
    <n v="0.88975966562173459"/>
    <n v="2"/>
    <s v="Beginner"/>
    <n v="1"/>
    <n v="5"/>
    <s v="SME"/>
    <n v="1"/>
    <n v="5"/>
    <s v="SME"/>
    <n v="4"/>
    <s v="Advanced"/>
    <x v="0"/>
  </r>
  <r>
    <s v="Journals ARGI"/>
    <s v="Nelva Monion"/>
    <d v="2014-05-26T00:00:00"/>
    <n v="6.083333333333333"/>
    <d v="2020-05-27T00:00:00"/>
    <n v="1"/>
    <n v="1"/>
    <s v="00:13:33"/>
    <s v="00:14:52"/>
    <d v="1899-12-30T00:28:25"/>
    <n v="0.86486486486486491"/>
    <n v="0.77142857142857146"/>
    <n v="0.81814671814671813"/>
    <n v="1"/>
    <s v="Beginner"/>
    <n v="0.94666666666666666"/>
    <n v="4"/>
    <s v="Advanced"/>
    <n v="0.97"/>
    <n v="4"/>
    <s v="Advanced"/>
    <n v="3"/>
    <s v="Novice"/>
    <x v="1"/>
  </r>
  <r>
    <s v="Journals ARGI"/>
    <s v="Noreen Kinilitan"/>
    <d v="2017-03-22T00:00:00"/>
    <n v="3.3333333333333335"/>
    <d v="2020-05-27T00:00:00"/>
    <n v="1"/>
    <n v="1"/>
    <s v="00:06:20"/>
    <s v="00:08:40"/>
    <d v="1899-12-30T00:15:00"/>
    <n v="0.91428571428571426"/>
    <n v="0.76923076923076927"/>
    <n v="0.84175824175824177"/>
    <n v="1"/>
    <s v="Beginner"/>
    <n v="1"/>
    <n v="5"/>
    <s v="SME"/>
    <n v="0.98219999999999996"/>
    <n v="4"/>
    <s v="Advanced"/>
    <n v="3.3333333333333335"/>
    <s v="Novice"/>
    <x v="1"/>
  </r>
  <r>
    <s v="Journals ARGI"/>
    <s v="Rhean Dee Elnar"/>
    <d v="2016-03-08T00:00:00"/>
    <n v="4.333333333333333"/>
    <d v="2020-05-27T00:00:00"/>
    <n v="1"/>
    <n v="1"/>
    <s v="00:15:41"/>
    <s v="00:19:40"/>
    <d v="1899-12-30T00:35:21"/>
    <n v="1"/>
    <n v="0.94594594594594594"/>
    <n v="0.97297297297297303"/>
    <n v="4"/>
    <s v="Advanced"/>
    <n v="1"/>
    <n v="5"/>
    <s v="SME"/>
    <n v="0.91990000000000005"/>
    <n v="2"/>
    <s v="Beginner"/>
    <n v="3.6666666666666665"/>
    <s v="Advanced"/>
    <x v="0"/>
  </r>
  <r>
    <s v="Journals ARGI"/>
    <s v="Roxlee John Sayson"/>
    <d v="2016-03-09T00:00:00"/>
    <n v="4.333333333333333"/>
    <d v="2020-05-27T00:00:00"/>
    <n v="1"/>
    <n v="1"/>
    <s v="00:13:36"/>
    <s v="00:18:51"/>
    <d v="1899-12-30T00:32:27"/>
    <n v="0.967741935483871"/>
    <n v="0.75"/>
    <n v="0.8588709677419355"/>
    <n v="2"/>
    <s v="Beginner"/>
    <m/>
    <m/>
    <m/>
    <n v="0.97330000000000005"/>
    <n v="4"/>
    <s v="Advanced"/>
    <n v="3"/>
    <s v="Novice"/>
    <x v="1"/>
  </r>
  <r>
    <s v="Journals Online"/>
    <s v="Shem Maicah Campillos"/>
    <d v="2017-03-28T00:00:00"/>
    <n v="3.25"/>
    <d v="2020-05-27T00:00:00"/>
    <n v="1"/>
    <n v="1"/>
    <s v="00:08:42"/>
    <s v="00:07:24"/>
    <d v="1899-12-30T00:16:06"/>
    <n v="1"/>
    <n v="0.967741935483871"/>
    <n v="0.9838709677419355"/>
    <n v="4"/>
    <s v="Advanced"/>
    <n v="1"/>
    <n v="5"/>
    <s v="SME"/>
    <n v="1"/>
    <n v="5"/>
    <s v="SME"/>
    <n v="4.666666666666667"/>
    <s v="SME"/>
    <x v="0"/>
  </r>
  <r>
    <s v="EMEA Books"/>
    <s v="Zynka Jane Orquesta"/>
    <d v="2017-10-02T00:00:00"/>
    <n v="2.75"/>
    <d v="2020-05-27T00:00:00"/>
    <n v="1"/>
    <n v="1"/>
    <s v="00:08:11"/>
    <s v="00:07:53"/>
    <d v="1899-12-30T00:16:04"/>
    <n v="1"/>
    <n v="0.96666666666666667"/>
    <n v="0.98333333333333339"/>
    <n v="4"/>
    <s v="Advanced"/>
    <n v="1"/>
    <n v="5"/>
    <s v="SME"/>
    <n v="1"/>
    <n v="5"/>
    <s v="SME"/>
    <n v="4.666666666666667"/>
    <s v="SME"/>
    <x v="0"/>
  </r>
  <r>
    <m/>
    <m/>
    <m/>
    <m/>
    <m/>
    <m/>
    <m/>
    <m/>
    <m/>
    <m/>
    <n v="0.91921211864746344"/>
    <n v="0.90811536569520146"/>
    <n v="0.91366374217133239"/>
    <m/>
    <m/>
    <m/>
    <m/>
    <m/>
    <m/>
    <m/>
    <m/>
    <m/>
    <m/>
    <x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s v="Aileen Abila"/>
    <d v="2017-10-02T00:00:00"/>
    <n v="2.75"/>
    <d v="2020-05-27T00:00:00"/>
    <n v="1"/>
    <n v="1"/>
    <s v="00:13:45"/>
    <s v="00:16:55"/>
    <d v="1899-12-30T00:30:40"/>
    <n v="0.93333333333333335"/>
    <n v="0.94117647058823528"/>
    <n v="0.93725490196078431"/>
    <x v="0"/>
    <s v="Advanced"/>
    <n v="1"/>
    <x v="0"/>
    <s v="SME"/>
    <n v="1"/>
    <x v="0"/>
    <s v="SME"/>
    <n v="4.666666666666667"/>
    <x v="0"/>
    <x v="0"/>
  </r>
  <r>
    <x v="1"/>
    <s v="Aime Cabiso"/>
    <d v="2017-06-13T00:00:00"/>
    <n v="3.0833333333333335"/>
    <d v="2020-05-27T00:00:00"/>
    <n v="1"/>
    <n v="1"/>
    <s v="00:06:06"/>
    <s v="00:04:55"/>
    <d v="1899-12-30T00:11:01"/>
    <n v="0.90625"/>
    <n v="1"/>
    <n v="0.953125"/>
    <x v="0"/>
    <s v="Advanced"/>
    <m/>
    <x v="1"/>
    <m/>
    <n v="1"/>
    <x v="0"/>
    <s v="SME"/>
    <n v="4.5"/>
    <x v="0"/>
    <x v="0"/>
  </r>
  <r>
    <x v="2"/>
    <s v="Allan Joseph Cruz"/>
    <d v="2014-06-25T00:00:00"/>
    <n v="6"/>
    <d v="2020-05-27T00:00:00"/>
    <n v="1"/>
    <n v="1"/>
    <s v="00:15:40"/>
    <s v="00:14:02"/>
    <d v="1899-12-30T00:29:42"/>
    <n v="1"/>
    <n v="0.88888888888888884"/>
    <n v="0.94444444444444442"/>
    <x v="0"/>
    <s v="Advanced"/>
    <n v="1"/>
    <x v="0"/>
    <s v="SME"/>
    <n v="0.99049999999999994"/>
    <x v="0"/>
    <s v="SME"/>
    <n v="4.666666666666667"/>
    <x v="0"/>
    <x v="0"/>
  </r>
  <r>
    <x v="3"/>
    <s v="Analiza Musuhud"/>
    <d v="2017-03-22T00:00:00"/>
    <n v="3.3333333333333335"/>
    <d v="2020-05-27T00:00:00"/>
    <n v="1"/>
    <n v="1"/>
    <s v="00:10:10"/>
    <s v="00:08:10"/>
    <d v="1899-12-30T00:18:20"/>
    <n v="0.8571428571428571"/>
    <n v="0.93939393939393945"/>
    <n v="0.89826839826839833"/>
    <x v="1"/>
    <s v="Beginner"/>
    <n v="1"/>
    <x v="0"/>
    <s v="SME"/>
    <n v="0.98609999999999998"/>
    <x v="1"/>
    <s v="Advanced"/>
    <n v="3.6666666666666665"/>
    <x v="1"/>
    <x v="0"/>
  </r>
  <r>
    <x v="0"/>
    <s v="Andrea Santos"/>
    <d v="2011-01-10T00:00:00"/>
    <n v="9.5"/>
    <d v="2020-05-27T00:00:00"/>
    <n v="1"/>
    <n v="1"/>
    <s v="00:06:47"/>
    <s v="00:05:42"/>
    <d v="1899-12-30T00:12:29"/>
    <n v="0.88235294117647056"/>
    <n v="0.9"/>
    <n v="0.89117647058823524"/>
    <x v="1"/>
    <s v="Beginner"/>
    <n v="1"/>
    <x v="0"/>
    <s v="SME"/>
    <n v="1"/>
    <x v="0"/>
    <s v="SME"/>
    <n v="4"/>
    <x v="1"/>
    <x v="0"/>
  </r>
  <r>
    <x v="4"/>
    <s v="Annalyn Hernandez"/>
    <d v="2014-05-19T00:00:00"/>
    <n v="6.166666666666667"/>
    <d v="2020-05-27T00:00:00"/>
    <n v="1"/>
    <n v="1"/>
    <s v="00:16:07"/>
    <s v="00:12:33"/>
    <d v="1899-12-30T00:28:40"/>
    <n v="0.87878787878787878"/>
    <n v="1"/>
    <n v="0.93939393939393945"/>
    <x v="0"/>
    <s v="Advanced"/>
    <n v="1"/>
    <x v="0"/>
    <s v="SME"/>
    <n v="0.97899999999999998"/>
    <x v="1"/>
    <s v="Advanced"/>
    <n v="4.333333333333333"/>
    <x v="1"/>
    <x v="0"/>
  </r>
  <r>
    <x v="4"/>
    <s v="Belinda Lacuesta"/>
    <d v="2015-11-09T00:00:00"/>
    <n v="4.666666666666667"/>
    <d v="2020-05-27T00:00:00"/>
    <n v="1"/>
    <n v="1"/>
    <s v="00:11:37"/>
    <s v="00:12:28"/>
    <d v="1899-12-30T00:24:05"/>
    <n v="0.96666666666666667"/>
    <n v="0.93333333333333335"/>
    <n v="0.95"/>
    <x v="0"/>
    <s v="Advanced"/>
    <n v="1"/>
    <x v="0"/>
    <s v="SME"/>
    <n v="0.98050000000000004"/>
    <x v="1"/>
    <s v="Advanced"/>
    <n v="4.333333333333333"/>
    <x v="1"/>
    <x v="0"/>
  </r>
  <r>
    <x v="1"/>
    <s v="Carlos Godelosao Jr"/>
    <d v="2015-01-07T00:00:00"/>
    <n v="5.5"/>
    <d v="2020-05-27T00:00:00"/>
    <n v="1"/>
    <n v="1"/>
    <s v="00:06:08"/>
    <s v="00:05:44"/>
    <d v="1899-12-30T00:11:52"/>
    <n v="0.90909090909090906"/>
    <n v="0.96969696969696972"/>
    <n v="0.93939393939393945"/>
    <x v="0"/>
    <s v="Advanced"/>
    <m/>
    <x v="1"/>
    <m/>
    <n v="0.99"/>
    <x v="0"/>
    <s v="SME"/>
    <n v="4.5"/>
    <x v="0"/>
    <x v="0"/>
  </r>
  <r>
    <x v="0"/>
    <s v="Christian Melendres"/>
    <d v="2017-01-23T00:00:00"/>
    <n v="3.4166666666666665"/>
    <d v="2020-05-27T00:00:00"/>
    <n v="1"/>
    <n v="1"/>
    <s v="00:20:43"/>
    <s v="00:08:23"/>
    <d v="1899-12-30T00:29:06"/>
    <n v="0.93333333333333335"/>
    <n v="0.96666666666666667"/>
    <n v="0.95"/>
    <x v="0"/>
    <s v="Advanced"/>
    <n v="1"/>
    <x v="0"/>
    <s v="SME"/>
    <n v="1"/>
    <x v="0"/>
    <s v="SME"/>
    <n v="4.666666666666667"/>
    <x v="0"/>
    <x v="0"/>
  </r>
  <r>
    <x v="1"/>
    <s v="Ciz Rica Rivera"/>
    <d v="2018-03-19T00:00:00"/>
    <n v="2.3333333333333335"/>
    <d v="2020-05-27T00:00:00"/>
    <n v="1"/>
    <n v="1"/>
    <s v="00:05:57"/>
    <s v="00:09:29"/>
    <d v="1899-12-30T00:15:26"/>
    <n v="0.79545454545454541"/>
    <n v="0.83333333333333337"/>
    <n v="0.81439393939393945"/>
    <x v="2"/>
    <s v="Beginner"/>
    <m/>
    <x v="1"/>
    <m/>
    <n v="1"/>
    <x v="0"/>
    <s v="SME"/>
    <n v="3"/>
    <x v="2"/>
    <x v="1"/>
  </r>
  <r>
    <x v="2"/>
    <s v="Elmerson Bagain"/>
    <d v="2017-01-23T00:00:00"/>
    <n v="3.4166666666666665"/>
    <d v="2020-05-27T00:00:00"/>
    <n v="1"/>
    <n v="1"/>
    <s v="00:12:06"/>
    <s v="00:14:03"/>
    <d v="1899-12-30T00:26:09"/>
    <n v="0.78947368421052633"/>
    <n v="0.80555555555555558"/>
    <n v="0.79751461988304095"/>
    <x v="2"/>
    <s v="Beginner"/>
    <n v="1"/>
    <x v="0"/>
    <s v="SME"/>
    <n v="0.99049999999999994"/>
    <x v="0"/>
    <s v="SME"/>
    <n v="3.6666666666666665"/>
    <x v="1"/>
    <x v="0"/>
  </r>
  <r>
    <x v="3"/>
    <s v="Erlyn Coronado"/>
    <d v="2016-03-07T00:00:00"/>
    <n v="4.333333333333333"/>
    <d v="2020-05-27T00:00:00"/>
    <n v="1"/>
    <n v="1"/>
    <s v="00:07:18"/>
    <s v="00:09:22"/>
    <d v="1899-12-30T00:16:40"/>
    <n v="0.967741935483871"/>
    <n v="0.97058823529411764"/>
    <n v="0.96916508538899437"/>
    <x v="0"/>
    <s v="Advanced"/>
    <n v="0"/>
    <x v="2"/>
    <s v="Beginner"/>
    <n v="1"/>
    <x v="0"/>
    <s v="SME"/>
    <n v="3.3333333333333335"/>
    <x v="2"/>
    <x v="0"/>
  </r>
  <r>
    <x v="5"/>
    <s v="Ester Joy Agra"/>
    <d v="2013-10-21T00:00:00"/>
    <n v="6.75"/>
    <d v="2020-05-27T00:00:00"/>
    <n v="1"/>
    <n v="1"/>
    <s v="00:11:09"/>
    <s v="00:15:13"/>
    <d v="1899-12-30T00:26:22"/>
    <n v="0.9"/>
    <n v="0.93333333333333335"/>
    <n v="0.91666666666666674"/>
    <x v="3"/>
    <s v="Novice"/>
    <n v="1"/>
    <x v="0"/>
    <s v="SME"/>
    <n v="1"/>
    <x v="0"/>
    <s v="SME"/>
    <n v="4.333333333333333"/>
    <x v="1"/>
    <x v="0"/>
  </r>
  <r>
    <x v="0"/>
    <s v="Fritzie Ivy Rimando"/>
    <d v="2014-05-19T00:00:00"/>
    <n v="6.166666666666667"/>
    <d v="2020-05-27T00:00:00"/>
    <n v="1"/>
    <n v="1"/>
    <s v="00:11:39"/>
    <s v="00:17:00"/>
    <d v="1899-12-30T00:28:39"/>
    <n v="0.96969696969696972"/>
    <n v="0.96875"/>
    <n v="0.96922348484848486"/>
    <x v="0"/>
    <s v="Advanced"/>
    <m/>
    <x v="1"/>
    <m/>
    <n v="1"/>
    <x v="0"/>
    <s v="SME"/>
    <n v="4.5"/>
    <x v="0"/>
    <x v="0"/>
  </r>
  <r>
    <x v="6"/>
    <s v="Gwendelyn Cuerda"/>
    <d v="2016-03-07T00:00:00"/>
    <n v="4.333333333333333"/>
    <d v="2020-05-27T00:00:00"/>
    <n v="1"/>
    <n v="1"/>
    <s v="00:10:46"/>
    <s v="00:18:42"/>
    <d v="1899-12-30T00:29:28"/>
    <n v="0.88571428571428601"/>
    <n v="0.81081081081081086"/>
    <n v="0.84826254826254843"/>
    <x v="1"/>
    <s v="Beginner"/>
    <n v="1"/>
    <x v="0"/>
    <s v="SME"/>
    <n v="0.97"/>
    <x v="1"/>
    <s v="Advanced"/>
    <n v="3.6666666666666665"/>
    <x v="1"/>
    <x v="0"/>
  </r>
  <r>
    <x v="3"/>
    <s v="Jayson Baquial"/>
    <d v="2016-07-07T00:00:00"/>
    <n v="4"/>
    <d v="2020-05-27T00:00:00"/>
    <n v="1"/>
    <n v="1"/>
    <s v="00:11:58"/>
    <s v="00:13:37"/>
    <d v="1899-12-30T00:25:35"/>
    <n v="0.88990825688073394"/>
    <n v="0.96842105263157896"/>
    <n v="0.92916465475615651"/>
    <x v="3"/>
    <s v="Novice"/>
    <m/>
    <x v="1"/>
    <m/>
    <n v="1"/>
    <x v="0"/>
    <s v="SME"/>
    <n v="4"/>
    <x v="1"/>
    <x v="0"/>
  </r>
  <r>
    <x v="2"/>
    <s v="Jennelyn Ortiz"/>
    <d v="2016-03-07T00:00:00"/>
    <n v="4.333333333333333"/>
    <d v="2020-05-27T00:00:00"/>
    <n v="1"/>
    <n v="1"/>
    <s v="00:05:53"/>
    <s v="00:04:36"/>
    <d v="1899-12-30T00:10:29"/>
    <n v="0.97222222222222221"/>
    <n v="0.97222222222222221"/>
    <n v="0.97222222222222221"/>
    <x v="0"/>
    <s v="Advanced"/>
    <n v="1"/>
    <x v="0"/>
    <s v="SME"/>
    <n v="1"/>
    <x v="0"/>
    <s v="SME"/>
    <n v="4.666666666666667"/>
    <x v="0"/>
    <x v="0"/>
  </r>
  <r>
    <x v="2"/>
    <s v="Jeraline Estrada"/>
    <d v="2016-02-01T00:00:00"/>
    <n v="4.416666666666667"/>
    <d v="2020-05-27T00:00:00"/>
    <n v="1"/>
    <n v="1"/>
    <s v="00:25:28"/>
    <s v="00:18:21"/>
    <d v="1899-12-30T00:43:49"/>
    <n v="0.96551724137931039"/>
    <n v="1"/>
    <n v="0.98275862068965525"/>
    <x v="0"/>
    <s v="Advanced"/>
    <n v="1"/>
    <x v="0"/>
    <s v="SME"/>
    <n v="1"/>
    <x v="0"/>
    <s v="SME"/>
    <n v="4.666666666666667"/>
    <x v="0"/>
    <x v="0"/>
  </r>
  <r>
    <x v="5"/>
    <s v="Jizzle Joyce Martinez"/>
    <d v="2008-07-14T00:00:00"/>
    <n v="12"/>
    <d v="2020-05-27T00:00:00"/>
    <n v="1"/>
    <n v="1"/>
    <s v="00:09:17"/>
    <s v="00:17:21"/>
    <d v="1899-12-30T00:26:38"/>
    <n v="0.967741935483871"/>
    <n v="0.88571428571428568"/>
    <n v="0.92672811059907834"/>
    <x v="0"/>
    <s v="Advanced"/>
    <n v="1"/>
    <x v="0"/>
    <s v="SME"/>
    <n v="1"/>
    <x v="0"/>
    <s v="SME"/>
    <n v="4.666666666666667"/>
    <x v="0"/>
    <x v="0"/>
  </r>
  <r>
    <x v="3"/>
    <s v="John Nicole Ogabang"/>
    <d v="2016-03-07T00:00:00"/>
    <n v="4.333333333333333"/>
    <d v="2020-05-27T00:00:00"/>
    <n v="1"/>
    <n v="1"/>
    <s v="00:14:33"/>
    <s v="00:10:00"/>
    <d v="1899-12-30T00:24:33"/>
    <n v="0.81395348837209303"/>
    <n v="0.79069767441860461"/>
    <n v="0.80232558139534882"/>
    <x v="2"/>
    <s v="Beginner"/>
    <n v="0.88888888866666671"/>
    <x v="3"/>
    <s v="Beginner"/>
    <n v="0.86470000000000002"/>
    <x v="2"/>
    <s v="Advanced"/>
    <n v="1.6666666666666667"/>
    <x v="3"/>
    <x v="1"/>
  </r>
  <r>
    <x v="6"/>
    <s v="Jomyrken Espeleta"/>
    <d v="2016-07-07T00:00:00"/>
    <n v="4"/>
    <d v="2020-05-27T00:00:00"/>
    <n v="1"/>
    <n v="1"/>
    <s v="00:16:41"/>
    <s v="00:14:04"/>
    <d v="1899-12-30T00:30:45"/>
    <n v="0.93548387096774188"/>
    <n v="0.91891891891891897"/>
    <n v="0.92720139494333043"/>
    <x v="0"/>
    <s v="Advanced"/>
    <n v="0.96"/>
    <x v="4"/>
    <s v="Advanced"/>
    <n v="0.99"/>
    <x v="0"/>
    <s v="SME"/>
    <n v="4.333333333333333"/>
    <x v="1"/>
    <x v="0"/>
  </r>
  <r>
    <x v="0"/>
    <s v="Kenneth Jan Sierra"/>
    <d v="2014-06-23T00:00:00"/>
    <n v="6"/>
    <d v="2020-05-27T00:00:00"/>
    <n v="1"/>
    <n v="1"/>
    <s v="00:09:15"/>
    <s v="00:09:54"/>
    <d v="1899-12-30T00:19:09"/>
    <n v="1"/>
    <n v="1"/>
    <n v="1"/>
    <x v="4"/>
    <s v="SME"/>
    <n v="1"/>
    <x v="0"/>
    <s v="SME"/>
    <n v="1"/>
    <x v="0"/>
    <s v="SME"/>
    <n v="5"/>
    <x v="1"/>
    <x v="0"/>
  </r>
  <r>
    <x v="6"/>
    <s v="Kurt Joseph Quibedo"/>
    <d v="2016-03-07T00:00:00"/>
    <n v="4.333333333333333"/>
    <d v="2020-05-27T00:00:00"/>
    <n v="1"/>
    <n v="1"/>
    <s v="00:07:28"/>
    <s v="00:10:28"/>
    <d v="1899-12-30T00:17:56"/>
    <n v="0.86486486486486491"/>
    <n v="0.75555555555555554"/>
    <n v="0.81021021021021022"/>
    <x v="2"/>
    <s v="Beginner"/>
    <n v="0.91666666666666663"/>
    <x v="3"/>
    <s v="Beginner"/>
    <n v="0.99"/>
    <x v="0"/>
    <s v="SME"/>
    <n v="2.6666666666666665"/>
    <x v="2"/>
    <x v="1"/>
  </r>
  <r>
    <x v="6"/>
    <s v="Lea Marie Aragones"/>
    <d v="2016-03-07T00:00:00"/>
    <n v="4.333333333333333"/>
    <d v="2020-05-27T00:00:00"/>
    <n v="1"/>
    <n v="1"/>
    <s v="00:11:44"/>
    <s v="00:13:43"/>
    <d v="1899-12-30T00:25:27"/>
    <n v="0.93939393939393945"/>
    <n v="0.93548387096774188"/>
    <n v="0.93743890518084072"/>
    <x v="0"/>
    <s v="Advanced"/>
    <n v="0.88888888866666671"/>
    <x v="3"/>
    <s v="Beginner"/>
    <n v="0.96"/>
    <x v="1"/>
    <s v="Advanced"/>
    <n v="3.3333333333333335"/>
    <x v="2"/>
    <x v="1"/>
  </r>
  <r>
    <x v="4"/>
    <s v="Leah Bitonio"/>
    <d v="2015-06-01T00:00:00"/>
    <n v="5.083333333333333"/>
    <d v="2020-05-27T00:00:00"/>
    <n v="1"/>
    <n v="1"/>
    <s v="00:14:06"/>
    <s v="00:22:17"/>
    <d v="1899-12-30T00:36:23"/>
    <n v="1"/>
    <n v="0.97142857142857142"/>
    <n v="0.98571428571428577"/>
    <x v="4"/>
    <s v="SME"/>
    <n v="1"/>
    <x v="0"/>
    <s v="SME"/>
    <n v="1"/>
    <x v="0"/>
    <s v="SME"/>
    <n v="5"/>
    <x v="1"/>
    <x v="0"/>
  </r>
  <r>
    <x v="4"/>
    <s v="Love Abuso"/>
    <d v="2015-11-09T00:00:00"/>
    <n v="4.666666666666667"/>
    <d v="2020-05-27T00:00:00"/>
    <n v="1"/>
    <n v="1"/>
    <s v="00:26:38"/>
    <s v="00:27:21"/>
    <d v="1899-12-30T00:53:59"/>
    <n v="0.875"/>
    <n v="0.875"/>
    <n v="0.875"/>
    <x v="1"/>
    <s v="Beginner"/>
    <n v="1"/>
    <x v="0"/>
    <s v="SME"/>
    <n v="0.98399999999999999"/>
    <x v="1"/>
    <s v="Advanced"/>
    <n v="3.6666666666666665"/>
    <x v="1"/>
    <x v="0"/>
  </r>
  <r>
    <x v="1"/>
    <s v="Mandrelle Vin Abad"/>
    <d v="2017-10-02T00:00:00"/>
    <n v="2.75"/>
    <d v="2020-05-27T00:00:00"/>
    <n v="1"/>
    <n v="1"/>
    <s v="00:27:07"/>
    <s v="00:09:23"/>
    <d v="1899-12-30T00:36:30"/>
    <n v="0.85"/>
    <n v="0.8529411764705882"/>
    <n v="0.85147058823529409"/>
    <x v="1"/>
    <s v="Beginner"/>
    <n v="1"/>
    <x v="0"/>
    <s v="SME"/>
    <n v="1"/>
    <x v="0"/>
    <s v="SME"/>
    <n v="4"/>
    <x v="1"/>
    <x v="0"/>
  </r>
  <r>
    <x v="6"/>
    <s v="Mardie Gudmalin"/>
    <d v="2017-03-22T00:00:00"/>
    <n v="3.3333333333333335"/>
    <d v="2020-05-27T00:00:00"/>
    <n v="1"/>
    <n v="1"/>
    <s v="00:14:39"/>
    <s v="00:09:17"/>
    <d v="1899-12-30T00:23:56"/>
    <n v="0.94117647058823528"/>
    <n v="0.84375"/>
    <n v="0.89246323529411764"/>
    <x v="1"/>
    <s v="Beginner"/>
    <n v="0.7511111106666668"/>
    <x v="2"/>
    <s v="Beginner"/>
    <n v="0.99"/>
    <x v="0"/>
    <s v="SME"/>
    <n v="2.6666666666666665"/>
    <x v="2"/>
    <x v="1"/>
  </r>
  <r>
    <x v="2"/>
    <s v="Maria Kazziah Uguil"/>
    <d v="2016-03-07T00:00:00"/>
    <n v="4.333333333333333"/>
    <d v="2020-05-27T00:00:00"/>
    <n v="1"/>
    <n v="1"/>
    <s v="00:10:41"/>
    <s v="00:07:20"/>
    <d v="1899-12-30T00:18:01"/>
    <n v="0.93939393939393945"/>
    <n v="0.93333333333333335"/>
    <n v="0.9363636363636364"/>
    <x v="0"/>
    <s v="Advanced"/>
    <n v="1"/>
    <x v="0"/>
    <s v="SME"/>
    <n v="1"/>
    <x v="0"/>
    <s v="SME"/>
    <n v="4.666666666666667"/>
    <x v="0"/>
    <x v="0"/>
  </r>
  <r>
    <x v="4"/>
    <s v="Maria Rafoncel Aquino"/>
    <d v="2018-03-19T00:00:00"/>
    <n v="2.3333333333333335"/>
    <d v="2020-05-27T00:00:00"/>
    <n v="1"/>
    <n v="1"/>
    <s v="00:25:37"/>
    <s v="00:13:01"/>
    <d v="1899-12-30T00:38:38"/>
    <n v="0.94117647058823528"/>
    <n v="0.967741935483871"/>
    <n v="0.95445920303605314"/>
    <x v="0"/>
    <s v="Advanced"/>
    <n v="1"/>
    <x v="0"/>
    <s v="SME"/>
    <n v="1"/>
    <x v="0"/>
    <s v="SME"/>
    <n v="4.666666666666667"/>
    <x v="0"/>
    <x v="0"/>
  </r>
  <r>
    <x v="2"/>
    <s v="Marilyn Villarante"/>
    <d v="2016-02-29T00:00:00"/>
    <n v="4.333333333333333"/>
    <d v="2020-05-27T00:00:00"/>
    <n v="1"/>
    <n v="1"/>
    <s v="00:16:23"/>
    <s v="00:13:24"/>
    <d v="1899-12-30T00:29:47"/>
    <n v="0.875"/>
    <n v="0.86111111111111116"/>
    <n v="0.86805555555555558"/>
    <x v="1"/>
    <s v="Beginner"/>
    <n v="1"/>
    <x v="0"/>
    <s v="SME"/>
    <n v="1"/>
    <x v="0"/>
    <s v="SME"/>
    <n v="4"/>
    <x v="1"/>
    <x v="0"/>
  </r>
  <r>
    <x v="4"/>
    <s v="Marjhory Anne Soriano"/>
    <d v="2016-01-25T00:00:00"/>
    <n v="4.416666666666667"/>
    <d v="2020-05-27T00:00:00"/>
    <n v="1"/>
    <n v="1"/>
    <s v="00:08:30"/>
    <s v="00:09:56"/>
    <d v="1899-12-30T00:18:26"/>
    <n v="0.96969696969696972"/>
    <n v="0.96875"/>
    <n v="0.96922348484848486"/>
    <x v="0"/>
    <s v="Advanced"/>
    <n v="0.66666666600000002"/>
    <x v="2"/>
    <s v="Beginner"/>
    <n v="0.95899999999999996"/>
    <x v="1"/>
    <s v="Advanced"/>
    <n v="3"/>
    <x v="2"/>
    <x v="1"/>
  </r>
  <r>
    <x v="1"/>
    <s v="Marvin Legaspi"/>
    <d v="2007-07-16T00:00:00"/>
    <n v="13"/>
    <d v="2020-05-27T00:00:00"/>
    <n v="1"/>
    <n v="1"/>
    <s v="00:24:38"/>
    <s v="00:18:41"/>
    <d v="1899-12-30T00:43:19"/>
    <n v="0.93333333333333335"/>
    <n v="0.91666666666666663"/>
    <n v="0.92500000000000004"/>
    <x v="3"/>
    <s v="Novice"/>
    <m/>
    <x v="1"/>
    <m/>
    <n v="0.995"/>
    <x v="0"/>
    <s v="SME"/>
    <n v="4"/>
    <x v="1"/>
    <x v="0"/>
  </r>
  <r>
    <x v="0"/>
    <s v="Mercelita Baltar"/>
    <d v="2007-05-02T00:00:00"/>
    <n v="13.166666666666666"/>
    <d v="2020-05-27T00:00:00"/>
    <n v="1"/>
    <n v="1"/>
    <s v="00:16:37"/>
    <s v="00:15:14"/>
    <d v="1899-12-30T00:31:51"/>
    <n v="0.93548387096774188"/>
    <n v="0.96666666666666667"/>
    <n v="0.95107526881720428"/>
    <x v="0"/>
    <s v="Advanced"/>
    <n v="1"/>
    <x v="0"/>
    <s v="SME"/>
    <n v="1"/>
    <x v="0"/>
    <s v="SME"/>
    <n v="4.666666666666667"/>
    <x v="0"/>
    <x v="0"/>
  </r>
  <r>
    <x v="6"/>
    <s v="Merven Chris Maputi"/>
    <d v="2016-03-07T00:00:00"/>
    <n v="4.333333333333333"/>
    <d v="2020-05-27T00:00:00"/>
    <n v="1"/>
    <n v="1"/>
    <s v="00:09:55"/>
    <s v="00:13:12"/>
    <d v="1899-12-30T00:23:07"/>
    <n v="0.75471698113207553"/>
    <n v="0.81578947368421051"/>
    <n v="0.78525322740814296"/>
    <x v="2"/>
    <s v="Beginner"/>
    <n v="0.77777777733333331"/>
    <x v="2"/>
    <s v="Beginner"/>
    <n v="0.98"/>
    <x v="1"/>
    <s v="Advanced"/>
    <n v="2"/>
    <x v="3"/>
    <x v="1"/>
  </r>
  <r>
    <x v="3"/>
    <s v="Michael Banagua"/>
    <d v="2016-03-07T00:00:00"/>
    <n v="4.333333333333333"/>
    <d v="2020-05-27T00:00:00"/>
    <n v="1"/>
    <n v="1"/>
    <s v="00:09:40"/>
    <s v="00:09:16"/>
    <d v="1899-12-30T00:18:56"/>
    <n v="0.90909090909090906"/>
    <n v="0.967741935483871"/>
    <n v="0.93841642228739008"/>
    <x v="0"/>
    <s v="Advanced"/>
    <n v="0.88888888866666671"/>
    <x v="3"/>
    <s v="Beginner"/>
    <n v="0.99580000000000002"/>
    <x v="0"/>
    <s v="SME"/>
    <n v="3.6666666666666665"/>
    <x v="1"/>
    <x v="0"/>
  </r>
  <r>
    <x v="2"/>
    <s v="Michelle Pangan"/>
    <d v="2017-01-16T00:00:00"/>
    <n v="3.5"/>
    <d v="2020-05-27T00:00:00"/>
    <n v="1"/>
    <n v="1"/>
    <s v="00:10:18"/>
    <s v="00:14:35"/>
    <d v="1899-12-30T00:24:53"/>
    <n v="0.93103448275862066"/>
    <n v="0.84848484848484851"/>
    <n v="0.88975966562173459"/>
    <x v="1"/>
    <s v="Beginner"/>
    <n v="1"/>
    <x v="0"/>
    <s v="SME"/>
    <n v="1"/>
    <x v="0"/>
    <s v="SME"/>
    <n v="4"/>
    <x v="1"/>
    <x v="0"/>
  </r>
  <r>
    <x v="3"/>
    <s v="Nelva Monion"/>
    <d v="2014-05-26T00:00:00"/>
    <n v="6.083333333333333"/>
    <d v="2020-05-27T00:00:00"/>
    <n v="1"/>
    <n v="1"/>
    <s v="00:13:33"/>
    <s v="00:14:52"/>
    <d v="1899-12-30T00:28:25"/>
    <n v="0.86486486486486491"/>
    <n v="0.77142857142857146"/>
    <n v="0.81814671814671813"/>
    <x v="2"/>
    <s v="Beginner"/>
    <n v="0.94666666666666666"/>
    <x v="4"/>
    <s v="Advanced"/>
    <n v="0.97"/>
    <x v="1"/>
    <s v="Advanced"/>
    <n v="3"/>
    <x v="2"/>
    <x v="1"/>
  </r>
  <r>
    <x v="3"/>
    <s v="Noreen Kinilitan"/>
    <d v="2017-03-22T00:00:00"/>
    <n v="3.3333333333333335"/>
    <d v="2020-05-27T00:00:00"/>
    <n v="1"/>
    <n v="1"/>
    <s v="00:06:20"/>
    <s v="00:08:40"/>
    <d v="1899-12-30T00:15:00"/>
    <n v="0.91428571428571426"/>
    <n v="0.76923076923076927"/>
    <n v="0.84175824175824177"/>
    <x v="2"/>
    <s v="Beginner"/>
    <n v="1"/>
    <x v="0"/>
    <s v="SME"/>
    <n v="0.98219999999999996"/>
    <x v="1"/>
    <s v="Advanced"/>
    <n v="3.3333333333333335"/>
    <x v="2"/>
    <x v="1"/>
  </r>
  <r>
    <x v="3"/>
    <s v="Rhean Dee Elnar"/>
    <d v="2016-03-08T00:00:00"/>
    <n v="4.333333333333333"/>
    <d v="2020-05-27T00:00:00"/>
    <n v="1"/>
    <n v="1"/>
    <s v="00:15:41"/>
    <s v="00:19:40"/>
    <d v="1899-12-30T00:35:21"/>
    <n v="1"/>
    <n v="0.94594594594594594"/>
    <n v="0.97297297297297303"/>
    <x v="0"/>
    <s v="Advanced"/>
    <n v="1"/>
    <x v="0"/>
    <s v="SME"/>
    <n v="0.91990000000000005"/>
    <x v="2"/>
    <s v="Beginner"/>
    <n v="3.6666666666666665"/>
    <x v="1"/>
    <x v="0"/>
  </r>
  <r>
    <x v="3"/>
    <s v="Roxlee John Sayson"/>
    <d v="2016-03-09T00:00:00"/>
    <n v="4.333333333333333"/>
    <d v="2020-05-27T00:00:00"/>
    <n v="1"/>
    <n v="1"/>
    <s v="00:13:36"/>
    <s v="00:18:51"/>
    <d v="1899-12-30T00:32:27"/>
    <n v="0.967741935483871"/>
    <n v="0.75"/>
    <n v="0.8588709677419355"/>
    <x v="1"/>
    <s v="Beginner"/>
    <m/>
    <x v="1"/>
    <m/>
    <n v="0.97330000000000005"/>
    <x v="1"/>
    <s v="Advanced"/>
    <n v="3"/>
    <x v="2"/>
    <x v="1"/>
  </r>
  <r>
    <x v="5"/>
    <s v="Shem Maicah Campillos"/>
    <d v="2017-03-28T00:00:00"/>
    <n v="3.25"/>
    <d v="2020-05-27T00:00:00"/>
    <n v="1"/>
    <n v="1"/>
    <s v="00:08:42"/>
    <s v="00:07:24"/>
    <d v="1899-12-30T00:16:06"/>
    <n v="1"/>
    <n v="0.967741935483871"/>
    <n v="0.9838709677419355"/>
    <x v="0"/>
    <s v="Advanced"/>
    <n v="1"/>
    <x v="0"/>
    <s v="SME"/>
    <n v="1"/>
    <x v="0"/>
    <s v="SME"/>
    <n v="4.666666666666667"/>
    <x v="0"/>
    <x v="0"/>
  </r>
  <r>
    <x v="0"/>
    <s v="Zynka Jane Orquesta"/>
    <d v="2017-10-02T00:00:00"/>
    <n v="2.75"/>
    <d v="2020-05-27T00:00:00"/>
    <n v="1"/>
    <n v="1"/>
    <s v="00:08:11"/>
    <s v="00:07:53"/>
    <d v="1899-12-30T00:16:04"/>
    <n v="1"/>
    <n v="0.96666666666666667"/>
    <n v="0.98333333333333339"/>
    <x v="0"/>
    <s v="Advanced"/>
    <n v="1"/>
    <x v="0"/>
    <s v="SME"/>
    <n v="1"/>
    <x v="0"/>
    <s v="SME"/>
    <n v="4.666666666666667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18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96:K100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22" type="button" dataOnly="0" labelOnly="1" outline="0" axis="axisRow" fieldPosition="0"/>
    </format>
    <format dxfId="32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22" type="button" dataOnly="0" labelOnly="1" outline="0" axis="axisRow" fieldPosition="0"/>
    </format>
    <format dxfId="26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outline="0" collapsedLevelsAreSubtotals="1" fieldPosition="0"/>
    </format>
    <format dxfId="22">
      <pivotArea dataOnly="0" labelOnly="1" outline="0" fieldPosition="0">
        <references count="1">
          <reference field="0" count="0"/>
        </references>
      </pivotArea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outline="0" collapsedLevelsAreSubtotals="1" fieldPosition="0"/>
    </format>
    <format dxfId="19">
      <pivotArea dataOnly="0" labelOnly="1" outline="0" fieldPosition="0">
        <references count="1">
          <reference field="0" count="0"/>
        </references>
      </pivotArea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24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22:K126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h="1" x="6"/>
        <item h="1" x="5"/>
        <item h="1"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207">
      <pivotArea type="all" dataOnly="0" outline="0" fieldPosition="0"/>
    </format>
    <format dxfId="206">
      <pivotArea outline="0" collapsedLevelsAreSubtotals="1" fieldPosition="0"/>
    </format>
    <format dxfId="205">
      <pivotArea field="22" type="button" dataOnly="0" labelOnly="1" outline="0" axis="axisRow" fieldPosition="0"/>
    </format>
    <format dxfId="204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203">
      <pivotArea dataOnly="0" labelOnly="1" grandRow="1" outline="0" fieldPosition="0"/>
    </format>
    <format dxfId="20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1">
      <pivotArea type="all" dataOnly="0" outline="0" fieldPosition="0"/>
    </format>
    <format dxfId="200">
      <pivotArea outline="0" collapsedLevelsAreSubtotals="1" fieldPosition="0"/>
    </format>
    <format dxfId="199">
      <pivotArea field="22" type="button" dataOnly="0" labelOnly="1" outline="0" axis="axisRow" fieldPosition="0"/>
    </format>
    <format dxfId="198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197">
      <pivotArea dataOnly="0" labelOnly="1" grandRow="1" outline="0" fieldPosition="0"/>
    </format>
    <format dxfId="1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5">
      <pivotArea outline="0" collapsedLevelsAreSubtotals="1" fieldPosition="0"/>
    </format>
    <format dxfId="194">
      <pivotArea dataOnly="0" labelOnly="1" outline="0" fieldPosition="0">
        <references count="1">
          <reference field="0" count="0"/>
        </references>
      </pivotArea>
    </format>
    <format dxfId="1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2">
      <pivotArea outline="0" collapsedLevelsAreSubtotals="1" fieldPosition="0"/>
    </format>
    <format dxfId="191">
      <pivotArea dataOnly="0" labelOnly="1" outline="0" fieldPosition="0">
        <references count="1">
          <reference field="0" count="0"/>
        </references>
      </pivotArea>
    </format>
    <format dxfId="19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2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A17:C23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axis="axisRow" numFmtId="2" showAll="0">
      <items count="6">
        <item x="0"/>
        <item x="3"/>
        <item x="4"/>
        <item x="2"/>
        <item x="1"/>
        <item t="default"/>
      </items>
    </pivotField>
    <pivotField showAll="0"/>
    <pivotField showAll="0"/>
    <pivotField showAll="0"/>
    <pivotField numFmtId="9" showAll="0"/>
    <pivotField numFmtId="2" showAll="0"/>
    <pivotField numFmtId="2" showAll="0"/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4">
    <format dxfId="231">
      <pivotArea type="all" dataOnly="0" outline="0" fieldPosition="0"/>
    </format>
    <format dxfId="230">
      <pivotArea outline="0" collapsedLevelsAreSubtotals="1" fieldPosition="0"/>
    </format>
    <format dxfId="229">
      <pivotArea field="13" type="button" dataOnly="0" labelOnly="1" outline="0" axis="axisRow" fieldPosition="0"/>
    </format>
    <format dxfId="228">
      <pivotArea dataOnly="0" labelOnly="1" fieldPosition="0">
        <references count="1">
          <reference field="13" count="0"/>
        </references>
      </pivotArea>
    </format>
    <format dxfId="227">
      <pivotArea dataOnly="0" labelOnly="1" grandRow="1" outline="0" fieldPosition="0"/>
    </format>
    <format dxfId="2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5">
      <pivotArea type="all" dataOnly="0" outline="0" fieldPosition="0"/>
    </format>
    <format dxfId="224">
      <pivotArea outline="0" collapsedLevelsAreSubtotals="1" fieldPosition="0"/>
    </format>
    <format dxfId="223">
      <pivotArea field="13" type="button" dataOnly="0" labelOnly="1" outline="0" axis="axisRow" fieldPosition="0"/>
    </format>
    <format dxfId="222">
      <pivotArea dataOnly="0" labelOnly="1" fieldPosition="0">
        <references count="1">
          <reference field="13" count="0"/>
        </references>
      </pivotArea>
    </format>
    <format dxfId="221">
      <pivotArea dataOnly="0" labelOnly="1" grandRow="1" outline="0" fieldPosition="0"/>
    </format>
    <format dxfId="2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5">
      <pivotArea type="all" dataOnly="0" outline="0" fieldPosition="0"/>
    </format>
    <format dxfId="214">
      <pivotArea outline="0" collapsedLevelsAreSubtotals="1" fieldPosition="0"/>
    </format>
    <format dxfId="213">
      <pivotArea field="13" type="button" dataOnly="0" labelOnly="1" outline="0" axis="axisRow" fieldPosition="0"/>
    </format>
    <format dxfId="212">
      <pivotArea dataOnly="0" labelOnly="1" fieldPosition="0">
        <references count="1">
          <reference field="13" count="0"/>
        </references>
      </pivotArea>
    </format>
    <format dxfId="211">
      <pivotArea dataOnly="0" labelOnly="1" grandRow="1" outline="0" fieldPosition="0"/>
    </format>
    <format dxfId="2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9">
      <pivotArea field="13" type="button" dataOnly="0" labelOnly="1" outline="0" axis="axisRow" fieldPosition="0"/>
    </format>
    <format dxfId="20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16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87:K91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249">
      <pivotArea type="all" dataOnly="0" outline="0" fieldPosition="0"/>
    </format>
    <format dxfId="248">
      <pivotArea outline="0" collapsedLevelsAreSubtotals="1" fieldPosition="0"/>
    </format>
    <format dxfId="247">
      <pivotArea field="22" type="button" dataOnly="0" labelOnly="1" outline="0" axis="axisRow" fieldPosition="0"/>
    </format>
    <format dxfId="246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245">
      <pivotArea dataOnly="0" labelOnly="1" grandRow="1" outline="0" fieldPosition="0"/>
    </format>
    <format dxfId="2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3">
      <pivotArea type="all" dataOnly="0" outline="0" fieldPosition="0"/>
    </format>
    <format dxfId="242">
      <pivotArea outline="0" collapsedLevelsAreSubtotals="1" fieldPosition="0"/>
    </format>
    <format dxfId="241">
      <pivotArea field="22" type="button" dataOnly="0" labelOnly="1" outline="0" axis="axisRow" fieldPosition="0"/>
    </format>
    <format dxfId="240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239">
      <pivotArea dataOnly="0" labelOnly="1" grandRow="1" outline="0" fieldPosition="0"/>
    </format>
    <format dxfId="2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7">
      <pivotArea outline="0" collapsedLevelsAreSubtotals="1" fieldPosition="0"/>
    </format>
    <format dxfId="236">
      <pivotArea dataOnly="0" labelOnly="1" outline="0" fieldPosition="0">
        <references count="1">
          <reference field="0" count="0"/>
        </references>
      </pivotArea>
    </format>
    <format dxfId="2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4">
      <pivotArea outline="0" collapsedLevelsAreSubtotals="1" fieldPosition="0"/>
    </format>
    <format dxfId="233">
      <pivotArea dataOnly="0" labelOnly="1" outline="0" fieldPosition="0">
        <references count="1">
          <reference field="0" count="0"/>
        </references>
      </pivotArea>
    </format>
    <format dxfId="2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20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05:K108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h="1" x="6"/>
        <item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267">
      <pivotArea type="all" dataOnly="0" outline="0" fieldPosition="0"/>
    </format>
    <format dxfId="266">
      <pivotArea outline="0" collapsedLevelsAreSubtotals="1" fieldPosition="0"/>
    </format>
    <format dxfId="265">
      <pivotArea field="22" type="button" dataOnly="0" labelOnly="1" outline="0" axis="axisRow" fieldPosition="0"/>
    </format>
    <format dxfId="264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263">
      <pivotArea dataOnly="0" labelOnly="1" grandRow="1" outline="0" fieldPosition="0"/>
    </format>
    <format dxfId="2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1">
      <pivotArea type="all" dataOnly="0" outline="0" fieldPosition="0"/>
    </format>
    <format dxfId="260">
      <pivotArea outline="0" collapsedLevelsAreSubtotals="1" fieldPosition="0"/>
    </format>
    <format dxfId="259">
      <pivotArea field="22" type="button" dataOnly="0" labelOnly="1" outline="0" axis="axisRow" fieldPosition="0"/>
    </format>
    <format dxfId="258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257">
      <pivotArea dataOnly="0" labelOnly="1" grandRow="1" outline="0" fieldPosition="0"/>
    </format>
    <format dxfId="2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5">
      <pivotArea outline="0" collapsedLevelsAreSubtotals="1" fieldPosition="0"/>
    </format>
    <format dxfId="254">
      <pivotArea dataOnly="0" labelOnly="1" outline="0" fieldPosition="0">
        <references count="1">
          <reference field="0" count="0"/>
        </references>
      </pivotArea>
    </format>
    <format dxfId="2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2">
      <pivotArea outline="0" collapsedLevelsAreSubtotals="1" fieldPosition="0"/>
    </format>
    <format dxfId="251">
      <pivotArea dataOnly="0" labelOnly="1" outline="0" fieldPosition="0">
        <references count="1">
          <reference field="0" count="0"/>
        </references>
      </pivotArea>
    </format>
    <format dxfId="2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27" cacheId="3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54:D63" firstHeaderRow="1" firstDataRow="2" firstDataCol="1"/>
  <pivotFields count="22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showAll="0"/>
    <pivotField axis="axisCol" showAll="0" defaultSubtotal="0">
      <items count="2">
        <item x="0"/>
        <item x="1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1"/>
  </colFields>
  <colItems count="3">
    <i>
      <x/>
    </i>
    <i>
      <x v="1"/>
    </i>
    <i t="grand">
      <x/>
    </i>
  </colItems>
  <dataFields count="1">
    <dataField name="Count of Name" fld="1" subtotal="count" baseField="20" baseItem="0"/>
  </dataFields>
  <formats count="31">
    <format dxfId="298">
      <pivotArea type="all" dataOnly="0" outline="0" fieldPosition="0"/>
    </format>
    <format dxfId="297">
      <pivotArea outline="0" collapsedLevelsAreSubtotals="1" fieldPosition="0"/>
    </format>
    <format dxfId="296">
      <pivotArea field="21" type="button" dataOnly="0" labelOnly="1" outline="0" axis="axisCol" fieldPosition="0"/>
    </format>
    <format dxfId="295">
      <pivotArea dataOnly="0" labelOnly="1" fieldPosition="0">
        <references count="1">
          <reference field="21" count="0"/>
        </references>
      </pivotArea>
    </format>
    <format dxfId="294">
      <pivotArea dataOnly="0" labelOnly="1" grandRow="1" outline="0" fieldPosition="0"/>
    </format>
    <format dxfId="2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2">
      <pivotArea type="all" dataOnly="0" outline="0" fieldPosition="0"/>
    </format>
    <format dxfId="291">
      <pivotArea outline="0" collapsedLevelsAreSubtotals="1" fieldPosition="0"/>
    </format>
    <format dxfId="290">
      <pivotArea field="21" type="button" dataOnly="0" labelOnly="1" outline="0" axis="axisCol" fieldPosition="0"/>
    </format>
    <format dxfId="289">
      <pivotArea dataOnly="0" labelOnly="1" fieldPosition="0">
        <references count="1">
          <reference field="21" count="0"/>
        </references>
      </pivotArea>
    </format>
    <format dxfId="288">
      <pivotArea dataOnly="0" labelOnly="1" grandRow="1" outline="0" fieldPosition="0"/>
    </format>
    <format dxfId="28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6">
      <pivotArea outline="0" collapsedLevelsAreSubtotals="1" fieldPosition="0">
        <references count="1">
          <reference field="21" count="1" selected="0">
            <x v="0"/>
          </reference>
        </references>
      </pivotArea>
    </format>
    <format dxfId="285">
      <pivotArea field="21" type="button" dataOnly="0" labelOnly="1" outline="0" axis="axisCol" fieldPosition="0"/>
    </format>
    <format dxfId="284">
      <pivotArea dataOnly="0" labelOnly="1" fieldPosition="0">
        <references count="1">
          <reference field="21" count="1">
            <x v="0"/>
          </reference>
        </references>
      </pivotArea>
    </format>
    <format dxfId="283">
      <pivotArea outline="0" collapsedLevelsAreSubtotals="1" fieldPosition="0">
        <references count="1">
          <reference field="21" count="1" selected="0">
            <x v="1"/>
          </reference>
        </references>
      </pivotArea>
    </format>
    <format dxfId="282">
      <pivotArea type="topRight" dataOnly="0" labelOnly="1" outline="0" fieldPosition="0"/>
    </format>
    <format dxfId="281">
      <pivotArea dataOnly="0" labelOnly="1" fieldPosition="0">
        <references count="1">
          <reference field="21" count="1">
            <x v="1"/>
          </reference>
        </references>
      </pivotArea>
    </format>
    <format dxfId="280">
      <pivotArea grandCol="1" outline="0" collapsedLevelsAreSubtotals="1" fieldPosition="0"/>
    </format>
    <format dxfId="279">
      <pivotArea type="all" dataOnly="0" outline="0" fieldPosition="0"/>
    </format>
    <format dxfId="278">
      <pivotArea outline="0" collapsedLevelsAreSubtotals="1" fieldPosition="0"/>
    </format>
    <format dxfId="277">
      <pivotArea dataOnly="0" labelOnly="1" fieldPosition="0">
        <references count="1">
          <reference field="0" count="0"/>
        </references>
      </pivotArea>
    </format>
    <format dxfId="276">
      <pivotArea dataOnly="0" labelOnly="1" grandRow="1" outline="0" fieldPosition="0"/>
    </format>
    <format dxfId="275">
      <pivotArea dataOnly="0" labelOnly="1" fieldPosition="0">
        <references count="1">
          <reference field="21" count="0"/>
        </references>
      </pivotArea>
    </format>
    <format dxfId="274">
      <pivotArea dataOnly="0" labelOnly="1" grandCol="1" outline="0" fieldPosition="0"/>
    </format>
    <format dxfId="273">
      <pivotArea type="all" dataOnly="0" outline="0" fieldPosition="0"/>
    </format>
    <format dxfId="272">
      <pivotArea outline="0" collapsedLevelsAreSubtotals="1" fieldPosition="0"/>
    </format>
    <format dxfId="271">
      <pivotArea dataOnly="0" labelOnly="1" fieldPosition="0">
        <references count="1">
          <reference field="0" count="0"/>
        </references>
      </pivotArea>
    </format>
    <format dxfId="270">
      <pivotArea dataOnly="0" labelOnly="1" grandRow="1" outline="0" fieldPosition="0"/>
    </format>
    <format dxfId="269">
      <pivotArea dataOnly="0" labelOnly="1" fieldPosition="0">
        <references count="1">
          <reference field="21" count="0"/>
        </references>
      </pivotArea>
    </format>
    <format dxfId="268">
      <pivotArea dataOnly="0" labelOnly="1" grandCol="1" outline="0" fieldPosition="0"/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PivotTable17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96:C99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315">
      <pivotArea type="all" dataOnly="0" outline="0" fieldPosition="0"/>
    </format>
    <format dxfId="314">
      <pivotArea outline="0" collapsedLevelsAreSubtotals="1" fieldPosition="0"/>
    </format>
    <format dxfId="313">
      <pivotArea field="20" type="button" dataOnly="0" labelOnly="1" outline="0" axis="axisRow" fieldPosition="0"/>
    </format>
    <format dxfId="312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311">
      <pivotArea dataOnly="0" labelOnly="1" grandRow="1" outline="0" fieldPosition="0"/>
    </format>
    <format dxfId="3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9">
      <pivotArea type="all" dataOnly="0" outline="0" fieldPosition="0"/>
    </format>
    <format dxfId="308">
      <pivotArea outline="0" collapsedLevelsAreSubtotals="1" fieldPosition="0"/>
    </format>
    <format dxfId="307">
      <pivotArea field="20" type="button" dataOnly="0" labelOnly="1" outline="0" axis="axisRow" fieldPosition="0"/>
    </format>
    <format dxfId="306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305">
      <pivotArea dataOnly="0" labelOnly="1" grandRow="1" outline="0" fieldPosition="0"/>
    </format>
    <format dxfId="30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2">
      <pivotArea dataOnly="0" labelOnly="1" outline="0" fieldPosition="0">
        <references count="1">
          <reference field="0" count="0"/>
        </references>
      </pivotArea>
    </format>
    <format dxfId="30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9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PivotTable22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14:K118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h="1" x="6"/>
        <item h="1" x="5"/>
        <item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333">
      <pivotArea type="all" dataOnly="0" outline="0" fieldPosition="0"/>
    </format>
    <format dxfId="332">
      <pivotArea outline="0" collapsedLevelsAreSubtotals="1" fieldPosition="0"/>
    </format>
    <format dxfId="331">
      <pivotArea field="22" type="button" dataOnly="0" labelOnly="1" outline="0" axis="axisRow" fieldPosition="0"/>
    </format>
    <format dxfId="330">
      <pivotArea dataOnly="0" labelOnly="1" fieldPosition="0">
        <references count="1">
          <reference field="22" count="2">
            <x v="0"/>
            <x v="2"/>
          </reference>
        </references>
      </pivotArea>
    </format>
    <format dxfId="329">
      <pivotArea dataOnly="0" labelOnly="1" grandRow="1" outline="0" fieldPosition="0"/>
    </format>
    <format dxfId="3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7">
      <pivotArea type="all" dataOnly="0" outline="0" fieldPosition="0"/>
    </format>
    <format dxfId="326">
      <pivotArea outline="0" collapsedLevelsAreSubtotals="1" fieldPosition="0"/>
    </format>
    <format dxfId="325">
      <pivotArea field="22" type="button" dataOnly="0" labelOnly="1" outline="0" axis="axisRow" fieldPosition="0"/>
    </format>
    <format dxfId="324">
      <pivotArea dataOnly="0" labelOnly="1" fieldPosition="0">
        <references count="1">
          <reference field="22" count="2">
            <x v="0"/>
            <x v="2"/>
          </reference>
        </references>
      </pivotArea>
    </format>
    <format dxfId="323">
      <pivotArea dataOnly="0" labelOnly="1" grandRow="1" outline="0" fieldPosition="0"/>
    </format>
    <format dxfId="3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1">
      <pivotArea outline="0" collapsedLevelsAreSubtotals="1" fieldPosition="0"/>
    </format>
    <format dxfId="320">
      <pivotArea dataOnly="0" labelOnly="1" outline="0" fieldPosition="0">
        <references count="1">
          <reference field="0" count="0"/>
        </references>
      </pivotArea>
    </format>
    <format dxfId="3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8">
      <pivotArea outline="0" collapsedLevelsAreSubtotals="1" fieldPosition="0"/>
    </format>
    <format dxfId="317">
      <pivotArea dataOnly="0" labelOnly="1" outline="0" fieldPosition="0">
        <references count="1">
          <reference field="0" count="0"/>
        </references>
      </pivotArea>
    </format>
    <format dxfId="3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PivotTable1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3:C8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24">
    <format dxfId="357">
      <pivotArea type="all" dataOnly="0" outline="0" fieldPosition="0"/>
    </format>
    <format dxfId="356">
      <pivotArea outline="0" collapsedLevelsAreSubtotals="1" fieldPosition="0"/>
    </format>
    <format dxfId="355">
      <pivotArea field="20" type="button" dataOnly="0" labelOnly="1" outline="0" axis="axisRow" fieldPosition="0"/>
    </format>
    <format dxfId="354">
      <pivotArea dataOnly="0" labelOnly="1" fieldPosition="0">
        <references count="1">
          <reference field="20" count="0"/>
        </references>
      </pivotArea>
    </format>
    <format dxfId="353">
      <pivotArea dataOnly="0" labelOnly="1" grandRow="1" outline="0" fieldPosition="0"/>
    </format>
    <format dxfId="3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1">
      <pivotArea type="all" dataOnly="0" outline="0" fieldPosition="0"/>
    </format>
    <format dxfId="350">
      <pivotArea outline="0" collapsedLevelsAreSubtotals="1" fieldPosition="0"/>
    </format>
    <format dxfId="349">
      <pivotArea field="20" type="button" dataOnly="0" labelOnly="1" outline="0" axis="axisRow" fieldPosition="0"/>
    </format>
    <format dxfId="348">
      <pivotArea dataOnly="0" labelOnly="1" fieldPosition="0">
        <references count="1">
          <reference field="20" count="0"/>
        </references>
      </pivotArea>
    </format>
    <format dxfId="347">
      <pivotArea dataOnly="0" labelOnly="1" grandRow="1" outline="0" fieldPosition="0"/>
    </format>
    <format dxfId="3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1">
      <pivotArea type="all" dataOnly="0" outline="0" fieldPosition="0"/>
    </format>
    <format dxfId="340">
      <pivotArea outline="0" collapsedLevelsAreSubtotals="1" fieldPosition="0"/>
    </format>
    <format dxfId="339">
      <pivotArea field="20" type="button" dataOnly="0" labelOnly="1" outline="0" axis="axisRow" fieldPosition="0"/>
    </format>
    <format dxfId="338">
      <pivotArea dataOnly="0" labelOnly="1" fieldPosition="0">
        <references count="1">
          <reference field="20" count="0"/>
        </references>
      </pivotArea>
    </format>
    <format dxfId="337">
      <pivotArea dataOnly="0" labelOnly="1" grandRow="1" outline="0" fieldPosition="0"/>
    </format>
    <format dxfId="3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5">
      <pivotArea field="20" type="button" dataOnly="0" labelOnly="1" outline="0" axis="axisRow" fieldPosition="0"/>
    </format>
    <format dxfId="3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PivotTable4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A35:C38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axis="axisRow" numFmtId="2" showAll="0">
      <items count="3">
        <item x="1"/>
        <item x="0"/>
        <item t="default"/>
      </items>
    </pivotField>
    <pivotField numFmtId="2" showAll="0"/>
    <pivotField showAll="0"/>
  </pivotFields>
  <rowFields count="1">
    <field x="1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379">
      <pivotArea type="all" dataOnly="0" outline="0" fieldPosition="0"/>
    </format>
    <format dxfId="378">
      <pivotArea outline="0" collapsedLevelsAreSubtotals="1" fieldPosition="0"/>
    </format>
    <format dxfId="377">
      <pivotArea field="18" type="button" dataOnly="0" labelOnly="1" outline="0" axis="axisRow" fieldPosition="0"/>
    </format>
    <format dxfId="376">
      <pivotArea dataOnly="0" labelOnly="1" fieldPosition="0">
        <references count="1">
          <reference field="18" count="0"/>
        </references>
      </pivotArea>
    </format>
    <format dxfId="375">
      <pivotArea dataOnly="0" labelOnly="1" grandRow="1" outline="0" fieldPosition="0"/>
    </format>
    <format dxfId="3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3">
      <pivotArea type="all" dataOnly="0" outline="0" fieldPosition="0"/>
    </format>
    <format dxfId="372">
      <pivotArea outline="0" collapsedLevelsAreSubtotals="1" fieldPosition="0"/>
    </format>
    <format dxfId="371">
      <pivotArea field="18" type="button" dataOnly="0" labelOnly="1" outline="0" axis="axisRow" fieldPosition="0"/>
    </format>
    <format dxfId="370">
      <pivotArea dataOnly="0" labelOnly="1" fieldPosition="0">
        <references count="1">
          <reference field="18" count="0"/>
        </references>
      </pivotArea>
    </format>
    <format dxfId="369">
      <pivotArea dataOnly="0" labelOnly="1" grandRow="1" outline="0" fieldPosition="0"/>
    </format>
    <format dxfId="36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3">
      <pivotArea type="all" dataOnly="0" outline="0" fieldPosition="0"/>
    </format>
    <format dxfId="362">
      <pivotArea outline="0" collapsedLevelsAreSubtotals="1" fieldPosition="0"/>
    </format>
    <format dxfId="361">
      <pivotArea field="18" type="button" dataOnly="0" labelOnly="1" outline="0" axis="axisRow" fieldPosition="0"/>
    </format>
    <format dxfId="360">
      <pivotArea dataOnly="0" labelOnly="1" fieldPosition="0">
        <references count="1">
          <reference field="18" count="0"/>
        </references>
      </pivotArea>
    </format>
    <format dxfId="359">
      <pivotArea dataOnly="0" labelOnly="1" grandRow="1" outline="0" fieldPosition="0"/>
    </format>
    <format dxfId="3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PivotTable9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I26:K32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axis="axisRow" showAll="0" sortType="ascending">
      <items count="7">
        <item x="2"/>
        <item x="3"/>
        <item m="1" x="5"/>
        <item x="4"/>
        <item x="0"/>
        <item x="1"/>
        <item t="default"/>
      </items>
    </pivotField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showAll="0" defaultSubtotal="0"/>
  </pivotFields>
  <rowFields count="1">
    <field x="16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8">
    <format dxfId="407">
      <pivotArea type="all" dataOnly="0" outline="0" fieldPosition="0"/>
    </format>
    <format dxfId="406">
      <pivotArea outline="0" collapsedLevelsAreSubtotals="1" fieldPosition="0"/>
    </format>
    <format dxfId="405">
      <pivotArea field="16" type="button" dataOnly="0" labelOnly="1" outline="0" axis="axisRow" fieldPosition="0"/>
    </format>
    <format dxfId="404">
      <pivotArea dataOnly="0" labelOnly="1" fieldPosition="0">
        <references count="1">
          <reference field="16" count="0"/>
        </references>
      </pivotArea>
    </format>
    <format dxfId="403">
      <pivotArea dataOnly="0" labelOnly="1" grandRow="1" outline="0" fieldPosition="0"/>
    </format>
    <format dxfId="40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1">
      <pivotArea type="all" dataOnly="0" outline="0" fieldPosition="0"/>
    </format>
    <format dxfId="400">
      <pivotArea outline="0" collapsedLevelsAreSubtotals="1" fieldPosition="0"/>
    </format>
    <format dxfId="399">
      <pivotArea field="16" type="button" dataOnly="0" labelOnly="1" outline="0" axis="axisRow" fieldPosition="0"/>
    </format>
    <format dxfId="398">
      <pivotArea dataOnly="0" labelOnly="1" fieldPosition="0">
        <references count="1">
          <reference field="16" count="0"/>
        </references>
      </pivotArea>
    </format>
    <format dxfId="397">
      <pivotArea dataOnly="0" labelOnly="1" grandRow="1" outline="0" fieldPosition="0"/>
    </format>
    <format dxfId="3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5">
      <pivotArea outline="0" collapsedLevelsAreSubtotals="1" fieldPosition="0"/>
    </format>
    <format dxfId="39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3">
      <pivotArea outline="0" collapsedLevelsAreSubtotals="1" fieldPosition="0"/>
    </format>
    <format dxfId="39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1">
      <pivotArea type="all" dataOnly="0" outline="0" fieldPosition="0"/>
    </format>
    <format dxfId="390">
      <pivotArea outline="0" collapsedLevelsAreSubtotals="1" fieldPosition="0"/>
    </format>
    <format dxfId="389">
      <pivotArea field="16" type="button" dataOnly="0" labelOnly="1" outline="0" axis="axisRow" fieldPosition="0"/>
    </format>
    <format dxfId="388">
      <pivotArea dataOnly="0" labelOnly="1" fieldPosition="0">
        <references count="1">
          <reference field="16" count="0"/>
        </references>
      </pivotArea>
    </format>
    <format dxfId="3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6">
      <pivotArea dataOnly="0" labelOnly="1" grandRow="1" outline="0" fieldPosition="0"/>
    </format>
    <format dxfId="385">
      <pivotArea type="all" dataOnly="0" outline="0" fieldPosition="0"/>
    </format>
    <format dxfId="384">
      <pivotArea outline="0" collapsedLevelsAreSubtotals="1" fieldPosition="0"/>
    </format>
    <format dxfId="383">
      <pivotArea field="16" type="button" dataOnly="0" labelOnly="1" outline="0" axis="axisRow" fieldPosition="0"/>
    </format>
    <format dxfId="382">
      <pivotArea dataOnly="0" labelOnly="1" fieldPosition="0">
        <references count="1">
          <reference field="16" count="0"/>
        </references>
      </pivotArea>
    </format>
    <format dxfId="381">
      <pivotArea dataOnly="0" labelOnly="1" grandRow="1" outline="0" fieldPosition="0"/>
    </format>
    <format dxfId="3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1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68:C73" firstHeaderRow="0" firstDataRow="1" firstDataCol="1" rowPageCount="1" colPageCount="1"/>
  <pivotFields count="21">
    <pivotField axis="axisPage" multipleItemSelectionAllowed="1" showAll="0">
      <items count="8">
        <item x="2"/>
        <item h="1"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20" type="button" dataOnly="0" labelOnly="1" outline="0" axis="axisRow" fieldPosition="0"/>
    </format>
    <format dxfId="49">
      <pivotArea dataOnly="0" labelOnly="1" fieldPosition="0">
        <references count="1">
          <reference field="20" count="0"/>
        </references>
      </pivotArea>
    </format>
    <format dxfId="48">
      <pivotArea dataOnly="0" labelOnly="1" grandRow="1" outline="0" fieldPosition="0"/>
    </format>
    <format dxfId="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20" type="button" dataOnly="0" labelOnly="1" outline="0" axis="axisRow" fieldPosition="0"/>
    </format>
    <format dxfId="43">
      <pivotArea dataOnly="0" labelOnly="1" fieldPosition="0">
        <references count="1">
          <reference field="20" count="0"/>
        </references>
      </pivotArea>
    </format>
    <format dxfId="42">
      <pivotArea dataOnly="0" labelOnly="1" grandRow="1" outline="0" fieldPosition="0"/>
    </format>
    <format dxfId="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9">
      <pivotArea dataOnly="0" labelOnly="1" outline="0" fieldPosition="0">
        <references count="1">
          <reference field="0" count="0"/>
        </references>
      </pivotArea>
    </format>
    <format dxfId="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PivotTable29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P26:V35" firstHeaderRow="1" firstDataRow="2" firstDataCol="1"/>
  <pivotFields count="24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axis="axisCol" showAll="0" sortType="ascending">
      <items count="7">
        <item x="2"/>
        <item x="3"/>
        <item m="1" x="5"/>
        <item x="4"/>
        <item x="0"/>
        <item x="1"/>
        <item t="default"/>
      </items>
    </pivotField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6"/>
  </colFields>
  <colItems count="6">
    <i>
      <x/>
    </i>
    <i>
      <x v="1"/>
    </i>
    <i>
      <x v="3"/>
    </i>
    <i>
      <x v="4"/>
    </i>
    <i>
      <x v="5"/>
    </i>
    <i t="grand">
      <x/>
    </i>
  </colItems>
  <dataFields count="1">
    <dataField name="Count of Name" fld="1" subtotal="count" baseField="20" baseItem="0"/>
  </dataFields>
  <formats count="40">
    <format dxfId="447">
      <pivotArea type="all" dataOnly="0" outline="0" fieldPosition="0"/>
    </format>
    <format dxfId="446">
      <pivotArea outline="0" collapsedLevelsAreSubtotals="1" fieldPosition="0"/>
    </format>
    <format dxfId="445">
      <pivotArea field="16" type="button" dataOnly="0" labelOnly="1" outline="0" axis="axisCol" fieldPosition="0"/>
    </format>
    <format dxfId="444">
      <pivotArea dataOnly="0" labelOnly="1" fieldPosition="0">
        <references count="1">
          <reference field="16" count="0"/>
        </references>
      </pivotArea>
    </format>
    <format dxfId="443">
      <pivotArea dataOnly="0" labelOnly="1" grandRow="1" outline="0" fieldPosition="0"/>
    </format>
    <format dxfId="4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1">
      <pivotArea type="all" dataOnly="0" outline="0" fieldPosition="0"/>
    </format>
    <format dxfId="440">
      <pivotArea outline="0" collapsedLevelsAreSubtotals="1" fieldPosition="0"/>
    </format>
    <format dxfId="439">
      <pivotArea field="16" type="button" dataOnly="0" labelOnly="1" outline="0" axis="axisCol" fieldPosition="0"/>
    </format>
    <format dxfId="438">
      <pivotArea dataOnly="0" labelOnly="1" fieldPosition="0">
        <references count="1">
          <reference field="16" count="0"/>
        </references>
      </pivotArea>
    </format>
    <format dxfId="437">
      <pivotArea dataOnly="0" labelOnly="1" grandRow="1" outline="0" fieldPosition="0"/>
    </format>
    <format dxfId="4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5">
      <pivotArea outline="0" collapsedLevelsAreSubtotals="1" fieldPosition="0"/>
    </format>
    <format dxfId="4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3">
      <pivotArea outline="0" collapsedLevelsAreSubtotals="1" fieldPosition="0"/>
    </format>
    <format dxfId="4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1">
      <pivotArea type="all" dataOnly="0" outline="0" fieldPosition="0"/>
    </format>
    <format dxfId="430">
      <pivotArea outline="0" collapsedLevelsAreSubtotals="1" fieldPosition="0"/>
    </format>
    <format dxfId="429">
      <pivotArea field="16" type="button" dataOnly="0" labelOnly="1" outline="0" axis="axisCol" fieldPosition="0"/>
    </format>
    <format dxfId="428">
      <pivotArea dataOnly="0" labelOnly="1" fieldPosition="0">
        <references count="1">
          <reference field="16" count="0"/>
        </references>
      </pivotArea>
    </format>
    <format dxfId="4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6">
      <pivotArea dataOnly="0" labelOnly="1" grandRow="1" outline="0" fieldPosition="0"/>
    </format>
    <format dxfId="425">
      <pivotArea type="all" dataOnly="0" outline="0" fieldPosition="0"/>
    </format>
    <format dxfId="424">
      <pivotArea outline="0" collapsedLevelsAreSubtotals="1" fieldPosition="0"/>
    </format>
    <format dxfId="423">
      <pivotArea field="16" type="button" dataOnly="0" labelOnly="1" outline="0" axis="axisCol" fieldPosition="0"/>
    </format>
    <format dxfId="422">
      <pivotArea dataOnly="0" labelOnly="1" fieldPosition="0">
        <references count="1">
          <reference field="16" count="0"/>
        </references>
      </pivotArea>
    </format>
    <format dxfId="421">
      <pivotArea dataOnly="0" labelOnly="1" grandRow="1" outline="0" fieldPosition="0"/>
    </format>
    <format dxfId="4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9">
      <pivotArea outline="0" collapsedLevelsAreSubtotals="1" fieldPosition="0"/>
    </format>
    <format dxfId="418">
      <pivotArea field="0" type="button" dataOnly="0" labelOnly="1" outline="0" axis="axisRow" fieldPosition="0"/>
    </format>
    <format dxfId="417">
      <pivotArea dataOnly="0" labelOnly="1" fieldPosition="0">
        <references count="1">
          <reference field="0" count="0"/>
        </references>
      </pivotArea>
    </format>
    <format dxfId="416">
      <pivotArea dataOnly="0" labelOnly="1" grandRow="1" outline="0" fieldPosition="0"/>
    </format>
    <format dxfId="415">
      <pivotArea dataOnly="0" labelOnly="1" fieldPosition="0">
        <references count="1">
          <reference field="16" count="0"/>
        </references>
      </pivotArea>
    </format>
    <format dxfId="414">
      <pivotArea dataOnly="0" labelOnly="1" grandCol="1" outline="0" fieldPosition="0"/>
    </format>
    <format dxfId="413">
      <pivotArea outline="0" collapsedLevelsAreSubtotals="1" fieldPosition="0"/>
    </format>
    <format dxfId="412">
      <pivotArea field="0" type="button" dataOnly="0" labelOnly="1" outline="0" axis="axisRow" fieldPosition="0"/>
    </format>
    <format dxfId="411">
      <pivotArea dataOnly="0" labelOnly="1" fieldPosition="0">
        <references count="1">
          <reference field="0" count="0"/>
        </references>
      </pivotArea>
    </format>
    <format dxfId="410">
      <pivotArea dataOnly="0" labelOnly="1" grandRow="1" outline="0" fieldPosition="0"/>
    </format>
    <format dxfId="409">
      <pivotArea dataOnly="0" labelOnly="1" fieldPosition="0">
        <references count="1">
          <reference field="16" count="0"/>
        </references>
      </pivotArea>
    </format>
    <format dxfId="408">
      <pivotArea dataOnly="0" labelOnly="1" grandCol="1" outline="0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name="PivotTable26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42:N51" firstHeaderRow="1" firstDataRow="2" firstDataCol="1"/>
  <pivotFields count="24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Col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20" baseItem="0"/>
  </dataFields>
  <formats count="20">
    <format dxfId="467">
      <pivotArea type="all" dataOnly="0" outline="0" fieldPosition="0"/>
    </format>
    <format dxfId="466">
      <pivotArea outline="0" collapsedLevelsAreSubtotals="1" fieldPosition="0"/>
    </format>
    <format dxfId="465">
      <pivotArea field="22" type="button" dataOnly="0" labelOnly="1" outline="0" axis="axisCol" fieldPosition="0"/>
    </format>
    <format dxfId="464">
      <pivotArea dataOnly="0" labelOnly="1" grandRow="1" outline="0" fieldPosition="0"/>
    </format>
    <format dxfId="46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2">
      <pivotArea type="all" dataOnly="0" outline="0" fieldPosition="0"/>
    </format>
    <format dxfId="461">
      <pivotArea outline="0" collapsedLevelsAreSubtotals="1" fieldPosition="0"/>
    </format>
    <format dxfId="460">
      <pivotArea field="22" type="button" dataOnly="0" labelOnly="1" outline="0" axis="axisCol" fieldPosition="0"/>
    </format>
    <format dxfId="459">
      <pivotArea dataOnly="0" labelOnly="1" grandRow="1" outline="0" fieldPosition="0"/>
    </format>
    <format dxfId="4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7">
      <pivotArea outline="0" collapsedLevelsAreSubtotals="1" fieldPosition="0">
        <references count="1">
          <reference field="22" count="2" selected="0">
            <x v="0"/>
            <x v="1"/>
          </reference>
        </references>
      </pivotArea>
    </format>
    <format dxfId="456">
      <pivotArea dataOnly="0" labelOnly="1" fieldPosition="0">
        <references count="1">
          <reference field="22" count="2">
            <x v="0"/>
            <x v="1"/>
          </reference>
        </references>
      </pivotArea>
    </format>
    <format dxfId="455">
      <pivotArea outline="0" collapsedLevelsAreSubtotals="1" fieldPosition="0">
        <references count="1">
          <reference field="22" count="2" selected="0">
            <x v="0"/>
            <x v="1"/>
          </reference>
        </references>
      </pivotArea>
    </format>
    <format dxfId="454">
      <pivotArea dataOnly="0" labelOnly="1" fieldPosition="0">
        <references count="1">
          <reference field="22" count="2">
            <x v="0"/>
            <x v="1"/>
          </reference>
        </references>
      </pivotArea>
    </format>
    <format dxfId="453">
      <pivotArea type="all" dataOnly="0" outline="0" fieldPosition="0"/>
    </format>
    <format dxfId="452">
      <pivotArea outline="0" collapsedLevelsAreSubtotals="1" fieldPosition="0"/>
    </format>
    <format dxfId="451">
      <pivotArea dataOnly="0" labelOnly="1" fieldPosition="0">
        <references count="1">
          <reference field="0" count="0"/>
        </references>
      </pivotArea>
    </format>
    <format dxfId="450">
      <pivotArea dataOnly="0" labelOnly="1" grandRow="1" outline="0" fieldPosition="0"/>
    </format>
    <format dxfId="449">
      <pivotArea dataOnly="0" labelOnly="1" fieldPosition="0">
        <references count="1">
          <reference field="22" count="0"/>
        </references>
      </pivotArea>
    </format>
    <format dxfId="448">
      <pivotArea dataOnly="0" labelOnly="1" grandCol="1" outline="0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name="PivotTable23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22:C126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h="1" x="6"/>
        <item h="1" x="5"/>
        <item h="1"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484">
      <pivotArea type="all" dataOnly="0" outline="0" fieldPosition="0"/>
    </format>
    <format dxfId="483">
      <pivotArea outline="0" collapsedLevelsAreSubtotals="1" fieldPosition="0"/>
    </format>
    <format dxfId="482">
      <pivotArea field="20" type="button" dataOnly="0" labelOnly="1" outline="0" axis="axisRow" fieldPosition="0"/>
    </format>
    <format dxfId="481">
      <pivotArea dataOnly="0" labelOnly="1" fieldPosition="0">
        <references count="1">
          <reference field="20" count="3">
            <x v="0"/>
            <x v="2"/>
            <x v="3"/>
          </reference>
        </references>
      </pivotArea>
    </format>
    <format dxfId="480">
      <pivotArea dataOnly="0" labelOnly="1" grandRow="1" outline="0" fieldPosition="0"/>
    </format>
    <format dxfId="47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78">
      <pivotArea type="all" dataOnly="0" outline="0" fieldPosition="0"/>
    </format>
    <format dxfId="477">
      <pivotArea outline="0" collapsedLevelsAreSubtotals="1" fieldPosition="0"/>
    </format>
    <format dxfId="476">
      <pivotArea field="20" type="button" dataOnly="0" labelOnly="1" outline="0" axis="axisRow" fieldPosition="0"/>
    </format>
    <format dxfId="475">
      <pivotArea dataOnly="0" labelOnly="1" fieldPosition="0">
        <references count="1">
          <reference field="20" count="3">
            <x v="0"/>
            <x v="2"/>
            <x v="3"/>
          </reference>
        </references>
      </pivotArea>
    </format>
    <format dxfId="474">
      <pivotArea dataOnly="0" labelOnly="1" grandRow="1" outline="0" fieldPosition="0"/>
    </format>
    <format dxfId="4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7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1">
      <pivotArea dataOnly="0" labelOnly="1" outline="0" fieldPosition="0">
        <references count="1">
          <reference field="0" count="0"/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name="PivotTable28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54:L63" firstHeaderRow="1" firstDataRow="2" firstDataCol="1"/>
  <pivotFields count="24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axis="axisCol" showAll="0" defaultSubtotal="0">
      <items count="2">
        <item x="1"/>
        <item x="0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3"/>
  </colFields>
  <colItems count="3">
    <i>
      <x/>
    </i>
    <i>
      <x v="1"/>
    </i>
    <i t="grand">
      <x/>
    </i>
  </colItems>
  <dataFields count="1">
    <dataField name="Count of Name" fld="1" subtotal="count" baseField="20" baseItem="0"/>
  </dataFields>
  <formats count="23">
    <format dxfId="507">
      <pivotArea type="all" dataOnly="0" outline="0" fieldPosition="0"/>
    </format>
    <format dxfId="506">
      <pivotArea outline="0" collapsedLevelsAreSubtotals="1" fieldPosition="0"/>
    </format>
    <format dxfId="505">
      <pivotArea field="23" type="button" dataOnly="0" labelOnly="1" outline="0" axis="axisCol" fieldPosition="0"/>
    </format>
    <format dxfId="504">
      <pivotArea dataOnly="0" labelOnly="1" fieldPosition="0">
        <references count="1">
          <reference field="23" count="0"/>
        </references>
      </pivotArea>
    </format>
    <format dxfId="503">
      <pivotArea dataOnly="0" labelOnly="1" grandRow="1" outline="0" fieldPosition="0"/>
    </format>
    <format dxfId="5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1">
      <pivotArea type="all" dataOnly="0" outline="0" fieldPosition="0"/>
    </format>
    <format dxfId="500">
      <pivotArea outline="0" collapsedLevelsAreSubtotals="1" fieldPosition="0"/>
    </format>
    <format dxfId="499">
      <pivotArea field="23" type="button" dataOnly="0" labelOnly="1" outline="0" axis="axisCol" fieldPosition="0"/>
    </format>
    <format dxfId="498">
      <pivotArea dataOnly="0" labelOnly="1" fieldPosition="0">
        <references count="1">
          <reference field="23" count="0"/>
        </references>
      </pivotArea>
    </format>
    <format dxfId="497">
      <pivotArea dataOnly="0" labelOnly="1" grandRow="1" outline="0" fieldPosition="0"/>
    </format>
    <format dxfId="49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95">
      <pivotArea outline="0" collapsedLevelsAreSubtotals="1" fieldPosition="0">
        <references count="1">
          <reference field="23" count="0" selected="0"/>
        </references>
      </pivotArea>
    </format>
    <format dxfId="494">
      <pivotArea dataOnly="0" labelOnly="1" fieldPosition="0">
        <references count="1">
          <reference field="23" count="0"/>
        </references>
      </pivotArea>
    </format>
    <format dxfId="493">
      <pivotArea outline="0" collapsedLevelsAreSubtotals="1" fieldPosition="0">
        <references count="1">
          <reference field="23" count="0" selected="0"/>
        </references>
      </pivotArea>
    </format>
    <format dxfId="492">
      <pivotArea dataOnly="0" labelOnly="1" fieldPosition="0">
        <references count="1">
          <reference field="23" count="0"/>
        </references>
      </pivotArea>
    </format>
    <format dxfId="491">
      <pivotArea grandCol="1" outline="0" collapsedLevelsAreSubtotals="1" fieldPosition="0"/>
    </format>
    <format dxfId="490">
      <pivotArea type="all" dataOnly="0" outline="0" fieldPosition="0"/>
    </format>
    <format dxfId="489">
      <pivotArea outline="0" collapsedLevelsAreSubtotals="1" fieldPosition="0"/>
    </format>
    <format dxfId="488">
      <pivotArea dataOnly="0" labelOnly="1" fieldPosition="0">
        <references count="1">
          <reference field="0" count="0"/>
        </references>
      </pivotArea>
    </format>
    <format dxfId="487">
      <pivotArea dataOnly="0" labelOnly="1" grandRow="1" outline="0" fieldPosition="0"/>
    </format>
    <format dxfId="486">
      <pivotArea dataOnly="0" labelOnly="1" fieldPosition="0">
        <references count="1">
          <reference field="23" count="0"/>
        </references>
      </pivotArea>
    </format>
    <format dxfId="485">
      <pivotArea dataOnly="0" labelOnly="1" grandCol="1" outline="0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name="PivotTable21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14:C117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h="1" x="6"/>
        <item h="1" x="5"/>
        <item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524">
      <pivotArea type="all" dataOnly="0" outline="0" fieldPosition="0"/>
    </format>
    <format dxfId="523">
      <pivotArea outline="0" collapsedLevelsAreSubtotals="1" fieldPosition="0"/>
    </format>
    <format dxfId="522">
      <pivotArea field="20" type="button" dataOnly="0" labelOnly="1" outline="0" axis="axisRow" fieldPosition="0"/>
    </format>
    <format dxfId="521">
      <pivotArea dataOnly="0" labelOnly="1" fieldPosition="0">
        <references count="1">
          <reference field="20" count="2">
            <x v="0"/>
            <x v="1"/>
          </reference>
        </references>
      </pivotArea>
    </format>
    <format dxfId="520">
      <pivotArea dataOnly="0" labelOnly="1" grandRow="1" outline="0" fieldPosition="0"/>
    </format>
    <format dxfId="5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18">
      <pivotArea type="all" dataOnly="0" outline="0" fieldPosition="0"/>
    </format>
    <format dxfId="517">
      <pivotArea outline="0" collapsedLevelsAreSubtotals="1" fieldPosition="0"/>
    </format>
    <format dxfId="516">
      <pivotArea field="20" type="button" dataOnly="0" labelOnly="1" outline="0" axis="axisRow" fieldPosition="0"/>
    </format>
    <format dxfId="515">
      <pivotArea dataOnly="0" labelOnly="1" fieldPosition="0">
        <references count="1">
          <reference field="20" count="2">
            <x v="0"/>
            <x v="1"/>
          </reference>
        </references>
      </pivotArea>
    </format>
    <format dxfId="514">
      <pivotArea dataOnly="0" labelOnly="1" grandRow="1" outline="0" fieldPosition="0"/>
    </format>
    <format dxfId="5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1">
      <pivotArea dataOnly="0" labelOnly="1" outline="0" fieldPosition="0">
        <references count="1">
          <reference field="0" count="0"/>
        </references>
      </pivotArea>
    </format>
    <format dxfId="5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0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name="PivotTable6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3:K8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22">
    <format dxfId="546">
      <pivotArea type="all" dataOnly="0" outline="0" fieldPosition="0"/>
    </format>
    <format dxfId="545">
      <pivotArea outline="0" collapsedLevelsAreSubtotals="1" fieldPosition="0"/>
    </format>
    <format dxfId="544">
      <pivotArea field="22" type="button" dataOnly="0" labelOnly="1" outline="0" axis="axisRow" fieldPosition="0"/>
    </format>
    <format dxfId="543">
      <pivotArea dataOnly="0" labelOnly="1" fieldPosition="0">
        <references count="1">
          <reference field="22" count="0"/>
        </references>
      </pivotArea>
    </format>
    <format dxfId="542">
      <pivotArea dataOnly="0" labelOnly="1" grandRow="1" outline="0" fieldPosition="0"/>
    </format>
    <format dxfId="5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40">
      <pivotArea type="all" dataOnly="0" outline="0" fieldPosition="0"/>
    </format>
    <format dxfId="539">
      <pivotArea outline="0" collapsedLevelsAreSubtotals="1" fieldPosition="0"/>
    </format>
    <format dxfId="538">
      <pivotArea field="22" type="button" dataOnly="0" labelOnly="1" outline="0" axis="axisRow" fieldPosition="0"/>
    </format>
    <format dxfId="537">
      <pivotArea dataOnly="0" labelOnly="1" fieldPosition="0">
        <references count="1">
          <reference field="22" count="0"/>
        </references>
      </pivotArea>
    </format>
    <format dxfId="536">
      <pivotArea dataOnly="0" labelOnly="1" grandRow="1" outline="0" fieldPosition="0"/>
    </format>
    <format dxfId="5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4">
      <pivotArea outline="0" collapsedLevelsAreSubtotals="1" fieldPosition="0"/>
    </format>
    <format dxfId="5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2">
      <pivotArea outline="0" collapsedLevelsAreSubtotals="1" fieldPosition="0"/>
    </format>
    <format dxfId="5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0">
      <pivotArea type="all" dataOnly="0" outline="0" fieldPosition="0"/>
    </format>
    <format dxfId="529">
      <pivotArea outline="0" collapsedLevelsAreSubtotals="1" fieldPosition="0"/>
    </format>
    <format dxfId="528">
      <pivotArea field="22" type="button" dataOnly="0" labelOnly="1" outline="0" axis="axisRow" fieldPosition="0"/>
    </format>
    <format dxfId="527">
      <pivotArea dataOnly="0" labelOnly="1" fieldPosition="0">
        <references count="1">
          <reference field="22" count="0"/>
        </references>
      </pivotArea>
    </format>
    <format dxfId="526">
      <pivotArea dataOnly="0" labelOnly="1" grandRow="1" outline="0" fieldPosition="0"/>
    </format>
    <format dxfId="5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name="PivotTable14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78:K81" firstHeaderRow="0" firstDataRow="1" firstDataCol="1" rowPageCount="1" colPageCount="1"/>
  <pivotFields count="24">
    <pivotField axis="axisPage" multipleItemSelectionAllowed="1" showAll="0">
      <items count="8">
        <item h="1" x="2"/>
        <item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564">
      <pivotArea type="all" dataOnly="0" outline="0" fieldPosition="0"/>
    </format>
    <format dxfId="563">
      <pivotArea outline="0" collapsedLevelsAreSubtotals="1" fieldPosition="0"/>
    </format>
    <format dxfId="562">
      <pivotArea field="22" type="button" dataOnly="0" labelOnly="1" outline="0" axis="axisRow" fieldPosition="0"/>
    </format>
    <format dxfId="561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560">
      <pivotArea dataOnly="0" labelOnly="1" grandRow="1" outline="0" fieldPosition="0"/>
    </format>
    <format dxfId="5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8">
      <pivotArea type="all" dataOnly="0" outline="0" fieldPosition="0"/>
    </format>
    <format dxfId="557">
      <pivotArea outline="0" collapsedLevelsAreSubtotals="1" fieldPosition="0"/>
    </format>
    <format dxfId="556">
      <pivotArea field="22" type="button" dataOnly="0" labelOnly="1" outline="0" axis="axisRow" fieldPosition="0"/>
    </format>
    <format dxfId="555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554">
      <pivotArea dataOnly="0" labelOnly="1" grandRow="1" outline="0" fieldPosition="0"/>
    </format>
    <format dxfId="5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2">
      <pivotArea outline="0" collapsedLevelsAreSubtotals="1" fieldPosition="0"/>
    </format>
    <format dxfId="551">
      <pivotArea dataOnly="0" labelOnly="1" outline="0" fieldPosition="0">
        <references count="1">
          <reference field="0" count="0"/>
        </references>
      </pivotArea>
    </format>
    <format dxfId="5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49">
      <pivotArea outline="0" collapsedLevelsAreSubtotals="1" fieldPosition="0"/>
    </format>
    <format dxfId="548">
      <pivotArea dataOnly="0" labelOnly="1" outline="0" fieldPosition="0">
        <references count="1">
          <reference field="0" count="0"/>
        </references>
      </pivotArea>
    </format>
    <format dxfId="5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name="PivotTable7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1:K14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showAll="0" defaultSubtotal="0"/>
    <pivotField numFmtId="2" showAll="0"/>
    <pivotField showAll="0" defaultSubtotal="0"/>
    <pivotField numFmtId="2" showAll="0"/>
    <pivotField showAll="0"/>
    <pivotField axis="axisRow" showAll="0" defaultSubtotal="0">
      <items count="3">
        <item x="1"/>
        <item x="0"/>
        <item h="1" x="2"/>
      </items>
    </pivotField>
  </pivotFields>
  <rowFields count="1">
    <field x="2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1" baseItem="0" numFmtId="10"/>
  </dataFields>
  <formats count="22">
    <format dxfId="586">
      <pivotArea type="all" dataOnly="0" outline="0" fieldPosition="0"/>
    </format>
    <format dxfId="585">
      <pivotArea outline="0" collapsedLevelsAreSubtotals="1" fieldPosition="0"/>
    </format>
    <format dxfId="584">
      <pivotArea field="23" type="button" dataOnly="0" labelOnly="1" outline="0" axis="axisRow" fieldPosition="0"/>
    </format>
    <format dxfId="583">
      <pivotArea dataOnly="0" labelOnly="1" fieldPosition="0">
        <references count="1">
          <reference field="23" count="0"/>
        </references>
      </pivotArea>
    </format>
    <format dxfId="582">
      <pivotArea dataOnly="0" labelOnly="1" grandRow="1" outline="0" fieldPosition="0"/>
    </format>
    <format dxfId="5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80">
      <pivotArea type="all" dataOnly="0" outline="0" fieldPosition="0"/>
    </format>
    <format dxfId="579">
      <pivotArea outline="0" collapsedLevelsAreSubtotals="1" fieldPosition="0"/>
    </format>
    <format dxfId="578">
      <pivotArea field="23" type="button" dataOnly="0" labelOnly="1" outline="0" axis="axisRow" fieldPosition="0"/>
    </format>
    <format dxfId="577">
      <pivotArea dataOnly="0" labelOnly="1" fieldPosition="0">
        <references count="1">
          <reference field="23" count="0"/>
        </references>
      </pivotArea>
    </format>
    <format dxfId="576">
      <pivotArea dataOnly="0" labelOnly="1" grandRow="1" outline="0" fieldPosition="0"/>
    </format>
    <format dxfId="57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4">
      <pivotArea outline="0" collapsedLevelsAreSubtotals="1" fieldPosition="0"/>
    </format>
    <format dxfId="5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2">
      <pivotArea outline="0" collapsedLevelsAreSubtotals="1" fieldPosition="0"/>
    </format>
    <format dxfId="5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0">
      <pivotArea type="all" dataOnly="0" outline="0" fieldPosition="0"/>
    </format>
    <format dxfId="569">
      <pivotArea outline="0" collapsedLevelsAreSubtotals="1" fieldPosition="0"/>
    </format>
    <format dxfId="568">
      <pivotArea field="23" type="button" dataOnly="0" labelOnly="1" outline="0" axis="axisRow" fieldPosition="0"/>
    </format>
    <format dxfId="567">
      <pivotArea dataOnly="0" labelOnly="1" fieldPosition="0">
        <references count="1">
          <reference field="23" count="0"/>
        </references>
      </pivotArea>
    </format>
    <format dxfId="566">
      <pivotArea dataOnly="0" labelOnly="1" grandRow="1" outline="0" fieldPosition="0"/>
    </format>
    <format dxfId="5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name="PivotTable10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I36:K40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axis="axisRow" numFmtId="2" showAll="0" sortType="ascending">
      <items count="4">
        <item x="2"/>
        <item x="1"/>
        <item x="0"/>
        <item t="default"/>
      </items>
    </pivotField>
    <pivotField showAll="0" defaultSubtotal="0"/>
    <pivotField numFmtId="2" showAll="0"/>
    <pivotField showAll="0"/>
    <pivotField showAll="0" defaultSubtotal="0"/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608">
      <pivotArea type="all" dataOnly="0" outline="0" fieldPosition="0"/>
    </format>
    <format dxfId="607">
      <pivotArea outline="0" collapsedLevelsAreSubtotals="1" fieldPosition="0"/>
    </format>
    <format dxfId="606">
      <pivotArea field="19" type="button" dataOnly="0" labelOnly="1" outline="0" axis="axisRow" fieldPosition="0"/>
    </format>
    <format dxfId="605">
      <pivotArea dataOnly="0" labelOnly="1" fieldPosition="0">
        <references count="1">
          <reference field="19" count="0"/>
        </references>
      </pivotArea>
    </format>
    <format dxfId="604">
      <pivotArea dataOnly="0" labelOnly="1" grandRow="1" outline="0" fieldPosition="0"/>
    </format>
    <format dxfId="60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02">
      <pivotArea type="all" dataOnly="0" outline="0" fieldPosition="0"/>
    </format>
    <format dxfId="601">
      <pivotArea outline="0" collapsedLevelsAreSubtotals="1" fieldPosition="0"/>
    </format>
    <format dxfId="600">
      <pivotArea field="19" type="button" dataOnly="0" labelOnly="1" outline="0" axis="axisRow" fieldPosition="0"/>
    </format>
    <format dxfId="599">
      <pivotArea dataOnly="0" labelOnly="1" fieldPosition="0">
        <references count="1">
          <reference field="19" count="0"/>
        </references>
      </pivotArea>
    </format>
    <format dxfId="598">
      <pivotArea dataOnly="0" labelOnly="1" grandRow="1" outline="0" fieldPosition="0"/>
    </format>
    <format dxfId="59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96">
      <pivotArea outline="0" collapsedLevelsAreSubtotals="1" fieldPosition="0"/>
    </format>
    <format dxfId="5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94">
      <pivotArea outline="0" collapsedLevelsAreSubtotals="1" fieldPosition="0"/>
    </format>
    <format dxfId="5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92">
      <pivotArea type="all" dataOnly="0" outline="0" fieldPosition="0"/>
    </format>
    <format dxfId="591">
      <pivotArea outline="0" collapsedLevelsAreSubtotals="1" fieldPosition="0"/>
    </format>
    <format dxfId="590">
      <pivotArea field="19" type="button" dataOnly="0" labelOnly="1" outline="0" axis="axisRow" fieldPosition="0"/>
    </format>
    <format dxfId="589">
      <pivotArea dataOnly="0" labelOnly="1" fieldPosition="0">
        <references count="1">
          <reference field="19" count="0"/>
        </references>
      </pivotArea>
    </format>
    <format dxfId="588">
      <pivotArea dataOnly="0" labelOnly="1" grandRow="1" outline="0" fieldPosition="0"/>
    </format>
    <format dxfId="5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name="PivotTable25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42:F51" firstHeaderRow="1" firstDataRow="2" firstDataCol="1"/>
  <pivotFields count="21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Col" showAll="0">
      <items count="5">
        <item x="3"/>
        <item x="2"/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20" baseItem="0"/>
  </dataFields>
  <formats count="20">
    <format dxfId="628">
      <pivotArea type="all" dataOnly="0" outline="0" fieldPosition="0"/>
    </format>
    <format dxfId="627">
      <pivotArea outline="0" collapsedLevelsAreSubtotals="1" fieldPosition="0"/>
    </format>
    <format dxfId="626">
      <pivotArea field="20" type="button" dataOnly="0" labelOnly="1" outline="0" axis="axisCol" fieldPosition="0"/>
    </format>
    <format dxfId="625">
      <pivotArea dataOnly="0" labelOnly="1" grandRow="1" outline="0" fieldPosition="0"/>
    </format>
    <format dxfId="6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23">
      <pivotArea type="all" dataOnly="0" outline="0" fieldPosition="0"/>
    </format>
    <format dxfId="622">
      <pivotArea outline="0" collapsedLevelsAreSubtotals="1" fieldPosition="0"/>
    </format>
    <format dxfId="621">
      <pivotArea field="20" type="button" dataOnly="0" labelOnly="1" outline="0" axis="axisCol" fieldPosition="0"/>
    </format>
    <format dxfId="620">
      <pivotArea dataOnly="0" labelOnly="1" grandRow="1" outline="0" fieldPosition="0"/>
    </format>
    <format dxfId="6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18">
      <pivotArea outline="0" collapsedLevelsAreSubtotals="1" fieldPosition="0"/>
    </format>
    <format dxfId="617">
      <pivotArea dataOnly="0" labelOnly="1" fieldPosition="0">
        <references count="1">
          <reference field="20" count="0"/>
        </references>
      </pivotArea>
    </format>
    <format dxfId="616">
      <pivotArea dataOnly="0" labelOnly="1" grandCol="1" outline="0" fieldPosition="0"/>
    </format>
    <format dxfId="615">
      <pivotArea outline="0" collapsedLevelsAreSubtotals="1" fieldPosition="0">
        <references count="1">
          <reference field="20" count="1" selected="0">
            <x v="0"/>
          </reference>
        </references>
      </pivotArea>
    </format>
    <format dxfId="614">
      <pivotArea field="20" type="button" dataOnly="0" labelOnly="1" outline="0" axis="axisCol" fieldPosition="0"/>
    </format>
    <format dxfId="613">
      <pivotArea dataOnly="0" labelOnly="1" fieldPosition="0">
        <references count="1">
          <reference field="20" count="1">
            <x v="0"/>
          </reference>
        </references>
      </pivotArea>
    </format>
    <format dxfId="612">
      <pivotArea outline="0" collapsedLevelsAreSubtotals="1" fieldPosition="0">
        <references count="1">
          <reference field="20" count="1" selected="0">
            <x v="1"/>
          </reference>
        </references>
      </pivotArea>
    </format>
    <format dxfId="611">
      <pivotArea type="topRight" dataOnly="0" labelOnly="1" outline="0" fieldPosition="0"/>
    </format>
    <format dxfId="610">
      <pivotArea dataOnly="0" labelOnly="1" fieldPosition="0">
        <references count="1">
          <reference field="20" count="1">
            <x v="1"/>
          </reference>
        </references>
      </pivotArea>
    </format>
    <format dxfId="609">
      <pivotArea type="all" dataOnly="0" outline="0" fieldPosition="0"/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9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05:C108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h="1" x="6"/>
        <item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20" type="button" dataOnly="0" labelOnly="1" outline="0" axis="axisRow" fieldPosition="0"/>
    </format>
    <format dxfId="66">
      <pivotArea dataOnly="0" labelOnly="1" fieldPosition="0">
        <references count="1">
          <reference field="20" count="2">
            <x v="0"/>
            <x v="2"/>
          </reference>
        </references>
      </pivotArea>
    </format>
    <format dxfId="65">
      <pivotArea dataOnly="0" labelOnly="1" grandRow="1" outline="0" fieldPosition="0"/>
    </format>
    <format dxfId="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20" type="button" dataOnly="0" labelOnly="1" outline="0" axis="axisRow" fieldPosition="0"/>
    </format>
    <format dxfId="60">
      <pivotArea dataOnly="0" labelOnly="1" fieldPosition="0">
        <references count="1">
          <reference field="20" count="2">
            <x v="0"/>
            <x v="2"/>
          </reference>
        </references>
      </pivotArea>
    </format>
    <format dxfId="59">
      <pivotArea dataOnly="0" labelOnly="1" grandRow="1" outline="0" fieldPosition="0"/>
    </format>
    <format dxfId="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6">
      <pivotArea dataOnly="0" labelOnly="1" outline="0" fieldPosition="0">
        <references count="1">
          <reference field="0" count="0"/>
        </references>
      </pivotArea>
    </format>
    <format dxfId="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6:P14" firstHeaderRow="0" firstDataRow="1" firstDataCol="1"/>
  <pivotFields count="10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showAll="0"/>
    <pivotField numFmtId="14" showAll="0"/>
    <pivotField numFmtId="2" showAll="0"/>
    <pivotField showAll="0"/>
    <pivotField showAll="0"/>
    <pivotField dataField="1" numFmtId="164" showAll="0">
      <items count="43">
        <item x="15"/>
        <item x="11"/>
        <item x="8"/>
        <item x="39"/>
        <item x="33"/>
        <item x="4"/>
        <item x="40"/>
        <item x="17"/>
        <item x="3"/>
        <item x="9"/>
        <item x="5"/>
        <item x="41"/>
        <item x="20"/>
        <item x="28"/>
        <item x="21"/>
        <item x="2"/>
        <item x="27"/>
        <item x="25"/>
        <item x="10"/>
        <item x="0"/>
        <item x="14"/>
        <item x="1"/>
        <item x="38"/>
        <item x="13"/>
        <item x="30"/>
        <item x="12"/>
        <item x="34"/>
        <item x="32"/>
        <item x="18"/>
        <item x="36"/>
        <item x="22"/>
        <item x="19"/>
        <item x="31"/>
        <item x="23"/>
        <item x="6"/>
        <item x="35"/>
        <item x="37"/>
        <item x="26"/>
        <item x="7"/>
        <item x="24"/>
        <item x="29"/>
        <item x="16"/>
        <item t="default"/>
      </items>
    </pivotField>
    <pivotField showAll="0"/>
    <pivotField showAll="0"/>
    <pivotField dataField="1" showAll="0">
      <items count="45">
        <item x="16"/>
        <item x="1"/>
        <item x="7"/>
        <item x="4"/>
        <item x="39"/>
        <item x="9"/>
        <item x="43"/>
        <item x="42"/>
        <item x="11"/>
        <item x="23"/>
        <item x="29"/>
        <item x="3"/>
        <item x="32"/>
        <item x="36"/>
        <item x="21"/>
        <item x="35"/>
        <item x="28"/>
        <item x="6"/>
        <item x="19"/>
        <item x="37"/>
        <item x="24"/>
        <item x="15"/>
        <item x="10"/>
        <item x="12"/>
        <item x="18"/>
        <item x="38"/>
        <item x="13"/>
        <item x="5"/>
        <item x="8"/>
        <item x="14"/>
        <item x="2"/>
        <item x="31"/>
        <item x="0"/>
        <item x="20"/>
        <item x="34"/>
        <item x="41"/>
        <item x="40"/>
        <item x="25"/>
        <item x="27"/>
        <item x="30"/>
        <item x="33"/>
        <item x="17"/>
        <item x="26"/>
        <item x="2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 Time Spent" fld="6" subtotal="average" baseField="0" baseItem="0" numFmtId="46"/>
    <dataField name="Average of Total Time Spent2" fld="9" subtotal="average" baseField="0" baseItem="0" numFmtId="46"/>
  </dataFields>
  <formats count="7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  <format dxfId="1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name="PivotTable5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U27:Z36" firstHeaderRow="1" firstDataRow="2" firstDataCol="1"/>
  <pivotFields count="16">
    <pivotField axis="axisRow" showAll="0">
      <items count="9">
        <item x="2"/>
        <item x="0"/>
        <item x="3"/>
        <item x="6"/>
        <item x="5"/>
        <item x="4"/>
        <item x="1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2"/>
        <item x="0"/>
        <item x="3"/>
        <item x="1"/>
        <item h="1" x="5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0"/>
        <item x="1"/>
        <item h="1" x="4"/>
        <item x="2"/>
        <item x="3"/>
        <item h="1"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0" baseItem="0"/>
  </dataField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name="PivotTable3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U15:Z24" firstHeaderRow="1" firstDataRow="2" firstDataCol="1"/>
  <pivotFields count="16">
    <pivotField axis="axisRow" showAll="0">
      <items count="9">
        <item x="2"/>
        <item x="0"/>
        <item x="3"/>
        <item x="6"/>
        <item x="5"/>
        <item x="4"/>
        <item x="1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0"/>
        <item x="3"/>
        <item x="1"/>
        <item x="5"/>
        <item x="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7">
        <item x="0"/>
        <item x="1"/>
        <item h="1" x="4"/>
        <item x="2"/>
        <item x="3"/>
        <item h="1"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3"/>
    </i>
    <i>
      <x v="4"/>
    </i>
    <i t="grand">
      <x/>
    </i>
  </colItems>
  <dataFields count="1">
    <dataField name="Count of Name" fld="1" subtotal="count" baseField="0" baseItem="0"/>
  </dataField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name="PivotTable2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9" rowHeaderCaption="Q1" colHeaderCaption="Q2">
  <location ref="U5:X9" firstHeaderRow="1" firstDataRow="2" firstDataCol="1" rowPageCount="1" colPageCount="1"/>
  <pivotFields count="16">
    <pivotField axis="axisPage" multipleItemSelectionAllowed="1" showAll="0">
      <items count="9">
        <item x="2"/>
        <item x="0"/>
        <item x="3"/>
        <item x="6"/>
        <item x="5"/>
        <item x="4"/>
        <item x="1"/>
        <item h="1"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multipleItemSelectionAllowed="1" showAll="0" defaultSubtotal="0">
      <items count="3">
        <item x="0"/>
        <item x="1"/>
        <item h="1" x="2"/>
      </items>
    </pivotField>
    <pivotField showAll="0"/>
    <pivotField showAll="0"/>
    <pivotField showAll="0"/>
    <pivotField showAll="0"/>
    <pivotField showAll="0"/>
    <pivotField axis="axisCol" multipleItemSelectionAllowed="1" showAll="0" defaultSubtotal="0">
      <items count="4">
        <item x="1"/>
        <item h="1" x="2"/>
        <item x="0"/>
        <item h="1" x="3"/>
      </items>
    </pivotField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2"/>
    </i>
    <i t="grand">
      <x/>
    </i>
  </colItems>
  <pageFields count="1">
    <pageField fld="0" hier="-1"/>
  </pageFields>
  <dataFields count="1">
    <dataField name="Count of Name" fld="1" subtotal="count" baseField="0" baseItem="0"/>
  </dataFields>
  <formats count="1">
    <format dxfId="0">
      <pivotArea field="7" type="button" dataOnly="0" labelOnly="1" outline="0" axis="axisRow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name="PivotTable6" cacheId="3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2:J46" firstHeaderRow="0" firstDataRow="1" firstDataCol="1"/>
  <pivotFields count="5"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dataField="1" showAll="0"/>
    <pivotField showAll="0"/>
    <pivotField dataField="1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SAT" fld="2" subtotal="average" baseField="0" baseItem="0" numFmtId="10"/>
    <dataField name="Average of QC Score" fld="4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8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I17:K23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axis="axisRow" numFmtId="2" showAll="0">
      <items count="6">
        <item x="2"/>
        <item x="1"/>
        <item x="3"/>
        <item x="0"/>
        <item x="4"/>
        <item t="default"/>
      </items>
    </pivotField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showAll="0" defaultSubtota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13" type="button" dataOnly="0" labelOnly="1" outline="0" axis="axisRow" fieldPosition="0"/>
    </format>
    <format dxfId="88">
      <pivotArea dataOnly="0" labelOnly="1" fieldPosition="0">
        <references count="1">
          <reference field="13" count="0"/>
        </references>
      </pivotArea>
    </format>
    <format dxfId="87">
      <pivotArea dataOnly="0" labelOnly="1" grandRow="1" outline="0" fieldPosition="0"/>
    </format>
    <format dxfId="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13" type="button" dataOnly="0" labelOnly="1" outline="0" axis="axisRow" fieldPosition="0"/>
    </format>
    <format dxfId="82">
      <pivotArea dataOnly="0" labelOnly="1" fieldPosition="0">
        <references count="1">
          <reference field="13" count="0"/>
        </references>
      </pivotArea>
    </format>
    <format dxfId="81">
      <pivotArea dataOnly="0" labelOnly="1" grandRow="1" outline="0" fieldPosition="0"/>
    </format>
    <format dxfId="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9">
      <pivotArea outline="0" collapsedLevelsAreSubtotals="1" fieldPosition="0"/>
    </format>
    <format dxfId="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7">
      <pivotArea outline="0" collapsedLevelsAreSubtotals="1" fieldPosition="0"/>
    </format>
    <format dxfId="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5">
      <pivotArea type="all" dataOnly="0" outline="0" fieldPosition="0"/>
    </format>
    <format dxfId="74">
      <pivotArea outline="0" collapsedLevelsAreSubtotals="1" fieldPosition="0"/>
    </format>
    <format dxfId="73">
      <pivotArea field="13" type="button" dataOnly="0" labelOnly="1" outline="0" axis="axisRow" fieldPosition="0"/>
    </format>
    <format dxfId="72">
      <pivotArea dataOnly="0" labelOnly="1" fieldPosition="0">
        <references count="1">
          <reference field="13" count="0"/>
        </references>
      </pivotArea>
    </format>
    <format dxfId="71">
      <pivotArea dataOnly="0" labelOnly="1" grandRow="1" outline="0" fieldPosition="0"/>
    </format>
    <format dxfId="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5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87:C91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108">
      <pivotArea type="all" dataOnly="0" outline="0" fieldPosition="0"/>
    </format>
    <format dxfId="107">
      <pivotArea outline="0" collapsedLevelsAreSubtotals="1" fieldPosition="0"/>
    </format>
    <format dxfId="106">
      <pivotArea field="20" type="button" dataOnly="0" labelOnly="1" outline="0" axis="axisRow" fieldPosition="0"/>
    </format>
    <format dxfId="105">
      <pivotArea dataOnly="0" labelOnly="1" fieldPosition="0">
        <references count="1">
          <reference field="20" count="3">
            <x v="1"/>
            <x v="2"/>
            <x v="3"/>
          </reference>
        </references>
      </pivotArea>
    </format>
    <format dxfId="104">
      <pivotArea dataOnly="0" labelOnly="1" grandRow="1" outline="0" fieldPosition="0"/>
    </format>
    <format dxfId="10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field="20" type="button" dataOnly="0" labelOnly="1" outline="0" axis="axisRow" fieldPosition="0"/>
    </format>
    <format dxfId="99">
      <pivotArea dataOnly="0" labelOnly="1" fieldPosition="0">
        <references count="1">
          <reference field="20" count="3">
            <x v="1"/>
            <x v="2"/>
            <x v="3"/>
          </reference>
        </references>
      </pivotArea>
    </format>
    <format dxfId="98">
      <pivotArea dataOnly="0" labelOnly="1" grandRow="1" outline="0" fieldPosition="0"/>
    </format>
    <format dxfId="9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5">
      <pivotArea dataOnly="0" labelOnly="1" outline="0" fieldPosition="0">
        <references count="1">
          <reference field="0" count="0"/>
        </references>
      </pivotArea>
    </format>
    <format dxfId="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3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A26:C32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axis="axisRow" showAll="0">
      <items count="6">
        <item x="2"/>
        <item x="0"/>
        <item x="4"/>
        <item x="3"/>
        <item x="1"/>
        <item t="default"/>
      </items>
    </pivotField>
    <pivotField numFmtId="9" showAll="0"/>
    <pivotField numFmtId="2" showAll="0"/>
    <pivotField numFmtId="2" showAll="0"/>
    <pivotField showAll="0"/>
  </pivotFields>
  <rowFields count="1">
    <field x="1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130">
      <pivotArea type="all" dataOnly="0" outline="0" fieldPosition="0"/>
    </format>
    <format dxfId="129">
      <pivotArea outline="0" collapsedLevelsAreSubtotals="1" fieldPosition="0"/>
    </format>
    <format dxfId="128">
      <pivotArea field="16" type="button" dataOnly="0" labelOnly="1" outline="0" axis="axisRow" fieldPosition="0"/>
    </format>
    <format dxfId="127">
      <pivotArea dataOnly="0" labelOnly="1" fieldPosition="0">
        <references count="1">
          <reference field="16" count="0"/>
        </references>
      </pivotArea>
    </format>
    <format dxfId="126">
      <pivotArea dataOnly="0" labelOnly="1" grandRow="1" outline="0" fieldPosition="0"/>
    </format>
    <format dxfId="1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4">
      <pivotArea type="all" dataOnly="0" outline="0" fieldPosition="0"/>
    </format>
    <format dxfId="123">
      <pivotArea outline="0" collapsedLevelsAreSubtotals="1" fieldPosition="0"/>
    </format>
    <format dxfId="122">
      <pivotArea field="16" type="button" dataOnly="0" labelOnly="1" outline="0" axis="axisRow" fieldPosition="0"/>
    </format>
    <format dxfId="121">
      <pivotArea dataOnly="0" labelOnly="1" fieldPosition="0">
        <references count="1">
          <reference field="16" count="0"/>
        </references>
      </pivotArea>
    </format>
    <format dxfId="120">
      <pivotArea dataOnly="0" labelOnly="1" grandRow="1" outline="0" fieldPosition="0"/>
    </format>
    <format dxfId="1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16" type="button" dataOnly="0" labelOnly="1" outline="0" axis="axisRow" fieldPosition="0"/>
    </format>
    <format dxfId="111">
      <pivotArea dataOnly="0" labelOnly="1" fieldPosition="0">
        <references count="1">
          <reference field="16" count="0"/>
        </references>
      </pivotArea>
    </format>
    <format dxfId="110">
      <pivotArea dataOnly="0" labelOnly="1" grandRow="1" outline="0" fieldPosition="0"/>
    </format>
    <format dxfId="10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2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69:K72" firstHeaderRow="0" firstDataRow="1" firstDataCol="1" rowPageCount="1" colPageCount="1"/>
  <pivotFields count="24">
    <pivotField axis="axisPage" multipleItemSelectionAllowed="1" showAll="0">
      <items count="8">
        <item x="2"/>
        <item h="1"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148">
      <pivotArea type="all" dataOnly="0" outline="0" fieldPosition="0"/>
    </format>
    <format dxfId="147">
      <pivotArea outline="0" collapsedLevelsAreSubtotals="1" fieldPosition="0"/>
    </format>
    <format dxfId="146">
      <pivotArea field="22" type="button" dataOnly="0" labelOnly="1" outline="0" axis="axisRow" fieldPosition="0"/>
    </format>
    <format dxfId="145">
      <pivotArea dataOnly="0" labelOnly="1" fieldPosition="0">
        <references count="1">
          <reference field="22" count="2">
            <x v="0"/>
            <x v="3"/>
          </reference>
        </references>
      </pivotArea>
    </format>
    <format dxfId="144">
      <pivotArea dataOnly="0" labelOnly="1" grandRow="1" outline="0" fieldPosition="0"/>
    </format>
    <format dxfId="1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2">
      <pivotArea type="all" dataOnly="0" outline="0" fieldPosition="0"/>
    </format>
    <format dxfId="141">
      <pivotArea outline="0" collapsedLevelsAreSubtotals="1" fieldPosition="0"/>
    </format>
    <format dxfId="140">
      <pivotArea field="22" type="button" dataOnly="0" labelOnly="1" outline="0" axis="axisRow" fieldPosition="0"/>
    </format>
    <format dxfId="139">
      <pivotArea dataOnly="0" labelOnly="1" fieldPosition="0">
        <references count="1">
          <reference field="22" count="2">
            <x v="0"/>
            <x v="3"/>
          </reference>
        </references>
      </pivotArea>
    </format>
    <format dxfId="138">
      <pivotArea dataOnly="0" labelOnly="1" grandRow="1" outline="0" fieldPosition="0"/>
    </format>
    <format dxfId="1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6">
      <pivotArea outline="0" collapsedLevelsAreSubtotals="1" fieldPosition="0"/>
    </format>
    <format dxfId="135">
      <pivotArea dataOnly="0" labelOnly="1" outline="0" fieldPosition="0">
        <references count="1">
          <reference field="0" count="0"/>
        </references>
      </pivotArea>
    </format>
    <format dxfId="1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3">
      <pivotArea outline="0" collapsedLevelsAreSubtotals="1" fieldPosition="0"/>
    </format>
    <format dxfId="132">
      <pivotArea dataOnly="0" labelOnly="1" outline="0" fieldPosition="0">
        <references count="1">
          <reference field="0" count="0"/>
        </references>
      </pivotArea>
    </format>
    <format dxfId="1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5" cacheId="3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1:C14" firstHeaderRow="0" firstDataRow="1" firstDataCol="1"/>
  <pivotFields count="22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showAll="0"/>
    <pivotField axis="axisRow" showAll="0" defaultSubtotal="0">
      <items count="2">
        <item x="0"/>
        <item x="1"/>
      </items>
    </pivotField>
  </pivotFields>
  <rowFields count="1">
    <field x="2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1" baseItem="0" numFmtId="10"/>
  </dataFields>
  <formats count="24">
    <format dxfId="172">
      <pivotArea type="all" dataOnly="0" outline="0" fieldPosition="0"/>
    </format>
    <format dxfId="171">
      <pivotArea outline="0" collapsedLevelsAreSubtotals="1" fieldPosition="0"/>
    </format>
    <format dxfId="170">
      <pivotArea field="21" type="button" dataOnly="0" labelOnly="1" outline="0" axis="axisRow" fieldPosition="0"/>
    </format>
    <format dxfId="169">
      <pivotArea dataOnly="0" labelOnly="1" fieldPosition="0">
        <references count="1">
          <reference field="21" count="0"/>
        </references>
      </pivotArea>
    </format>
    <format dxfId="168">
      <pivotArea dataOnly="0" labelOnly="1" grandRow="1" outline="0" fieldPosition="0"/>
    </format>
    <format dxfId="16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6">
      <pivotArea type="all" dataOnly="0" outline="0" fieldPosition="0"/>
    </format>
    <format dxfId="165">
      <pivotArea outline="0" collapsedLevelsAreSubtotals="1" fieldPosition="0"/>
    </format>
    <format dxfId="164">
      <pivotArea field="21" type="button" dataOnly="0" labelOnly="1" outline="0" axis="axisRow" fieldPosition="0"/>
    </format>
    <format dxfId="163">
      <pivotArea dataOnly="0" labelOnly="1" fieldPosition="0">
        <references count="1">
          <reference field="21" count="0"/>
        </references>
      </pivotArea>
    </format>
    <format dxfId="162">
      <pivotArea dataOnly="0" labelOnly="1" grandRow="1" outline="0" fieldPosition="0"/>
    </format>
    <format dxfId="1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6">
      <pivotArea type="all" dataOnly="0" outline="0" fieldPosition="0"/>
    </format>
    <format dxfId="155">
      <pivotArea outline="0" collapsedLevelsAreSubtotals="1" fieldPosition="0"/>
    </format>
    <format dxfId="154">
      <pivotArea field="21" type="button" dataOnly="0" labelOnly="1" outline="0" axis="axisRow" fieldPosition="0"/>
    </format>
    <format dxfId="153">
      <pivotArea dataOnly="0" labelOnly="1" fieldPosition="0">
        <references count="1">
          <reference field="21" count="0"/>
        </references>
      </pivotArea>
    </format>
    <format dxfId="152">
      <pivotArea dataOnly="0" labelOnly="1" grandRow="1" outline="0" fieldPosition="0"/>
    </format>
    <format dxfId="1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0">
      <pivotArea field="21" type="button" dataOnly="0" labelOnly="1" outline="0" axis="axisRow" fieldPosition="0"/>
    </format>
    <format dxfId="1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13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78:C82" firstHeaderRow="0" firstDataRow="1" firstDataCol="1" rowPageCount="1" colPageCount="1"/>
  <pivotFields count="21">
    <pivotField axis="axisPage" multipleItemSelectionAllowed="1" showAll="0">
      <items count="8">
        <item h="1" x="2"/>
        <item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189">
      <pivotArea type="all" dataOnly="0" outline="0" fieldPosition="0"/>
    </format>
    <format dxfId="188">
      <pivotArea outline="0" collapsedLevelsAreSubtotals="1" fieldPosition="0"/>
    </format>
    <format dxfId="187">
      <pivotArea field="20" type="button" dataOnly="0" labelOnly="1" outline="0" axis="axisRow" fieldPosition="0"/>
    </format>
    <format dxfId="186">
      <pivotArea dataOnly="0" labelOnly="1" fieldPosition="0">
        <references count="1">
          <reference field="20" count="3">
            <x v="0"/>
            <x v="1"/>
            <x v="2"/>
          </reference>
        </references>
      </pivotArea>
    </format>
    <format dxfId="185">
      <pivotArea dataOnly="0" labelOnly="1" grandRow="1" outline="0" fieldPosition="0"/>
    </format>
    <format dxfId="18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3">
      <pivotArea type="all" dataOnly="0" outline="0" fieldPosition="0"/>
    </format>
    <format dxfId="182">
      <pivotArea outline="0" collapsedLevelsAreSubtotals="1" fieldPosition="0"/>
    </format>
    <format dxfId="181">
      <pivotArea field="20" type="button" dataOnly="0" labelOnly="1" outline="0" axis="axisRow" fieldPosition="0"/>
    </format>
    <format dxfId="180">
      <pivotArea dataOnly="0" labelOnly="1" fieldPosition="0">
        <references count="1">
          <reference field="20" count="3">
            <x v="0"/>
            <x v="1"/>
            <x v="2"/>
          </reference>
        </references>
      </pivotArea>
    </format>
    <format dxfId="179">
      <pivotArea dataOnly="0" labelOnly="1" grandRow="1" outline="0" fieldPosition="0"/>
    </format>
    <format dxfId="1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6">
      <pivotArea dataOnly="0" labelOnly="1" outline="0" fieldPosition="0">
        <references count="1">
          <reference field="0" count="0"/>
        </references>
      </pivotArea>
    </format>
    <format dxfId="17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29" Type="http://schemas.openxmlformats.org/officeDocument/2006/relationships/pivotTable" Target="../pivotTables/pivotTable29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ivotTable" Target="../pivotTables/pivotTable28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3.xml"/><Relationship Id="rId2" Type="http://schemas.openxmlformats.org/officeDocument/2006/relationships/pivotTable" Target="../pivotTables/pivotTable32.xml"/><Relationship Id="rId1" Type="http://schemas.openxmlformats.org/officeDocument/2006/relationships/pivotTable" Target="../pivotTables/pivotTable31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3"/>
  <sheetViews>
    <sheetView tabSelected="1" zoomScale="90" zoomScaleNormal="90" workbookViewId="0">
      <pane xSplit="2" topLeftCell="C1" activePane="topRight" state="frozen"/>
      <selection pane="topRight"/>
    </sheetView>
  </sheetViews>
  <sheetFormatPr defaultRowHeight="15"/>
  <cols>
    <col min="1" max="1" width="22.85546875" customWidth="1"/>
    <col min="2" max="2" width="24" customWidth="1"/>
    <col min="3" max="3" width="18.140625" style="15" customWidth="1"/>
    <col min="4" max="4" width="24" customWidth="1"/>
    <col min="5" max="5" width="21.42578125" customWidth="1"/>
    <col min="6" max="6" width="18.5703125" customWidth="1"/>
    <col min="7" max="7" width="16.28515625" customWidth="1"/>
    <col min="8" max="8" width="18.42578125" style="15" customWidth="1"/>
    <col min="9" max="9" width="19.7109375" style="15" customWidth="1"/>
    <col min="10" max="10" width="22.5703125" style="16" customWidth="1"/>
    <col min="11" max="11" width="20.42578125" style="16" customWidth="1"/>
    <col min="12" max="13" width="18.140625" style="1" hidden="1" customWidth="1"/>
    <col min="14" max="29" width="9.140625" style="2"/>
  </cols>
  <sheetData>
    <row r="1" spans="1:29">
      <c r="A1" s="19" t="s">
        <v>0</v>
      </c>
      <c r="B1" s="19" t="s">
        <v>1</v>
      </c>
      <c r="C1" s="19" t="s">
        <v>4</v>
      </c>
      <c r="D1" s="196" t="s">
        <v>5</v>
      </c>
      <c r="E1" s="196"/>
      <c r="F1" s="197" t="s">
        <v>6</v>
      </c>
      <c r="G1" s="197"/>
      <c r="H1" s="199" t="s">
        <v>7</v>
      </c>
      <c r="I1" s="199"/>
      <c r="J1" s="195" t="s">
        <v>242</v>
      </c>
      <c r="K1" s="194" t="s">
        <v>243</v>
      </c>
    </row>
    <row r="2" spans="1:29" ht="25.5">
      <c r="A2" s="19"/>
      <c r="B2" s="19"/>
      <c r="C2" s="19"/>
      <c r="D2" s="184" t="s">
        <v>11</v>
      </c>
      <c r="E2" s="20" t="s">
        <v>12</v>
      </c>
      <c r="F2" s="184" t="s">
        <v>11</v>
      </c>
      <c r="G2" s="184" t="s">
        <v>12</v>
      </c>
      <c r="H2" s="184" t="s">
        <v>11</v>
      </c>
      <c r="I2" s="20" t="s">
        <v>12</v>
      </c>
      <c r="J2" s="187" t="s">
        <v>244</v>
      </c>
      <c r="K2" s="185" t="s">
        <v>245</v>
      </c>
    </row>
    <row r="3" spans="1:29" ht="15" customHeight="1">
      <c r="A3" s="3" t="s">
        <v>17</v>
      </c>
      <c r="B3" s="3" t="s">
        <v>18</v>
      </c>
      <c r="C3" s="5">
        <v>44099</v>
      </c>
      <c r="D3" s="18">
        <v>1</v>
      </c>
      <c r="E3" s="18">
        <v>1</v>
      </c>
      <c r="F3" s="21" t="s">
        <v>246</v>
      </c>
      <c r="G3" s="21" t="s">
        <v>247</v>
      </c>
      <c r="H3" s="23">
        <v>0.84848484848484851</v>
      </c>
      <c r="I3" s="23">
        <v>0.93939393939393945</v>
      </c>
      <c r="J3" s="191">
        <v>0.93333333333333324</v>
      </c>
      <c r="K3" s="193">
        <v>1</v>
      </c>
      <c r="L3" s="7" t="e">
        <f>SUM(#REF!,#REF!,#REF!)</f>
        <v>#REF!</v>
      </c>
      <c r="M3" s="7">
        <f>COUNT(#REF!,#REF!,#REF!)</f>
        <v>0</v>
      </c>
    </row>
    <row r="4" spans="1:29" ht="15" customHeight="1">
      <c r="A4" s="3" t="s">
        <v>24</v>
      </c>
      <c r="B4" s="3" t="s">
        <v>25</v>
      </c>
      <c r="C4" s="5">
        <v>44099</v>
      </c>
      <c r="D4" s="18">
        <v>1</v>
      </c>
      <c r="E4" s="18">
        <v>1</v>
      </c>
      <c r="F4" s="21" t="s">
        <v>248</v>
      </c>
      <c r="G4" s="21" t="s">
        <v>249</v>
      </c>
      <c r="H4" s="23">
        <v>0.90909090909090906</v>
      </c>
      <c r="I4" s="23">
        <v>0.82051282051282048</v>
      </c>
      <c r="J4" s="192" t="s">
        <v>250</v>
      </c>
      <c r="K4" s="193">
        <v>1</v>
      </c>
      <c r="L4" s="7" t="e">
        <f>SUM(#REF!,#REF!,#REF!)</f>
        <v>#REF!</v>
      </c>
      <c r="M4" s="7">
        <f>COUNT(#REF!,#REF!,#REF!)</f>
        <v>0</v>
      </c>
    </row>
    <row r="5" spans="1:29">
      <c r="A5" s="3" t="s">
        <v>30</v>
      </c>
      <c r="B5" s="3" t="s">
        <v>31</v>
      </c>
      <c r="C5" s="5">
        <v>44099</v>
      </c>
      <c r="D5" s="18">
        <v>1</v>
      </c>
      <c r="E5" s="18">
        <v>1</v>
      </c>
      <c r="F5" s="21" t="s">
        <v>252</v>
      </c>
      <c r="G5" s="21" t="s">
        <v>253</v>
      </c>
      <c r="H5" s="23">
        <v>0.90909090909090906</v>
      </c>
      <c r="I5" s="23">
        <v>0.91176470588235292</v>
      </c>
      <c r="J5" s="191">
        <v>1</v>
      </c>
      <c r="K5" s="193">
        <v>1</v>
      </c>
      <c r="L5" s="7" t="e">
        <f>SUM(#REF!,#REF!,#REF!)</f>
        <v>#REF!</v>
      </c>
      <c r="M5" s="7">
        <f>COUNT(#REF!,#REF!,#REF!)</f>
        <v>0</v>
      </c>
    </row>
    <row r="6" spans="1:29" ht="15" customHeight="1">
      <c r="A6" s="11" t="s">
        <v>17</v>
      </c>
      <c r="B6" s="11" t="s">
        <v>39</v>
      </c>
      <c r="C6" s="5">
        <v>44099</v>
      </c>
      <c r="D6" s="18">
        <v>1</v>
      </c>
      <c r="E6" s="18">
        <v>1</v>
      </c>
      <c r="F6" s="21" t="s">
        <v>254</v>
      </c>
      <c r="G6" s="21" t="s">
        <v>255</v>
      </c>
      <c r="H6" s="23">
        <v>0.90909090909090906</v>
      </c>
      <c r="I6" s="23">
        <v>0.86486486486486491</v>
      </c>
      <c r="J6" s="191">
        <v>0.95833333333333337</v>
      </c>
      <c r="K6" s="193">
        <v>1</v>
      </c>
      <c r="L6" s="7" t="e">
        <f>SUM(#REF!,#REF!,#REF!)</f>
        <v>#REF!</v>
      </c>
      <c r="M6" s="7">
        <f>COUNT(#REF!,#REF!,#REF!)</f>
        <v>0</v>
      </c>
    </row>
    <row r="7" spans="1:29" ht="15" customHeight="1">
      <c r="A7" s="3" t="s">
        <v>42</v>
      </c>
      <c r="B7" s="3" t="s">
        <v>43</v>
      </c>
      <c r="C7" s="5">
        <v>44099</v>
      </c>
      <c r="D7" s="18">
        <v>1</v>
      </c>
      <c r="E7" s="18">
        <v>1</v>
      </c>
      <c r="F7" s="21" t="s">
        <v>256</v>
      </c>
      <c r="G7" s="21" t="s">
        <v>257</v>
      </c>
      <c r="H7" s="23">
        <v>0.80434782608695654</v>
      </c>
      <c r="I7" s="23">
        <v>0.92708333333333337</v>
      </c>
      <c r="J7" s="191">
        <v>0.77776666666666661</v>
      </c>
      <c r="K7" s="193">
        <v>1</v>
      </c>
      <c r="L7" s="7" t="e">
        <f>SUM(#REF!,#REF!,#REF!)</f>
        <v>#REF!</v>
      </c>
      <c r="M7" s="7">
        <f>COUNT(#REF!,#REF!,#REF!)</f>
        <v>0</v>
      </c>
    </row>
    <row r="8" spans="1:29" ht="15" customHeight="1">
      <c r="A8" s="3" t="s">
        <v>42</v>
      </c>
      <c r="B8" s="3" t="s">
        <v>46</v>
      </c>
      <c r="C8" s="5">
        <v>44099</v>
      </c>
      <c r="D8" s="18">
        <v>1</v>
      </c>
      <c r="E8" s="18">
        <v>1</v>
      </c>
      <c r="F8" s="21" t="s">
        <v>258</v>
      </c>
      <c r="G8" s="21" t="s">
        <v>201</v>
      </c>
      <c r="H8" s="23">
        <v>0.93181818181818177</v>
      </c>
      <c r="I8" s="23">
        <v>0.93333333333333335</v>
      </c>
      <c r="J8" s="191">
        <v>1</v>
      </c>
      <c r="K8" s="193">
        <v>0.97199999999999998</v>
      </c>
      <c r="L8" s="7" t="e">
        <f>SUM(#REF!,#REF!,#REF!)</f>
        <v>#REF!</v>
      </c>
      <c r="M8" s="7">
        <f>COUNT(#REF!,#REF!,#REF!)</f>
        <v>0</v>
      </c>
    </row>
    <row r="9" spans="1:29" ht="15" customHeight="1">
      <c r="A9" s="3" t="s">
        <v>24</v>
      </c>
      <c r="B9" s="3" t="s">
        <v>49</v>
      </c>
      <c r="C9" s="5">
        <v>44099</v>
      </c>
      <c r="D9" s="18">
        <v>1</v>
      </c>
      <c r="E9" s="18">
        <v>1</v>
      </c>
      <c r="F9" s="21" t="s">
        <v>259</v>
      </c>
      <c r="G9" s="21" t="s">
        <v>260</v>
      </c>
      <c r="H9" s="23">
        <v>0.77586206896551724</v>
      </c>
      <c r="I9" s="23">
        <v>0.93333333333333335</v>
      </c>
      <c r="J9" s="192" t="s">
        <v>250</v>
      </c>
      <c r="K9" s="193">
        <v>0.99</v>
      </c>
      <c r="L9" s="7" t="e">
        <f>SUM(#REF!,#REF!,#REF!)</f>
        <v>#REF!</v>
      </c>
      <c r="M9" s="7">
        <f>COUNT(#REF!,#REF!,#REF!)</f>
        <v>0</v>
      </c>
    </row>
    <row r="10" spans="1:29" s="13" customFormat="1" ht="15" customHeight="1">
      <c r="A10" s="3" t="s">
        <v>17</v>
      </c>
      <c r="B10" s="3" t="s">
        <v>52</v>
      </c>
      <c r="C10" s="5">
        <v>44099</v>
      </c>
      <c r="D10" s="18">
        <v>1</v>
      </c>
      <c r="E10" s="18">
        <v>1</v>
      </c>
      <c r="F10" s="21" t="s">
        <v>261</v>
      </c>
      <c r="G10" s="21" t="s">
        <v>239</v>
      </c>
      <c r="H10" s="23">
        <v>0.86486486486486491</v>
      </c>
      <c r="I10" s="23">
        <v>0.94117647058823528</v>
      </c>
      <c r="J10" s="191">
        <v>1</v>
      </c>
      <c r="K10" s="193">
        <v>1</v>
      </c>
      <c r="L10" s="7" t="e">
        <f>SUM(#REF!,#REF!,#REF!)</f>
        <v>#REF!</v>
      </c>
      <c r="M10" s="7">
        <f>COUNT(#REF!,#REF!,#REF!)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" customHeight="1">
      <c r="A11" s="11" t="s">
        <v>24</v>
      </c>
      <c r="B11" s="11" t="s">
        <v>54</v>
      </c>
      <c r="C11" s="5">
        <v>44099</v>
      </c>
      <c r="D11" s="18">
        <v>1</v>
      </c>
      <c r="E11" s="18">
        <v>1</v>
      </c>
      <c r="F11" s="21" t="s">
        <v>262</v>
      </c>
      <c r="G11" s="21" t="s">
        <v>263</v>
      </c>
      <c r="H11" s="23">
        <v>0.78947368421052633</v>
      </c>
      <c r="I11" s="23">
        <v>0.86486486486486491</v>
      </c>
      <c r="J11" s="192" t="s">
        <v>250</v>
      </c>
      <c r="K11" s="193" t="e">
        <v>#DIV/0!</v>
      </c>
      <c r="L11" s="7" t="e">
        <f>SUM(#REF!,#REF!,#REF!)</f>
        <v>#REF!</v>
      </c>
      <c r="M11" s="7">
        <f>COUNT(#REF!,#REF!,#REF!)</f>
        <v>0</v>
      </c>
    </row>
    <row r="12" spans="1:29">
      <c r="A12" s="3" t="s">
        <v>30</v>
      </c>
      <c r="B12" s="3" t="s">
        <v>57</v>
      </c>
      <c r="C12" s="5">
        <v>44099</v>
      </c>
      <c r="D12" s="18">
        <v>1</v>
      </c>
      <c r="E12" s="18">
        <v>1</v>
      </c>
      <c r="F12" s="21" t="s">
        <v>264</v>
      </c>
      <c r="G12" s="21" t="s">
        <v>265</v>
      </c>
      <c r="H12" s="23">
        <v>0.81578947368421051</v>
      </c>
      <c r="I12" s="23">
        <v>0.93103448275862066</v>
      </c>
      <c r="J12" s="191">
        <v>1</v>
      </c>
      <c r="K12" s="193">
        <v>1</v>
      </c>
      <c r="L12" s="7" t="e">
        <f>SUM(#REF!,#REF!,#REF!)</f>
        <v>#REF!</v>
      </c>
      <c r="M12" s="7">
        <f>COUNT(#REF!,#REF!,#REF!)</f>
        <v>0</v>
      </c>
    </row>
    <row r="13" spans="1:29" s="13" customFormat="1" ht="15" customHeight="1">
      <c r="A13" s="3" t="s">
        <v>63</v>
      </c>
      <c r="B13" s="3" t="s">
        <v>64</v>
      </c>
      <c r="C13" s="5">
        <v>44099</v>
      </c>
      <c r="D13" s="18">
        <v>1</v>
      </c>
      <c r="E13" s="18">
        <v>1</v>
      </c>
      <c r="F13" s="21" t="s">
        <v>266</v>
      </c>
      <c r="G13" s="21" t="s">
        <v>267</v>
      </c>
      <c r="H13" s="23">
        <v>0.90625</v>
      </c>
      <c r="I13" s="23">
        <v>0.93548387096774188</v>
      </c>
      <c r="J13" s="191">
        <v>0.5</v>
      </c>
      <c r="K13" s="193">
        <v>1</v>
      </c>
      <c r="L13" s="7" t="e">
        <f>SUM(#REF!,#REF!,#REF!)</f>
        <v>#REF!</v>
      </c>
      <c r="M13" s="7">
        <f>COUNT(#REF!,#REF!,#REF!)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" customHeight="1">
      <c r="A14" s="3" t="s">
        <v>17</v>
      </c>
      <c r="B14" s="3" t="s">
        <v>66</v>
      </c>
      <c r="C14" s="5">
        <v>44099</v>
      </c>
      <c r="D14" s="18">
        <v>1</v>
      </c>
      <c r="E14" s="18">
        <v>1</v>
      </c>
      <c r="F14" s="21" t="s">
        <v>268</v>
      </c>
      <c r="G14" s="21" t="s">
        <v>110</v>
      </c>
      <c r="H14" s="23">
        <v>0.84210526315789469</v>
      </c>
      <c r="I14" s="23">
        <v>0.96875</v>
      </c>
      <c r="J14" s="191">
        <v>0.66669999999999996</v>
      </c>
      <c r="K14" s="193">
        <v>1</v>
      </c>
      <c r="L14" s="7" t="e">
        <f>SUM(#REF!,#REF!,#REF!)</f>
        <v>#REF!</v>
      </c>
      <c r="M14" s="7">
        <f>COUNT(#REF!,#REF!,#REF!)</f>
        <v>0</v>
      </c>
    </row>
    <row r="15" spans="1:29" ht="15" customHeight="1">
      <c r="A15" s="3" t="s">
        <v>69</v>
      </c>
      <c r="B15" s="3" t="s">
        <v>70</v>
      </c>
      <c r="C15" s="5">
        <v>44099</v>
      </c>
      <c r="D15" s="18">
        <v>1</v>
      </c>
      <c r="E15" s="18">
        <v>1</v>
      </c>
      <c r="F15" s="21" t="s">
        <v>269</v>
      </c>
      <c r="G15" s="21" t="s">
        <v>270</v>
      </c>
      <c r="H15" s="25">
        <v>0.76744186046511631</v>
      </c>
      <c r="I15" s="25">
        <v>0.81081081081081086</v>
      </c>
      <c r="J15" s="191">
        <v>1</v>
      </c>
      <c r="K15" s="193">
        <v>0.97000000000000008</v>
      </c>
      <c r="L15" s="7" t="e">
        <f>SUM(#REF!,#REF!,#REF!)</f>
        <v>#REF!</v>
      </c>
      <c r="M15" s="7">
        <f>COUNT(#REF!,#REF!,#REF!)</f>
        <v>0</v>
      </c>
    </row>
    <row r="16" spans="1:29" s="13" customFormat="1">
      <c r="A16" s="3" t="s">
        <v>30</v>
      </c>
      <c r="B16" s="3" t="s">
        <v>76</v>
      </c>
      <c r="C16" s="5">
        <v>44099</v>
      </c>
      <c r="D16" s="18">
        <v>1</v>
      </c>
      <c r="E16" s="18">
        <v>1</v>
      </c>
      <c r="F16" s="21" t="s">
        <v>271</v>
      </c>
      <c r="G16" s="21" t="s">
        <v>173</v>
      </c>
      <c r="H16" s="23">
        <v>1</v>
      </c>
      <c r="I16" s="23">
        <v>0.96551724137931039</v>
      </c>
      <c r="J16" s="191">
        <v>1</v>
      </c>
      <c r="K16" s="193">
        <v>1</v>
      </c>
      <c r="L16" s="7" t="e">
        <f>SUM(#REF!,#REF!,#REF!)</f>
        <v>#REF!</v>
      </c>
      <c r="M16" s="7">
        <f>COUNT(#REF!,#REF!,#REF!)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13">
      <c r="A17" s="3" t="s">
        <v>30</v>
      </c>
      <c r="B17" s="3" t="s">
        <v>79</v>
      </c>
      <c r="C17" s="5">
        <v>44099</v>
      </c>
      <c r="D17" s="18">
        <v>1</v>
      </c>
      <c r="E17" s="18">
        <v>1</v>
      </c>
      <c r="F17" s="21" t="s">
        <v>272</v>
      </c>
      <c r="G17" s="21" t="s">
        <v>254</v>
      </c>
      <c r="H17" s="23">
        <v>0.90322580645161288</v>
      </c>
      <c r="I17" s="23">
        <v>0.93103448275862066</v>
      </c>
      <c r="J17" s="191">
        <v>0.5</v>
      </c>
      <c r="K17" s="193">
        <v>1</v>
      </c>
      <c r="L17" s="7" t="e">
        <f>SUM(#REF!,#REF!,#REF!)</f>
        <v>#REF!</v>
      </c>
      <c r="M17" s="7">
        <f>COUNT(#REF!,#REF!,#REF!)</f>
        <v>0</v>
      </c>
    </row>
    <row r="18" spans="1:13" ht="15" customHeight="1">
      <c r="A18" s="3" t="s">
        <v>63</v>
      </c>
      <c r="B18" s="3" t="s">
        <v>82</v>
      </c>
      <c r="C18" s="5">
        <v>44099</v>
      </c>
      <c r="D18" s="18">
        <v>1</v>
      </c>
      <c r="E18" s="18">
        <v>1</v>
      </c>
      <c r="F18" s="21" t="s">
        <v>273</v>
      </c>
      <c r="G18" s="21" t="s">
        <v>274</v>
      </c>
      <c r="H18" s="23">
        <v>0.90322580645161288</v>
      </c>
      <c r="I18" s="23">
        <v>1</v>
      </c>
      <c r="J18" s="192" t="s">
        <v>250</v>
      </c>
      <c r="K18" s="193">
        <v>1</v>
      </c>
      <c r="L18" s="7" t="e">
        <f>SUM(#REF!,#REF!,#REF!)</f>
        <v>#REF!</v>
      </c>
      <c r="M18" s="7">
        <f>COUNT(#REF!,#REF!,#REF!)</f>
        <v>0</v>
      </c>
    </row>
    <row r="19" spans="1:13" ht="15" customHeight="1">
      <c r="A19" s="3" t="s">
        <v>69</v>
      </c>
      <c r="B19" s="3" t="s">
        <v>88</v>
      </c>
      <c r="C19" s="5">
        <v>44099</v>
      </c>
      <c r="D19" s="18">
        <v>1</v>
      </c>
      <c r="E19" s="18">
        <v>1</v>
      </c>
      <c r="F19" s="21" t="s">
        <v>275</v>
      </c>
      <c r="G19" s="21" t="s">
        <v>171</v>
      </c>
      <c r="H19" s="23">
        <v>0.75</v>
      </c>
      <c r="I19" s="23">
        <v>0.80487804878048785</v>
      </c>
      <c r="J19" s="191">
        <v>1</v>
      </c>
      <c r="K19" s="193">
        <v>0.94333333333333336</v>
      </c>
      <c r="L19" s="7" t="e">
        <f>SUM(#REF!,#REF!,#REF!)</f>
        <v>#REF!</v>
      </c>
      <c r="M19" s="7">
        <f>COUNT(#REF!,#REF!,#REF!)</f>
        <v>0</v>
      </c>
    </row>
    <row r="20" spans="1:13" ht="15" customHeight="1">
      <c r="A20" s="3" t="s">
        <v>17</v>
      </c>
      <c r="B20" s="3" t="s">
        <v>91</v>
      </c>
      <c r="C20" s="5">
        <v>44099</v>
      </c>
      <c r="D20" s="18">
        <v>1</v>
      </c>
      <c r="E20" s="18">
        <v>1</v>
      </c>
      <c r="F20" s="21" t="s">
        <v>276</v>
      </c>
      <c r="G20" s="21" t="s">
        <v>277</v>
      </c>
      <c r="H20" s="23">
        <v>0.93939393939393945</v>
      </c>
      <c r="I20" s="23">
        <v>1</v>
      </c>
      <c r="J20" s="191">
        <v>1</v>
      </c>
      <c r="K20" s="193">
        <v>1</v>
      </c>
      <c r="L20" s="7" t="e">
        <f>SUM(#REF!,#REF!,#REF!)</f>
        <v>#REF!</v>
      </c>
      <c r="M20" s="7">
        <f>COUNT(#REF!,#REF!,#REF!)</f>
        <v>0</v>
      </c>
    </row>
    <row r="21" spans="1:13" ht="15" customHeight="1">
      <c r="A21" s="3" t="s">
        <v>69</v>
      </c>
      <c r="B21" s="3" t="s">
        <v>100</v>
      </c>
      <c r="C21" s="5">
        <v>44099</v>
      </c>
      <c r="D21" s="18">
        <v>1</v>
      </c>
      <c r="E21" s="18">
        <v>1</v>
      </c>
      <c r="F21" s="21" t="s">
        <v>20</v>
      </c>
      <c r="G21" s="21" t="s">
        <v>278</v>
      </c>
      <c r="H21" s="23">
        <v>0.84210526315789469</v>
      </c>
      <c r="I21" s="23">
        <v>0.84210526315789469</v>
      </c>
      <c r="J21" s="191">
        <v>0.75</v>
      </c>
      <c r="K21" s="193">
        <v>0.98666666666666669</v>
      </c>
      <c r="L21" s="7" t="e">
        <f>SUM(#REF!,#REF!,#REF!)</f>
        <v>#REF!</v>
      </c>
      <c r="M21" s="7">
        <f>COUNT(#REF!,#REF!,#REF!)</f>
        <v>0</v>
      </c>
    </row>
    <row r="22" spans="1:13" ht="15" customHeight="1">
      <c r="A22" s="3" t="s">
        <v>42</v>
      </c>
      <c r="B22" s="3" t="s">
        <v>103</v>
      </c>
      <c r="C22" s="5">
        <v>44099</v>
      </c>
      <c r="D22" s="18">
        <v>1</v>
      </c>
      <c r="E22" s="18">
        <v>1</v>
      </c>
      <c r="F22" s="21" t="s">
        <v>279</v>
      </c>
      <c r="G22" s="21" t="s">
        <v>280</v>
      </c>
      <c r="H22" s="23">
        <v>0.8571428571428571</v>
      </c>
      <c r="I22" s="23">
        <v>1</v>
      </c>
      <c r="J22" s="191">
        <v>1</v>
      </c>
      <c r="K22" s="193">
        <v>0.97799999999999998</v>
      </c>
      <c r="L22" s="7" t="e">
        <f>SUM(#REF!,#REF!,#REF!)</f>
        <v>#REF!</v>
      </c>
      <c r="M22" s="7">
        <f>COUNT(#REF!,#REF!,#REF!)</f>
        <v>0</v>
      </c>
    </row>
    <row r="23" spans="1:13" ht="15" customHeight="1">
      <c r="A23" s="3" t="s">
        <v>42</v>
      </c>
      <c r="B23" s="3" t="s">
        <v>106</v>
      </c>
      <c r="C23" s="5">
        <v>44099</v>
      </c>
      <c r="D23" s="18">
        <v>1</v>
      </c>
      <c r="E23" s="18">
        <v>1</v>
      </c>
      <c r="F23" s="21" t="s">
        <v>281</v>
      </c>
      <c r="G23" s="21" t="s">
        <v>282</v>
      </c>
      <c r="H23" s="33">
        <v>0.83673469387755106</v>
      </c>
      <c r="I23" s="33">
        <v>0.88235294117647056</v>
      </c>
      <c r="J23" s="191">
        <v>0.66669999999999996</v>
      </c>
      <c r="K23" s="193">
        <v>0.997</v>
      </c>
      <c r="L23" s="7" t="e">
        <f>SUM(#REF!,#REF!,#REF!)</f>
        <v>#REF!</v>
      </c>
      <c r="M23" s="7">
        <f>COUNT(#REF!,#REF!,#REF!)</f>
        <v>0</v>
      </c>
    </row>
    <row r="24" spans="1:13" ht="15" customHeight="1">
      <c r="A24" s="3" t="s">
        <v>24</v>
      </c>
      <c r="B24" s="3" t="s">
        <v>283</v>
      </c>
      <c r="C24" s="5">
        <v>44099</v>
      </c>
      <c r="D24" s="18">
        <v>1</v>
      </c>
      <c r="E24" s="18">
        <v>1</v>
      </c>
      <c r="F24" s="21" t="s">
        <v>284</v>
      </c>
      <c r="G24" s="21" t="s">
        <v>65</v>
      </c>
      <c r="H24" s="33">
        <v>0.80952380952380953</v>
      </c>
      <c r="I24" s="33">
        <v>0.90322580645161288</v>
      </c>
      <c r="J24" s="191">
        <v>1</v>
      </c>
      <c r="K24" s="193">
        <v>1</v>
      </c>
      <c r="L24" s="7" t="e">
        <f>SUM(#REF!,#REF!,#REF!)</f>
        <v>#REF!</v>
      </c>
      <c r="M24" s="7">
        <f>COUNT(#REF!,#REF!,#REF!)</f>
        <v>0</v>
      </c>
    </row>
    <row r="25" spans="1:13" ht="15" customHeight="1">
      <c r="A25" s="3" t="s">
        <v>69</v>
      </c>
      <c r="B25" s="3" t="s">
        <v>112</v>
      </c>
      <c r="C25" s="5">
        <v>44099</v>
      </c>
      <c r="D25" s="18">
        <v>1</v>
      </c>
      <c r="E25" s="18">
        <v>1</v>
      </c>
      <c r="F25" s="21" t="s">
        <v>285</v>
      </c>
      <c r="G25" s="21" t="s">
        <v>232</v>
      </c>
      <c r="H25" s="33">
        <v>0.91111111111111109</v>
      </c>
      <c r="I25" s="33">
        <v>0.93548387096774188</v>
      </c>
      <c r="J25" s="191">
        <v>0.83333333333333337</v>
      </c>
      <c r="K25" s="193">
        <v>0.93666666666666665</v>
      </c>
      <c r="L25" s="7" t="e">
        <f>SUM(#REF!,#REF!,#REF!)</f>
        <v>#REF!</v>
      </c>
      <c r="M25" s="7">
        <f>COUNT(#REF!,#REF!,#REF!)</f>
        <v>0</v>
      </c>
    </row>
    <row r="26" spans="1:13">
      <c r="A26" s="3" t="s">
        <v>30</v>
      </c>
      <c r="B26" s="3" t="s">
        <v>115</v>
      </c>
      <c r="C26" s="5">
        <v>44099</v>
      </c>
      <c r="D26" s="18">
        <v>1</v>
      </c>
      <c r="E26" s="18">
        <v>1</v>
      </c>
      <c r="F26" s="21" t="s">
        <v>286</v>
      </c>
      <c r="G26" s="21" t="s">
        <v>287</v>
      </c>
      <c r="H26" s="33">
        <v>0.91428571428571426</v>
      </c>
      <c r="I26" s="33">
        <v>1</v>
      </c>
      <c r="J26" s="191">
        <v>1</v>
      </c>
      <c r="K26" s="193">
        <v>1</v>
      </c>
      <c r="L26" s="7" t="e">
        <f>SUM(#REF!,#REF!,#REF!)</f>
        <v>#REF!</v>
      </c>
      <c r="M26" s="7">
        <f>COUNT(#REF!,#REF!,#REF!)</f>
        <v>0</v>
      </c>
    </row>
    <row r="27" spans="1:13" s="2" customFormat="1" ht="15" customHeight="1">
      <c r="A27" s="3" t="s">
        <v>42</v>
      </c>
      <c r="B27" s="3" t="s">
        <v>118</v>
      </c>
      <c r="C27" s="5">
        <v>44099</v>
      </c>
      <c r="D27" s="18">
        <v>1</v>
      </c>
      <c r="E27" s="18">
        <v>1</v>
      </c>
      <c r="F27" s="21" t="s">
        <v>288</v>
      </c>
      <c r="G27" s="21" t="s">
        <v>289</v>
      </c>
      <c r="H27" s="33">
        <v>0.87234042553191493</v>
      </c>
      <c r="I27" s="33">
        <v>0.96666666666666667</v>
      </c>
      <c r="J27" s="191">
        <v>0.88890000000000002</v>
      </c>
      <c r="K27" s="193">
        <v>1</v>
      </c>
      <c r="L27" s="7" t="e">
        <f>SUM(#REF!,#REF!,#REF!)</f>
        <v>#REF!</v>
      </c>
      <c r="M27" s="7">
        <f>COUNT(#REF!,#REF!,#REF!)</f>
        <v>0</v>
      </c>
    </row>
    <row r="28" spans="1:13" s="2" customFormat="1">
      <c r="A28" s="3" t="s">
        <v>30</v>
      </c>
      <c r="B28" s="3" t="s">
        <v>121</v>
      </c>
      <c r="C28" s="5">
        <v>44099</v>
      </c>
      <c r="D28" s="18">
        <v>1</v>
      </c>
      <c r="E28" s="18">
        <v>1</v>
      </c>
      <c r="F28" s="21" t="s">
        <v>290</v>
      </c>
      <c r="G28" s="21" t="s">
        <v>291</v>
      </c>
      <c r="H28" s="33">
        <v>0.8936170212765957</v>
      </c>
      <c r="I28" s="33">
        <v>0.9555555555555556</v>
      </c>
      <c r="J28" s="191">
        <v>1</v>
      </c>
      <c r="K28" s="193">
        <v>1</v>
      </c>
      <c r="L28" s="7" t="e">
        <f>SUM(#REF!,#REF!,#REF!)</f>
        <v>#REF!</v>
      </c>
      <c r="M28" s="7">
        <f>COUNT(#REF!,#REF!,#REF!)</f>
        <v>0</v>
      </c>
    </row>
    <row r="29" spans="1:13" s="2" customFormat="1" ht="15" customHeight="1">
      <c r="A29" s="3" t="s">
        <v>42</v>
      </c>
      <c r="B29" s="3" t="s">
        <v>124</v>
      </c>
      <c r="C29" s="5">
        <v>44099</v>
      </c>
      <c r="D29" s="18">
        <v>1</v>
      </c>
      <c r="E29" s="18">
        <v>1</v>
      </c>
      <c r="F29" s="21" t="s">
        <v>292</v>
      </c>
      <c r="G29" s="21" t="s">
        <v>83</v>
      </c>
      <c r="H29" s="33">
        <v>0.85416666666666663</v>
      </c>
      <c r="I29" s="33">
        <v>0.96875</v>
      </c>
      <c r="J29" s="191">
        <v>1</v>
      </c>
      <c r="K29" s="193">
        <v>1</v>
      </c>
      <c r="L29" s="7" t="e">
        <f>SUM(#REF!,#REF!,#REF!)</f>
        <v>#REF!</v>
      </c>
      <c r="M29" s="7">
        <f>COUNT(#REF!,#REF!,#REF!)</f>
        <v>0</v>
      </c>
    </row>
    <row r="30" spans="1:13" s="2" customFormat="1" ht="15" customHeight="1">
      <c r="A30" s="3" t="s">
        <v>24</v>
      </c>
      <c r="B30" s="3" t="s">
        <v>127</v>
      </c>
      <c r="C30" s="5">
        <v>44099</v>
      </c>
      <c r="D30" s="18">
        <v>1</v>
      </c>
      <c r="E30" s="18">
        <v>1</v>
      </c>
      <c r="F30" s="21" t="s">
        <v>37</v>
      </c>
      <c r="G30" s="21" t="s">
        <v>293</v>
      </c>
      <c r="H30" s="33">
        <v>0.95454545454545459</v>
      </c>
      <c r="I30" s="33">
        <v>0.81818181818181823</v>
      </c>
      <c r="J30" s="192" t="s">
        <v>250</v>
      </c>
      <c r="K30" s="193">
        <v>0.99</v>
      </c>
      <c r="L30" s="7" t="e">
        <f>SUM(#REF!,#REF!,#REF!)</f>
        <v>#REF!</v>
      </c>
      <c r="M30" s="7">
        <f>COUNT(#REF!,#REF!,#REF!)</f>
        <v>0</v>
      </c>
    </row>
    <row r="31" spans="1:13" s="2" customFormat="1" ht="15" customHeight="1">
      <c r="A31" s="11" t="s">
        <v>17</v>
      </c>
      <c r="B31" s="11" t="s">
        <v>130</v>
      </c>
      <c r="C31" s="5">
        <v>44099</v>
      </c>
      <c r="D31" s="18">
        <v>1</v>
      </c>
      <c r="E31" s="18">
        <v>1</v>
      </c>
      <c r="F31" s="21" t="s">
        <v>294</v>
      </c>
      <c r="G31" s="21" t="s">
        <v>295</v>
      </c>
      <c r="H31" s="33">
        <v>0.88571428571428568</v>
      </c>
      <c r="I31" s="33">
        <v>0.96666666666666667</v>
      </c>
      <c r="J31" s="191">
        <v>1</v>
      </c>
      <c r="K31" s="193">
        <v>1</v>
      </c>
      <c r="L31" s="7" t="e">
        <f>SUM(#REF!,#REF!,#REF!)</f>
        <v>#REF!</v>
      </c>
      <c r="M31" s="7">
        <f>COUNT(#REF!,#REF!,#REF!)</f>
        <v>0</v>
      </c>
    </row>
    <row r="32" spans="1:13" s="2" customFormat="1">
      <c r="A32" s="3" t="s">
        <v>63</v>
      </c>
      <c r="B32" s="3" t="s">
        <v>151</v>
      </c>
      <c r="C32" s="5">
        <v>44099</v>
      </c>
      <c r="D32" s="18">
        <v>1</v>
      </c>
      <c r="E32" s="18">
        <v>1</v>
      </c>
      <c r="F32" s="21" t="s">
        <v>296</v>
      </c>
      <c r="G32" s="21" t="s">
        <v>297</v>
      </c>
      <c r="H32" s="23">
        <v>0.9642857142857143</v>
      </c>
      <c r="I32" s="23">
        <v>0.96666666666666667</v>
      </c>
      <c r="J32" s="191">
        <v>0.9655999999999999</v>
      </c>
      <c r="K32" s="193">
        <v>1</v>
      </c>
      <c r="L32" s="7" t="e">
        <f>SUM(#REF!,#REF!,#REF!)</f>
        <v>#REF!</v>
      </c>
      <c r="M32" s="7">
        <f>COUNT(#REF!,#REF!,#REF!)</f>
        <v>0</v>
      </c>
    </row>
    <row r="33" spans="1:13" s="2" customFormat="1">
      <c r="A33" s="3" t="s">
        <v>17</v>
      </c>
      <c r="B33" s="3" t="s">
        <v>154</v>
      </c>
      <c r="C33" s="5">
        <v>44099</v>
      </c>
      <c r="D33" s="18">
        <v>1</v>
      </c>
      <c r="E33" s="18">
        <v>1</v>
      </c>
      <c r="F33" s="21" t="s">
        <v>298</v>
      </c>
      <c r="G33" s="21" t="s">
        <v>299</v>
      </c>
      <c r="H33" s="23">
        <v>0.96875</v>
      </c>
      <c r="I33" s="23">
        <v>1</v>
      </c>
      <c r="J33" s="191">
        <v>1</v>
      </c>
      <c r="K33" s="193">
        <v>1</v>
      </c>
      <c r="L33" s="7" t="e">
        <f>SUM(#REF!,#REF!,#REF!)</f>
        <v>#REF!</v>
      </c>
      <c r="M33" s="7">
        <f>COUNT(#REF!,#REF!,#REF!)</f>
        <v>0</v>
      </c>
    </row>
  </sheetData>
  <autoFilter ref="A1:K33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</autoFilter>
  <mergeCells count="3">
    <mergeCell ref="D1:E1"/>
    <mergeCell ref="F1:G1"/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26"/>
  <sheetViews>
    <sheetView topLeftCell="A16" zoomScale="90" zoomScaleNormal="90" workbookViewId="0">
      <selection activeCell="M96" sqref="M96"/>
    </sheetView>
  </sheetViews>
  <sheetFormatPr defaultRowHeight="15"/>
  <cols>
    <col min="1" max="1" width="20.42578125" style="68" customWidth="1"/>
    <col min="2" max="2" width="27.140625" style="16" customWidth="1"/>
    <col min="3" max="3" width="15.5703125" style="16" customWidth="1"/>
    <col min="4" max="4" width="7.140625" style="14" customWidth="1"/>
    <col min="5" max="5" width="15" style="65" hidden="1" customWidth="1"/>
    <col min="6" max="6" width="19.85546875" style="65" hidden="1" customWidth="1"/>
    <col min="7" max="7" width="20.85546875" style="65" hidden="1" customWidth="1"/>
    <col min="8" max="8" width="11.7109375" style="65" customWidth="1"/>
    <col min="9" max="9" width="20.42578125" style="68" customWidth="1"/>
    <col min="10" max="10" width="18.7109375" style="80" customWidth="1"/>
    <col min="11" max="11" width="15.5703125" style="80" customWidth="1"/>
    <col min="12" max="12" width="11.7109375" style="1" customWidth="1"/>
    <col min="13" max="13" width="13.42578125" style="1" customWidth="1"/>
    <col min="14" max="14" width="11.7109375" style="1" customWidth="1"/>
    <col min="15" max="15" width="22.28515625" style="2" customWidth="1"/>
    <col min="16" max="16" width="23.42578125" style="2" customWidth="1"/>
    <col min="17" max="17" width="17.140625" style="2" customWidth="1"/>
    <col min="18" max="19" width="2.140625" style="2" customWidth="1"/>
    <col min="20" max="20" width="3.28515625" style="2" customWidth="1"/>
    <col min="21" max="21" width="7.28515625" style="2" customWidth="1"/>
    <col min="22" max="23" width="11.7109375" customWidth="1"/>
    <col min="24" max="24" width="15.5703125" customWidth="1"/>
    <col min="25" max="25" width="14.5703125" customWidth="1"/>
    <col min="26" max="26" width="15.5703125" customWidth="1"/>
    <col min="27" max="27" width="14.5703125" customWidth="1"/>
    <col min="28" max="28" width="15.5703125" customWidth="1"/>
    <col min="29" max="29" width="19.85546875" bestFit="1" customWidth="1"/>
    <col min="30" max="30" width="20.85546875" bestFit="1" customWidth="1"/>
  </cols>
  <sheetData>
    <row r="1" spans="1:14" s="2" customFormat="1" ht="15.75" thickBot="1">
      <c r="A1" s="200" t="s">
        <v>300</v>
      </c>
      <c r="B1" s="201"/>
      <c r="C1" s="202"/>
      <c r="D1" s="14"/>
      <c r="E1" s="65"/>
      <c r="F1" s="65"/>
      <c r="G1" s="65"/>
      <c r="H1" s="65"/>
      <c r="I1" s="203" t="s">
        <v>301</v>
      </c>
      <c r="J1" s="204"/>
      <c r="K1" s="205"/>
      <c r="L1" s="1"/>
      <c r="M1" s="1"/>
      <c r="N1" s="1"/>
    </row>
    <row r="2" spans="1:14" s="2" customFormat="1" ht="15.75" thickBot="1">
      <c r="A2" s="206" t="s">
        <v>302</v>
      </c>
      <c r="B2" s="207"/>
      <c r="C2" s="208"/>
      <c r="D2" s="14"/>
      <c r="E2" s="65"/>
      <c r="F2" s="65"/>
      <c r="G2" s="65"/>
      <c r="H2" s="65"/>
      <c r="I2" s="206" t="s">
        <v>303</v>
      </c>
      <c r="J2" s="207"/>
      <c r="K2" s="208"/>
      <c r="L2" s="1"/>
      <c r="M2" s="1"/>
      <c r="N2" s="1"/>
    </row>
    <row r="3" spans="1:14" ht="15.75" thickBot="1">
      <c r="A3" s="168" t="s">
        <v>16</v>
      </c>
      <c r="B3" s="169" t="s">
        <v>304</v>
      </c>
      <c r="C3" s="170" t="s">
        <v>305</v>
      </c>
      <c r="I3" s="182" t="s">
        <v>16</v>
      </c>
      <c r="J3" s="158" t="s">
        <v>304</v>
      </c>
      <c r="K3" s="183" t="s">
        <v>305</v>
      </c>
      <c r="N3" s="1">
        <f>15/44</f>
        <v>0.34090909090909088</v>
      </c>
    </row>
    <row r="4" spans="1:14">
      <c r="A4" s="113" t="s">
        <v>38</v>
      </c>
      <c r="B4" s="160">
        <v>10</v>
      </c>
      <c r="C4" s="161">
        <v>0.22727272727272727</v>
      </c>
      <c r="I4" s="114" t="s">
        <v>38</v>
      </c>
      <c r="J4" s="110">
        <v>18</v>
      </c>
      <c r="K4" s="97">
        <v>0.41860465116279072</v>
      </c>
      <c r="N4" s="1">
        <f>26/43</f>
        <v>0.60465116279069764</v>
      </c>
    </row>
    <row r="5" spans="1:14">
      <c r="A5" s="114" t="s">
        <v>21</v>
      </c>
      <c r="B5" s="162">
        <v>15</v>
      </c>
      <c r="C5" s="91">
        <v>0.34090909090909088</v>
      </c>
      <c r="I5" s="114" t="s">
        <v>21</v>
      </c>
      <c r="J5" s="110">
        <v>2</v>
      </c>
      <c r="K5" s="97">
        <v>4.6511627906976744E-2</v>
      </c>
      <c r="N5" s="121">
        <f>N4-N3</f>
        <v>0.26374207188160675</v>
      </c>
    </row>
    <row r="6" spans="1:14">
      <c r="A6" s="114" t="s">
        <v>22</v>
      </c>
      <c r="B6" s="162">
        <v>14</v>
      </c>
      <c r="C6" s="91">
        <v>0.31818181818181818</v>
      </c>
      <c r="I6" s="114" t="s">
        <v>22</v>
      </c>
      <c r="J6" s="110">
        <v>9</v>
      </c>
      <c r="K6" s="97">
        <v>0.20930232558139536</v>
      </c>
    </row>
    <row r="7" spans="1:14" ht="15.75" thickBot="1">
      <c r="A7" s="164" t="s">
        <v>28</v>
      </c>
      <c r="B7" s="162">
        <v>5</v>
      </c>
      <c r="C7" s="91">
        <v>0.11363636363636363</v>
      </c>
      <c r="I7" s="164" t="s">
        <v>28</v>
      </c>
      <c r="J7" s="110">
        <v>14</v>
      </c>
      <c r="K7" s="97">
        <v>0.32558139534883723</v>
      </c>
      <c r="N7" s="1">
        <f>34.09-4.65</f>
        <v>29.440000000000005</v>
      </c>
    </row>
    <row r="8" spans="1:14" ht="15.75" thickBot="1">
      <c r="A8" s="165" t="s">
        <v>306</v>
      </c>
      <c r="B8" s="163">
        <v>44</v>
      </c>
      <c r="C8" s="94">
        <v>1</v>
      </c>
      <c r="I8" s="164" t="s">
        <v>306</v>
      </c>
      <c r="J8" s="111">
        <v>43</v>
      </c>
      <c r="K8" s="99">
        <v>1</v>
      </c>
    </row>
    <row r="9" spans="1:14" s="2" customFormat="1" ht="15.75" thickBot="1">
      <c r="A9" s="70"/>
      <c r="B9" s="76"/>
      <c r="C9" s="78"/>
      <c r="D9" s="14"/>
      <c r="E9" s="65"/>
      <c r="F9" s="65"/>
      <c r="G9" s="65"/>
      <c r="H9" s="65"/>
      <c r="I9" s="65"/>
      <c r="J9" s="79"/>
      <c r="K9" s="79"/>
      <c r="L9" s="1"/>
      <c r="M9" s="1"/>
      <c r="N9" s="1"/>
    </row>
    <row r="10" spans="1:14" s="2" customFormat="1" ht="15.75" thickBot="1">
      <c r="A10" s="206" t="s">
        <v>307</v>
      </c>
      <c r="B10" s="207"/>
      <c r="C10" s="208"/>
      <c r="D10" s="14"/>
      <c r="E10" s="65"/>
      <c r="F10" s="65"/>
      <c r="G10" s="65"/>
      <c r="H10" s="65"/>
      <c r="I10" s="206" t="s">
        <v>308</v>
      </c>
      <c r="J10" s="207"/>
      <c r="K10" s="208"/>
      <c r="L10" s="1"/>
      <c r="M10" s="1"/>
      <c r="N10" s="1"/>
    </row>
    <row r="11" spans="1:14" ht="15.75" thickBot="1">
      <c r="A11" s="144" t="s">
        <v>16</v>
      </c>
      <c r="B11" s="142" t="s">
        <v>304</v>
      </c>
      <c r="C11" s="143" t="s">
        <v>305</v>
      </c>
      <c r="I11" s="112" t="s">
        <v>16</v>
      </c>
      <c r="J11" s="115" t="s">
        <v>304</v>
      </c>
      <c r="K11" s="116" t="s">
        <v>305</v>
      </c>
    </row>
    <row r="12" spans="1:14">
      <c r="A12" s="89" t="s">
        <v>23</v>
      </c>
      <c r="B12" s="90">
        <v>29</v>
      </c>
      <c r="C12" s="91">
        <v>0.65909090909090906</v>
      </c>
      <c r="I12" s="113" t="s">
        <v>23</v>
      </c>
      <c r="J12" s="108">
        <v>10</v>
      </c>
      <c r="K12" s="109">
        <v>0.23255813953488372</v>
      </c>
    </row>
    <row r="13" spans="1:14" ht="15.75" thickBot="1">
      <c r="A13" s="89" t="s">
        <v>29</v>
      </c>
      <c r="B13" s="90">
        <v>15</v>
      </c>
      <c r="C13" s="91">
        <v>0.34090909090909088</v>
      </c>
      <c r="I13" s="164" t="s">
        <v>29</v>
      </c>
      <c r="J13" s="110">
        <v>33</v>
      </c>
      <c r="K13" s="97">
        <v>0.76744186046511631</v>
      </c>
    </row>
    <row r="14" spans="1:14" ht="15.75" thickBot="1">
      <c r="A14" s="92" t="s">
        <v>306</v>
      </c>
      <c r="B14" s="93">
        <v>44</v>
      </c>
      <c r="C14" s="94">
        <v>1</v>
      </c>
      <c r="I14" s="165" t="s">
        <v>306</v>
      </c>
      <c r="J14" s="111">
        <v>43</v>
      </c>
      <c r="K14" s="99">
        <v>1</v>
      </c>
    </row>
    <row r="15" spans="1:14" s="2" customFormat="1" ht="15.75" thickBot="1">
      <c r="A15" s="65"/>
      <c r="B15" s="14"/>
      <c r="C15" s="14"/>
      <c r="D15" s="14"/>
      <c r="E15" s="65"/>
      <c r="F15" s="65"/>
      <c r="G15" s="65"/>
      <c r="H15" s="65"/>
      <c r="I15" s="65"/>
      <c r="J15" s="79"/>
      <c r="K15" s="79"/>
      <c r="L15" s="1"/>
      <c r="M15" s="1"/>
      <c r="N15" s="1"/>
    </row>
    <row r="16" spans="1:14" s="2" customFormat="1" ht="15.75" thickBot="1">
      <c r="A16" s="206" t="s">
        <v>309</v>
      </c>
      <c r="B16" s="207"/>
      <c r="C16" s="208"/>
      <c r="D16" s="14"/>
      <c r="E16" s="65"/>
      <c r="F16" s="65"/>
      <c r="G16" s="65"/>
      <c r="H16" s="65"/>
      <c r="I16" s="206" t="s">
        <v>310</v>
      </c>
      <c r="J16" s="207"/>
      <c r="K16" s="208"/>
      <c r="L16" s="1"/>
      <c r="M16" s="1"/>
      <c r="N16" s="1"/>
    </row>
    <row r="17" spans="1:22" ht="15.75" thickBot="1">
      <c r="A17" s="168" t="s">
        <v>311</v>
      </c>
      <c r="B17" s="169" t="s">
        <v>304</v>
      </c>
      <c r="C17" s="170" t="s">
        <v>305</v>
      </c>
      <c r="I17" s="112" t="s">
        <v>311</v>
      </c>
      <c r="J17" s="115" t="s">
        <v>304</v>
      </c>
      <c r="K17" s="116" t="s">
        <v>305</v>
      </c>
    </row>
    <row r="18" spans="1:22">
      <c r="A18" s="117">
        <v>1</v>
      </c>
      <c r="B18" s="160">
        <v>19</v>
      </c>
      <c r="C18" s="161">
        <v>0.43181818181818182</v>
      </c>
      <c r="I18" s="117">
        <v>1</v>
      </c>
      <c r="J18" s="108">
        <v>7</v>
      </c>
      <c r="K18" s="109">
        <v>0.16279069767441862</v>
      </c>
    </row>
    <row r="19" spans="1:22">
      <c r="A19" s="118">
        <v>2</v>
      </c>
      <c r="B19" s="162">
        <v>15</v>
      </c>
      <c r="C19" s="91">
        <v>0.34090909090909088</v>
      </c>
      <c r="I19" s="118">
        <v>2</v>
      </c>
      <c r="J19" s="110">
        <v>9</v>
      </c>
      <c r="K19" s="97">
        <v>0.20930232558139536</v>
      </c>
    </row>
    <row r="20" spans="1:22">
      <c r="A20" s="118">
        <v>3</v>
      </c>
      <c r="B20" s="162">
        <v>3</v>
      </c>
      <c r="C20" s="91">
        <v>6.8181818181818177E-2</v>
      </c>
      <c r="I20" s="118">
        <v>3</v>
      </c>
      <c r="J20" s="110">
        <v>3</v>
      </c>
      <c r="K20" s="97">
        <v>6.9767441860465115E-2</v>
      </c>
    </row>
    <row r="21" spans="1:22">
      <c r="A21" s="118">
        <v>4</v>
      </c>
      <c r="B21" s="162">
        <v>5</v>
      </c>
      <c r="C21" s="91">
        <v>0.11363636363636363</v>
      </c>
      <c r="I21" s="118">
        <v>4</v>
      </c>
      <c r="J21" s="110">
        <v>22</v>
      </c>
      <c r="K21" s="97">
        <v>0.51162790697674421</v>
      </c>
    </row>
    <row r="22" spans="1:22" ht="15.75" thickBot="1">
      <c r="A22" s="119">
        <v>5</v>
      </c>
      <c r="B22" s="162">
        <v>2</v>
      </c>
      <c r="C22" s="91">
        <v>4.5454545454545456E-2</v>
      </c>
      <c r="I22" s="119">
        <v>5</v>
      </c>
      <c r="J22" s="110">
        <v>2</v>
      </c>
      <c r="K22" s="97">
        <v>4.6511627906976744E-2</v>
      </c>
    </row>
    <row r="23" spans="1:22" ht="15.75" thickBot="1">
      <c r="A23" s="120" t="s">
        <v>306</v>
      </c>
      <c r="B23" s="163">
        <v>44</v>
      </c>
      <c r="C23" s="94">
        <v>1</v>
      </c>
      <c r="I23" s="120" t="s">
        <v>306</v>
      </c>
      <c r="J23" s="111">
        <v>43</v>
      </c>
      <c r="K23" s="99">
        <v>1</v>
      </c>
    </row>
    <row r="24" spans="1:22" s="2" customFormat="1" ht="15.75" thickBot="1">
      <c r="A24" s="65"/>
      <c r="B24" s="14"/>
      <c r="C24" s="14"/>
      <c r="D24" s="14"/>
      <c r="E24" s="65"/>
      <c r="F24" s="65"/>
      <c r="G24" s="65"/>
      <c r="H24" s="65"/>
      <c r="I24" s="65"/>
      <c r="J24" s="79"/>
      <c r="K24" s="79"/>
      <c r="L24" s="1"/>
      <c r="M24" s="1"/>
      <c r="N24" s="1"/>
    </row>
    <row r="25" spans="1:22" s="2" customFormat="1" ht="15.75" thickBot="1">
      <c r="A25" s="206" t="s">
        <v>9</v>
      </c>
      <c r="B25" s="207"/>
      <c r="C25" s="208"/>
      <c r="D25" s="14"/>
      <c r="E25" s="65"/>
      <c r="F25" s="65"/>
      <c r="G25" s="65"/>
      <c r="H25" s="65"/>
      <c r="I25" s="206" t="s">
        <v>157</v>
      </c>
      <c r="J25" s="207"/>
      <c r="K25" s="208"/>
      <c r="L25" s="1"/>
      <c r="M25" s="1"/>
      <c r="N25" s="1"/>
    </row>
    <row r="26" spans="1:22" ht="15.75" thickBot="1">
      <c r="A26" s="112" t="s">
        <v>311</v>
      </c>
      <c r="B26" s="166" t="s">
        <v>304</v>
      </c>
      <c r="C26" s="167" t="s">
        <v>305</v>
      </c>
      <c r="I26" s="112" t="s">
        <v>311</v>
      </c>
      <c r="J26" s="115" t="s">
        <v>304</v>
      </c>
      <c r="K26" s="116" t="s">
        <v>305</v>
      </c>
      <c r="P26" s="100" t="s">
        <v>304</v>
      </c>
      <c r="Q26" s="112" t="s">
        <v>312</v>
      </c>
      <c r="R26" s="103"/>
      <c r="S26" s="103"/>
      <c r="T26" s="103"/>
      <c r="U26" s="103"/>
      <c r="V26" s="104"/>
    </row>
    <row r="27" spans="1:22" ht="15.75" thickBot="1">
      <c r="A27" s="113">
        <v>1</v>
      </c>
      <c r="B27" s="160">
        <v>19</v>
      </c>
      <c r="C27" s="161">
        <v>0.43181818181818182</v>
      </c>
      <c r="I27" s="113">
        <v>1</v>
      </c>
      <c r="J27" s="108">
        <v>4</v>
      </c>
      <c r="K27" s="109">
        <v>9.3023255813953487E-2</v>
      </c>
      <c r="P27" s="156" t="s">
        <v>311</v>
      </c>
      <c r="Q27" s="115">
        <v>1</v>
      </c>
      <c r="R27" s="152">
        <v>2</v>
      </c>
      <c r="S27" s="152">
        <v>4</v>
      </c>
      <c r="T27" s="152">
        <v>5</v>
      </c>
      <c r="U27" s="116" t="s">
        <v>313</v>
      </c>
      <c r="V27" s="95" t="s">
        <v>306</v>
      </c>
    </row>
    <row r="28" spans="1:22">
      <c r="A28" s="114">
        <v>2</v>
      </c>
      <c r="B28" s="162">
        <v>7</v>
      </c>
      <c r="C28" s="91">
        <v>0.15909090909090909</v>
      </c>
      <c r="I28" s="114">
        <v>2</v>
      </c>
      <c r="J28" s="110">
        <v>4</v>
      </c>
      <c r="K28" s="97">
        <v>9.3023255813953487E-2</v>
      </c>
      <c r="P28" s="157" t="s">
        <v>30</v>
      </c>
      <c r="Q28" s="108"/>
      <c r="R28" s="151"/>
      <c r="S28" s="151"/>
      <c r="T28" s="151">
        <v>7</v>
      </c>
      <c r="U28" s="151"/>
      <c r="V28" s="155">
        <v>7</v>
      </c>
    </row>
    <row r="29" spans="1:22">
      <c r="A29" s="114">
        <v>4</v>
      </c>
      <c r="B29" s="162">
        <v>1</v>
      </c>
      <c r="C29" s="91">
        <v>2.2727272727272728E-2</v>
      </c>
      <c r="I29" s="114">
        <v>4</v>
      </c>
      <c r="J29" s="110">
        <v>2</v>
      </c>
      <c r="K29" s="97">
        <v>4.6511627906976744E-2</v>
      </c>
      <c r="P29" s="157" t="s">
        <v>17</v>
      </c>
      <c r="Q29" s="110"/>
      <c r="R29" s="96"/>
      <c r="S29" s="96"/>
      <c r="T29" s="96">
        <v>6</v>
      </c>
      <c r="U29" s="96">
        <v>1</v>
      </c>
      <c r="V29" s="153">
        <v>7</v>
      </c>
    </row>
    <row r="30" spans="1:22">
      <c r="A30" s="114">
        <v>5</v>
      </c>
      <c r="B30" s="162">
        <v>12</v>
      </c>
      <c r="C30" s="91">
        <v>0.27272727272727271</v>
      </c>
      <c r="I30" s="114">
        <v>5</v>
      </c>
      <c r="J30" s="110">
        <v>26</v>
      </c>
      <c r="K30" s="97">
        <v>0.60465116279069764</v>
      </c>
      <c r="P30" s="157" t="s">
        <v>34</v>
      </c>
      <c r="Q30" s="110">
        <v>1</v>
      </c>
      <c r="R30" s="96">
        <v>2</v>
      </c>
      <c r="S30" s="96">
        <v>1</v>
      </c>
      <c r="T30" s="96">
        <v>3</v>
      </c>
      <c r="U30" s="96">
        <v>2</v>
      </c>
      <c r="V30" s="153">
        <v>9</v>
      </c>
    </row>
    <row r="31" spans="1:22" ht="15.75" thickBot="1">
      <c r="A31" s="164" t="s">
        <v>313</v>
      </c>
      <c r="B31" s="162">
        <v>5</v>
      </c>
      <c r="C31" s="91">
        <v>0.11363636363636363</v>
      </c>
      <c r="I31" s="164" t="s">
        <v>313</v>
      </c>
      <c r="J31" s="110">
        <v>7</v>
      </c>
      <c r="K31" s="97">
        <v>0.16279069767441862</v>
      </c>
      <c r="P31" s="157" t="s">
        <v>69</v>
      </c>
      <c r="Q31" s="110">
        <v>2</v>
      </c>
      <c r="R31" s="96">
        <v>2</v>
      </c>
      <c r="S31" s="96">
        <v>1</v>
      </c>
      <c r="T31" s="96">
        <v>1</v>
      </c>
      <c r="U31" s="96"/>
      <c r="V31" s="153">
        <v>6</v>
      </c>
    </row>
    <row r="32" spans="1:22" ht="15.75" thickBot="1">
      <c r="A32" s="165" t="s">
        <v>306</v>
      </c>
      <c r="B32" s="163">
        <v>44</v>
      </c>
      <c r="C32" s="94">
        <v>1</v>
      </c>
      <c r="I32" s="92" t="s">
        <v>306</v>
      </c>
      <c r="J32" s="111">
        <v>43</v>
      </c>
      <c r="K32" s="99">
        <v>1</v>
      </c>
      <c r="P32" s="157" t="s">
        <v>63</v>
      </c>
      <c r="Q32" s="110"/>
      <c r="R32" s="96"/>
      <c r="S32" s="96"/>
      <c r="T32" s="96">
        <v>3</v>
      </c>
      <c r="U32" s="96"/>
      <c r="V32" s="153">
        <v>3</v>
      </c>
    </row>
    <row r="33" spans="1:22" ht="15.75" thickBot="1">
      <c r="A33" s="65"/>
      <c r="B33" s="14"/>
      <c r="C33" s="14"/>
      <c r="I33"/>
      <c r="J33"/>
      <c r="K33"/>
      <c r="P33" s="157" t="s">
        <v>42</v>
      </c>
      <c r="Q33" s="110">
        <v>1</v>
      </c>
      <c r="R33" s="96"/>
      <c r="S33" s="96"/>
      <c r="T33" s="96">
        <v>5</v>
      </c>
      <c r="U33" s="96"/>
      <c r="V33" s="153">
        <v>6</v>
      </c>
    </row>
    <row r="34" spans="1:22" ht="15.75" thickBot="1">
      <c r="A34" s="206" t="s">
        <v>10</v>
      </c>
      <c r="B34" s="207"/>
      <c r="C34" s="208"/>
      <c r="I34" s="65"/>
      <c r="J34" s="79"/>
      <c r="K34" s="79"/>
      <c r="P34" s="157" t="s">
        <v>24</v>
      </c>
      <c r="Q34" s="110"/>
      <c r="R34" s="96"/>
      <c r="S34" s="96"/>
      <c r="T34" s="96">
        <v>1</v>
      </c>
      <c r="U34" s="96">
        <v>4</v>
      </c>
      <c r="V34" s="153">
        <v>5</v>
      </c>
    </row>
    <row r="35" spans="1:22" ht="15.75" thickBot="1">
      <c r="A35" s="112" t="s">
        <v>311</v>
      </c>
      <c r="B35" s="166" t="s">
        <v>304</v>
      </c>
      <c r="C35" s="167" t="s">
        <v>305</v>
      </c>
      <c r="I35" s="206" t="s">
        <v>158</v>
      </c>
      <c r="J35" s="207"/>
      <c r="K35" s="208"/>
      <c r="P35" s="158" t="s">
        <v>306</v>
      </c>
      <c r="Q35" s="111">
        <v>4</v>
      </c>
      <c r="R35" s="98">
        <v>4</v>
      </c>
      <c r="S35" s="98">
        <v>2</v>
      </c>
      <c r="T35" s="98">
        <v>26</v>
      </c>
      <c r="U35" s="98">
        <v>7</v>
      </c>
      <c r="V35" s="154">
        <v>43</v>
      </c>
    </row>
    <row r="36" spans="1:22" ht="15.75" thickBot="1">
      <c r="A36" s="117">
        <v>4</v>
      </c>
      <c r="B36" s="160">
        <v>14</v>
      </c>
      <c r="C36" s="161">
        <v>0.31818181818181818</v>
      </c>
      <c r="I36" s="112" t="s">
        <v>311</v>
      </c>
      <c r="J36" s="115" t="s">
        <v>304</v>
      </c>
      <c r="K36" s="116" t="s">
        <v>305</v>
      </c>
      <c r="P36"/>
      <c r="Q36"/>
      <c r="R36"/>
      <c r="S36"/>
      <c r="T36"/>
      <c r="U36"/>
    </row>
    <row r="37" spans="1:22" ht="15.75" thickBot="1">
      <c r="A37" s="119">
        <v>5</v>
      </c>
      <c r="B37" s="162">
        <v>30</v>
      </c>
      <c r="C37" s="91">
        <v>0.68181818181818177</v>
      </c>
      <c r="I37" s="117">
        <v>2</v>
      </c>
      <c r="J37" s="108">
        <v>2</v>
      </c>
      <c r="K37" s="109">
        <v>4.6511627906976744E-2</v>
      </c>
      <c r="P37"/>
      <c r="Q37"/>
      <c r="R37"/>
    </row>
    <row r="38" spans="1:22" ht="15.75" thickBot="1">
      <c r="A38" s="120" t="s">
        <v>306</v>
      </c>
      <c r="B38" s="163">
        <v>44</v>
      </c>
      <c r="C38" s="94">
        <v>1</v>
      </c>
      <c r="I38" s="118">
        <v>4</v>
      </c>
      <c r="J38" s="110">
        <v>11</v>
      </c>
      <c r="K38" s="97">
        <v>0.2558139534883721</v>
      </c>
      <c r="P38"/>
      <c r="Q38"/>
      <c r="R38"/>
    </row>
    <row r="39" spans="1:22" ht="15.75" thickBot="1">
      <c r="A39" s="65"/>
      <c r="B39" s="14"/>
      <c r="C39" s="14"/>
      <c r="I39" s="119">
        <v>5</v>
      </c>
      <c r="J39" s="110">
        <v>30</v>
      </c>
      <c r="K39" s="97">
        <v>0.69767441860465118</v>
      </c>
      <c r="P39"/>
      <c r="Q39"/>
      <c r="R39"/>
    </row>
    <row r="40" spans="1:22" ht="15.75" thickBot="1">
      <c r="A40" s="65"/>
      <c r="B40" s="14"/>
      <c r="C40" s="14"/>
      <c r="I40" s="120" t="s">
        <v>306</v>
      </c>
      <c r="J40" s="111">
        <v>43</v>
      </c>
      <c r="K40" s="99">
        <v>1</v>
      </c>
      <c r="P40"/>
      <c r="Q40"/>
      <c r="R40"/>
    </row>
    <row r="41" spans="1:22" ht="15.75" thickBot="1">
      <c r="A41" s="209" t="s">
        <v>314</v>
      </c>
      <c r="B41" s="210"/>
      <c r="C41" s="210"/>
      <c r="D41" s="210"/>
      <c r="E41" s="210"/>
      <c r="F41" s="211"/>
      <c r="I41" s="209" t="s">
        <v>315</v>
      </c>
      <c r="J41" s="210"/>
      <c r="K41" s="210"/>
      <c r="L41" s="210"/>
      <c r="M41" s="210"/>
      <c r="N41" s="211"/>
      <c r="P41"/>
      <c r="Q41"/>
      <c r="R41"/>
    </row>
    <row r="42" spans="1:22" s="73" customFormat="1" ht="15.75" thickBot="1">
      <c r="A42" s="100" t="s">
        <v>304</v>
      </c>
      <c r="B42" s="101" t="s">
        <v>312</v>
      </c>
      <c r="C42" s="102"/>
      <c r="D42" s="102"/>
      <c r="E42" s="102"/>
      <c r="F42" s="107"/>
      <c r="G42" s="65"/>
      <c r="H42" s="65"/>
      <c r="I42" s="100" t="s">
        <v>304</v>
      </c>
      <c r="J42" s="171" t="s">
        <v>312</v>
      </c>
      <c r="K42" s="103"/>
      <c r="L42" s="103"/>
      <c r="M42" s="103"/>
      <c r="N42" s="104"/>
      <c r="O42" s="2"/>
      <c r="P42"/>
      <c r="Q42"/>
      <c r="R42"/>
      <c r="S42"/>
    </row>
    <row r="43" spans="1:22" s="73" customFormat="1" ht="15.75" thickBot="1">
      <c r="A43" s="87" t="s">
        <v>16</v>
      </c>
      <c r="B43" s="64" t="s">
        <v>38</v>
      </c>
      <c r="C43" s="64" t="s">
        <v>21</v>
      </c>
      <c r="D43" s="64" t="s">
        <v>22</v>
      </c>
      <c r="E43" s="64" t="s">
        <v>28</v>
      </c>
      <c r="F43" s="88" t="s">
        <v>306</v>
      </c>
      <c r="G43" s="65"/>
      <c r="H43" s="65"/>
      <c r="I43" s="87" t="s">
        <v>16</v>
      </c>
      <c r="J43" s="115" t="s">
        <v>38</v>
      </c>
      <c r="K43" s="152" t="s">
        <v>21</v>
      </c>
      <c r="L43" s="178" t="s">
        <v>22</v>
      </c>
      <c r="M43" s="179" t="s">
        <v>28</v>
      </c>
      <c r="N43" s="180" t="s">
        <v>306</v>
      </c>
      <c r="O43" s="2"/>
      <c r="P43"/>
      <c r="Q43"/>
      <c r="R43"/>
      <c r="S43"/>
    </row>
    <row r="44" spans="1:22" s="73" customFormat="1">
      <c r="A44" s="89" t="s">
        <v>30</v>
      </c>
      <c r="B44" s="90">
        <v>2</v>
      </c>
      <c r="C44" s="90">
        <v>1</v>
      </c>
      <c r="D44" s="90">
        <v>2</v>
      </c>
      <c r="E44" s="90">
        <v>2</v>
      </c>
      <c r="F44" s="105">
        <v>7</v>
      </c>
      <c r="G44" s="71"/>
      <c r="H44" s="71"/>
      <c r="I44" s="113" t="s">
        <v>30</v>
      </c>
      <c r="J44" s="108">
        <v>3</v>
      </c>
      <c r="K44" s="151"/>
      <c r="L44" s="176"/>
      <c r="M44" s="176">
        <v>4</v>
      </c>
      <c r="N44" s="177">
        <v>7</v>
      </c>
      <c r="O44" s="2"/>
      <c r="P44"/>
      <c r="Q44"/>
      <c r="R44"/>
      <c r="S44"/>
    </row>
    <row r="45" spans="1:22" s="73" customFormat="1">
      <c r="A45" s="89" t="s">
        <v>17</v>
      </c>
      <c r="B45" s="90">
        <v>2</v>
      </c>
      <c r="C45" s="90">
        <v>2</v>
      </c>
      <c r="D45" s="90">
        <v>3</v>
      </c>
      <c r="E45" s="90"/>
      <c r="F45" s="105">
        <v>7</v>
      </c>
      <c r="G45" s="71"/>
      <c r="H45" s="71"/>
      <c r="I45" s="114" t="s">
        <v>17</v>
      </c>
      <c r="J45" s="110">
        <v>2</v>
      </c>
      <c r="K45" s="96"/>
      <c r="L45" s="172"/>
      <c r="M45" s="172">
        <v>5</v>
      </c>
      <c r="N45" s="173">
        <v>7</v>
      </c>
      <c r="O45" s="2"/>
      <c r="P45"/>
      <c r="Q45"/>
      <c r="R45"/>
      <c r="S45"/>
    </row>
    <row r="46" spans="1:22" s="73" customFormat="1">
      <c r="A46" s="89" t="s">
        <v>34</v>
      </c>
      <c r="B46" s="90"/>
      <c r="C46" s="90">
        <v>6</v>
      </c>
      <c r="D46" s="90">
        <v>2</v>
      </c>
      <c r="E46" s="90">
        <v>1</v>
      </c>
      <c r="F46" s="105">
        <v>9</v>
      </c>
      <c r="G46" s="71"/>
      <c r="H46" s="71"/>
      <c r="I46" s="114" t="s">
        <v>34</v>
      </c>
      <c r="J46" s="110">
        <v>4</v>
      </c>
      <c r="K46" s="96">
        <v>1</v>
      </c>
      <c r="L46" s="172">
        <v>4</v>
      </c>
      <c r="M46" s="172"/>
      <c r="N46" s="173">
        <v>9</v>
      </c>
      <c r="O46" s="2"/>
      <c r="P46"/>
      <c r="Q46"/>
      <c r="R46"/>
      <c r="S46"/>
    </row>
    <row r="47" spans="1:22" s="73" customFormat="1">
      <c r="A47" s="89" t="s">
        <v>69</v>
      </c>
      <c r="B47" s="90"/>
      <c r="C47" s="90">
        <v>3</v>
      </c>
      <c r="D47" s="90">
        <v>4</v>
      </c>
      <c r="E47" s="90"/>
      <c r="F47" s="105">
        <v>7</v>
      </c>
      <c r="G47" s="71"/>
      <c r="H47" s="71"/>
      <c r="I47" s="114" t="s">
        <v>69</v>
      </c>
      <c r="J47" s="110">
        <v>2</v>
      </c>
      <c r="K47" s="96">
        <v>1</v>
      </c>
      <c r="L47" s="172">
        <v>3</v>
      </c>
      <c r="M47" s="172"/>
      <c r="N47" s="173">
        <v>6</v>
      </c>
      <c r="O47" s="2"/>
      <c r="P47"/>
      <c r="Q47"/>
      <c r="R47"/>
      <c r="S47"/>
    </row>
    <row r="48" spans="1:22" s="73" customFormat="1">
      <c r="A48" s="89" t="s">
        <v>63</v>
      </c>
      <c r="B48" s="90">
        <v>2</v>
      </c>
      <c r="C48" s="90"/>
      <c r="D48" s="90">
        <v>1</v>
      </c>
      <c r="E48" s="90"/>
      <c r="F48" s="105">
        <v>3</v>
      </c>
      <c r="G48" s="71"/>
      <c r="H48" s="71"/>
      <c r="I48" s="114" t="s">
        <v>63</v>
      </c>
      <c r="J48" s="110">
        <v>1</v>
      </c>
      <c r="K48" s="96"/>
      <c r="L48" s="172"/>
      <c r="M48" s="172">
        <v>2</v>
      </c>
      <c r="N48" s="173">
        <v>3</v>
      </c>
      <c r="O48" s="2"/>
      <c r="P48"/>
      <c r="Q48"/>
      <c r="R48"/>
      <c r="S48"/>
    </row>
    <row r="49" spans="1:19" s="73" customFormat="1">
      <c r="A49" s="89" t="s">
        <v>42</v>
      </c>
      <c r="B49" s="90">
        <v>3</v>
      </c>
      <c r="C49" s="90">
        <v>3</v>
      </c>
      <c r="D49" s="90"/>
      <c r="E49" s="90"/>
      <c r="F49" s="105">
        <v>6</v>
      </c>
      <c r="G49" s="71"/>
      <c r="H49" s="71"/>
      <c r="I49" s="114" t="s">
        <v>42</v>
      </c>
      <c r="J49" s="110">
        <v>4</v>
      </c>
      <c r="K49" s="96"/>
      <c r="L49" s="172">
        <v>1</v>
      </c>
      <c r="M49" s="172">
        <v>1</v>
      </c>
      <c r="N49" s="173">
        <v>6</v>
      </c>
      <c r="O49" s="2"/>
      <c r="P49"/>
      <c r="Q49"/>
      <c r="R49"/>
      <c r="S49"/>
    </row>
    <row r="50" spans="1:19" s="73" customFormat="1" ht="15.75" thickBot="1">
      <c r="A50" s="89" t="s">
        <v>24</v>
      </c>
      <c r="B50" s="90">
        <v>1</v>
      </c>
      <c r="C50" s="90"/>
      <c r="D50" s="90">
        <v>2</v>
      </c>
      <c r="E50" s="90">
        <v>2</v>
      </c>
      <c r="F50" s="105">
        <v>5</v>
      </c>
      <c r="G50" s="71"/>
      <c r="H50" s="71"/>
      <c r="I50" s="164" t="s">
        <v>24</v>
      </c>
      <c r="J50" s="110">
        <v>2</v>
      </c>
      <c r="K50" s="96"/>
      <c r="L50" s="172">
        <v>1</v>
      </c>
      <c r="M50" s="172">
        <v>2</v>
      </c>
      <c r="N50" s="173">
        <v>5</v>
      </c>
      <c r="O50" s="2"/>
      <c r="P50"/>
      <c r="Q50"/>
      <c r="R50"/>
      <c r="S50"/>
    </row>
    <row r="51" spans="1:19" s="73" customFormat="1" ht="15.75" thickBot="1">
      <c r="A51" s="92" t="s">
        <v>306</v>
      </c>
      <c r="B51" s="93">
        <v>10</v>
      </c>
      <c r="C51" s="93">
        <v>15</v>
      </c>
      <c r="D51" s="93">
        <v>14</v>
      </c>
      <c r="E51" s="93">
        <v>5</v>
      </c>
      <c r="F51" s="106">
        <v>44</v>
      </c>
      <c r="G51" s="71"/>
      <c r="H51" s="71"/>
      <c r="I51" s="165" t="s">
        <v>306</v>
      </c>
      <c r="J51" s="111">
        <v>18</v>
      </c>
      <c r="K51" s="98">
        <v>2</v>
      </c>
      <c r="L51" s="174">
        <v>9</v>
      </c>
      <c r="M51" s="174">
        <v>14</v>
      </c>
      <c r="N51" s="175">
        <v>43</v>
      </c>
      <c r="O51" s="2"/>
      <c r="P51"/>
      <c r="Q51"/>
      <c r="R51"/>
      <c r="S51"/>
    </row>
    <row r="52" spans="1:19" s="73" customFormat="1" ht="15.75" thickBot="1">
      <c r="A52" s="70"/>
      <c r="B52" s="76"/>
      <c r="C52" s="76"/>
      <c r="D52" s="76"/>
      <c r="E52" s="71"/>
      <c r="F52" s="71"/>
      <c r="G52" s="71"/>
      <c r="H52" s="71"/>
      <c r="I52" s="70"/>
      <c r="J52" s="83"/>
      <c r="K52" s="83"/>
      <c r="L52" s="76"/>
      <c r="M52" s="76"/>
      <c r="N52" s="76"/>
      <c r="O52" s="2"/>
      <c r="P52"/>
      <c r="Q52"/>
      <c r="R52"/>
      <c r="S52" s="2"/>
    </row>
    <row r="53" spans="1:19" s="73" customFormat="1" ht="15.75" thickBot="1">
      <c r="A53" s="209" t="s">
        <v>316</v>
      </c>
      <c r="B53" s="210"/>
      <c r="C53" s="210"/>
      <c r="D53" s="211"/>
      <c r="E53" s="71"/>
      <c r="F53" s="71"/>
      <c r="G53" s="71"/>
      <c r="H53" s="71"/>
      <c r="I53" s="209" t="s">
        <v>317</v>
      </c>
      <c r="J53" s="210"/>
      <c r="K53" s="210"/>
      <c r="L53" s="211"/>
      <c r="M53" s="76"/>
      <c r="N53" s="159">
        <f>26/43</f>
        <v>0.60465116279069764</v>
      </c>
      <c r="O53" s="2"/>
      <c r="P53"/>
      <c r="Q53"/>
      <c r="R53"/>
      <c r="S53" s="2"/>
    </row>
    <row r="54" spans="1:19" s="73" customFormat="1" ht="15.75" thickBot="1">
      <c r="A54" s="100" t="s">
        <v>304</v>
      </c>
      <c r="B54" s="101" t="s">
        <v>312</v>
      </c>
      <c r="C54" s="102"/>
      <c r="D54" s="107"/>
      <c r="E54" s="2"/>
      <c r="F54" s="2"/>
      <c r="G54" s="2"/>
      <c r="H54" s="71"/>
      <c r="I54" s="100" t="s">
        <v>304</v>
      </c>
      <c r="J54" s="171" t="s">
        <v>312</v>
      </c>
      <c r="K54" s="103"/>
      <c r="L54" s="104"/>
      <c r="M54" s="76"/>
      <c r="N54" s="76"/>
      <c r="O54" s="2"/>
      <c r="P54"/>
      <c r="Q54"/>
      <c r="R54"/>
      <c r="S54" s="2"/>
    </row>
    <row r="55" spans="1:19" s="73" customFormat="1" ht="15.75" thickBot="1">
      <c r="A55" s="87" t="s">
        <v>16</v>
      </c>
      <c r="B55" s="64" t="s">
        <v>23</v>
      </c>
      <c r="C55" s="64" t="s">
        <v>29</v>
      </c>
      <c r="D55" s="88" t="s">
        <v>306</v>
      </c>
      <c r="E55" s="2"/>
      <c r="F55" s="2"/>
      <c r="G55" s="2"/>
      <c r="H55" s="71"/>
      <c r="I55" s="87" t="s">
        <v>16</v>
      </c>
      <c r="J55" s="115" t="s">
        <v>23</v>
      </c>
      <c r="K55" s="116" t="s">
        <v>29</v>
      </c>
      <c r="L55" s="180" t="s">
        <v>306</v>
      </c>
      <c r="M55" s="76"/>
      <c r="N55" s="76"/>
      <c r="O55" s="2"/>
      <c r="P55"/>
      <c r="Q55"/>
      <c r="R55"/>
      <c r="S55" s="2"/>
    </row>
    <row r="56" spans="1:19" s="73" customFormat="1">
      <c r="A56" s="89" t="s">
        <v>30</v>
      </c>
      <c r="B56" s="90">
        <v>3</v>
      </c>
      <c r="C56" s="90">
        <v>4</v>
      </c>
      <c r="D56" s="105">
        <v>7</v>
      </c>
      <c r="E56" s="2"/>
      <c r="F56" s="2"/>
      <c r="G56" s="2"/>
      <c r="H56" s="71"/>
      <c r="I56" s="113" t="s">
        <v>30</v>
      </c>
      <c r="J56" s="108"/>
      <c r="K56" s="151">
        <v>7</v>
      </c>
      <c r="L56" s="181">
        <v>7</v>
      </c>
      <c r="M56" s="76"/>
      <c r="N56" s="76"/>
      <c r="O56" s="2"/>
      <c r="P56" s="2"/>
      <c r="Q56" s="2"/>
      <c r="R56" s="2"/>
      <c r="S56" s="2"/>
    </row>
    <row r="57" spans="1:19" s="73" customFormat="1">
      <c r="A57" s="89" t="s">
        <v>17</v>
      </c>
      <c r="B57" s="90">
        <v>5</v>
      </c>
      <c r="C57" s="90">
        <v>2</v>
      </c>
      <c r="D57" s="105">
        <v>7</v>
      </c>
      <c r="E57" s="2"/>
      <c r="F57" s="2"/>
      <c r="G57" s="2"/>
      <c r="H57" s="71"/>
      <c r="I57" s="114" t="s">
        <v>17</v>
      </c>
      <c r="J57" s="110"/>
      <c r="K57" s="96">
        <v>7</v>
      </c>
      <c r="L57" s="105">
        <v>7</v>
      </c>
      <c r="M57" s="76"/>
      <c r="N57" s="76"/>
      <c r="O57" s="2"/>
      <c r="P57" s="2"/>
      <c r="Q57" s="2"/>
      <c r="R57" s="2"/>
      <c r="S57" s="2"/>
    </row>
    <row r="58" spans="1:19" s="73" customFormat="1">
      <c r="A58" s="89" t="s">
        <v>34</v>
      </c>
      <c r="B58" s="90">
        <v>8</v>
      </c>
      <c r="C58" s="90">
        <v>1</v>
      </c>
      <c r="D58" s="105">
        <v>9</v>
      </c>
      <c r="E58" s="2"/>
      <c r="F58" s="2"/>
      <c r="G58" s="2"/>
      <c r="H58" s="71"/>
      <c r="I58" s="114" t="s">
        <v>34</v>
      </c>
      <c r="J58" s="110">
        <v>4</v>
      </c>
      <c r="K58" s="96">
        <v>5</v>
      </c>
      <c r="L58" s="105">
        <v>9</v>
      </c>
      <c r="M58" s="76"/>
      <c r="N58" s="76"/>
      <c r="O58" s="2"/>
      <c r="P58" s="2"/>
      <c r="Q58" s="2"/>
      <c r="R58" s="2"/>
      <c r="S58" s="2"/>
    </row>
    <row r="59" spans="1:19" s="73" customFormat="1">
      <c r="A59" s="89" t="s">
        <v>69</v>
      </c>
      <c r="B59" s="90">
        <v>7</v>
      </c>
      <c r="C59" s="90"/>
      <c r="D59" s="105">
        <v>7</v>
      </c>
      <c r="E59" s="2"/>
      <c r="F59" s="2"/>
      <c r="G59" s="2"/>
      <c r="H59" s="71"/>
      <c r="I59" s="114" t="s">
        <v>69</v>
      </c>
      <c r="J59" s="110">
        <v>4</v>
      </c>
      <c r="K59" s="96">
        <v>2</v>
      </c>
      <c r="L59" s="105">
        <v>6</v>
      </c>
      <c r="M59" s="76"/>
      <c r="N59" s="76"/>
      <c r="O59" s="2"/>
      <c r="P59" s="2"/>
      <c r="Q59" s="2"/>
      <c r="R59" s="2"/>
      <c r="S59" s="2"/>
    </row>
    <row r="60" spans="1:19" s="73" customFormat="1">
      <c r="A60" s="89" t="s">
        <v>63</v>
      </c>
      <c r="B60" s="90">
        <v>1</v>
      </c>
      <c r="C60" s="90">
        <v>2</v>
      </c>
      <c r="D60" s="105">
        <v>3</v>
      </c>
      <c r="E60" s="2"/>
      <c r="F60" s="2"/>
      <c r="G60" s="2"/>
      <c r="H60" s="71"/>
      <c r="I60" s="114" t="s">
        <v>63</v>
      </c>
      <c r="J60" s="110"/>
      <c r="K60" s="96">
        <v>3</v>
      </c>
      <c r="L60" s="105">
        <v>3</v>
      </c>
      <c r="M60" s="76"/>
      <c r="N60" s="76"/>
      <c r="O60" s="2"/>
      <c r="P60" s="2"/>
      <c r="Q60" s="2"/>
      <c r="R60" s="2"/>
      <c r="S60" s="2"/>
    </row>
    <row r="61" spans="1:19" s="73" customFormat="1">
      <c r="A61" s="89" t="s">
        <v>42</v>
      </c>
      <c r="B61" s="90">
        <v>3</v>
      </c>
      <c r="C61" s="90">
        <v>3</v>
      </c>
      <c r="D61" s="105">
        <v>6</v>
      </c>
      <c r="E61" s="2"/>
      <c r="F61" s="2"/>
      <c r="G61" s="2"/>
      <c r="H61" s="71"/>
      <c r="I61" s="114" t="s">
        <v>42</v>
      </c>
      <c r="J61" s="110">
        <v>1</v>
      </c>
      <c r="K61" s="96">
        <v>5</v>
      </c>
      <c r="L61" s="105">
        <v>6</v>
      </c>
      <c r="M61" s="76"/>
      <c r="N61" s="76"/>
      <c r="O61" s="2"/>
      <c r="P61" s="2"/>
      <c r="Q61" s="2"/>
      <c r="R61" s="2"/>
      <c r="S61" s="2"/>
    </row>
    <row r="62" spans="1:19" s="73" customFormat="1" ht="15.75" thickBot="1">
      <c r="A62" s="89" t="s">
        <v>24</v>
      </c>
      <c r="B62" s="90">
        <v>2</v>
      </c>
      <c r="C62" s="90">
        <v>3</v>
      </c>
      <c r="D62" s="105">
        <v>5</v>
      </c>
      <c r="E62" s="2"/>
      <c r="F62" s="2"/>
      <c r="G62" s="2"/>
      <c r="H62" s="71"/>
      <c r="I62" s="164" t="s">
        <v>24</v>
      </c>
      <c r="J62" s="110">
        <v>1</v>
      </c>
      <c r="K62" s="96">
        <v>4</v>
      </c>
      <c r="L62" s="105">
        <v>5</v>
      </c>
      <c r="M62" s="76"/>
      <c r="N62" s="76"/>
      <c r="O62" s="2"/>
      <c r="P62" s="2"/>
      <c r="Q62" s="2"/>
      <c r="R62" s="2"/>
      <c r="S62" s="2"/>
    </row>
    <row r="63" spans="1:19" s="73" customFormat="1" ht="15.75" thickBot="1">
      <c r="A63" s="92" t="s">
        <v>306</v>
      </c>
      <c r="B63" s="93">
        <v>29</v>
      </c>
      <c r="C63" s="93">
        <v>15</v>
      </c>
      <c r="D63" s="106">
        <v>44</v>
      </c>
      <c r="E63" s="2"/>
      <c r="F63" s="2"/>
      <c r="G63" s="2"/>
      <c r="H63" s="71"/>
      <c r="I63" s="165" t="s">
        <v>306</v>
      </c>
      <c r="J63" s="111">
        <v>10</v>
      </c>
      <c r="K63" s="98">
        <v>33</v>
      </c>
      <c r="L63" s="106">
        <v>43</v>
      </c>
      <c r="M63" s="76"/>
      <c r="N63" s="76"/>
      <c r="O63" s="2"/>
      <c r="P63" s="2"/>
      <c r="Q63" s="2"/>
      <c r="R63" s="2"/>
      <c r="S63" s="2"/>
    </row>
    <row r="64" spans="1:19" s="73" customFormat="1">
      <c r="A64" s="2"/>
      <c r="B64" s="1"/>
      <c r="C64" s="1"/>
      <c r="D64" s="1"/>
      <c r="E64" s="2"/>
      <c r="F64" s="2"/>
      <c r="G64" s="2"/>
      <c r="H64" s="71"/>
      <c r="I64" s="70"/>
      <c r="J64" s="83"/>
      <c r="K64" s="83"/>
      <c r="L64" s="76"/>
      <c r="M64" s="76"/>
      <c r="N64" s="76"/>
      <c r="O64" s="2"/>
      <c r="P64" s="2"/>
      <c r="Q64" s="2"/>
      <c r="R64" s="2"/>
      <c r="S64" s="2"/>
    </row>
    <row r="65" spans="1:19" s="73" customFormat="1">
      <c r="A65" s="2"/>
      <c r="B65" s="1"/>
      <c r="C65" s="1"/>
      <c r="D65" s="1"/>
      <c r="E65" s="2"/>
      <c r="F65" s="2"/>
      <c r="G65" s="2"/>
      <c r="H65" s="2"/>
      <c r="I65" s="2"/>
      <c r="J65" s="84"/>
      <c r="K65" s="84"/>
      <c r="L65" s="1"/>
      <c r="M65" s="1"/>
      <c r="N65" s="1"/>
      <c r="O65" s="2"/>
      <c r="P65" s="2"/>
      <c r="Q65" s="2"/>
      <c r="R65" s="2"/>
      <c r="S65" s="2"/>
    </row>
    <row r="66" spans="1:19">
      <c r="A66" s="67" t="s">
        <v>0</v>
      </c>
      <c r="B66" s="16" t="s">
        <v>30</v>
      </c>
      <c r="I66" s="74"/>
      <c r="J66" s="85"/>
      <c r="K66" s="85"/>
      <c r="L66" s="86"/>
    </row>
    <row r="67" spans="1:19">
      <c r="A67" s="66"/>
      <c r="B67" s="14"/>
      <c r="C67" s="14"/>
      <c r="I67" s="67" t="s">
        <v>0</v>
      </c>
      <c r="J67" s="80" t="s">
        <v>30</v>
      </c>
      <c r="K67" s="79"/>
    </row>
    <row r="68" spans="1:19">
      <c r="A68" s="67" t="s">
        <v>16</v>
      </c>
      <c r="B68" s="16" t="s">
        <v>304</v>
      </c>
      <c r="C68" s="16" t="s">
        <v>305</v>
      </c>
      <c r="I68" s="72"/>
      <c r="K68" s="79"/>
    </row>
    <row r="69" spans="1:19">
      <c r="A69" s="69" t="s">
        <v>38</v>
      </c>
      <c r="B69" s="75">
        <v>2</v>
      </c>
      <c r="C69" s="77">
        <v>0.2857142857142857</v>
      </c>
      <c r="I69" s="67" t="s">
        <v>16</v>
      </c>
      <c r="J69" s="80" t="s">
        <v>304</v>
      </c>
      <c r="K69" s="80" t="s">
        <v>305</v>
      </c>
    </row>
    <row r="70" spans="1:19">
      <c r="A70" s="69" t="s">
        <v>21</v>
      </c>
      <c r="B70" s="75">
        <v>1</v>
      </c>
      <c r="C70" s="77">
        <v>0.14285714285714285</v>
      </c>
      <c r="I70" s="69" t="s">
        <v>38</v>
      </c>
      <c r="J70" s="81">
        <v>3</v>
      </c>
      <c r="K70" s="82">
        <v>0.42857142857142855</v>
      </c>
    </row>
    <row r="71" spans="1:19">
      <c r="A71" s="69" t="s">
        <v>22</v>
      </c>
      <c r="B71" s="75">
        <v>2</v>
      </c>
      <c r="C71" s="77">
        <v>0.2857142857142857</v>
      </c>
      <c r="I71" s="69" t="s">
        <v>28</v>
      </c>
      <c r="J71" s="81">
        <v>4</v>
      </c>
      <c r="K71" s="82">
        <v>0.5714285714285714</v>
      </c>
    </row>
    <row r="72" spans="1:19">
      <c r="A72" s="69" t="s">
        <v>28</v>
      </c>
      <c r="B72" s="75">
        <v>2</v>
      </c>
      <c r="C72" s="77">
        <v>0.2857142857142857</v>
      </c>
      <c r="I72" s="69" t="s">
        <v>306</v>
      </c>
      <c r="J72" s="81">
        <v>7</v>
      </c>
      <c r="K72" s="82">
        <v>1</v>
      </c>
    </row>
    <row r="73" spans="1:19">
      <c r="A73" s="69" t="s">
        <v>306</v>
      </c>
      <c r="B73" s="75">
        <v>7</v>
      </c>
      <c r="C73" s="77">
        <v>1</v>
      </c>
      <c r="I73" s="65"/>
      <c r="J73" s="79"/>
      <c r="K73" s="79"/>
    </row>
    <row r="74" spans="1:19">
      <c r="A74" s="65"/>
      <c r="B74" s="14"/>
      <c r="C74" s="14"/>
      <c r="I74" s="65"/>
      <c r="J74" s="79"/>
      <c r="K74" s="79"/>
    </row>
    <row r="75" spans="1:19">
      <c r="A75" s="65"/>
      <c r="B75" s="14"/>
      <c r="C75" s="14"/>
      <c r="I75" s="65"/>
      <c r="J75" s="79"/>
      <c r="K75" s="79"/>
    </row>
    <row r="76" spans="1:19">
      <c r="A76" s="67" t="s">
        <v>0</v>
      </c>
      <c r="B76" s="16" t="s">
        <v>17</v>
      </c>
      <c r="I76" s="67" t="s">
        <v>0</v>
      </c>
      <c r="J76" s="80" t="s">
        <v>17</v>
      </c>
      <c r="K76" s="79"/>
    </row>
    <row r="77" spans="1:19">
      <c r="A77" s="66"/>
      <c r="B77" s="14"/>
      <c r="C77" s="14"/>
      <c r="I77" s="66"/>
      <c r="J77" s="79"/>
      <c r="K77" s="79"/>
    </row>
    <row r="78" spans="1:19">
      <c r="A78" s="67" t="s">
        <v>16</v>
      </c>
      <c r="B78" s="16" t="s">
        <v>304</v>
      </c>
      <c r="C78" s="16" t="s">
        <v>305</v>
      </c>
      <c r="I78" s="67" t="s">
        <v>16</v>
      </c>
      <c r="J78" s="80" t="s">
        <v>304</v>
      </c>
      <c r="K78" s="80" t="s">
        <v>305</v>
      </c>
    </row>
    <row r="79" spans="1:19">
      <c r="A79" s="69" t="s">
        <v>38</v>
      </c>
      <c r="B79" s="75">
        <v>2</v>
      </c>
      <c r="C79" s="77">
        <v>0.2857142857142857</v>
      </c>
      <c r="I79" s="69" t="s">
        <v>38</v>
      </c>
      <c r="J79" s="81">
        <v>2</v>
      </c>
      <c r="K79" s="82">
        <v>0.2857142857142857</v>
      </c>
    </row>
    <row r="80" spans="1:19">
      <c r="A80" s="69" t="s">
        <v>21</v>
      </c>
      <c r="B80" s="75">
        <v>2</v>
      </c>
      <c r="C80" s="77">
        <v>0.2857142857142857</v>
      </c>
      <c r="I80" s="69" t="s">
        <v>28</v>
      </c>
      <c r="J80" s="81">
        <v>5</v>
      </c>
      <c r="K80" s="82">
        <v>0.7142857142857143</v>
      </c>
    </row>
    <row r="81" spans="1:11">
      <c r="A81" s="69" t="s">
        <v>22</v>
      </c>
      <c r="B81" s="75">
        <v>3</v>
      </c>
      <c r="C81" s="77">
        <v>0.42857142857142855</v>
      </c>
      <c r="I81" s="69" t="s">
        <v>306</v>
      </c>
      <c r="J81" s="81">
        <v>7</v>
      </c>
      <c r="K81" s="82">
        <v>1</v>
      </c>
    </row>
    <row r="82" spans="1:11">
      <c r="A82" s="69" t="s">
        <v>306</v>
      </c>
      <c r="B82" s="75">
        <v>7</v>
      </c>
      <c r="C82" s="77">
        <v>1</v>
      </c>
      <c r="I82"/>
      <c r="J82"/>
      <c r="K82"/>
    </row>
    <row r="83" spans="1:11">
      <c r="A83" s="65"/>
      <c r="B83" s="14"/>
      <c r="C83" s="14"/>
      <c r="I83" s="65"/>
      <c r="J83" s="79"/>
      <c r="K83" s="79"/>
    </row>
    <row r="84" spans="1:11">
      <c r="A84" s="65"/>
      <c r="B84" s="14"/>
      <c r="C84" s="14"/>
      <c r="I84" s="65"/>
      <c r="J84" s="79"/>
      <c r="K84" s="79"/>
    </row>
    <row r="85" spans="1:11">
      <c r="A85" s="67" t="s">
        <v>0</v>
      </c>
      <c r="B85" s="16" t="s">
        <v>34</v>
      </c>
      <c r="I85" s="67" t="s">
        <v>0</v>
      </c>
      <c r="J85" s="80" t="s">
        <v>34</v>
      </c>
    </row>
    <row r="86" spans="1:11">
      <c r="A86" s="66"/>
      <c r="B86" s="14"/>
      <c r="C86" s="14"/>
      <c r="I86" s="66"/>
      <c r="J86" s="79"/>
      <c r="K86" s="79"/>
    </row>
    <row r="87" spans="1:11">
      <c r="A87" s="67" t="s">
        <v>16</v>
      </c>
      <c r="B87" s="16" t="s">
        <v>304</v>
      </c>
      <c r="C87" s="16" t="s">
        <v>305</v>
      </c>
      <c r="I87" s="67" t="s">
        <v>16</v>
      </c>
      <c r="J87" s="80" t="s">
        <v>304</v>
      </c>
      <c r="K87" s="80" t="s">
        <v>305</v>
      </c>
    </row>
    <row r="88" spans="1:11">
      <c r="A88" s="69" t="s">
        <v>21</v>
      </c>
      <c r="B88" s="75">
        <v>6</v>
      </c>
      <c r="C88" s="77">
        <v>0.66666666666666663</v>
      </c>
      <c r="I88" s="69" t="s">
        <v>38</v>
      </c>
      <c r="J88" s="81">
        <v>4</v>
      </c>
      <c r="K88" s="82">
        <v>0.44444444444444442</v>
      </c>
    </row>
    <row r="89" spans="1:11">
      <c r="A89" s="69" t="s">
        <v>22</v>
      </c>
      <c r="B89" s="75">
        <v>2</v>
      </c>
      <c r="C89" s="77">
        <v>0.22222222222222221</v>
      </c>
      <c r="I89" s="69" t="s">
        <v>21</v>
      </c>
      <c r="J89" s="81">
        <v>1</v>
      </c>
      <c r="K89" s="82">
        <v>0.1111111111111111</v>
      </c>
    </row>
    <row r="90" spans="1:11">
      <c r="A90" s="69" t="s">
        <v>28</v>
      </c>
      <c r="B90" s="75">
        <v>1</v>
      </c>
      <c r="C90" s="77">
        <v>0.1111111111111111</v>
      </c>
      <c r="I90" s="69" t="s">
        <v>22</v>
      </c>
      <c r="J90" s="81">
        <v>4</v>
      </c>
      <c r="K90" s="82">
        <v>0.44444444444444442</v>
      </c>
    </row>
    <row r="91" spans="1:11">
      <c r="A91" s="69" t="s">
        <v>306</v>
      </c>
      <c r="B91" s="75">
        <v>9</v>
      </c>
      <c r="C91" s="77">
        <v>1</v>
      </c>
      <c r="I91" s="69" t="s">
        <v>306</v>
      </c>
      <c r="J91" s="81">
        <v>9</v>
      </c>
      <c r="K91" s="82">
        <v>1</v>
      </c>
    </row>
    <row r="92" spans="1:11">
      <c r="A92" s="65"/>
      <c r="B92" s="14"/>
      <c r="C92" s="14"/>
      <c r="I92" s="65"/>
      <c r="J92" s="79"/>
      <c r="K92" s="79"/>
    </row>
    <row r="93" spans="1:11">
      <c r="A93" s="65"/>
      <c r="B93" s="14"/>
      <c r="C93" s="14"/>
      <c r="I93" s="65"/>
      <c r="J93" s="79"/>
      <c r="K93" s="79"/>
    </row>
    <row r="94" spans="1:11">
      <c r="A94" s="67" t="s">
        <v>0</v>
      </c>
      <c r="B94" s="16" t="s">
        <v>69</v>
      </c>
      <c r="I94" s="67" t="s">
        <v>0</v>
      </c>
      <c r="J94" s="80" t="s">
        <v>69</v>
      </c>
    </row>
    <row r="95" spans="1:11">
      <c r="A95" s="66"/>
      <c r="B95" s="14"/>
      <c r="C95" s="14"/>
      <c r="I95" s="66"/>
      <c r="J95" s="79"/>
      <c r="K95" s="79"/>
    </row>
    <row r="96" spans="1:11">
      <c r="A96" s="67" t="s">
        <v>16</v>
      </c>
      <c r="B96" s="16" t="s">
        <v>304</v>
      </c>
      <c r="C96" s="16" t="s">
        <v>305</v>
      </c>
      <c r="I96" s="67" t="s">
        <v>16</v>
      </c>
      <c r="J96" s="80" t="s">
        <v>304</v>
      </c>
      <c r="K96" s="80" t="s">
        <v>305</v>
      </c>
    </row>
    <row r="97" spans="1:14">
      <c r="A97" s="69" t="s">
        <v>21</v>
      </c>
      <c r="B97" s="75">
        <v>3</v>
      </c>
      <c r="C97" s="77">
        <v>0.42857142857142855</v>
      </c>
      <c r="I97" s="69" t="s">
        <v>38</v>
      </c>
      <c r="J97" s="81">
        <v>2</v>
      </c>
      <c r="K97" s="82">
        <v>0.33333333333333331</v>
      </c>
    </row>
    <row r="98" spans="1:14">
      <c r="A98" s="69" t="s">
        <v>22</v>
      </c>
      <c r="B98" s="75">
        <v>4</v>
      </c>
      <c r="C98" s="77">
        <v>0.5714285714285714</v>
      </c>
      <c r="I98" s="69" t="s">
        <v>21</v>
      </c>
      <c r="J98" s="81">
        <v>1</v>
      </c>
      <c r="K98" s="82">
        <v>0.16666666666666666</v>
      </c>
    </row>
    <row r="99" spans="1:14">
      <c r="A99" s="69" t="s">
        <v>306</v>
      </c>
      <c r="B99" s="75">
        <v>7</v>
      </c>
      <c r="C99" s="77">
        <v>1</v>
      </c>
      <c r="I99" s="69" t="s">
        <v>22</v>
      </c>
      <c r="J99" s="81">
        <v>3</v>
      </c>
      <c r="K99" s="82">
        <v>0.5</v>
      </c>
    </row>
    <row r="100" spans="1:14">
      <c r="A100" s="65"/>
      <c r="B100" s="14"/>
      <c r="C100" s="14"/>
      <c r="I100" s="69" t="s">
        <v>306</v>
      </c>
      <c r="J100" s="81">
        <v>6</v>
      </c>
      <c r="K100" s="82">
        <v>1</v>
      </c>
    </row>
    <row r="101" spans="1:14">
      <c r="A101" s="65"/>
      <c r="B101" s="14"/>
      <c r="C101" s="14"/>
      <c r="I101" s="65"/>
      <c r="J101" s="79"/>
      <c r="K101" s="79"/>
    </row>
    <row r="102" spans="1:14">
      <c r="A102" s="65"/>
      <c r="B102" s="14"/>
      <c r="C102" s="14"/>
      <c r="I102" s="65"/>
      <c r="J102" s="79"/>
      <c r="K102" s="79"/>
    </row>
    <row r="103" spans="1:14">
      <c r="A103" s="67" t="s">
        <v>0</v>
      </c>
      <c r="B103" s="16" t="s">
        <v>63</v>
      </c>
      <c r="I103" s="67" t="s">
        <v>0</v>
      </c>
      <c r="J103" s="80" t="s">
        <v>63</v>
      </c>
      <c r="K103" s="79"/>
    </row>
    <row r="104" spans="1:14" s="2" customFormat="1">
      <c r="A104" s="66"/>
      <c r="B104" s="14"/>
      <c r="C104" s="14"/>
      <c r="D104" s="14"/>
      <c r="E104" s="65"/>
      <c r="F104" s="65"/>
      <c r="G104" s="65"/>
      <c r="H104" s="65"/>
      <c r="I104" s="66"/>
      <c r="J104" s="79"/>
      <c r="K104" s="79"/>
      <c r="L104" s="1"/>
      <c r="M104" s="1"/>
      <c r="N104" s="1"/>
    </row>
    <row r="105" spans="1:14">
      <c r="A105" s="67" t="s">
        <v>16</v>
      </c>
      <c r="B105" s="16" t="s">
        <v>304</v>
      </c>
      <c r="C105" s="16" t="s">
        <v>305</v>
      </c>
      <c r="I105" s="67" t="s">
        <v>16</v>
      </c>
      <c r="J105" s="80" t="s">
        <v>304</v>
      </c>
      <c r="K105" s="80" t="s">
        <v>305</v>
      </c>
    </row>
    <row r="106" spans="1:14">
      <c r="A106" s="69" t="s">
        <v>38</v>
      </c>
      <c r="B106" s="75">
        <v>2</v>
      </c>
      <c r="C106" s="77">
        <v>0.66666666666666663</v>
      </c>
      <c r="I106" s="69" t="s">
        <v>38</v>
      </c>
      <c r="J106" s="81">
        <v>1</v>
      </c>
      <c r="K106" s="82">
        <v>0.33333333333333331</v>
      </c>
    </row>
    <row r="107" spans="1:14">
      <c r="A107" s="69" t="s">
        <v>22</v>
      </c>
      <c r="B107" s="75">
        <v>1</v>
      </c>
      <c r="C107" s="77">
        <v>0.33333333333333331</v>
      </c>
      <c r="I107" s="69" t="s">
        <v>28</v>
      </c>
      <c r="J107" s="81">
        <v>2</v>
      </c>
      <c r="K107" s="82">
        <v>0.66666666666666663</v>
      </c>
    </row>
    <row r="108" spans="1:14">
      <c r="A108" s="69" t="s">
        <v>306</v>
      </c>
      <c r="B108" s="75">
        <v>3</v>
      </c>
      <c r="C108" s="77">
        <v>1</v>
      </c>
      <c r="I108" s="69" t="s">
        <v>306</v>
      </c>
      <c r="J108" s="81">
        <v>3</v>
      </c>
      <c r="K108" s="82">
        <v>1</v>
      </c>
    </row>
    <row r="109" spans="1:14">
      <c r="A109" s="65"/>
      <c r="B109" s="14"/>
      <c r="C109" s="14"/>
      <c r="I109"/>
      <c r="J109"/>
      <c r="K109"/>
    </row>
    <row r="110" spans="1:14">
      <c r="A110" s="65"/>
      <c r="B110" s="14"/>
      <c r="C110" s="14"/>
      <c r="I110" s="65"/>
      <c r="J110" s="79"/>
      <c r="K110" s="79"/>
    </row>
    <row r="111" spans="1:14">
      <c r="A111" s="65"/>
      <c r="B111" s="14"/>
      <c r="C111" s="14"/>
      <c r="I111" s="65"/>
      <c r="J111" s="79"/>
      <c r="K111" s="79"/>
    </row>
    <row r="112" spans="1:14">
      <c r="A112" s="67" t="s">
        <v>0</v>
      </c>
      <c r="B112" s="16" t="s">
        <v>42</v>
      </c>
      <c r="I112" s="67" t="s">
        <v>0</v>
      </c>
      <c r="J112" s="80" t="s">
        <v>42</v>
      </c>
    </row>
    <row r="113" spans="1:14">
      <c r="A113" s="66"/>
      <c r="B113" s="14"/>
      <c r="C113" s="14"/>
      <c r="I113" s="66"/>
      <c r="J113" s="79"/>
      <c r="K113" s="79"/>
    </row>
    <row r="114" spans="1:14">
      <c r="A114" s="67" t="s">
        <v>16</v>
      </c>
      <c r="B114" s="16" t="s">
        <v>304</v>
      </c>
      <c r="C114" s="16" t="s">
        <v>305</v>
      </c>
      <c r="I114" s="67" t="s">
        <v>16</v>
      </c>
      <c r="J114" s="80" t="s">
        <v>304</v>
      </c>
      <c r="K114" s="80" t="s">
        <v>305</v>
      </c>
    </row>
    <row r="115" spans="1:14">
      <c r="A115" s="69" t="s">
        <v>38</v>
      </c>
      <c r="B115" s="75">
        <v>3</v>
      </c>
      <c r="C115" s="77">
        <v>0.5</v>
      </c>
      <c r="I115" s="69" t="s">
        <v>38</v>
      </c>
      <c r="J115" s="81">
        <v>4</v>
      </c>
      <c r="K115" s="82">
        <v>0.66666666666666663</v>
      </c>
    </row>
    <row r="116" spans="1:14">
      <c r="A116" s="69" t="s">
        <v>21</v>
      </c>
      <c r="B116" s="75">
        <v>3</v>
      </c>
      <c r="C116" s="77">
        <v>0.5</v>
      </c>
      <c r="I116" s="69" t="s">
        <v>22</v>
      </c>
      <c r="J116" s="81">
        <v>1</v>
      </c>
      <c r="K116" s="82">
        <v>0.16666666666666666</v>
      </c>
    </row>
    <row r="117" spans="1:14">
      <c r="A117" s="69" t="s">
        <v>306</v>
      </c>
      <c r="B117" s="75">
        <v>6</v>
      </c>
      <c r="C117" s="77">
        <v>1</v>
      </c>
      <c r="I117" s="69" t="s">
        <v>28</v>
      </c>
      <c r="J117" s="81">
        <v>1</v>
      </c>
      <c r="K117" s="82">
        <v>0.16666666666666666</v>
      </c>
    </row>
    <row r="118" spans="1:14" s="2" customFormat="1">
      <c r="A118" s="65"/>
      <c r="B118" s="14"/>
      <c r="C118" s="14"/>
      <c r="D118" s="14"/>
      <c r="E118" s="65"/>
      <c r="F118" s="65"/>
      <c r="G118" s="65"/>
      <c r="H118" s="65"/>
      <c r="I118" s="69" t="s">
        <v>306</v>
      </c>
      <c r="J118" s="81">
        <v>6</v>
      </c>
      <c r="K118" s="82">
        <v>1</v>
      </c>
      <c r="L118" s="1"/>
      <c r="M118" s="1"/>
      <c r="N118" s="1"/>
    </row>
    <row r="119" spans="1:14" s="2" customFormat="1">
      <c r="A119" s="65"/>
      <c r="B119" s="14"/>
      <c r="C119" s="14"/>
      <c r="D119" s="14"/>
      <c r="E119" s="65"/>
      <c r="F119" s="65"/>
      <c r="G119" s="65"/>
      <c r="H119" s="65"/>
      <c r="I119" s="65"/>
      <c r="J119" s="79"/>
      <c r="K119" s="79"/>
      <c r="L119" s="1"/>
      <c r="M119" s="1"/>
      <c r="N119" s="1"/>
    </row>
    <row r="120" spans="1:14">
      <c r="A120" s="67" t="s">
        <v>0</v>
      </c>
      <c r="B120" s="16" t="s">
        <v>24</v>
      </c>
      <c r="I120" s="67" t="s">
        <v>0</v>
      </c>
      <c r="J120" s="80" t="s">
        <v>24</v>
      </c>
    </row>
    <row r="121" spans="1:14" s="2" customFormat="1">
      <c r="A121" s="66"/>
      <c r="B121" s="14"/>
      <c r="C121" s="14"/>
      <c r="D121" s="14"/>
      <c r="E121" s="65"/>
      <c r="F121" s="65"/>
      <c r="G121" s="65"/>
      <c r="H121" s="65"/>
      <c r="I121" s="66"/>
      <c r="J121" s="79"/>
      <c r="K121" s="79"/>
      <c r="L121" s="1"/>
      <c r="M121" s="1"/>
      <c r="N121" s="1"/>
    </row>
    <row r="122" spans="1:14">
      <c r="A122" s="67" t="s">
        <v>16</v>
      </c>
      <c r="B122" s="16" t="s">
        <v>304</v>
      </c>
      <c r="C122" s="16" t="s">
        <v>305</v>
      </c>
      <c r="I122" s="67" t="s">
        <v>16</v>
      </c>
      <c r="J122" s="80" t="s">
        <v>304</v>
      </c>
      <c r="K122" s="80" t="s">
        <v>305</v>
      </c>
    </row>
    <row r="123" spans="1:14">
      <c r="A123" s="69" t="s">
        <v>38</v>
      </c>
      <c r="B123" s="75">
        <v>1</v>
      </c>
      <c r="C123" s="77">
        <v>0.2</v>
      </c>
      <c r="I123" s="69" t="s">
        <v>38</v>
      </c>
      <c r="J123" s="81">
        <v>2</v>
      </c>
      <c r="K123" s="82">
        <v>0.4</v>
      </c>
    </row>
    <row r="124" spans="1:14">
      <c r="A124" s="69" t="s">
        <v>22</v>
      </c>
      <c r="B124" s="75">
        <v>2</v>
      </c>
      <c r="C124" s="77">
        <v>0.4</v>
      </c>
      <c r="I124" s="69" t="s">
        <v>22</v>
      </c>
      <c r="J124" s="81">
        <v>1</v>
      </c>
      <c r="K124" s="82">
        <v>0.2</v>
      </c>
    </row>
    <row r="125" spans="1:14">
      <c r="A125" s="69" t="s">
        <v>28</v>
      </c>
      <c r="B125" s="75">
        <v>2</v>
      </c>
      <c r="C125" s="77">
        <v>0.4</v>
      </c>
      <c r="I125" s="69" t="s">
        <v>28</v>
      </c>
      <c r="J125" s="81">
        <v>2</v>
      </c>
      <c r="K125" s="82">
        <v>0.4</v>
      </c>
    </row>
    <row r="126" spans="1:14">
      <c r="A126" s="69" t="s">
        <v>306</v>
      </c>
      <c r="B126" s="75">
        <v>5</v>
      </c>
      <c r="C126" s="77">
        <v>1</v>
      </c>
      <c r="I126" s="69" t="s">
        <v>306</v>
      </c>
      <c r="J126" s="81">
        <v>5</v>
      </c>
      <c r="K126" s="82">
        <v>1</v>
      </c>
    </row>
  </sheetData>
  <mergeCells count="16">
    <mergeCell ref="A41:F41"/>
    <mergeCell ref="I41:N41"/>
    <mergeCell ref="A53:D53"/>
    <mergeCell ref="I53:L53"/>
    <mergeCell ref="A16:C16"/>
    <mergeCell ref="I16:K16"/>
    <mergeCell ref="A25:C25"/>
    <mergeCell ref="I25:K25"/>
    <mergeCell ref="A34:C34"/>
    <mergeCell ref="I35:K35"/>
    <mergeCell ref="A1:C1"/>
    <mergeCell ref="I1:K1"/>
    <mergeCell ref="A2:C2"/>
    <mergeCell ref="I2:K2"/>
    <mergeCell ref="A10:C10"/>
    <mergeCell ref="I10:K10"/>
  </mergeCells>
  <pageMargins left="0.7" right="0.7" top="0.75" bottom="0.75" header="0.3" footer="0.3"/>
  <pageSetup orientation="portrait" r:id="rId3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02"/>
  <sheetViews>
    <sheetView topLeftCell="A4" zoomScale="87" zoomScaleNormal="87" workbookViewId="0">
      <selection activeCell="A29" sqref="A29:XFD29"/>
    </sheetView>
  </sheetViews>
  <sheetFormatPr defaultRowHeight="15"/>
  <cols>
    <col min="1" max="1" width="22.85546875" bestFit="1" customWidth="1"/>
    <col min="2" max="2" width="23.5703125" bestFit="1" customWidth="1"/>
    <col min="3" max="3" width="16" bestFit="1" customWidth="1"/>
    <col min="4" max="4" width="13" bestFit="1" customWidth="1"/>
    <col min="5" max="5" width="22.42578125" bestFit="1" customWidth="1"/>
    <col min="6" max="6" width="16.42578125" customWidth="1"/>
    <col min="7" max="7" width="18.5703125" customWidth="1"/>
    <col min="8" max="8" width="22.42578125" bestFit="1" customWidth="1"/>
    <col min="9" max="9" width="19" bestFit="1" customWidth="1"/>
    <col min="10" max="10" width="22.140625" bestFit="1" customWidth="1"/>
    <col min="11" max="13" width="9.140625" style="2"/>
    <col min="14" max="14" width="21.85546875" style="2" customWidth="1"/>
    <col min="15" max="15" width="26.85546875" style="2" customWidth="1"/>
    <col min="16" max="16" width="28" style="2" customWidth="1"/>
    <col min="17" max="31" width="9.140625" style="2"/>
  </cols>
  <sheetData>
    <row r="1" spans="1:31" ht="15" customHeight="1">
      <c r="A1" s="19" t="s">
        <v>0</v>
      </c>
      <c r="B1" s="19" t="s">
        <v>1</v>
      </c>
      <c r="C1" s="19" t="s">
        <v>2</v>
      </c>
      <c r="D1" s="19" t="s">
        <v>3</v>
      </c>
      <c r="E1" s="214" t="s">
        <v>318</v>
      </c>
      <c r="F1" s="214"/>
      <c r="G1" s="214"/>
      <c r="H1" s="198" t="s">
        <v>319</v>
      </c>
      <c r="I1" s="212"/>
      <c r="J1" s="213"/>
    </row>
    <row r="2" spans="1:31" s="129" customFormat="1">
      <c r="A2" s="128" t="s">
        <v>0</v>
      </c>
      <c r="B2" s="128" t="s">
        <v>1</v>
      </c>
      <c r="C2" s="128" t="s">
        <v>2</v>
      </c>
      <c r="D2" s="128" t="s">
        <v>3</v>
      </c>
      <c r="E2" s="188" t="s">
        <v>11</v>
      </c>
      <c r="F2" s="188" t="s">
        <v>12</v>
      </c>
      <c r="G2" s="188" t="s">
        <v>13</v>
      </c>
      <c r="H2" s="184" t="s">
        <v>11</v>
      </c>
      <c r="I2" s="184" t="s">
        <v>12</v>
      </c>
      <c r="J2" s="184" t="s">
        <v>13</v>
      </c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</row>
    <row r="3" spans="1:31">
      <c r="A3" s="3" t="s">
        <v>17</v>
      </c>
      <c r="B3" s="3" t="s">
        <v>18</v>
      </c>
      <c r="C3" s="4">
        <v>43010</v>
      </c>
      <c r="D3" s="17">
        <f ca="1">DATEDIF(C3,TODAY(),"m")/12</f>
        <v>3.8333333333333335</v>
      </c>
      <c r="E3" s="60" t="s">
        <v>19</v>
      </c>
      <c r="F3" s="150" t="s">
        <v>20</v>
      </c>
      <c r="G3" s="122">
        <f>E3+F3</f>
        <v>1.5428240740740742E-2</v>
      </c>
      <c r="H3" s="148" t="s">
        <v>159</v>
      </c>
      <c r="I3" s="148" t="s">
        <v>160</v>
      </c>
      <c r="J3" s="22">
        <f t="shared" ref="J3:J24" si="0">H3+I3</f>
        <v>2.1296296296296296E-2</v>
      </c>
    </row>
    <row r="4" spans="1:31">
      <c r="A4" s="3" t="s">
        <v>24</v>
      </c>
      <c r="B4" s="3" t="s">
        <v>25</v>
      </c>
      <c r="C4" s="4">
        <v>42899</v>
      </c>
      <c r="D4" s="17">
        <f t="shared" ref="D4:D46" ca="1" si="1">DATEDIF(C4,TODAY(),"m")/12</f>
        <v>4.166666666666667</v>
      </c>
      <c r="E4" s="60" t="s">
        <v>26</v>
      </c>
      <c r="F4" s="150" t="s">
        <v>27</v>
      </c>
      <c r="G4" s="122">
        <f t="shared" ref="G4:G46" si="2">E4+F4</f>
        <v>1.6516203703703703E-2</v>
      </c>
      <c r="H4" s="148" t="s">
        <v>161</v>
      </c>
      <c r="I4" s="148" t="s">
        <v>162</v>
      </c>
      <c r="J4" s="22">
        <f t="shared" si="0"/>
        <v>7.6504629629629631E-3</v>
      </c>
    </row>
    <row r="5" spans="1:31">
      <c r="A5" s="3" t="s">
        <v>30</v>
      </c>
      <c r="B5" s="3" t="s">
        <v>31</v>
      </c>
      <c r="C5" s="4">
        <v>41815</v>
      </c>
      <c r="D5" s="17">
        <f t="shared" ca="1" si="1"/>
        <v>7.083333333333333</v>
      </c>
      <c r="E5" s="60" t="s">
        <v>32</v>
      </c>
      <c r="F5" s="150" t="s">
        <v>33</v>
      </c>
      <c r="G5" s="122">
        <f t="shared" si="2"/>
        <v>1.4687500000000001E-2</v>
      </c>
      <c r="H5" s="148" t="s">
        <v>163</v>
      </c>
      <c r="I5" s="148" t="s">
        <v>164</v>
      </c>
      <c r="J5" s="22">
        <f t="shared" si="0"/>
        <v>2.0625000000000001E-2</v>
      </c>
    </row>
    <row r="6" spans="1:31">
      <c r="A6" s="3" t="s">
        <v>34</v>
      </c>
      <c r="B6" s="3" t="s">
        <v>35</v>
      </c>
      <c r="C6" s="4">
        <v>42816</v>
      </c>
      <c r="D6" s="17">
        <f t="shared" ca="1" si="1"/>
        <v>4.333333333333333</v>
      </c>
      <c r="E6" s="60" t="s">
        <v>36</v>
      </c>
      <c r="F6" s="150" t="s">
        <v>19</v>
      </c>
      <c r="G6" s="122">
        <f t="shared" si="2"/>
        <v>1.1006944444444444E-2</v>
      </c>
      <c r="H6" s="148" t="s">
        <v>165</v>
      </c>
      <c r="I6" s="148" t="s">
        <v>166</v>
      </c>
      <c r="J6" s="22">
        <f t="shared" si="0"/>
        <v>1.2731481481481479E-2</v>
      </c>
      <c r="N6" s="146" t="s">
        <v>320</v>
      </c>
      <c r="O6" s="15" t="s">
        <v>321</v>
      </c>
      <c r="P6" s="15" t="s">
        <v>322</v>
      </c>
    </row>
    <row r="7" spans="1:31">
      <c r="A7" s="11" t="s">
        <v>17</v>
      </c>
      <c r="B7" s="11" t="s">
        <v>39</v>
      </c>
      <c r="C7" s="4">
        <v>40553</v>
      </c>
      <c r="D7" s="17">
        <f t="shared" ca="1" si="1"/>
        <v>10.583333333333334</v>
      </c>
      <c r="E7" s="63" t="s">
        <v>40</v>
      </c>
      <c r="F7" s="150" t="s">
        <v>41</v>
      </c>
      <c r="G7" s="122">
        <f t="shared" si="2"/>
        <v>8.8310185185185193E-3</v>
      </c>
      <c r="H7" s="148" t="s">
        <v>167</v>
      </c>
      <c r="I7" s="148" t="s">
        <v>168</v>
      </c>
      <c r="J7" s="22">
        <f t="shared" si="0"/>
        <v>8.6689814814814824E-3</v>
      </c>
      <c r="N7" s="15" t="s">
        <v>30</v>
      </c>
      <c r="O7" s="147">
        <v>2.0815145502645498E-2</v>
      </c>
      <c r="P7" s="147">
        <v>1.8138227513227512E-2</v>
      </c>
    </row>
    <row r="8" spans="1:31">
      <c r="A8" s="3" t="s">
        <v>42</v>
      </c>
      <c r="B8" s="3" t="s">
        <v>43</v>
      </c>
      <c r="C8" s="4">
        <v>41778</v>
      </c>
      <c r="D8" s="17">
        <f t="shared" ca="1" si="1"/>
        <v>7.166666666666667</v>
      </c>
      <c r="E8" s="60" t="s">
        <v>44</v>
      </c>
      <c r="F8" s="150" t="s">
        <v>45</v>
      </c>
      <c r="G8" s="122">
        <f t="shared" si="2"/>
        <v>1.1655092592592592E-2</v>
      </c>
      <c r="H8" s="148" t="s">
        <v>169</v>
      </c>
      <c r="I8" s="148" t="s">
        <v>170</v>
      </c>
      <c r="J8" s="22">
        <f t="shared" si="0"/>
        <v>1.9907407407407408E-2</v>
      </c>
      <c r="N8" s="15" t="s">
        <v>17</v>
      </c>
      <c r="O8" s="147">
        <v>1.300760582010582E-2</v>
      </c>
      <c r="P8" s="147">
        <v>1.666335978835979E-2</v>
      </c>
    </row>
    <row r="9" spans="1:31">
      <c r="A9" s="3" t="s">
        <v>42</v>
      </c>
      <c r="B9" s="3" t="s">
        <v>46</v>
      </c>
      <c r="C9" s="4">
        <v>42317</v>
      </c>
      <c r="D9" s="17">
        <f t="shared" ca="1" si="1"/>
        <v>5.75</v>
      </c>
      <c r="E9" s="60" t="s">
        <v>47</v>
      </c>
      <c r="F9" s="150" t="s">
        <v>48</v>
      </c>
      <c r="G9" s="122">
        <f t="shared" si="2"/>
        <v>2.3807870370370372E-2</v>
      </c>
      <c r="H9" s="148" t="s">
        <v>20</v>
      </c>
      <c r="I9" s="148" t="s">
        <v>171</v>
      </c>
      <c r="J9" s="22">
        <f t="shared" si="0"/>
        <v>1.6724537037037038E-2</v>
      </c>
      <c r="N9" s="15" t="s">
        <v>34</v>
      </c>
      <c r="O9" s="147">
        <v>1.5546553497942385E-2</v>
      </c>
      <c r="P9" s="147">
        <v>1.6611368312757203E-2</v>
      </c>
    </row>
    <row r="10" spans="1:31">
      <c r="A10" s="3" t="s">
        <v>24</v>
      </c>
      <c r="B10" s="3" t="s">
        <v>49</v>
      </c>
      <c r="C10" s="4">
        <v>42011</v>
      </c>
      <c r="D10" s="17">
        <f t="shared" ca="1" si="1"/>
        <v>6.583333333333333</v>
      </c>
      <c r="E10" s="60" t="s">
        <v>50</v>
      </c>
      <c r="F10" s="150" t="s">
        <v>51</v>
      </c>
      <c r="G10" s="122">
        <f t="shared" si="2"/>
        <v>2.7546296296296298E-2</v>
      </c>
      <c r="H10" s="148" t="s">
        <v>172</v>
      </c>
      <c r="I10" s="148" t="s">
        <v>173</v>
      </c>
      <c r="J10" s="22">
        <f t="shared" si="0"/>
        <v>8.2407407407407412E-3</v>
      </c>
      <c r="N10" s="15" t="s">
        <v>69</v>
      </c>
      <c r="O10" s="147">
        <v>1.6760912698412699E-2</v>
      </c>
      <c r="P10" s="147">
        <v>1.743634259259259E-2</v>
      </c>
    </row>
    <row r="11" spans="1:31">
      <c r="A11" s="3" t="s">
        <v>17</v>
      </c>
      <c r="B11" s="3" t="s">
        <v>52</v>
      </c>
      <c r="C11" s="4">
        <v>42758</v>
      </c>
      <c r="D11" s="17">
        <f t="shared" ca="1" si="1"/>
        <v>4.5</v>
      </c>
      <c r="E11" s="60" t="s">
        <v>53</v>
      </c>
      <c r="F11" s="150" t="s">
        <v>40</v>
      </c>
      <c r="G11" s="122">
        <f t="shared" si="2"/>
        <v>7.3379629629629628E-3</v>
      </c>
      <c r="H11" s="148" t="s">
        <v>174</v>
      </c>
      <c r="I11" s="148" t="s">
        <v>175</v>
      </c>
      <c r="J11" s="22">
        <f t="shared" si="0"/>
        <v>2.0208333333333332E-2</v>
      </c>
      <c r="N11" s="15" t="s">
        <v>63</v>
      </c>
      <c r="O11" s="147">
        <v>1.0567129629629629E-2</v>
      </c>
      <c r="P11" s="147">
        <v>1.5995370370370372E-2</v>
      </c>
    </row>
    <row r="12" spans="1:31">
      <c r="A12" s="11" t="s">
        <v>24</v>
      </c>
      <c r="B12" s="11" t="s">
        <v>54</v>
      </c>
      <c r="C12" s="4">
        <v>43178</v>
      </c>
      <c r="D12" s="17">
        <f t="shared" ca="1" si="1"/>
        <v>3.3333333333333335</v>
      </c>
      <c r="E12" s="63" t="s">
        <v>55</v>
      </c>
      <c r="F12" s="150" t="s">
        <v>56</v>
      </c>
      <c r="G12" s="122">
        <f t="shared" si="2"/>
        <v>1.105324074074074E-2</v>
      </c>
      <c r="H12" s="148" t="s">
        <v>176</v>
      </c>
      <c r="I12" s="148" t="s">
        <v>177</v>
      </c>
      <c r="J12" s="22">
        <f t="shared" si="0"/>
        <v>1.0717592592592591E-2</v>
      </c>
      <c r="N12" s="15" t="s">
        <v>42</v>
      </c>
      <c r="O12" s="147">
        <v>2.0709876543209878E-2</v>
      </c>
      <c r="P12" s="147">
        <v>2.316936728395062E-2</v>
      </c>
    </row>
    <row r="13" spans="1:31">
      <c r="A13" s="3" t="s">
        <v>30</v>
      </c>
      <c r="B13" s="3" t="s">
        <v>57</v>
      </c>
      <c r="C13" s="4">
        <v>42758</v>
      </c>
      <c r="D13" s="17">
        <f t="shared" ca="1" si="1"/>
        <v>4.5</v>
      </c>
      <c r="E13" s="60" t="s">
        <v>58</v>
      </c>
      <c r="F13" s="150" t="s">
        <v>59</v>
      </c>
      <c r="G13" s="122">
        <f t="shared" si="2"/>
        <v>1.5289351851851853E-2</v>
      </c>
      <c r="H13" s="148" t="s">
        <v>178</v>
      </c>
      <c r="I13" s="148" t="s">
        <v>179</v>
      </c>
      <c r="J13" s="22">
        <f t="shared" si="0"/>
        <v>1.8159722222222223E-2</v>
      </c>
      <c r="N13" s="15" t="s">
        <v>24</v>
      </c>
      <c r="O13" s="147">
        <v>1.8740740740740742E-2</v>
      </c>
      <c r="P13" s="147">
        <v>1.6407407407407405E-2</v>
      </c>
    </row>
    <row r="14" spans="1:31">
      <c r="A14" s="3" t="s">
        <v>34</v>
      </c>
      <c r="B14" s="3" t="s">
        <v>60</v>
      </c>
      <c r="C14" s="4">
        <v>42436</v>
      </c>
      <c r="D14" s="17">
        <f t="shared" ca="1" si="1"/>
        <v>5.416666666666667</v>
      </c>
      <c r="E14" s="60" t="s">
        <v>61</v>
      </c>
      <c r="F14" s="150" t="s">
        <v>62</v>
      </c>
      <c r="G14" s="122">
        <f t="shared" si="2"/>
        <v>6.5393518518518517E-3</v>
      </c>
      <c r="H14" s="148" t="s">
        <v>180</v>
      </c>
      <c r="I14" s="148" t="s">
        <v>181</v>
      </c>
      <c r="J14" s="22">
        <f t="shared" si="0"/>
        <v>1.1574074074074073E-2</v>
      </c>
      <c r="N14" s="15" t="s">
        <v>306</v>
      </c>
      <c r="O14" s="147">
        <v>1.6901567760942763E-2</v>
      </c>
      <c r="P14" s="147">
        <v>1.7831879844961242E-2</v>
      </c>
    </row>
    <row r="15" spans="1:31">
      <c r="A15" s="3" t="s">
        <v>63</v>
      </c>
      <c r="B15" s="3" t="s">
        <v>64</v>
      </c>
      <c r="C15" s="4">
        <v>41568</v>
      </c>
      <c r="D15" s="17">
        <f t="shared" ca="1" si="1"/>
        <v>7.75</v>
      </c>
      <c r="E15" s="60">
        <v>6.168981481481481E-3</v>
      </c>
      <c r="F15" s="150" t="s">
        <v>65</v>
      </c>
      <c r="G15" s="122">
        <f t="shared" si="2"/>
        <v>1.1006944444444444E-2</v>
      </c>
      <c r="H15" s="148" t="s">
        <v>182</v>
      </c>
      <c r="I15" s="148" t="s">
        <v>183</v>
      </c>
      <c r="J15" s="22">
        <f t="shared" si="0"/>
        <v>1.8310185185185186E-2</v>
      </c>
      <c r="N15"/>
      <c r="O15"/>
      <c r="P15"/>
    </row>
    <row r="16" spans="1:31">
      <c r="A16" s="3" t="s">
        <v>17</v>
      </c>
      <c r="B16" s="3" t="s">
        <v>66</v>
      </c>
      <c r="C16" s="4">
        <v>41778</v>
      </c>
      <c r="D16" s="17">
        <f t="shared" ca="1" si="1"/>
        <v>7.166666666666667</v>
      </c>
      <c r="E16" s="60" t="s">
        <v>67</v>
      </c>
      <c r="F16" s="150" t="s">
        <v>68</v>
      </c>
      <c r="G16" s="122">
        <f t="shared" si="2"/>
        <v>1.7326388888888888E-2</v>
      </c>
      <c r="H16" s="148" t="s">
        <v>184</v>
      </c>
      <c r="I16" s="148" t="s">
        <v>185</v>
      </c>
      <c r="J16" s="22">
        <f t="shared" si="0"/>
        <v>1.9895833333333335E-2</v>
      </c>
      <c r="N16"/>
      <c r="O16"/>
      <c r="P16"/>
    </row>
    <row r="17" spans="1:16">
      <c r="A17" s="3" t="s">
        <v>69</v>
      </c>
      <c r="B17" s="3" t="s">
        <v>70</v>
      </c>
      <c r="C17" s="4">
        <v>42436</v>
      </c>
      <c r="D17" s="17">
        <f t="shared" ca="1" si="1"/>
        <v>5.416666666666667</v>
      </c>
      <c r="E17" s="60" t="s">
        <v>71</v>
      </c>
      <c r="F17" s="150" t="s">
        <v>72</v>
      </c>
      <c r="G17" s="122">
        <f t="shared" si="2"/>
        <v>1.6631944444444446E-2</v>
      </c>
      <c r="H17" s="148" t="s">
        <v>186</v>
      </c>
      <c r="I17" s="148" t="s">
        <v>187</v>
      </c>
      <c r="J17" s="22">
        <f t="shared" si="0"/>
        <v>2.0462962962962961E-2</v>
      </c>
      <c r="N17"/>
      <c r="O17"/>
      <c r="P17"/>
    </row>
    <row r="18" spans="1:16">
      <c r="A18" s="3" t="s">
        <v>34</v>
      </c>
      <c r="B18" s="3" t="s">
        <v>73</v>
      </c>
      <c r="C18" s="4">
        <v>42558</v>
      </c>
      <c r="D18" s="17">
        <f t="shared" ca="1" si="1"/>
        <v>5.083333333333333</v>
      </c>
      <c r="E18" s="60" t="s">
        <v>74</v>
      </c>
      <c r="F18" s="150" t="s">
        <v>75</v>
      </c>
      <c r="G18" s="122">
        <f t="shared" si="2"/>
        <v>1.5682870370370371E-2</v>
      </c>
      <c r="H18" s="148" t="s">
        <v>188</v>
      </c>
      <c r="I18" s="148" t="s">
        <v>189</v>
      </c>
      <c r="J18" s="22">
        <f t="shared" si="0"/>
        <v>1.7766203703703704E-2</v>
      </c>
      <c r="N18"/>
      <c r="O18"/>
      <c r="P18"/>
    </row>
    <row r="19" spans="1:16">
      <c r="A19" s="3" t="s">
        <v>30</v>
      </c>
      <c r="B19" s="3" t="s">
        <v>76</v>
      </c>
      <c r="C19" s="4">
        <v>42436</v>
      </c>
      <c r="D19" s="17">
        <f t="shared" ca="1" si="1"/>
        <v>5.416666666666667</v>
      </c>
      <c r="E19" s="60" t="s">
        <v>77</v>
      </c>
      <c r="F19" s="150" t="s">
        <v>78</v>
      </c>
      <c r="G19" s="131">
        <f t="shared" si="2"/>
        <v>4.8958333333333336E-3</v>
      </c>
      <c r="H19" s="148" t="s">
        <v>190</v>
      </c>
      <c r="I19" s="148" t="s">
        <v>191</v>
      </c>
      <c r="J19" s="130">
        <f t="shared" si="0"/>
        <v>7.2800925925925923E-3</v>
      </c>
      <c r="N19"/>
      <c r="O19"/>
      <c r="P19"/>
    </row>
    <row r="20" spans="1:16">
      <c r="A20" s="3" t="s">
        <v>30</v>
      </c>
      <c r="B20" s="3" t="s">
        <v>79</v>
      </c>
      <c r="C20" s="4">
        <v>42401</v>
      </c>
      <c r="D20" s="17">
        <f t="shared" ca="1" si="1"/>
        <v>5.5</v>
      </c>
      <c r="E20" s="60" t="s">
        <v>80</v>
      </c>
      <c r="F20" s="150" t="s">
        <v>81</v>
      </c>
      <c r="G20" s="131">
        <f t="shared" si="2"/>
        <v>3.6087962962962961E-2</v>
      </c>
      <c r="H20" s="148" t="s">
        <v>192</v>
      </c>
      <c r="I20" s="148" t="s">
        <v>193</v>
      </c>
      <c r="J20" s="22">
        <f t="shared" si="0"/>
        <v>3.0428240740740738E-2</v>
      </c>
      <c r="N20"/>
      <c r="O20"/>
      <c r="P20"/>
    </row>
    <row r="21" spans="1:16">
      <c r="A21" s="3" t="s">
        <v>63</v>
      </c>
      <c r="B21" s="3" t="s">
        <v>82</v>
      </c>
      <c r="C21" s="4">
        <v>39643</v>
      </c>
      <c r="D21" s="17">
        <f t="shared" ca="1" si="1"/>
        <v>13.083333333333334</v>
      </c>
      <c r="E21" s="60" t="s">
        <v>83</v>
      </c>
      <c r="F21" s="150" t="s">
        <v>84</v>
      </c>
      <c r="G21" s="122">
        <f t="shared" si="2"/>
        <v>1.0659722222222223E-2</v>
      </c>
      <c r="H21" s="148" t="s">
        <v>194</v>
      </c>
      <c r="I21" s="148" t="s">
        <v>195</v>
      </c>
      <c r="J21" s="22">
        <f t="shared" si="0"/>
        <v>1.849537037037037E-2</v>
      </c>
      <c r="N21"/>
      <c r="O21"/>
      <c r="P21"/>
    </row>
    <row r="22" spans="1:16">
      <c r="A22" s="3" t="s">
        <v>34</v>
      </c>
      <c r="B22" s="3" t="s">
        <v>85</v>
      </c>
      <c r="C22" s="4">
        <v>42436</v>
      </c>
      <c r="D22" s="17">
        <f t="shared" ca="1" si="1"/>
        <v>5.416666666666667</v>
      </c>
      <c r="E22" s="60" t="s">
        <v>86</v>
      </c>
      <c r="F22" s="150" t="s">
        <v>87</v>
      </c>
      <c r="G22" s="122">
        <f t="shared" si="2"/>
        <v>1.923611111111111E-2</v>
      </c>
      <c r="H22" s="148" t="s">
        <v>196</v>
      </c>
      <c r="I22" s="148" t="s">
        <v>197</v>
      </c>
      <c r="J22" s="22">
        <f t="shared" si="0"/>
        <v>1.7048611111111112E-2</v>
      </c>
      <c r="N22"/>
      <c r="O22"/>
      <c r="P22"/>
    </row>
    <row r="23" spans="1:16">
      <c r="A23" s="3" t="s">
        <v>69</v>
      </c>
      <c r="B23" s="3" t="s">
        <v>88</v>
      </c>
      <c r="C23" s="4">
        <v>42558</v>
      </c>
      <c r="D23" s="17">
        <f t="shared" ca="1" si="1"/>
        <v>5.083333333333333</v>
      </c>
      <c r="E23" s="60" t="s">
        <v>89</v>
      </c>
      <c r="F23" s="150" t="s">
        <v>90</v>
      </c>
      <c r="G23" s="122">
        <f t="shared" si="2"/>
        <v>2.1296296296296296E-2</v>
      </c>
      <c r="H23" s="148" t="s">
        <v>198</v>
      </c>
      <c r="I23" s="148" t="s">
        <v>199</v>
      </c>
      <c r="J23" s="22">
        <f t="shared" si="0"/>
        <v>2.1354166666666667E-2</v>
      </c>
      <c r="N23"/>
      <c r="O23"/>
      <c r="P23"/>
    </row>
    <row r="24" spans="1:16">
      <c r="A24" s="3" t="s">
        <v>17</v>
      </c>
      <c r="B24" s="3" t="s">
        <v>91</v>
      </c>
      <c r="C24" s="4">
        <v>41813</v>
      </c>
      <c r="D24" s="17">
        <f t="shared" ca="1" si="1"/>
        <v>7.083333333333333</v>
      </c>
      <c r="E24" s="60" t="s">
        <v>92</v>
      </c>
      <c r="F24" s="150" t="s">
        <v>93</v>
      </c>
      <c r="G24" s="122">
        <f t="shared" si="2"/>
        <v>1.193287037037037E-2</v>
      </c>
      <c r="H24" s="148" t="s">
        <v>200</v>
      </c>
      <c r="I24" s="148" t="s">
        <v>201</v>
      </c>
      <c r="J24" s="22">
        <f t="shared" si="0"/>
        <v>1.3298611111111112E-2</v>
      </c>
      <c r="N24"/>
      <c r="O24"/>
    </row>
    <row r="25" spans="1:16">
      <c r="A25" s="3" t="s">
        <v>69</v>
      </c>
      <c r="B25" s="3" t="s">
        <v>94</v>
      </c>
      <c r="C25" s="4">
        <v>42436</v>
      </c>
      <c r="D25" s="17">
        <f t="shared" ca="1" si="1"/>
        <v>5.416666666666667</v>
      </c>
      <c r="E25" s="60" t="s">
        <v>95</v>
      </c>
      <c r="F25" s="150" t="s">
        <v>96</v>
      </c>
      <c r="G25" s="122">
        <f t="shared" si="2"/>
        <v>8.8310185185185193E-3</v>
      </c>
      <c r="H25" s="149"/>
      <c r="I25" s="149"/>
      <c r="J25" s="30"/>
      <c r="N25"/>
      <c r="O25"/>
    </row>
    <row r="26" spans="1:16">
      <c r="A26" s="3" t="s">
        <v>69</v>
      </c>
      <c r="B26" s="3" t="s">
        <v>97</v>
      </c>
      <c r="C26" s="4">
        <v>42436</v>
      </c>
      <c r="D26" s="17">
        <f t="shared" ca="1" si="1"/>
        <v>5.416666666666667</v>
      </c>
      <c r="E26" s="60" t="s">
        <v>98</v>
      </c>
      <c r="F26" s="150" t="s">
        <v>99</v>
      </c>
      <c r="G26" s="122">
        <f t="shared" si="2"/>
        <v>1.3946759259259259E-2</v>
      </c>
      <c r="H26" s="148" t="s">
        <v>202</v>
      </c>
      <c r="I26" s="148" t="s">
        <v>203</v>
      </c>
      <c r="J26" s="22">
        <f t="shared" ref="J26:J46" si="3">H26+I26</f>
        <v>1.2453703703703703E-2</v>
      </c>
      <c r="N26"/>
      <c r="O26"/>
    </row>
    <row r="27" spans="1:16">
      <c r="A27" s="3" t="s">
        <v>69</v>
      </c>
      <c r="B27" s="3" t="s">
        <v>100</v>
      </c>
      <c r="C27" s="4">
        <v>42436</v>
      </c>
      <c r="D27" s="17">
        <f t="shared" ca="1" si="1"/>
        <v>5.416666666666667</v>
      </c>
      <c r="E27" s="60" t="s">
        <v>101</v>
      </c>
      <c r="F27" s="150" t="s">
        <v>102</v>
      </c>
      <c r="G27" s="122">
        <f t="shared" si="2"/>
        <v>2.1030092592592593E-2</v>
      </c>
      <c r="H27" s="148" t="s">
        <v>204</v>
      </c>
      <c r="I27" s="148" t="s">
        <v>205</v>
      </c>
      <c r="J27" s="22">
        <f t="shared" si="3"/>
        <v>1.7673611111111112E-2</v>
      </c>
      <c r="N27"/>
      <c r="O27"/>
    </row>
    <row r="28" spans="1:16">
      <c r="A28" s="3" t="s">
        <v>42</v>
      </c>
      <c r="B28" s="3" t="s">
        <v>103</v>
      </c>
      <c r="C28" s="4">
        <v>42156</v>
      </c>
      <c r="D28" s="17">
        <f t="shared" ca="1" si="1"/>
        <v>6.166666666666667</v>
      </c>
      <c r="E28" s="60" t="s">
        <v>104</v>
      </c>
      <c r="F28" s="150" t="s">
        <v>105</v>
      </c>
      <c r="G28" s="122">
        <f t="shared" si="2"/>
        <v>2.3680555555555559E-2</v>
      </c>
      <c r="H28" s="148" t="s">
        <v>206</v>
      </c>
      <c r="I28" s="148" t="s">
        <v>207</v>
      </c>
      <c r="J28" s="22">
        <f t="shared" si="3"/>
        <v>2.5266203703703704E-2</v>
      </c>
      <c r="N28"/>
      <c r="O28"/>
    </row>
    <row r="29" spans="1:16">
      <c r="A29" s="3" t="s">
        <v>42</v>
      </c>
      <c r="B29" s="3" t="s">
        <v>106</v>
      </c>
      <c r="C29" s="4">
        <v>42317</v>
      </c>
      <c r="D29" s="17">
        <f t="shared" ca="1" si="1"/>
        <v>5.75</v>
      </c>
      <c r="E29" s="60" t="s">
        <v>107</v>
      </c>
      <c r="F29" s="150" t="s">
        <v>108</v>
      </c>
      <c r="G29" s="122">
        <f t="shared" si="2"/>
        <v>3.5393518518518519E-2</v>
      </c>
      <c r="H29" s="148" t="s">
        <v>208</v>
      </c>
      <c r="I29" s="148" t="s">
        <v>209</v>
      </c>
      <c r="J29" s="130">
        <f t="shared" si="3"/>
        <v>3.7488425925925925E-2</v>
      </c>
      <c r="N29"/>
      <c r="O29"/>
    </row>
    <row r="30" spans="1:16">
      <c r="A30" s="3" t="s">
        <v>24</v>
      </c>
      <c r="B30" s="3" t="s">
        <v>109</v>
      </c>
      <c r="C30" s="4">
        <v>43010</v>
      </c>
      <c r="D30" s="17">
        <f t="shared" ca="1" si="1"/>
        <v>3.8333333333333335</v>
      </c>
      <c r="E30" s="60" t="s">
        <v>110</v>
      </c>
      <c r="F30" s="150" t="s">
        <v>111</v>
      </c>
      <c r="G30" s="122">
        <f t="shared" si="2"/>
        <v>1.4976851851851852E-2</v>
      </c>
      <c r="H30" s="148" t="s">
        <v>210</v>
      </c>
      <c r="I30" s="148" t="s">
        <v>211</v>
      </c>
      <c r="J30" s="32">
        <f t="shared" si="3"/>
        <v>2.5347222222222222E-2</v>
      </c>
      <c r="N30"/>
      <c r="O30"/>
    </row>
    <row r="31" spans="1:16">
      <c r="A31" s="3" t="s">
        <v>69</v>
      </c>
      <c r="B31" s="3" t="s">
        <v>112</v>
      </c>
      <c r="C31" s="4">
        <v>42816</v>
      </c>
      <c r="D31" s="17">
        <f t="shared" ca="1" si="1"/>
        <v>4.333333333333333</v>
      </c>
      <c r="E31" s="60" t="s">
        <v>113</v>
      </c>
      <c r="F31" s="150" t="s">
        <v>114</v>
      </c>
      <c r="G31" s="122">
        <f t="shared" si="2"/>
        <v>2.7303240740740743E-2</v>
      </c>
      <c r="H31" s="148" t="s">
        <v>212</v>
      </c>
      <c r="I31" s="148" t="s">
        <v>194</v>
      </c>
      <c r="J31" s="32">
        <f t="shared" si="3"/>
        <v>1.6620370370370369E-2</v>
      </c>
      <c r="N31"/>
      <c r="O31"/>
    </row>
    <row r="32" spans="1:16">
      <c r="A32" s="3" t="s">
        <v>30</v>
      </c>
      <c r="B32" s="3" t="s">
        <v>115</v>
      </c>
      <c r="C32" s="4">
        <v>42436</v>
      </c>
      <c r="D32" s="17">
        <f t="shared" ca="1" si="1"/>
        <v>5.416666666666667</v>
      </c>
      <c r="E32" s="60" t="s">
        <v>116</v>
      </c>
      <c r="F32" s="150" t="s">
        <v>117</v>
      </c>
      <c r="G32" s="122">
        <f t="shared" si="2"/>
        <v>1.4768518518518518E-2</v>
      </c>
      <c r="H32" s="148" t="s">
        <v>213</v>
      </c>
      <c r="I32" s="148" t="s">
        <v>214</v>
      </c>
      <c r="J32" s="32">
        <f t="shared" si="3"/>
        <v>1.2511574074074074E-2</v>
      </c>
      <c r="N32"/>
      <c r="O32"/>
    </row>
    <row r="33" spans="1:15">
      <c r="A33" s="3" t="s">
        <v>42</v>
      </c>
      <c r="B33" s="3" t="s">
        <v>118</v>
      </c>
      <c r="C33" s="4">
        <v>43178</v>
      </c>
      <c r="D33" s="17">
        <f t="shared" ca="1" si="1"/>
        <v>3.3333333333333335</v>
      </c>
      <c r="E33" s="60" t="s">
        <v>119</v>
      </c>
      <c r="F33" s="150" t="s">
        <v>120</v>
      </c>
      <c r="G33" s="122">
        <f t="shared" si="2"/>
        <v>1.2812499999999999E-2</v>
      </c>
      <c r="H33" s="148" t="s">
        <v>215</v>
      </c>
      <c r="I33" s="148" t="s">
        <v>216</v>
      </c>
      <c r="J33" s="32">
        <f t="shared" si="3"/>
        <v>2.6828703703703702E-2</v>
      </c>
      <c r="N33"/>
      <c r="O33"/>
    </row>
    <row r="34" spans="1:15">
      <c r="A34" s="3" t="s">
        <v>30</v>
      </c>
      <c r="B34" s="3" t="s">
        <v>121</v>
      </c>
      <c r="C34" s="4">
        <v>42429</v>
      </c>
      <c r="D34" s="17">
        <f t="shared" ca="1" si="1"/>
        <v>5.416666666666667</v>
      </c>
      <c r="E34" s="60" t="s">
        <v>122</v>
      </c>
      <c r="F34" s="150" t="s">
        <v>123</v>
      </c>
      <c r="G34" s="122">
        <f t="shared" si="2"/>
        <v>3.5787037037037041E-2</v>
      </c>
      <c r="H34" s="148" t="s">
        <v>217</v>
      </c>
      <c r="I34" s="148" t="s">
        <v>218</v>
      </c>
      <c r="J34" s="32">
        <f t="shared" si="3"/>
        <v>2.0682870370370369E-2</v>
      </c>
      <c r="N34"/>
      <c r="O34"/>
    </row>
    <row r="35" spans="1:15">
      <c r="A35" s="3" t="s">
        <v>42</v>
      </c>
      <c r="B35" s="3" t="s">
        <v>124</v>
      </c>
      <c r="C35" s="4">
        <v>42394</v>
      </c>
      <c r="D35" s="17">
        <f t="shared" ca="1" si="1"/>
        <v>5.5</v>
      </c>
      <c r="E35" s="60" t="s">
        <v>125</v>
      </c>
      <c r="F35" s="150" t="s">
        <v>126</v>
      </c>
      <c r="G35" s="122">
        <f t="shared" si="2"/>
        <v>1.6909722222222222E-2</v>
      </c>
      <c r="H35" s="148" t="s">
        <v>219</v>
      </c>
      <c r="I35" s="148" t="s">
        <v>220</v>
      </c>
      <c r="J35" s="32">
        <f t="shared" si="3"/>
        <v>1.2800925925925927E-2</v>
      </c>
      <c r="N35"/>
      <c r="O35"/>
    </row>
    <row r="36" spans="1:15">
      <c r="A36" s="3" t="s">
        <v>24</v>
      </c>
      <c r="B36" s="3" t="s">
        <v>127</v>
      </c>
      <c r="C36" s="4">
        <v>39279</v>
      </c>
      <c r="D36" s="17">
        <f t="shared" ca="1" si="1"/>
        <v>14.083333333333334</v>
      </c>
      <c r="E36" s="60" t="s">
        <v>128</v>
      </c>
      <c r="F36" s="150" t="s">
        <v>129</v>
      </c>
      <c r="G36" s="122">
        <f t="shared" si="2"/>
        <v>2.361111111111111E-2</v>
      </c>
      <c r="H36" s="148" t="s">
        <v>221</v>
      </c>
      <c r="I36" s="148" t="s">
        <v>222</v>
      </c>
      <c r="J36" s="32">
        <f t="shared" si="3"/>
        <v>3.0081018518518521E-2</v>
      </c>
      <c r="N36"/>
      <c r="O36"/>
    </row>
    <row r="37" spans="1:15">
      <c r="A37" s="11" t="s">
        <v>17</v>
      </c>
      <c r="B37" s="11" t="s">
        <v>130</v>
      </c>
      <c r="C37" s="4">
        <v>39204</v>
      </c>
      <c r="D37" s="17">
        <f t="shared" ca="1" si="1"/>
        <v>14.25</v>
      </c>
      <c r="E37" s="63" t="s">
        <v>131</v>
      </c>
      <c r="F37" s="150" t="s">
        <v>132</v>
      </c>
      <c r="G37" s="122">
        <f t="shared" si="2"/>
        <v>1.834490740740741E-2</v>
      </c>
      <c r="H37" s="148" t="s">
        <v>223</v>
      </c>
      <c r="I37" s="148" t="s">
        <v>224</v>
      </c>
      <c r="J37" s="32">
        <f t="shared" si="3"/>
        <v>2.2118055555555554E-2</v>
      </c>
      <c r="N37"/>
      <c r="O37"/>
    </row>
    <row r="38" spans="1:15">
      <c r="A38" s="3" t="s">
        <v>69</v>
      </c>
      <c r="B38" s="3" t="s">
        <v>133</v>
      </c>
      <c r="C38" s="4">
        <v>42436</v>
      </c>
      <c r="D38" s="17">
        <f t="shared" ca="1" si="1"/>
        <v>5.416666666666667</v>
      </c>
      <c r="E38" s="60" t="s">
        <v>134</v>
      </c>
      <c r="F38" s="150" t="s">
        <v>135</v>
      </c>
      <c r="G38" s="122">
        <f t="shared" si="2"/>
        <v>8.2870370370370372E-3</v>
      </c>
      <c r="H38" s="148" t="s">
        <v>225</v>
      </c>
      <c r="I38" s="148" t="s">
        <v>226</v>
      </c>
      <c r="J38" s="32">
        <f t="shared" si="3"/>
        <v>1.6053240740740739E-2</v>
      </c>
      <c r="N38"/>
      <c r="O38"/>
    </row>
    <row r="39" spans="1:15">
      <c r="A39" s="3" t="s">
        <v>34</v>
      </c>
      <c r="B39" s="3" t="s">
        <v>136</v>
      </c>
      <c r="C39" s="4">
        <v>42436</v>
      </c>
      <c r="D39" s="17">
        <f t="shared" ca="1" si="1"/>
        <v>5.416666666666667</v>
      </c>
      <c r="E39" s="60" t="s">
        <v>137</v>
      </c>
      <c r="F39" s="150" t="s">
        <v>138</v>
      </c>
      <c r="G39" s="122">
        <f t="shared" si="2"/>
        <v>1.7951388888888892E-2</v>
      </c>
      <c r="H39" s="148" t="s">
        <v>227</v>
      </c>
      <c r="I39" s="148" t="s">
        <v>228</v>
      </c>
      <c r="J39" s="32">
        <f t="shared" si="3"/>
        <v>1.3148148148148148E-2</v>
      </c>
      <c r="N39"/>
      <c r="O39"/>
    </row>
    <row r="40" spans="1:15">
      <c r="A40" s="3" t="s">
        <v>30</v>
      </c>
      <c r="B40" s="3" t="s">
        <v>139</v>
      </c>
      <c r="C40" s="4">
        <v>42751</v>
      </c>
      <c r="D40" s="17">
        <f t="shared" ca="1" si="1"/>
        <v>4.583333333333333</v>
      </c>
      <c r="E40" s="60" t="s">
        <v>140</v>
      </c>
      <c r="F40" s="150" t="s">
        <v>141</v>
      </c>
      <c r="G40" s="122">
        <f t="shared" si="2"/>
        <v>2.4189814814814817E-2</v>
      </c>
      <c r="H40" s="148" t="s">
        <v>138</v>
      </c>
      <c r="I40" s="148" t="s">
        <v>229</v>
      </c>
      <c r="J40" s="32">
        <f t="shared" si="3"/>
        <v>1.7280092592592593E-2</v>
      </c>
      <c r="N40"/>
      <c r="O40"/>
    </row>
    <row r="41" spans="1:15">
      <c r="A41" s="3" t="s">
        <v>34</v>
      </c>
      <c r="B41" s="3" t="s">
        <v>142</v>
      </c>
      <c r="C41" s="4">
        <v>41785</v>
      </c>
      <c r="D41" s="17">
        <f t="shared" ca="1" si="1"/>
        <v>7.166666666666667</v>
      </c>
      <c r="E41" s="60" t="s">
        <v>143</v>
      </c>
      <c r="F41" s="150" t="s">
        <v>33</v>
      </c>
      <c r="G41" s="122">
        <f t="shared" si="2"/>
        <v>1.9409722222222224E-2</v>
      </c>
      <c r="H41" s="148" t="s">
        <v>230</v>
      </c>
      <c r="I41" s="148" t="s">
        <v>231</v>
      </c>
      <c r="J41" s="32">
        <f t="shared" si="3"/>
        <v>1.9733796296296298E-2</v>
      </c>
      <c r="N41"/>
      <c r="O41"/>
    </row>
    <row r="42" spans="1:15">
      <c r="A42" s="3" t="s">
        <v>34</v>
      </c>
      <c r="B42" s="3" t="s">
        <v>144</v>
      </c>
      <c r="C42" s="4">
        <v>42816</v>
      </c>
      <c r="D42" s="17">
        <f t="shared" ca="1" si="1"/>
        <v>4.333333333333333</v>
      </c>
      <c r="E42" s="60" t="s">
        <v>145</v>
      </c>
      <c r="F42" s="150" t="s">
        <v>146</v>
      </c>
      <c r="G42" s="122">
        <f t="shared" si="2"/>
        <v>2.524305555555556E-2</v>
      </c>
      <c r="H42" s="148" t="s">
        <v>232</v>
      </c>
      <c r="I42" s="148" t="s">
        <v>233</v>
      </c>
      <c r="J42" s="32">
        <f t="shared" si="3"/>
        <v>1.0416666666666666E-2</v>
      </c>
      <c r="N42"/>
      <c r="O42"/>
    </row>
    <row r="43" spans="1:15">
      <c r="A43" s="3" t="s">
        <v>34</v>
      </c>
      <c r="B43" s="3" t="s">
        <v>147</v>
      </c>
      <c r="C43" s="4">
        <v>42437</v>
      </c>
      <c r="D43" s="17">
        <f t="shared" ca="1" si="1"/>
        <v>5.416666666666667</v>
      </c>
      <c r="E43" s="60" t="s">
        <v>98</v>
      </c>
      <c r="F43" s="150" t="s">
        <v>87</v>
      </c>
      <c r="G43" s="122">
        <f t="shared" si="2"/>
        <v>1.6585648148148148E-2</v>
      </c>
      <c r="H43" s="148" t="s">
        <v>234</v>
      </c>
      <c r="I43" s="148" t="s">
        <v>235</v>
      </c>
      <c r="J43" s="32">
        <f t="shared" si="3"/>
        <v>2.4548611111111111E-2</v>
      </c>
      <c r="N43"/>
      <c r="O43"/>
    </row>
    <row r="44" spans="1:15">
      <c r="A44" s="3" t="s">
        <v>34</v>
      </c>
      <c r="B44" s="3" t="s">
        <v>148</v>
      </c>
      <c r="C44" s="4">
        <v>42438</v>
      </c>
      <c r="D44" s="17">
        <f t="shared" ca="1" si="1"/>
        <v>5.416666666666667</v>
      </c>
      <c r="E44" s="60" t="s">
        <v>149</v>
      </c>
      <c r="F44" s="150" t="s">
        <v>150</v>
      </c>
      <c r="G44" s="122">
        <f t="shared" si="2"/>
        <v>8.2638888888888901E-3</v>
      </c>
      <c r="H44" s="148" t="s">
        <v>236</v>
      </c>
      <c r="I44" s="148" t="s">
        <v>237</v>
      </c>
      <c r="J44" s="32">
        <f t="shared" si="3"/>
        <v>2.2534722222222223E-2</v>
      </c>
      <c r="N44"/>
      <c r="O44"/>
    </row>
    <row r="45" spans="1:15">
      <c r="A45" s="3" t="s">
        <v>63</v>
      </c>
      <c r="B45" s="3" t="s">
        <v>151</v>
      </c>
      <c r="C45" s="4">
        <v>42822</v>
      </c>
      <c r="D45" s="17">
        <f t="shared" ca="1" si="1"/>
        <v>4.333333333333333</v>
      </c>
      <c r="E45" s="60" t="s">
        <v>152</v>
      </c>
      <c r="F45" s="150" t="s">
        <v>153</v>
      </c>
      <c r="G45" s="122">
        <f t="shared" si="2"/>
        <v>1.0034722222222223E-2</v>
      </c>
      <c r="H45" s="148" t="s">
        <v>238</v>
      </c>
      <c r="I45" s="148" t="s">
        <v>239</v>
      </c>
      <c r="J45" s="22">
        <f t="shared" si="3"/>
        <v>1.1180555555555555E-2</v>
      </c>
      <c r="N45"/>
      <c r="O45"/>
    </row>
    <row r="46" spans="1:15">
      <c r="A46" s="3" t="s">
        <v>17</v>
      </c>
      <c r="B46" s="3" t="s">
        <v>154</v>
      </c>
      <c r="C46" s="4">
        <v>43010</v>
      </c>
      <c r="D46" s="17">
        <f t="shared" ca="1" si="1"/>
        <v>3.8333333333333335</v>
      </c>
      <c r="E46" s="60" t="s">
        <v>99</v>
      </c>
      <c r="F46" s="150" t="s">
        <v>155</v>
      </c>
      <c r="G46" s="122">
        <f t="shared" si="2"/>
        <v>1.1851851851851853E-2</v>
      </c>
      <c r="H46" s="148" t="s">
        <v>240</v>
      </c>
      <c r="I46" s="148" t="s">
        <v>241</v>
      </c>
      <c r="J46" s="22">
        <f t="shared" si="3"/>
        <v>1.1157407407407408E-2</v>
      </c>
      <c r="N46"/>
      <c r="O46"/>
    </row>
    <row r="47" spans="1:15">
      <c r="A47" s="27"/>
      <c r="B47" s="27"/>
      <c r="C47" s="27"/>
      <c r="D47" s="27"/>
      <c r="E47" s="29"/>
      <c r="F47" s="29"/>
      <c r="G47" s="29"/>
      <c r="H47" s="127"/>
      <c r="I47" s="127"/>
      <c r="J47" s="127"/>
      <c r="N47"/>
      <c r="O47"/>
    </row>
    <row r="48" spans="1:15">
      <c r="A48" s="10"/>
      <c r="B48" s="10"/>
      <c r="C48" s="10"/>
      <c r="D48" s="10"/>
      <c r="E48" s="132"/>
      <c r="F48" s="132"/>
      <c r="G48" s="132">
        <f>AVERAGE(G3:G46)</f>
        <v>1.6901567760942763E-2</v>
      </c>
      <c r="H48" s="132"/>
      <c r="I48" s="132"/>
      <c r="J48" s="132">
        <f>AVERAGE(J3:J46)</f>
        <v>1.7831879844961242E-2</v>
      </c>
      <c r="N48"/>
      <c r="O48"/>
    </row>
    <row r="49" spans="1:15">
      <c r="A49" s="10"/>
      <c r="B49" s="10"/>
      <c r="C49" s="10"/>
      <c r="D49" s="10"/>
      <c r="E49" s="60"/>
      <c r="F49" s="61"/>
      <c r="G49" s="9"/>
      <c r="H49" s="127"/>
      <c r="I49" s="127"/>
      <c r="J49" s="127"/>
      <c r="N49"/>
      <c r="O49"/>
    </row>
    <row r="50" spans="1:15">
      <c r="A50" s="10"/>
      <c r="B50" s="10"/>
      <c r="C50" s="10"/>
      <c r="D50" s="10"/>
      <c r="E50" s="10"/>
      <c r="F50" s="61"/>
      <c r="G50" s="9"/>
      <c r="H50" s="127"/>
      <c r="I50" s="127"/>
      <c r="J50" s="127"/>
      <c r="N50"/>
      <c r="O50"/>
    </row>
    <row r="51" spans="1:15" s="2" customFormat="1">
      <c r="N51"/>
      <c r="O51"/>
    </row>
    <row r="52" spans="1:15" s="2" customFormat="1">
      <c r="N52"/>
      <c r="O52"/>
    </row>
    <row r="53" spans="1:15" s="2" customFormat="1">
      <c r="N53"/>
      <c r="O53"/>
    </row>
    <row r="54" spans="1:15" s="2" customFormat="1">
      <c r="N54"/>
      <c r="O54"/>
    </row>
    <row r="55" spans="1:15" s="2" customFormat="1">
      <c r="N55"/>
      <c r="O55"/>
    </row>
    <row r="56" spans="1:15" s="2" customFormat="1">
      <c r="N56"/>
      <c r="O56"/>
    </row>
    <row r="57" spans="1:15" s="2" customFormat="1">
      <c r="N57"/>
      <c r="O57"/>
    </row>
    <row r="58" spans="1:15" s="2" customFormat="1">
      <c r="N58"/>
      <c r="O58"/>
    </row>
    <row r="59" spans="1:15" s="2" customFormat="1">
      <c r="N59"/>
    </row>
    <row r="60" spans="1:15" s="2" customFormat="1">
      <c r="N60"/>
    </row>
    <row r="61" spans="1:15" s="2" customFormat="1">
      <c r="N61"/>
    </row>
    <row r="62" spans="1:15" s="2" customFormat="1">
      <c r="N62"/>
    </row>
    <row r="63" spans="1:15" s="2" customFormat="1">
      <c r="N63"/>
    </row>
    <row r="64" spans="1:15" s="2" customFormat="1">
      <c r="N64"/>
    </row>
    <row r="65" spans="14:14" s="2" customFormat="1">
      <c r="N65"/>
    </row>
    <row r="66" spans="14:14" s="2" customFormat="1">
      <c r="N66"/>
    </row>
    <row r="67" spans="14:14" s="2" customFormat="1">
      <c r="N67"/>
    </row>
    <row r="68" spans="14:14" s="2" customFormat="1">
      <c r="N68"/>
    </row>
    <row r="69" spans="14:14" s="2" customFormat="1">
      <c r="N69"/>
    </row>
    <row r="70" spans="14:14" s="2" customFormat="1">
      <c r="N70"/>
    </row>
    <row r="71" spans="14:14" s="2" customFormat="1">
      <c r="N71"/>
    </row>
    <row r="72" spans="14:14" s="2" customFormat="1">
      <c r="N72"/>
    </row>
    <row r="73" spans="14:14" s="2" customFormat="1">
      <c r="N73"/>
    </row>
    <row r="74" spans="14:14" s="2" customFormat="1">
      <c r="N74"/>
    </row>
    <row r="75" spans="14:14" s="2" customFormat="1">
      <c r="N75"/>
    </row>
    <row r="76" spans="14:14" s="2" customFormat="1">
      <c r="N76"/>
    </row>
    <row r="77" spans="14:14" s="2" customFormat="1">
      <c r="N77"/>
    </row>
    <row r="78" spans="14:14">
      <c r="N78"/>
    </row>
    <row r="79" spans="14:14">
      <c r="N79"/>
    </row>
    <row r="80" spans="14:14">
      <c r="N80"/>
    </row>
    <row r="81" spans="14:14">
      <c r="N81"/>
    </row>
    <row r="82" spans="14:14">
      <c r="N82"/>
    </row>
    <row r="83" spans="14:14">
      <c r="N83"/>
    </row>
    <row r="84" spans="14:14">
      <c r="N84"/>
    </row>
    <row r="85" spans="14:14">
      <c r="N85"/>
    </row>
    <row r="86" spans="14:14">
      <c r="N86"/>
    </row>
    <row r="87" spans="14:14">
      <c r="N87"/>
    </row>
    <row r="88" spans="14:14">
      <c r="N88"/>
    </row>
    <row r="89" spans="14:14">
      <c r="N89"/>
    </row>
    <row r="90" spans="14:14">
      <c r="N90"/>
    </row>
    <row r="91" spans="14:14">
      <c r="N91"/>
    </row>
    <row r="92" spans="14:14">
      <c r="N92"/>
    </row>
    <row r="93" spans="14:14">
      <c r="N93"/>
    </row>
    <row r="94" spans="14:14">
      <c r="N94"/>
    </row>
    <row r="95" spans="14:14">
      <c r="N95"/>
    </row>
    <row r="96" spans="14:14">
      <c r="N96"/>
    </row>
    <row r="97" spans="14:14">
      <c r="N97"/>
    </row>
    <row r="98" spans="14:14">
      <c r="N98"/>
    </row>
    <row r="99" spans="14:14">
      <c r="N99"/>
    </row>
    <row r="100" spans="14:14">
      <c r="N100"/>
    </row>
    <row r="101" spans="14:14">
      <c r="N101"/>
    </row>
    <row r="102" spans="14:14">
      <c r="N102"/>
    </row>
  </sheetData>
  <autoFilter ref="A2:J50"/>
  <mergeCells count="2">
    <mergeCell ref="H1:J1"/>
    <mergeCell ref="E1:G1"/>
  </mergeCells>
  <conditionalFormatting sqref="J3:J24 J26:J46">
    <cfRule type="cellIs" dxfId="17" priority="12" operator="greaterThanOrEqual">
      <formula>0.92</formula>
    </cfRule>
  </conditionalFormatting>
  <dataValidations count="1">
    <dataValidation allowBlank="1" showInputMessage="1" showErrorMessage="1" prompt="MM/DD/YY" sqref="C3 C11:C14 C31:C34 C41:C42"/>
  </dataValidation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77"/>
  <sheetViews>
    <sheetView topLeftCell="T11" zoomScale="87" zoomScaleNormal="87" workbookViewId="0">
      <selection activeCell="AB30" sqref="AB30"/>
    </sheetView>
  </sheetViews>
  <sheetFormatPr defaultRowHeight="15"/>
  <cols>
    <col min="1" max="1" width="22.85546875" bestFit="1" customWidth="1"/>
    <col min="2" max="2" width="23.5703125" bestFit="1" customWidth="1"/>
    <col min="3" max="3" width="16" customWidth="1"/>
    <col min="4" max="4" width="13" customWidth="1"/>
    <col min="5" max="5" width="20.85546875" customWidth="1"/>
    <col min="6" max="6" width="16.5703125" customWidth="1"/>
    <col min="7" max="8" width="21.28515625" customWidth="1"/>
    <col min="9" max="9" width="18.7109375" customWidth="1"/>
    <col min="10" max="10" width="18" customWidth="1"/>
    <col min="11" max="11" width="18.42578125" customWidth="1"/>
    <col min="12" max="12" width="16.85546875" customWidth="1"/>
    <col min="13" max="14" width="21.28515625" customWidth="1"/>
    <col min="15" max="15" width="18.7109375" customWidth="1"/>
    <col min="16" max="16" width="18" customWidth="1"/>
    <col min="17" max="17" width="9.140625" style="2" customWidth="1"/>
    <col min="18" max="20" width="9.140625" style="2"/>
    <col min="21" max="21" width="21.85546875" style="2" customWidth="1"/>
    <col min="22" max="22" width="16.7109375" style="2" customWidth="1"/>
    <col min="23" max="23" width="9.140625" style="2" customWidth="1"/>
    <col min="24" max="24" width="7.140625" style="2" customWidth="1"/>
    <col min="25" max="25" width="4.85546875" style="2" customWidth="1"/>
    <col min="26" max="26" width="11.42578125" style="2" customWidth="1"/>
    <col min="27" max="27" width="7.28515625" style="2" customWidth="1"/>
    <col min="28" max="29" width="11.42578125" style="2" customWidth="1"/>
    <col min="30" max="30" width="9.140625" style="2" customWidth="1"/>
    <col min="31" max="31" width="22.28515625" style="2" bestFit="1" customWidth="1"/>
    <col min="32" max="32" width="11.42578125" style="2" bestFit="1" customWidth="1"/>
    <col min="33" max="37" width="9.140625" style="2"/>
  </cols>
  <sheetData>
    <row r="1" spans="1:37" ht="15" customHeight="1">
      <c r="A1" s="19" t="s">
        <v>0</v>
      </c>
      <c r="B1" s="19" t="s">
        <v>1</v>
      </c>
      <c r="C1" s="19" t="s">
        <v>2</v>
      </c>
      <c r="D1" s="19" t="s">
        <v>3</v>
      </c>
      <c r="E1" s="215" t="s">
        <v>323</v>
      </c>
      <c r="F1" s="215"/>
      <c r="G1" s="215"/>
      <c r="H1" s="189"/>
      <c r="I1" s="216" t="s">
        <v>324</v>
      </c>
      <c r="J1" s="216"/>
      <c r="K1" s="199" t="s">
        <v>325</v>
      </c>
      <c r="L1" s="199"/>
      <c r="M1" s="199"/>
      <c r="N1" s="186"/>
      <c r="O1" s="197" t="s">
        <v>156</v>
      </c>
      <c r="P1" s="197"/>
    </row>
    <row r="2" spans="1:37" s="129" customFormat="1">
      <c r="A2" s="128" t="s">
        <v>0</v>
      </c>
      <c r="B2" s="128" t="s">
        <v>1</v>
      </c>
      <c r="C2" s="128" t="s">
        <v>2</v>
      </c>
      <c r="D2" s="128" t="s">
        <v>3</v>
      </c>
      <c r="E2" s="188" t="s">
        <v>11</v>
      </c>
      <c r="F2" s="133" t="s">
        <v>12</v>
      </c>
      <c r="G2" s="188" t="s">
        <v>14</v>
      </c>
      <c r="H2" s="188" t="s">
        <v>326</v>
      </c>
      <c r="I2" s="190" t="s">
        <v>8</v>
      </c>
      <c r="J2" s="190" t="s">
        <v>15</v>
      </c>
      <c r="K2" s="184" t="s">
        <v>11</v>
      </c>
      <c r="L2" s="20" t="s">
        <v>12</v>
      </c>
      <c r="M2" s="184" t="s">
        <v>14</v>
      </c>
      <c r="N2" s="184" t="s">
        <v>327</v>
      </c>
      <c r="O2" s="184" t="s">
        <v>8</v>
      </c>
      <c r="P2" s="184" t="s">
        <v>15</v>
      </c>
      <c r="Q2" s="84"/>
      <c r="R2" s="84"/>
      <c r="S2" s="84"/>
      <c r="T2" s="84"/>
      <c r="U2"/>
      <c r="V2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</row>
    <row r="3" spans="1:37">
      <c r="A3" s="3" t="s">
        <v>17</v>
      </c>
      <c r="B3" s="3" t="s">
        <v>18</v>
      </c>
      <c r="C3" s="136">
        <v>43010</v>
      </c>
      <c r="D3" s="17">
        <f ca="1">DATEDIF(C3,TODAY(),"m")/12</f>
        <v>3.8333333333333335</v>
      </c>
      <c r="E3" s="59">
        <v>0.7567567567567568</v>
      </c>
      <c r="F3" s="59">
        <v>0.79487179487179482</v>
      </c>
      <c r="G3" s="62">
        <f t="shared" ref="G3:G46" si="0">AVERAGE(E3:F3)</f>
        <v>0.77581427581427587</v>
      </c>
      <c r="H3" s="62" t="s">
        <v>328</v>
      </c>
      <c r="I3" s="6">
        <v>1</v>
      </c>
      <c r="J3" s="123" t="s">
        <v>21</v>
      </c>
      <c r="K3" s="138">
        <v>0.93333333333333335</v>
      </c>
      <c r="L3" s="138">
        <v>0.94117647058823528</v>
      </c>
      <c r="M3" s="24">
        <f t="shared" ref="M3:M24" si="1">AVERAGE(K3:L3)</f>
        <v>0.93725490196078431</v>
      </c>
      <c r="N3" s="24" t="s">
        <v>329</v>
      </c>
      <c r="O3" s="31">
        <v>4</v>
      </c>
      <c r="P3" s="34" t="s">
        <v>38</v>
      </c>
      <c r="U3" s="54" t="s">
        <v>0</v>
      </c>
      <c r="V3" t="s">
        <v>330</v>
      </c>
    </row>
    <row r="4" spans="1:37">
      <c r="A4" s="3" t="s">
        <v>24</v>
      </c>
      <c r="B4" s="3" t="s">
        <v>25</v>
      </c>
      <c r="C4" s="136">
        <v>42899</v>
      </c>
      <c r="D4" s="17">
        <f t="shared" ref="D4:D46" ca="1" si="2">DATEDIF(C4,TODAY(),"m")/12</f>
        <v>4.166666666666667</v>
      </c>
      <c r="E4" s="59">
        <v>1</v>
      </c>
      <c r="F4" s="59">
        <v>1</v>
      </c>
      <c r="G4" s="62">
        <f t="shared" si="0"/>
        <v>1</v>
      </c>
      <c r="H4" s="62" t="s">
        <v>329</v>
      </c>
      <c r="I4" s="8">
        <v>5</v>
      </c>
      <c r="J4" s="124" t="s">
        <v>28</v>
      </c>
      <c r="K4" s="23">
        <v>0.90625</v>
      </c>
      <c r="L4" s="23">
        <v>1</v>
      </c>
      <c r="M4" s="24">
        <f t="shared" si="1"/>
        <v>0.953125</v>
      </c>
      <c r="N4" s="24" t="s">
        <v>329</v>
      </c>
      <c r="O4" s="31">
        <v>4</v>
      </c>
      <c r="P4" s="34" t="s">
        <v>38</v>
      </c>
    </row>
    <row r="5" spans="1:37">
      <c r="A5" s="3" t="s">
        <v>30</v>
      </c>
      <c r="B5" s="3" t="s">
        <v>31</v>
      </c>
      <c r="C5" s="136">
        <v>41815</v>
      </c>
      <c r="D5" s="17">
        <f t="shared" ca="1" si="2"/>
        <v>7.083333333333333</v>
      </c>
      <c r="E5" s="59">
        <v>0.80434782608695654</v>
      </c>
      <c r="F5" s="59">
        <v>0.88571428571428568</v>
      </c>
      <c r="G5" s="62">
        <f t="shared" si="0"/>
        <v>0.84503105590062111</v>
      </c>
      <c r="H5" s="62" t="s">
        <v>328</v>
      </c>
      <c r="I5" s="6">
        <v>1</v>
      </c>
      <c r="J5" s="123" t="s">
        <v>21</v>
      </c>
      <c r="K5" s="23">
        <v>1</v>
      </c>
      <c r="L5" s="23">
        <v>0.88888888888888884</v>
      </c>
      <c r="M5" s="24">
        <f t="shared" si="1"/>
        <v>0.94444444444444442</v>
      </c>
      <c r="N5" s="24" t="s">
        <v>329</v>
      </c>
      <c r="O5" s="31">
        <v>4</v>
      </c>
      <c r="P5" s="34" t="s">
        <v>38</v>
      </c>
      <c r="U5" s="54" t="s">
        <v>304</v>
      </c>
      <c r="V5" s="54" t="s">
        <v>331</v>
      </c>
      <c r="W5"/>
      <c r="X5"/>
      <c r="Y5"/>
      <c r="Z5"/>
      <c r="AA5"/>
      <c r="AB5"/>
      <c r="AC5"/>
      <c r="AD5"/>
    </row>
    <row r="6" spans="1:37">
      <c r="A6" s="3" t="s">
        <v>34</v>
      </c>
      <c r="B6" s="3" t="s">
        <v>35</v>
      </c>
      <c r="C6" s="136">
        <v>42816</v>
      </c>
      <c r="D6" s="17">
        <f t="shared" ca="1" si="2"/>
        <v>4.333333333333333</v>
      </c>
      <c r="E6" s="59">
        <v>0.96969696969696972</v>
      </c>
      <c r="F6" s="59">
        <v>0.967741935483871</v>
      </c>
      <c r="G6" s="62">
        <f t="shared" si="0"/>
        <v>0.96871945259042036</v>
      </c>
      <c r="H6" s="62" t="s">
        <v>329</v>
      </c>
      <c r="I6" s="8">
        <v>4</v>
      </c>
      <c r="J6" s="124" t="s">
        <v>38</v>
      </c>
      <c r="K6" s="23">
        <v>0.8571428571428571</v>
      </c>
      <c r="L6" s="23">
        <v>0.93939393939393945</v>
      </c>
      <c r="M6" s="24">
        <f t="shared" si="1"/>
        <v>0.89826839826839833</v>
      </c>
      <c r="N6" s="24" t="s">
        <v>328</v>
      </c>
      <c r="O6" s="31">
        <v>2</v>
      </c>
      <c r="P6" s="34" t="s">
        <v>21</v>
      </c>
      <c r="U6" s="146" t="s">
        <v>332</v>
      </c>
      <c r="V6" t="s">
        <v>328</v>
      </c>
      <c r="W6" t="s">
        <v>329</v>
      </c>
      <c r="X6" t="s">
        <v>306</v>
      </c>
      <c r="Y6"/>
      <c r="Z6"/>
      <c r="AA6"/>
      <c r="AB6"/>
      <c r="AC6"/>
      <c r="AD6"/>
    </row>
    <row r="7" spans="1:37">
      <c r="A7" s="11" t="s">
        <v>17</v>
      </c>
      <c r="B7" s="11" t="s">
        <v>39</v>
      </c>
      <c r="C7" s="136">
        <v>40553</v>
      </c>
      <c r="D7" s="17">
        <f t="shared" ca="1" si="2"/>
        <v>10.583333333333334</v>
      </c>
      <c r="E7" s="59">
        <v>0.89189189189189189</v>
      </c>
      <c r="F7" s="59">
        <v>0.76595744680851063</v>
      </c>
      <c r="G7" s="62">
        <f t="shared" si="0"/>
        <v>0.82892466935020126</v>
      </c>
      <c r="H7" s="62" t="s">
        <v>328</v>
      </c>
      <c r="I7" s="6">
        <v>1</v>
      </c>
      <c r="J7" s="123" t="s">
        <v>21</v>
      </c>
      <c r="K7" s="23">
        <v>0.88235294117647056</v>
      </c>
      <c r="L7" s="23">
        <v>0.9</v>
      </c>
      <c r="M7" s="24">
        <f t="shared" si="1"/>
        <v>0.89117647058823524</v>
      </c>
      <c r="N7" s="24" t="s">
        <v>328</v>
      </c>
      <c r="O7" s="31">
        <v>2</v>
      </c>
      <c r="P7" s="34" t="s">
        <v>21</v>
      </c>
      <c r="U7" s="55" t="s">
        <v>328</v>
      </c>
      <c r="V7" s="145">
        <v>13</v>
      </c>
      <c r="W7" s="145">
        <v>20</v>
      </c>
      <c r="X7" s="145">
        <v>33</v>
      </c>
      <c r="Y7"/>
      <c r="Z7"/>
      <c r="AA7"/>
      <c r="AB7"/>
      <c r="AC7"/>
      <c r="AD7"/>
    </row>
    <row r="8" spans="1:37">
      <c r="A8" s="3" t="s">
        <v>42</v>
      </c>
      <c r="B8" s="3" t="s">
        <v>43</v>
      </c>
      <c r="C8" s="136">
        <v>41778</v>
      </c>
      <c r="D8" s="17">
        <f t="shared" ca="1" si="2"/>
        <v>7.166666666666667</v>
      </c>
      <c r="E8" s="59">
        <v>0.73170731707317072</v>
      </c>
      <c r="F8" s="59">
        <v>0.82857142857142863</v>
      </c>
      <c r="G8" s="62">
        <f t="shared" si="0"/>
        <v>0.78013937282229961</v>
      </c>
      <c r="H8" s="62" t="s">
        <v>328</v>
      </c>
      <c r="I8" s="6">
        <v>1</v>
      </c>
      <c r="J8" s="123" t="s">
        <v>21</v>
      </c>
      <c r="K8" s="23">
        <v>0.87878787878787878</v>
      </c>
      <c r="L8" s="23">
        <v>1</v>
      </c>
      <c r="M8" s="24">
        <f t="shared" si="1"/>
        <v>0.93939393939393945</v>
      </c>
      <c r="N8" s="24" t="s">
        <v>329</v>
      </c>
      <c r="O8" s="31">
        <v>4</v>
      </c>
      <c r="P8" s="34" t="s">
        <v>38</v>
      </c>
      <c r="U8" s="55" t="s">
        <v>329</v>
      </c>
      <c r="V8" s="145">
        <v>3</v>
      </c>
      <c r="W8" s="145">
        <v>7</v>
      </c>
      <c r="X8" s="145">
        <v>10</v>
      </c>
      <c r="Y8"/>
      <c r="Z8"/>
      <c r="AA8"/>
      <c r="AB8"/>
      <c r="AC8"/>
      <c r="AD8"/>
    </row>
    <row r="9" spans="1:37">
      <c r="A9" s="3" t="s">
        <v>42</v>
      </c>
      <c r="B9" s="3" t="s">
        <v>46</v>
      </c>
      <c r="C9" s="136">
        <v>42317</v>
      </c>
      <c r="D9" s="17">
        <f t="shared" ca="1" si="2"/>
        <v>5.75</v>
      </c>
      <c r="E9" s="59">
        <v>0.8571428571428571</v>
      </c>
      <c r="F9" s="59">
        <v>0.86111111111111116</v>
      </c>
      <c r="G9" s="62">
        <f t="shared" si="0"/>
        <v>0.85912698412698418</v>
      </c>
      <c r="H9" s="62" t="s">
        <v>328</v>
      </c>
      <c r="I9" s="6">
        <v>2</v>
      </c>
      <c r="J9" s="123" t="s">
        <v>21</v>
      </c>
      <c r="K9" s="138">
        <v>0.96666666666666667</v>
      </c>
      <c r="L9" s="138">
        <v>0.93333333333333335</v>
      </c>
      <c r="M9" s="24">
        <f t="shared" si="1"/>
        <v>0.95</v>
      </c>
      <c r="N9" s="24" t="s">
        <v>329</v>
      </c>
      <c r="O9" s="31">
        <v>4</v>
      </c>
      <c r="P9" s="34" t="s">
        <v>38</v>
      </c>
      <c r="U9" s="55" t="s">
        <v>306</v>
      </c>
      <c r="V9" s="145">
        <v>16</v>
      </c>
      <c r="W9" s="145">
        <v>27</v>
      </c>
      <c r="X9" s="145">
        <v>43</v>
      </c>
      <c r="Y9"/>
      <c r="Z9"/>
      <c r="AA9"/>
      <c r="AB9"/>
      <c r="AC9"/>
      <c r="AD9"/>
    </row>
    <row r="10" spans="1:37">
      <c r="A10" s="3" t="s">
        <v>24</v>
      </c>
      <c r="B10" s="3" t="s">
        <v>49</v>
      </c>
      <c r="C10" s="136">
        <v>42011</v>
      </c>
      <c r="D10" s="17">
        <f t="shared" ca="1" si="2"/>
        <v>6.583333333333333</v>
      </c>
      <c r="E10" s="59">
        <v>0.90909090909090906</v>
      </c>
      <c r="F10" s="59">
        <v>0.9375</v>
      </c>
      <c r="G10" s="62">
        <f t="shared" si="0"/>
        <v>0.92329545454545459</v>
      </c>
      <c r="H10" s="62" t="s">
        <v>329</v>
      </c>
      <c r="I10" s="12">
        <v>3</v>
      </c>
      <c r="J10" s="125" t="s">
        <v>22</v>
      </c>
      <c r="K10" s="23">
        <v>0.90909090909090906</v>
      </c>
      <c r="L10" s="23">
        <v>0.96969696969696972</v>
      </c>
      <c r="M10" s="24">
        <f t="shared" si="1"/>
        <v>0.93939393939393945</v>
      </c>
      <c r="N10" s="24" t="s">
        <v>329</v>
      </c>
      <c r="O10" s="31">
        <v>4</v>
      </c>
      <c r="P10" s="34" t="s">
        <v>38</v>
      </c>
      <c r="U10"/>
      <c r="V10"/>
      <c r="W10"/>
      <c r="X10"/>
      <c r="Y10"/>
      <c r="Z10"/>
      <c r="AA10"/>
      <c r="AB10"/>
      <c r="AC10"/>
    </row>
    <row r="11" spans="1:37">
      <c r="A11" s="3" t="s">
        <v>17</v>
      </c>
      <c r="B11" s="3" t="s">
        <v>52</v>
      </c>
      <c r="C11" s="136">
        <v>42758</v>
      </c>
      <c r="D11" s="17">
        <f t="shared" ca="1" si="2"/>
        <v>4.5</v>
      </c>
      <c r="E11" s="59">
        <v>0.79487179487179482</v>
      </c>
      <c r="F11" s="59">
        <v>0.84375</v>
      </c>
      <c r="G11" s="62">
        <f t="shared" si="0"/>
        <v>0.81931089743589736</v>
      </c>
      <c r="H11" s="62" t="s">
        <v>328</v>
      </c>
      <c r="I11" s="6">
        <v>1</v>
      </c>
      <c r="J11" s="123" t="s">
        <v>21</v>
      </c>
      <c r="K11" s="138">
        <v>0.93333333333333335</v>
      </c>
      <c r="L11" s="138">
        <v>0.96666666666666667</v>
      </c>
      <c r="M11" s="24">
        <f t="shared" si="1"/>
        <v>0.95</v>
      </c>
      <c r="N11" s="24" t="s">
        <v>329</v>
      </c>
      <c r="O11" s="31">
        <v>4</v>
      </c>
      <c r="P11" s="34" t="s">
        <v>38</v>
      </c>
      <c r="U11"/>
      <c r="V11"/>
      <c r="W11"/>
      <c r="X11"/>
      <c r="Y11"/>
      <c r="Z11"/>
      <c r="AA11"/>
      <c r="AB11"/>
      <c r="AC11"/>
    </row>
    <row r="12" spans="1:37">
      <c r="A12" s="11" t="s">
        <v>24</v>
      </c>
      <c r="B12" s="11" t="s">
        <v>54</v>
      </c>
      <c r="C12" s="136">
        <v>43178</v>
      </c>
      <c r="D12" s="17">
        <f t="shared" ca="1" si="2"/>
        <v>3.3333333333333335</v>
      </c>
      <c r="E12" s="59">
        <v>0.78378378378378377</v>
      </c>
      <c r="F12" s="59">
        <v>0.82926829268292679</v>
      </c>
      <c r="G12" s="62">
        <f t="shared" si="0"/>
        <v>0.80652603823335522</v>
      </c>
      <c r="H12" s="62" t="s">
        <v>328</v>
      </c>
      <c r="I12" s="6">
        <v>1</v>
      </c>
      <c r="J12" s="123" t="s">
        <v>21</v>
      </c>
      <c r="K12" s="23">
        <v>0.79545454545454541</v>
      </c>
      <c r="L12" s="23">
        <v>0.83333333333333337</v>
      </c>
      <c r="M12" s="24">
        <f t="shared" si="1"/>
        <v>0.81439393939393945</v>
      </c>
      <c r="N12" s="24" t="s">
        <v>328</v>
      </c>
      <c r="O12" s="31">
        <v>1</v>
      </c>
      <c r="P12" s="34" t="s">
        <v>21</v>
      </c>
      <c r="U12"/>
      <c r="V12"/>
      <c r="W12"/>
      <c r="X12"/>
      <c r="Y12"/>
      <c r="Z12"/>
      <c r="AA12"/>
      <c r="AB12"/>
      <c r="AC12"/>
    </row>
    <row r="13" spans="1:37">
      <c r="A13" s="3" t="s">
        <v>30</v>
      </c>
      <c r="B13" s="3" t="s">
        <v>57</v>
      </c>
      <c r="C13" s="136">
        <v>42758</v>
      </c>
      <c r="D13" s="17">
        <f t="shared" ca="1" si="2"/>
        <v>4.5</v>
      </c>
      <c r="E13" s="59">
        <v>0.75471698113207553</v>
      </c>
      <c r="F13" s="59">
        <v>0.7592592592592593</v>
      </c>
      <c r="G13" s="62">
        <f t="shared" si="0"/>
        <v>0.75698812019566741</v>
      </c>
      <c r="H13" s="62" t="s">
        <v>328</v>
      </c>
      <c r="I13" s="6">
        <v>1</v>
      </c>
      <c r="J13" s="123" t="s">
        <v>21</v>
      </c>
      <c r="K13" s="23">
        <v>0.78947368421052633</v>
      </c>
      <c r="L13" s="23">
        <v>0.80555555555555558</v>
      </c>
      <c r="M13" s="24">
        <f t="shared" si="1"/>
        <v>0.79751461988304095</v>
      </c>
      <c r="N13" s="24" t="s">
        <v>328</v>
      </c>
      <c r="O13" s="31">
        <v>1</v>
      </c>
      <c r="P13" s="34" t="s">
        <v>21</v>
      </c>
      <c r="U13"/>
      <c r="V13"/>
      <c r="W13"/>
      <c r="X13"/>
      <c r="Y13"/>
      <c r="Z13"/>
      <c r="AA13"/>
      <c r="AB13"/>
      <c r="AC13"/>
    </row>
    <row r="14" spans="1:37">
      <c r="A14" s="3" t="s">
        <v>34</v>
      </c>
      <c r="B14" s="3" t="s">
        <v>60</v>
      </c>
      <c r="C14" s="136">
        <v>42436</v>
      </c>
      <c r="D14" s="17">
        <f t="shared" ca="1" si="2"/>
        <v>5.416666666666667</v>
      </c>
      <c r="E14" s="59">
        <v>1</v>
      </c>
      <c r="F14" s="59">
        <v>1</v>
      </c>
      <c r="G14" s="62">
        <f t="shared" si="0"/>
        <v>1</v>
      </c>
      <c r="H14" s="62" t="s">
        <v>329</v>
      </c>
      <c r="I14" s="8">
        <v>5</v>
      </c>
      <c r="J14" s="124" t="s">
        <v>28</v>
      </c>
      <c r="K14" s="138">
        <v>0.967741935483871</v>
      </c>
      <c r="L14" s="138">
        <v>0.97058823529411764</v>
      </c>
      <c r="M14" s="24">
        <f t="shared" si="1"/>
        <v>0.96916508538899437</v>
      </c>
      <c r="N14" s="24" t="s">
        <v>329</v>
      </c>
      <c r="O14" s="31">
        <v>4</v>
      </c>
      <c r="P14" s="34" t="s">
        <v>38</v>
      </c>
      <c r="U14"/>
      <c r="V14"/>
      <c r="W14"/>
      <c r="X14"/>
      <c r="Y14"/>
      <c r="Z14"/>
      <c r="AA14"/>
      <c r="AB14"/>
      <c r="AC14"/>
    </row>
    <row r="15" spans="1:37">
      <c r="A15" s="3" t="s">
        <v>63</v>
      </c>
      <c r="B15" s="3" t="s">
        <v>64</v>
      </c>
      <c r="C15" s="136">
        <v>41568</v>
      </c>
      <c r="D15" s="17">
        <f t="shared" ca="1" si="2"/>
        <v>7.75</v>
      </c>
      <c r="E15" s="59">
        <f>(90.91%+96.88%)/2</f>
        <v>0.93894999999999995</v>
      </c>
      <c r="F15" s="59">
        <v>0.87096774193548387</v>
      </c>
      <c r="G15" s="62">
        <f t="shared" si="0"/>
        <v>0.90495887096774186</v>
      </c>
      <c r="H15" s="62" t="s">
        <v>328</v>
      </c>
      <c r="I15" s="6">
        <v>2</v>
      </c>
      <c r="J15" s="123" t="s">
        <v>21</v>
      </c>
      <c r="K15" s="23">
        <v>0.9</v>
      </c>
      <c r="L15" s="23">
        <v>0.93333333333333335</v>
      </c>
      <c r="M15" s="141">
        <f t="shared" si="1"/>
        <v>0.91666666666666674</v>
      </c>
      <c r="N15" s="24" t="s">
        <v>329</v>
      </c>
      <c r="O15" s="31">
        <v>3</v>
      </c>
      <c r="P15" s="34" t="s">
        <v>22</v>
      </c>
      <c r="U15" s="54" t="s">
        <v>304</v>
      </c>
      <c r="V15" s="54" t="s">
        <v>312</v>
      </c>
      <c r="W15"/>
      <c r="X15"/>
      <c r="Y15"/>
      <c r="Z15"/>
      <c r="AA15"/>
      <c r="AB15"/>
      <c r="AC15"/>
      <c r="AD15"/>
      <c r="AE15"/>
      <c r="AF15"/>
    </row>
    <row r="16" spans="1:37">
      <c r="A16" s="3" t="s">
        <v>17</v>
      </c>
      <c r="B16" s="3" t="s">
        <v>66</v>
      </c>
      <c r="C16" s="136">
        <v>41778</v>
      </c>
      <c r="D16" s="17">
        <f t="shared" ca="1" si="2"/>
        <v>7.166666666666667</v>
      </c>
      <c r="E16" s="59">
        <v>0.79487179487179482</v>
      </c>
      <c r="F16" s="59">
        <v>0.82352941176470584</v>
      </c>
      <c r="G16" s="62">
        <f t="shared" si="0"/>
        <v>0.80920060331825039</v>
      </c>
      <c r="H16" s="62" t="s">
        <v>328</v>
      </c>
      <c r="I16" s="6">
        <v>1</v>
      </c>
      <c r="J16" s="123" t="s">
        <v>21</v>
      </c>
      <c r="K16" s="138">
        <v>0.96969696969696972</v>
      </c>
      <c r="L16" s="138">
        <v>0.96875</v>
      </c>
      <c r="M16" s="24">
        <f t="shared" si="1"/>
        <v>0.96922348484848486</v>
      </c>
      <c r="N16" s="24" t="s">
        <v>329</v>
      </c>
      <c r="O16" s="31">
        <v>4</v>
      </c>
      <c r="P16" s="34" t="s">
        <v>38</v>
      </c>
      <c r="U16" s="54" t="s">
        <v>320</v>
      </c>
      <c r="V16" t="s">
        <v>38</v>
      </c>
      <c r="W16" t="s">
        <v>21</v>
      </c>
      <c r="X16" t="s">
        <v>22</v>
      </c>
      <c r="Y16" t="s">
        <v>28</v>
      </c>
      <c r="Z16" t="s">
        <v>306</v>
      </c>
      <c r="AA16"/>
      <c r="AB16"/>
      <c r="AC16"/>
      <c r="AD16"/>
      <c r="AE16"/>
      <c r="AF16"/>
    </row>
    <row r="17" spans="1:32">
      <c r="A17" s="3" t="s">
        <v>69</v>
      </c>
      <c r="B17" s="3" t="s">
        <v>70</v>
      </c>
      <c r="C17" s="136">
        <v>42436</v>
      </c>
      <c r="D17" s="17">
        <f t="shared" ca="1" si="2"/>
        <v>5.416666666666667</v>
      </c>
      <c r="E17" s="59">
        <v>0.80555555555555558</v>
      </c>
      <c r="F17" s="59">
        <v>0.74358974358974361</v>
      </c>
      <c r="G17" s="62">
        <f t="shared" si="0"/>
        <v>0.7745726495726496</v>
      </c>
      <c r="H17" s="62" t="s">
        <v>328</v>
      </c>
      <c r="I17" s="6">
        <v>1</v>
      </c>
      <c r="J17" s="123" t="s">
        <v>21</v>
      </c>
      <c r="K17" s="25">
        <v>0.88571428571428601</v>
      </c>
      <c r="L17" s="25">
        <v>0.81081081081081086</v>
      </c>
      <c r="M17" s="26">
        <f t="shared" si="1"/>
        <v>0.84826254826254843</v>
      </c>
      <c r="N17" s="24" t="s">
        <v>328</v>
      </c>
      <c r="O17" s="31">
        <v>2</v>
      </c>
      <c r="P17" s="34" t="s">
        <v>21</v>
      </c>
      <c r="U17" s="55" t="s">
        <v>30</v>
      </c>
      <c r="V17" s="145">
        <v>4</v>
      </c>
      <c r="W17" s="145">
        <v>3</v>
      </c>
      <c r="X17" s="145"/>
      <c r="Y17" s="145"/>
      <c r="Z17" s="145">
        <v>7</v>
      </c>
      <c r="AA17" s="145"/>
      <c r="AB17" s="145"/>
      <c r="AC17" s="145"/>
      <c r="AD17"/>
      <c r="AE17"/>
      <c r="AF17"/>
    </row>
    <row r="18" spans="1:32">
      <c r="A18" s="3" t="s">
        <v>34</v>
      </c>
      <c r="B18" s="3" t="s">
        <v>73</v>
      </c>
      <c r="C18" s="136">
        <v>42558</v>
      </c>
      <c r="D18" s="17">
        <f t="shared" ca="1" si="2"/>
        <v>5.083333333333333</v>
      </c>
      <c r="E18" s="59">
        <v>0.84848484848484851</v>
      </c>
      <c r="F18" s="59">
        <v>0.82051282051282048</v>
      </c>
      <c r="G18" s="62">
        <f t="shared" si="0"/>
        <v>0.83449883449883444</v>
      </c>
      <c r="H18" s="62" t="s">
        <v>328</v>
      </c>
      <c r="I18" s="6">
        <v>1</v>
      </c>
      <c r="J18" s="123" t="s">
        <v>21</v>
      </c>
      <c r="K18" s="23">
        <v>0.88990825688073394</v>
      </c>
      <c r="L18" s="23">
        <v>0.96842105263157896</v>
      </c>
      <c r="M18" s="24">
        <f t="shared" si="1"/>
        <v>0.92916465475615651</v>
      </c>
      <c r="N18" s="24" t="s">
        <v>329</v>
      </c>
      <c r="O18" s="31">
        <v>3</v>
      </c>
      <c r="P18" s="34" t="s">
        <v>22</v>
      </c>
      <c r="U18" s="55" t="s">
        <v>17</v>
      </c>
      <c r="V18" s="145">
        <v>5</v>
      </c>
      <c r="W18" s="145">
        <v>1</v>
      </c>
      <c r="X18" s="145"/>
      <c r="Y18" s="145">
        <v>1</v>
      </c>
      <c r="Z18" s="145">
        <v>7</v>
      </c>
      <c r="AA18" s="145"/>
      <c r="AB18" s="145"/>
      <c r="AC18" s="145"/>
      <c r="AD18"/>
      <c r="AE18"/>
      <c r="AF18"/>
    </row>
    <row r="19" spans="1:32">
      <c r="A19" s="3" t="s">
        <v>30</v>
      </c>
      <c r="B19" s="3" t="s">
        <v>76</v>
      </c>
      <c r="C19" s="136">
        <v>42436</v>
      </c>
      <c r="D19" s="17">
        <f t="shared" ca="1" si="2"/>
        <v>5.416666666666667</v>
      </c>
      <c r="E19" s="59">
        <v>0.9375</v>
      </c>
      <c r="F19" s="59">
        <v>0.967741935483871</v>
      </c>
      <c r="G19" s="62">
        <f t="shared" si="0"/>
        <v>0.9526209677419355</v>
      </c>
      <c r="H19" s="62" t="s">
        <v>329</v>
      </c>
      <c r="I19" s="8">
        <v>4</v>
      </c>
      <c r="J19" s="124" t="s">
        <v>38</v>
      </c>
      <c r="K19" s="138">
        <v>0.97222222222222221</v>
      </c>
      <c r="L19" s="138">
        <v>0.97222222222222221</v>
      </c>
      <c r="M19" s="24">
        <f t="shared" si="1"/>
        <v>0.97222222222222221</v>
      </c>
      <c r="N19" s="24" t="s">
        <v>329</v>
      </c>
      <c r="O19" s="31">
        <v>4</v>
      </c>
      <c r="P19" s="34" t="s">
        <v>38</v>
      </c>
      <c r="U19" s="55" t="s">
        <v>34</v>
      </c>
      <c r="V19" s="145">
        <v>3</v>
      </c>
      <c r="W19" s="145">
        <v>5</v>
      </c>
      <c r="X19" s="145">
        <v>1</v>
      </c>
      <c r="Y19" s="145"/>
      <c r="Z19" s="145">
        <v>9</v>
      </c>
      <c r="AA19" s="145"/>
      <c r="AB19" s="145"/>
      <c r="AC19" s="145"/>
      <c r="AD19"/>
      <c r="AE19"/>
      <c r="AF19"/>
    </row>
    <row r="20" spans="1:32">
      <c r="A20" s="3" t="s">
        <v>30</v>
      </c>
      <c r="B20" s="3" t="s">
        <v>79</v>
      </c>
      <c r="C20" s="136">
        <v>42401</v>
      </c>
      <c r="D20" s="17">
        <f t="shared" ca="1" si="2"/>
        <v>5.5</v>
      </c>
      <c r="E20" s="59">
        <v>0.97979797979797978</v>
      </c>
      <c r="F20" s="59">
        <v>0.98039215686274506</v>
      </c>
      <c r="G20" s="62">
        <f t="shared" si="0"/>
        <v>0.98009506833036242</v>
      </c>
      <c r="H20" s="62" t="s">
        <v>329</v>
      </c>
      <c r="I20" s="8">
        <v>4</v>
      </c>
      <c r="J20" s="124" t="s">
        <v>38</v>
      </c>
      <c r="K20" s="138">
        <v>0.96551724137931039</v>
      </c>
      <c r="L20" s="138">
        <v>1</v>
      </c>
      <c r="M20" s="24">
        <f t="shared" si="1"/>
        <v>0.98275862068965525</v>
      </c>
      <c r="N20" s="24" t="s">
        <v>329</v>
      </c>
      <c r="O20" s="31">
        <v>4</v>
      </c>
      <c r="P20" s="34" t="s">
        <v>38</v>
      </c>
      <c r="U20" s="55" t="s">
        <v>69</v>
      </c>
      <c r="V20" s="145">
        <v>2</v>
      </c>
      <c r="W20" s="145">
        <v>4</v>
      </c>
      <c r="X20" s="145"/>
      <c r="Y20" s="145"/>
      <c r="Z20" s="145">
        <v>6</v>
      </c>
      <c r="AA20" s="145"/>
      <c r="AB20" s="145"/>
      <c r="AC20" s="145"/>
      <c r="AD20"/>
      <c r="AE20"/>
      <c r="AF20"/>
    </row>
    <row r="21" spans="1:32">
      <c r="A21" s="3" t="s">
        <v>63</v>
      </c>
      <c r="B21" s="3" t="s">
        <v>82</v>
      </c>
      <c r="C21" s="136">
        <v>39643</v>
      </c>
      <c r="D21" s="17">
        <f t="shared" ca="1" si="2"/>
        <v>13.083333333333334</v>
      </c>
      <c r="E21" s="59">
        <v>0.90322580645161288</v>
      </c>
      <c r="F21" s="59">
        <v>0.88095238095238093</v>
      </c>
      <c r="G21" s="62">
        <f t="shared" si="0"/>
        <v>0.89208909370199696</v>
      </c>
      <c r="H21" s="62" t="s">
        <v>328</v>
      </c>
      <c r="I21" s="6">
        <v>2</v>
      </c>
      <c r="J21" s="123" t="s">
        <v>21</v>
      </c>
      <c r="K21" s="23">
        <v>0.967741935483871</v>
      </c>
      <c r="L21" s="23">
        <v>0.88571428571428568</v>
      </c>
      <c r="M21" s="24">
        <f t="shared" si="1"/>
        <v>0.92672811059907834</v>
      </c>
      <c r="N21" s="24" t="s">
        <v>329</v>
      </c>
      <c r="O21" s="31">
        <v>4</v>
      </c>
      <c r="P21" s="34" t="s">
        <v>38</v>
      </c>
      <c r="U21" s="55" t="s">
        <v>63</v>
      </c>
      <c r="V21" s="145">
        <v>2</v>
      </c>
      <c r="W21" s="145"/>
      <c r="X21" s="145">
        <v>1</v>
      </c>
      <c r="Y21" s="145"/>
      <c r="Z21" s="145">
        <v>3</v>
      </c>
      <c r="AA21" s="145"/>
      <c r="AB21" s="145"/>
      <c r="AC21" s="145"/>
      <c r="AD21"/>
      <c r="AE21"/>
      <c r="AF21"/>
    </row>
    <row r="22" spans="1:32">
      <c r="A22" s="3" t="s">
        <v>34</v>
      </c>
      <c r="B22" s="3" t="s">
        <v>85</v>
      </c>
      <c r="C22" s="136">
        <v>42436</v>
      </c>
      <c r="D22" s="17">
        <f t="shared" ca="1" si="2"/>
        <v>5.416666666666667</v>
      </c>
      <c r="E22" s="59">
        <v>0.70833333333333337</v>
      </c>
      <c r="F22" s="59">
        <v>0.71111111111111114</v>
      </c>
      <c r="G22" s="62">
        <f t="shared" si="0"/>
        <v>0.70972222222222225</v>
      </c>
      <c r="H22" s="62" t="s">
        <v>328</v>
      </c>
      <c r="I22" s="6">
        <v>1</v>
      </c>
      <c r="J22" s="123" t="s">
        <v>21</v>
      </c>
      <c r="K22" s="23">
        <v>0.81395348837209303</v>
      </c>
      <c r="L22" s="23">
        <v>0.79069767441860461</v>
      </c>
      <c r="M22" s="24">
        <f t="shared" si="1"/>
        <v>0.80232558139534882</v>
      </c>
      <c r="N22" s="24" t="s">
        <v>328</v>
      </c>
      <c r="O22" s="31">
        <v>1</v>
      </c>
      <c r="P22" s="34" t="s">
        <v>21</v>
      </c>
      <c r="U22" s="55" t="s">
        <v>42</v>
      </c>
      <c r="V22" s="145">
        <v>4</v>
      </c>
      <c r="W22" s="145">
        <v>1</v>
      </c>
      <c r="X22" s="145"/>
      <c r="Y22" s="145">
        <v>1</v>
      </c>
      <c r="Z22" s="145">
        <v>6</v>
      </c>
      <c r="AA22" s="145"/>
      <c r="AB22" s="145"/>
      <c r="AC22" s="145"/>
    </row>
    <row r="23" spans="1:32">
      <c r="A23" s="3" t="s">
        <v>69</v>
      </c>
      <c r="B23" s="3" t="s">
        <v>88</v>
      </c>
      <c r="C23" s="136">
        <v>42558</v>
      </c>
      <c r="D23" s="17">
        <f t="shared" ca="1" si="2"/>
        <v>5.083333333333333</v>
      </c>
      <c r="E23" s="59">
        <v>0.71666666666666667</v>
      </c>
      <c r="F23" s="59">
        <v>0.80434782608695654</v>
      </c>
      <c r="G23" s="62">
        <f t="shared" si="0"/>
        <v>0.76050724637681166</v>
      </c>
      <c r="H23" s="62" t="s">
        <v>328</v>
      </c>
      <c r="I23" s="6">
        <v>1</v>
      </c>
      <c r="J23" s="123" t="s">
        <v>21</v>
      </c>
      <c r="K23" s="23">
        <v>0.93548387096774188</v>
      </c>
      <c r="L23" s="23">
        <v>0.91891891891891897</v>
      </c>
      <c r="M23" s="24">
        <f t="shared" si="1"/>
        <v>0.92720139494333043</v>
      </c>
      <c r="N23" s="24" t="s">
        <v>329</v>
      </c>
      <c r="O23" s="31">
        <v>4</v>
      </c>
      <c r="P23" s="34" t="s">
        <v>38</v>
      </c>
      <c r="U23" s="55" t="s">
        <v>24</v>
      </c>
      <c r="V23" s="145">
        <v>2</v>
      </c>
      <c r="W23" s="145">
        <v>2</v>
      </c>
      <c r="X23" s="145">
        <v>1</v>
      </c>
      <c r="Y23" s="145"/>
      <c r="Z23" s="145">
        <v>5</v>
      </c>
      <c r="AA23" s="145"/>
      <c r="AB23" s="145"/>
      <c r="AC23" s="145"/>
    </row>
    <row r="24" spans="1:32">
      <c r="A24" s="3" t="s">
        <v>17</v>
      </c>
      <c r="B24" s="3" t="s">
        <v>91</v>
      </c>
      <c r="C24" s="136">
        <v>41813</v>
      </c>
      <c r="D24" s="17">
        <f t="shared" ca="1" si="2"/>
        <v>7.083333333333333</v>
      </c>
      <c r="E24" s="59">
        <v>0.90625</v>
      </c>
      <c r="F24" s="59">
        <v>0.875</v>
      </c>
      <c r="G24" s="62">
        <f t="shared" si="0"/>
        <v>0.890625</v>
      </c>
      <c r="H24" s="62" t="s">
        <v>328</v>
      </c>
      <c r="I24" s="6">
        <v>2</v>
      </c>
      <c r="J24" s="123" t="s">
        <v>21</v>
      </c>
      <c r="K24" s="138">
        <v>1</v>
      </c>
      <c r="L24" s="138">
        <v>1</v>
      </c>
      <c r="M24" s="24">
        <f t="shared" si="1"/>
        <v>1</v>
      </c>
      <c r="N24" s="24" t="s">
        <v>329</v>
      </c>
      <c r="O24" s="31">
        <v>5</v>
      </c>
      <c r="P24" s="34" t="s">
        <v>28</v>
      </c>
      <c r="U24" s="55" t="s">
        <v>306</v>
      </c>
      <c r="V24" s="145">
        <v>22</v>
      </c>
      <c r="W24" s="145">
        <v>16</v>
      </c>
      <c r="X24" s="145">
        <v>3</v>
      </c>
      <c r="Y24" s="145">
        <v>2</v>
      </c>
      <c r="Z24" s="145">
        <v>43</v>
      </c>
      <c r="AA24" s="145"/>
      <c r="AB24" s="145"/>
      <c r="AC24" s="145"/>
    </row>
    <row r="25" spans="1:32">
      <c r="A25" s="139" t="s">
        <v>69</v>
      </c>
      <c r="B25" s="139" t="s">
        <v>94</v>
      </c>
      <c r="C25" s="136">
        <v>42436</v>
      </c>
      <c r="D25" s="17">
        <f t="shared" ca="1" si="2"/>
        <v>5.416666666666667</v>
      </c>
      <c r="E25" s="59">
        <v>1</v>
      </c>
      <c r="F25" s="59">
        <v>0.78947368421052633</v>
      </c>
      <c r="G25" s="62">
        <f t="shared" si="0"/>
        <v>0.89473684210526316</v>
      </c>
      <c r="H25" s="62" t="s">
        <v>328</v>
      </c>
      <c r="I25" s="6">
        <v>2</v>
      </c>
      <c r="J25" s="123" t="s">
        <v>21</v>
      </c>
      <c r="K25" s="140"/>
      <c r="L25" s="140"/>
      <c r="M25" s="140"/>
      <c r="N25" s="24" t="s">
        <v>333</v>
      </c>
      <c r="O25" s="30" t="s">
        <v>251</v>
      </c>
      <c r="P25" s="30" t="s">
        <v>251</v>
      </c>
      <c r="U25"/>
      <c r="V25"/>
      <c r="W25"/>
      <c r="X25"/>
      <c r="Y25"/>
      <c r="Z25"/>
    </row>
    <row r="26" spans="1:32">
      <c r="A26" s="3" t="s">
        <v>69</v>
      </c>
      <c r="B26" s="3" t="s">
        <v>97</v>
      </c>
      <c r="C26" s="136">
        <v>42436</v>
      </c>
      <c r="D26" s="17">
        <f t="shared" ca="1" si="2"/>
        <v>5.416666666666667</v>
      </c>
      <c r="E26" s="135">
        <v>0.68055555555555558</v>
      </c>
      <c r="F26" s="59">
        <v>0.80392156862745101</v>
      </c>
      <c r="G26" s="62">
        <f t="shared" si="0"/>
        <v>0.7422385620915033</v>
      </c>
      <c r="H26" s="62" t="s">
        <v>328</v>
      </c>
      <c r="I26" s="6">
        <v>1</v>
      </c>
      <c r="J26" s="123" t="s">
        <v>21</v>
      </c>
      <c r="K26" s="25">
        <v>0.86486486486486491</v>
      </c>
      <c r="L26" s="25">
        <v>0.75555555555555554</v>
      </c>
      <c r="M26" s="26">
        <f t="shared" ref="M26:M46" si="3">AVERAGE(K26:L26)</f>
        <v>0.81021021021021022</v>
      </c>
      <c r="N26" s="24" t="s">
        <v>328</v>
      </c>
      <c r="O26" s="31">
        <v>1</v>
      </c>
      <c r="P26" s="34" t="s">
        <v>21</v>
      </c>
      <c r="U26"/>
      <c r="V26"/>
      <c r="W26"/>
      <c r="X26"/>
      <c r="Y26"/>
      <c r="Z26"/>
    </row>
    <row r="27" spans="1:32">
      <c r="A27" s="3" t="s">
        <v>69</v>
      </c>
      <c r="B27" s="3" t="s">
        <v>100</v>
      </c>
      <c r="C27" s="136">
        <v>42436</v>
      </c>
      <c r="D27" s="17">
        <f t="shared" ca="1" si="2"/>
        <v>5.416666666666667</v>
      </c>
      <c r="E27" s="59">
        <v>0.81578947368421051</v>
      </c>
      <c r="F27" s="59">
        <v>0.87878787878787878</v>
      </c>
      <c r="G27" s="62">
        <f t="shared" si="0"/>
        <v>0.84728867623604465</v>
      </c>
      <c r="H27" s="62" t="s">
        <v>328</v>
      </c>
      <c r="I27" s="6">
        <v>1</v>
      </c>
      <c r="J27" s="123" t="s">
        <v>21</v>
      </c>
      <c r="K27" s="138">
        <v>0.93939393939393945</v>
      </c>
      <c r="L27" s="138">
        <v>0.93548387096774188</v>
      </c>
      <c r="M27" s="24">
        <f t="shared" si="3"/>
        <v>0.93743890518084072</v>
      </c>
      <c r="N27" s="24" t="s">
        <v>329</v>
      </c>
      <c r="O27" s="31">
        <v>4</v>
      </c>
      <c r="P27" s="34" t="s">
        <v>38</v>
      </c>
      <c r="U27" s="54" t="s">
        <v>304</v>
      </c>
      <c r="V27" s="54" t="s">
        <v>312</v>
      </c>
      <c r="W27"/>
      <c r="X27"/>
      <c r="Y27"/>
      <c r="Z27"/>
      <c r="AA27"/>
      <c r="AB27"/>
    </row>
    <row r="28" spans="1:32">
      <c r="A28" s="3" t="s">
        <v>42</v>
      </c>
      <c r="B28" s="3" t="s">
        <v>103</v>
      </c>
      <c r="C28" s="136">
        <v>42156</v>
      </c>
      <c r="D28" s="17">
        <f t="shared" ca="1" si="2"/>
        <v>6.166666666666667</v>
      </c>
      <c r="E28" s="59">
        <v>0.90322580645161288</v>
      </c>
      <c r="F28" s="59">
        <v>0.91176470588235292</v>
      </c>
      <c r="G28" s="62">
        <f t="shared" si="0"/>
        <v>0.9074952561669829</v>
      </c>
      <c r="H28" s="62" t="s">
        <v>328</v>
      </c>
      <c r="I28" s="6">
        <v>2</v>
      </c>
      <c r="J28" s="123" t="s">
        <v>21</v>
      </c>
      <c r="K28" s="138">
        <v>1</v>
      </c>
      <c r="L28" s="138">
        <v>0.97142857142857142</v>
      </c>
      <c r="M28" s="24">
        <f t="shared" si="3"/>
        <v>0.98571428571428577</v>
      </c>
      <c r="N28" s="24" t="s">
        <v>329</v>
      </c>
      <c r="O28" s="31">
        <v>5</v>
      </c>
      <c r="P28" s="34" t="s">
        <v>28</v>
      </c>
      <c r="U28" s="54" t="s">
        <v>320</v>
      </c>
      <c r="V28" t="s">
        <v>38</v>
      </c>
      <c r="W28" t="s">
        <v>21</v>
      </c>
      <c r="X28" t="s">
        <v>22</v>
      </c>
      <c r="Y28" t="s">
        <v>28</v>
      </c>
      <c r="Z28" t="s">
        <v>306</v>
      </c>
      <c r="AA28"/>
      <c r="AB28"/>
    </row>
    <row r="29" spans="1:32">
      <c r="A29" s="3" t="s">
        <v>42</v>
      </c>
      <c r="B29" s="3" t="s">
        <v>106</v>
      </c>
      <c r="C29" s="136">
        <v>42317</v>
      </c>
      <c r="D29" s="17">
        <f t="shared" ca="1" si="2"/>
        <v>5.75</v>
      </c>
      <c r="E29" s="59">
        <v>0.75</v>
      </c>
      <c r="F29" s="59">
        <v>0.7142857142857143</v>
      </c>
      <c r="G29" s="62">
        <f t="shared" si="0"/>
        <v>0.73214285714285721</v>
      </c>
      <c r="H29" s="62" t="s">
        <v>328</v>
      </c>
      <c r="I29" s="6">
        <v>1</v>
      </c>
      <c r="J29" s="123" t="s">
        <v>21</v>
      </c>
      <c r="K29" s="33">
        <v>0.875</v>
      </c>
      <c r="L29" s="33">
        <v>0.875</v>
      </c>
      <c r="M29" s="24">
        <f t="shared" si="3"/>
        <v>0.875</v>
      </c>
      <c r="N29" s="24" t="s">
        <v>328</v>
      </c>
      <c r="O29" s="31">
        <v>2</v>
      </c>
      <c r="P29" s="34" t="s">
        <v>21</v>
      </c>
      <c r="U29" s="55" t="s">
        <v>30</v>
      </c>
      <c r="V29" s="145">
        <v>2</v>
      </c>
      <c r="W29" s="145">
        <v>5</v>
      </c>
      <c r="X29" s="145"/>
      <c r="Y29" s="145"/>
      <c r="Z29" s="145">
        <v>7</v>
      </c>
      <c r="AA29"/>
      <c r="AB29"/>
    </row>
    <row r="30" spans="1:32">
      <c r="A30" s="3" t="s">
        <v>24</v>
      </c>
      <c r="B30" s="3" t="s">
        <v>109</v>
      </c>
      <c r="C30" s="136">
        <v>43010</v>
      </c>
      <c r="D30" s="17">
        <f t="shared" ca="1" si="2"/>
        <v>3.8333333333333335</v>
      </c>
      <c r="E30" s="59">
        <v>0.96430000000000005</v>
      </c>
      <c r="F30" s="59">
        <v>0.97440000000000004</v>
      </c>
      <c r="G30" s="62">
        <f t="shared" si="0"/>
        <v>0.96935000000000004</v>
      </c>
      <c r="H30" s="62" t="s">
        <v>329</v>
      </c>
      <c r="I30" s="8">
        <v>4</v>
      </c>
      <c r="J30" s="124" t="s">
        <v>38</v>
      </c>
      <c r="K30" s="33">
        <v>0.85</v>
      </c>
      <c r="L30" s="33">
        <v>0.8529411764705882</v>
      </c>
      <c r="M30" s="26">
        <f t="shared" si="3"/>
        <v>0.85147058823529409</v>
      </c>
      <c r="N30" s="24" t="s">
        <v>328</v>
      </c>
      <c r="O30" s="31">
        <v>2</v>
      </c>
      <c r="P30" s="34" t="s">
        <v>21</v>
      </c>
      <c r="U30" s="55" t="s">
        <v>17</v>
      </c>
      <c r="V30" s="145"/>
      <c r="W30" s="145">
        <v>7</v>
      </c>
      <c r="X30" s="145"/>
      <c r="Y30" s="145"/>
      <c r="Z30" s="145">
        <v>7</v>
      </c>
      <c r="AA30"/>
      <c r="AB30"/>
    </row>
    <row r="31" spans="1:32">
      <c r="A31" s="3" t="s">
        <v>69</v>
      </c>
      <c r="B31" s="3" t="s">
        <v>112</v>
      </c>
      <c r="C31" s="136">
        <v>42816</v>
      </c>
      <c r="D31" s="17">
        <f t="shared" ca="1" si="2"/>
        <v>4.333333333333333</v>
      </c>
      <c r="E31" s="59">
        <v>0.85074626865671643</v>
      </c>
      <c r="F31" s="59">
        <v>0.86046511627906974</v>
      </c>
      <c r="G31" s="62">
        <f t="shared" si="0"/>
        <v>0.85560569246789309</v>
      </c>
      <c r="H31" s="62" t="s">
        <v>328</v>
      </c>
      <c r="I31" s="6">
        <v>2</v>
      </c>
      <c r="J31" s="123" t="s">
        <v>21</v>
      </c>
      <c r="K31" s="33">
        <v>0.94117647058823528</v>
      </c>
      <c r="L31" s="33">
        <v>0.84375</v>
      </c>
      <c r="M31" s="24">
        <f t="shared" si="3"/>
        <v>0.89246323529411764</v>
      </c>
      <c r="N31" s="24" t="s">
        <v>328</v>
      </c>
      <c r="O31" s="31">
        <v>2</v>
      </c>
      <c r="P31" s="34" t="s">
        <v>21</v>
      </c>
      <c r="U31" s="55" t="s">
        <v>34</v>
      </c>
      <c r="V31" s="145">
        <v>1</v>
      </c>
      <c r="W31" s="145">
        <v>6</v>
      </c>
      <c r="X31" s="145">
        <v>1</v>
      </c>
      <c r="Y31" s="145">
        <v>1</v>
      </c>
      <c r="Z31" s="145">
        <v>9</v>
      </c>
      <c r="AA31"/>
      <c r="AB31"/>
    </row>
    <row r="32" spans="1:32">
      <c r="A32" s="3" t="s">
        <v>30</v>
      </c>
      <c r="B32" s="3" t="s">
        <v>115</v>
      </c>
      <c r="C32" s="136">
        <v>42436</v>
      </c>
      <c r="D32" s="17">
        <f t="shared" ca="1" si="2"/>
        <v>5.416666666666667</v>
      </c>
      <c r="E32" s="59">
        <v>0.8571428571428571</v>
      </c>
      <c r="F32" s="59">
        <v>0.9375</v>
      </c>
      <c r="G32" s="62">
        <f t="shared" si="0"/>
        <v>0.8973214285714286</v>
      </c>
      <c r="H32" s="62" t="s">
        <v>328</v>
      </c>
      <c r="I32" s="6">
        <v>2</v>
      </c>
      <c r="J32" s="123" t="s">
        <v>21</v>
      </c>
      <c r="K32" s="138">
        <v>0.93939393939393945</v>
      </c>
      <c r="L32" s="138">
        <v>0.93333333333333335</v>
      </c>
      <c r="M32" s="24">
        <f t="shared" si="3"/>
        <v>0.9363636363636364</v>
      </c>
      <c r="N32" s="24" t="s">
        <v>329</v>
      </c>
      <c r="O32" s="31">
        <v>4</v>
      </c>
      <c r="P32" s="34" t="s">
        <v>38</v>
      </c>
      <c r="U32" s="55" t="s">
        <v>69</v>
      </c>
      <c r="V32" s="145"/>
      <c r="W32" s="145">
        <v>7</v>
      </c>
      <c r="X32" s="145"/>
      <c r="Y32" s="145"/>
      <c r="Z32" s="145">
        <v>7</v>
      </c>
      <c r="AA32"/>
      <c r="AB32"/>
    </row>
    <row r="33" spans="1:28">
      <c r="A33" s="3" t="s">
        <v>42</v>
      </c>
      <c r="B33" s="3" t="s">
        <v>118</v>
      </c>
      <c r="C33" s="136">
        <v>43178</v>
      </c>
      <c r="D33" s="17">
        <f t="shared" ca="1" si="2"/>
        <v>3.3333333333333335</v>
      </c>
      <c r="E33" s="59">
        <v>0.75609756097560976</v>
      </c>
      <c r="F33" s="59">
        <v>0.79411764705882348</v>
      </c>
      <c r="G33" s="62">
        <f t="shared" si="0"/>
        <v>0.77510760401721668</v>
      </c>
      <c r="H33" s="62" t="s">
        <v>328</v>
      </c>
      <c r="I33" s="6">
        <v>1</v>
      </c>
      <c r="J33" s="123" t="s">
        <v>21</v>
      </c>
      <c r="K33" s="138">
        <v>0.94117647058823528</v>
      </c>
      <c r="L33" s="138">
        <v>0.967741935483871</v>
      </c>
      <c r="M33" s="24">
        <f t="shared" si="3"/>
        <v>0.95445920303605314</v>
      </c>
      <c r="N33" s="24" t="s">
        <v>329</v>
      </c>
      <c r="O33" s="31">
        <v>4</v>
      </c>
      <c r="P33" s="34" t="s">
        <v>38</v>
      </c>
      <c r="U33" s="55" t="s">
        <v>63</v>
      </c>
      <c r="V33" s="145"/>
      <c r="W33" s="145">
        <v>2</v>
      </c>
      <c r="X33" s="145">
        <v>1</v>
      </c>
      <c r="Y33" s="145"/>
      <c r="Z33" s="145">
        <v>3</v>
      </c>
      <c r="AA33"/>
      <c r="AB33"/>
    </row>
    <row r="34" spans="1:28">
      <c r="A34" s="3" t="s">
        <v>30</v>
      </c>
      <c r="B34" s="3" t="s">
        <v>121</v>
      </c>
      <c r="C34" s="136">
        <v>42429</v>
      </c>
      <c r="D34" s="17">
        <f t="shared" ca="1" si="2"/>
        <v>5.416666666666667</v>
      </c>
      <c r="E34" s="59">
        <v>0.90909090909090906</v>
      </c>
      <c r="F34" s="59">
        <v>0.84931506849315064</v>
      </c>
      <c r="G34" s="62">
        <f t="shared" si="0"/>
        <v>0.87920298879202985</v>
      </c>
      <c r="H34" s="62" t="s">
        <v>328</v>
      </c>
      <c r="I34" s="6">
        <v>2</v>
      </c>
      <c r="J34" s="123" t="s">
        <v>21</v>
      </c>
      <c r="K34" s="33">
        <v>0.875</v>
      </c>
      <c r="L34" s="33">
        <v>0.86111111111111116</v>
      </c>
      <c r="M34" s="24">
        <f t="shared" si="3"/>
        <v>0.86805555555555558</v>
      </c>
      <c r="N34" s="24" t="s">
        <v>328</v>
      </c>
      <c r="O34" s="31">
        <v>2</v>
      </c>
      <c r="P34" s="34" t="s">
        <v>21</v>
      </c>
      <c r="U34" s="55" t="s">
        <v>42</v>
      </c>
      <c r="V34" s="145"/>
      <c r="W34" s="145">
        <v>6</v>
      </c>
      <c r="X34" s="145"/>
      <c r="Y34" s="145"/>
      <c r="Z34" s="145">
        <v>6</v>
      </c>
      <c r="AA34"/>
      <c r="AB34"/>
    </row>
    <row r="35" spans="1:28">
      <c r="A35" s="3" t="s">
        <v>42</v>
      </c>
      <c r="B35" s="3" t="s">
        <v>124</v>
      </c>
      <c r="C35" s="136">
        <v>42394</v>
      </c>
      <c r="D35" s="17">
        <f t="shared" ca="1" si="2"/>
        <v>5.5</v>
      </c>
      <c r="E35" s="59">
        <v>0.75</v>
      </c>
      <c r="F35" s="135">
        <v>0.7</v>
      </c>
      <c r="G35" s="62">
        <f t="shared" si="0"/>
        <v>0.72499999999999998</v>
      </c>
      <c r="H35" s="62" t="s">
        <v>328</v>
      </c>
      <c r="I35" s="6">
        <v>1</v>
      </c>
      <c r="J35" s="123" t="s">
        <v>21</v>
      </c>
      <c r="K35" s="138">
        <v>0.96969696969696972</v>
      </c>
      <c r="L35" s="138">
        <v>0.96875</v>
      </c>
      <c r="M35" s="24">
        <f t="shared" si="3"/>
        <v>0.96922348484848486</v>
      </c>
      <c r="N35" s="24" t="s">
        <v>329</v>
      </c>
      <c r="O35" s="31">
        <v>4</v>
      </c>
      <c r="P35" s="34" t="s">
        <v>38</v>
      </c>
      <c r="U35" s="55" t="s">
        <v>24</v>
      </c>
      <c r="V35" s="145">
        <v>2</v>
      </c>
      <c r="W35" s="145">
        <v>1</v>
      </c>
      <c r="X35" s="145">
        <v>1</v>
      </c>
      <c r="Y35" s="145">
        <v>1</v>
      </c>
      <c r="Z35" s="145">
        <v>5</v>
      </c>
      <c r="AA35"/>
      <c r="AB35"/>
    </row>
    <row r="36" spans="1:28">
      <c r="A36" s="3" t="s">
        <v>24</v>
      </c>
      <c r="B36" s="3" t="s">
        <v>127</v>
      </c>
      <c r="C36" s="136">
        <v>39279</v>
      </c>
      <c r="D36" s="17">
        <f t="shared" ca="1" si="2"/>
        <v>14.083333333333334</v>
      </c>
      <c r="E36" s="59">
        <v>1</v>
      </c>
      <c r="F36" s="59">
        <v>0.93100000000000005</v>
      </c>
      <c r="G36" s="62">
        <f t="shared" si="0"/>
        <v>0.96550000000000002</v>
      </c>
      <c r="H36" s="62" t="s">
        <v>329</v>
      </c>
      <c r="I36" s="8">
        <v>4</v>
      </c>
      <c r="J36" s="124" t="s">
        <v>38</v>
      </c>
      <c r="K36" s="33">
        <v>0.93333333333333335</v>
      </c>
      <c r="L36" s="33">
        <v>0.91666666666666663</v>
      </c>
      <c r="M36" s="24">
        <f t="shared" si="3"/>
        <v>0.92500000000000004</v>
      </c>
      <c r="N36" s="24" t="s">
        <v>329</v>
      </c>
      <c r="O36" s="31">
        <v>3</v>
      </c>
      <c r="P36" s="34" t="s">
        <v>22</v>
      </c>
      <c r="U36" s="55" t="s">
        <v>306</v>
      </c>
      <c r="V36" s="145">
        <v>5</v>
      </c>
      <c r="W36" s="145">
        <v>34</v>
      </c>
      <c r="X36" s="145">
        <v>3</v>
      </c>
      <c r="Y36" s="145">
        <v>2</v>
      </c>
      <c r="Z36" s="145">
        <v>44</v>
      </c>
      <c r="AA36"/>
      <c r="AB36"/>
    </row>
    <row r="37" spans="1:28">
      <c r="A37" s="11" t="s">
        <v>17</v>
      </c>
      <c r="B37" s="11" t="s">
        <v>130</v>
      </c>
      <c r="C37" s="136">
        <v>39204</v>
      </c>
      <c r="D37" s="17">
        <f t="shared" ca="1" si="2"/>
        <v>14.25</v>
      </c>
      <c r="E37" s="59">
        <v>0.93103448275862066</v>
      </c>
      <c r="F37" s="59">
        <v>0.86538461538461542</v>
      </c>
      <c r="G37" s="62">
        <f t="shared" si="0"/>
        <v>0.89820954907161799</v>
      </c>
      <c r="H37" s="62" t="s">
        <v>328</v>
      </c>
      <c r="I37" s="6">
        <v>2</v>
      </c>
      <c r="J37" s="123" t="s">
        <v>21</v>
      </c>
      <c r="K37" s="138">
        <v>0.93548387096774188</v>
      </c>
      <c r="L37" s="138">
        <v>0.96666666666666667</v>
      </c>
      <c r="M37" s="24">
        <f t="shared" si="3"/>
        <v>0.95107526881720428</v>
      </c>
      <c r="N37" s="24" t="s">
        <v>329</v>
      </c>
      <c r="O37" s="31">
        <v>4</v>
      </c>
      <c r="P37" s="34" t="s">
        <v>38</v>
      </c>
      <c r="U37"/>
      <c r="V37"/>
      <c r="W37"/>
      <c r="X37"/>
      <c r="Y37"/>
      <c r="Z37"/>
      <c r="AA37"/>
      <c r="AB37"/>
    </row>
    <row r="38" spans="1:28">
      <c r="A38" s="3" t="s">
        <v>69</v>
      </c>
      <c r="B38" s="3" t="s">
        <v>133</v>
      </c>
      <c r="C38" s="136">
        <v>42436</v>
      </c>
      <c r="D38" s="17">
        <f t="shared" ca="1" si="2"/>
        <v>5.416666666666667</v>
      </c>
      <c r="E38" s="59">
        <v>0.90909090909090906</v>
      </c>
      <c r="F38" s="59">
        <v>0.80555555555555558</v>
      </c>
      <c r="G38" s="62">
        <f t="shared" si="0"/>
        <v>0.85732323232323226</v>
      </c>
      <c r="H38" s="62" t="s">
        <v>328</v>
      </c>
      <c r="I38" s="6">
        <v>2</v>
      </c>
      <c r="J38" s="123" t="s">
        <v>21</v>
      </c>
      <c r="K38" s="137">
        <v>0.75471698113207553</v>
      </c>
      <c r="L38" s="33">
        <v>0.81578947368421051</v>
      </c>
      <c r="M38" s="24">
        <f t="shared" si="3"/>
        <v>0.78525322740814296</v>
      </c>
      <c r="N38" s="24" t="s">
        <v>328</v>
      </c>
      <c r="O38" s="31">
        <v>1</v>
      </c>
      <c r="P38" s="34" t="s">
        <v>21</v>
      </c>
      <c r="U38"/>
      <c r="V38"/>
      <c r="W38"/>
      <c r="X38"/>
      <c r="Y38"/>
      <c r="Z38"/>
    </row>
    <row r="39" spans="1:28">
      <c r="A39" s="3" t="s">
        <v>34</v>
      </c>
      <c r="B39" s="3" t="s">
        <v>136</v>
      </c>
      <c r="C39" s="136">
        <v>42436</v>
      </c>
      <c r="D39" s="17">
        <f t="shared" ca="1" si="2"/>
        <v>5.416666666666667</v>
      </c>
      <c r="E39" s="59">
        <v>0.87878787878787878</v>
      </c>
      <c r="F39" s="59">
        <v>0.84848484848484851</v>
      </c>
      <c r="G39" s="62">
        <f t="shared" si="0"/>
        <v>0.86363636363636365</v>
      </c>
      <c r="H39" s="62" t="s">
        <v>328</v>
      </c>
      <c r="I39" s="6">
        <v>2</v>
      </c>
      <c r="J39" s="123" t="s">
        <v>21</v>
      </c>
      <c r="K39" s="33">
        <v>0.90909090909090906</v>
      </c>
      <c r="L39" s="33">
        <v>0.967741935483871</v>
      </c>
      <c r="M39" s="24">
        <f t="shared" si="3"/>
        <v>0.93841642228739008</v>
      </c>
      <c r="N39" s="24" t="s">
        <v>329</v>
      </c>
      <c r="O39" s="31">
        <v>4</v>
      </c>
      <c r="P39" s="34" t="s">
        <v>38</v>
      </c>
      <c r="U39"/>
      <c r="V39"/>
      <c r="W39"/>
      <c r="X39"/>
      <c r="Y39"/>
      <c r="Z39"/>
    </row>
    <row r="40" spans="1:28">
      <c r="A40" s="3" t="s">
        <v>30</v>
      </c>
      <c r="B40" s="3" t="s">
        <v>139</v>
      </c>
      <c r="C40" s="136">
        <v>42751</v>
      </c>
      <c r="D40" s="17">
        <f t="shared" ca="1" si="2"/>
        <v>4.583333333333333</v>
      </c>
      <c r="E40" s="59">
        <v>0.95901639344262291</v>
      </c>
      <c r="F40" s="59">
        <v>0.875</v>
      </c>
      <c r="G40" s="62">
        <f t="shared" si="0"/>
        <v>0.91700819672131151</v>
      </c>
      <c r="H40" s="62" t="s">
        <v>328</v>
      </c>
      <c r="I40" s="6">
        <v>2</v>
      </c>
      <c r="J40" s="123" t="s">
        <v>21</v>
      </c>
      <c r="K40" s="33">
        <v>0.93103448275862066</v>
      </c>
      <c r="L40" s="33">
        <v>0.84848484848484851</v>
      </c>
      <c r="M40" s="24">
        <f t="shared" si="3"/>
        <v>0.88975966562173459</v>
      </c>
      <c r="N40" s="24" t="s">
        <v>328</v>
      </c>
      <c r="O40" s="31">
        <v>2</v>
      </c>
      <c r="P40" s="34" t="s">
        <v>21</v>
      </c>
      <c r="U40"/>
      <c r="V40"/>
      <c r="X40"/>
      <c r="Y40"/>
    </row>
    <row r="41" spans="1:28">
      <c r="A41" s="3" t="s">
        <v>34</v>
      </c>
      <c r="B41" s="3" t="s">
        <v>142</v>
      </c>
      <c r="C41" s="136">
        <v>41785</v>
      </c>
      <c r="D41" s="17">
        <f t="shared" ca="1" si="2"/>
        <v>7.166666666666667</v>
      </c>
      <c r="E41" s="59">
        <v>0.90909090909090906</v>
      </c>
      <c r="F41" s="59">
        <v>0.88235294117647056</v>
      </c>
      <c r="G41" s="62">
        <f t="shared" si="0"/>
        <v>0.89572192513368987</v>
      </c>
      <c r="H41" s="62" t="s">
        <v>328</v>
      </c>
      <c r="I41" s="6">
        <v>2</v>
      </c>
      <c r="J41" s="123" t="s">
        <v>21</v>
      </c>
      <c r="K41" s="33">
        <v>0.86486486486486491</v>
      </c>
      <c r="L41" s="33">
        <v>0.77142857142857146</v>
      </c>
      <c r="M41" s="24">
        <f t="shared" si="3"/>
        <v>0.81814671814671813</v>
      </c>
      <c r="N41" s="24" t="s">
        <v>328</v>
      </c>
      <c r="O41" s="31">
        <v>1</v>
      </c>
      <c r="P41" s="34" t="s">
        <v>21</v>
      </c>
      <c r="U41"/>
      <c r="V41"/>
      <c r="X41"/>
      <c r="Y41"/>
    </row>
    <row r="42" spans="1:28">
      <c r="A42" s="3" t="s">
        <v>34</v>
      </c>
      <c r="B42" s="3" t="s">
        <v>144</v>
      </c>
      <c r="C42" s="136">
        <v>42816</v>
      </c>
      <c r="D42" s="17">
        <f t="shared" ca="1" si="2"/>
        <v>4.333333333333333</v>
      </c>
      <c r="E42" s="59">
        <v>0.79545454545454497</v>
      </c>
      <c r="F42" s="59">
        <v>0.77551020408163263</v>
      </c>
      <c r="G42" s="62">
        <f t="shared" si="0"/>
        <v>0.7854823747680888</v>
      </c>
      <c r="H42" s="62" t="s">
        <v>328</v>
      </c>
      <c r="I42" s="6">
        <v>1</v>
      </c>
      <c r="J42" s="123" t="s">
        <v>21</v>
      </c>
      <c r="K42" s="33">
        <v>0.91428571428571426</v>
      </c>
      <c r="L42" s="33">
        <v>0.76923076923076927</v>
      </c>
      <c r="M42" s="24">
        <f t="shared" si="3"/>
        <v>0.84175824175824177</v>
      </c>
      <c r="N42" s="24" t="s">
        <v>328</v>
      </c>
      <c r="O42" s="31">
        <v>1</v>
      </c>
      <c r="P42" s="34" t="s">
        <v>21</v>
      </c>
      <c r="U42"/>
      <c r="V42"/>
    </row>
    <row r="43" spans="1:28">
      <c r="A43" s="3" t="s">
        <v>34</v>
      </c>
      <c r="B43" s="3" t="s">
        <v>147</v>
      </c>
      <c r="C43" s="136">
        <v>42437</v>
      </c>
      <c r="D43" s="17">
        <f t="shared" ca="1" si="2"/>
        <v>5.416666666666667</v>
      </c>
      <c r="E43" s="59">
        <v>0.81578947368421051</v>
      </c>
      <c r="F43" s="59">
        <v>0.84848484848484851</v>
      </c>
      <c r="G43" s="62">
        <f t="shared" si="0"/>
        <v>0.83213716108452951</v>
      </c>
      <c r="H43" s="62" t="s">
        <v>328</v>
      </c>
      <c r="I43" s="6">
        <v>1</v>
      </c>
      <c r="J43" s="123" t="s">
        <v>21</v>
      </c>
      <c r="K43" s="138">
        <v>1</v>
      </c>
      <c r="L43" s="138">
        <v>0.94594594594594594</v>
      </c>
      <c r="M43" s="24">
        <f t="shared" si="3"/>
        <v>0.97297297297297303</v>
      </c>
      <c r="N43" s="24" t="s">
        <v>329</v>
      </c>
      <c r="O43" s="31">
        <v>4</v>
      </c>
      <c r="P43" s="34" t="s">
        <v>38</v>
      </c>
      <c r="U43"/>
      <c r="V43"/>
    </row>
    <row r="44" spans="1:28">
      <c r="A44" s="3" t="s">
        <v>34</v>
      </c>
      <c r="B44" s="3" t="s">
        <v>148</v>
      </c>
      <c r="C44" s="136">
        <v>42438</v>
      </c>
      <c r="D44" s="17">
        <f t="shared" ca="1" si="2"/>
        <v>5.416666666666667</v>
      </c>
      <c r="E44" s="59">
        <v>0.93333333333333335</v>
      </c>
      <c r="F44" s="59">
        <v>0.90909090909090906</v>
      </c>
      <c r="G44" s="62">
        <f t="shared" si="0"/>
        <v>0.92121212121212115</v>
      </c>
      <c r="H44" s="62" t="s">
        <v>329</v>
      </c>
      <c r="I44" s="12">
        <v>3</v>
      </c>
      <c r="J44" s="125" t="s">
        <v>22</v>
      </c>
      <c r="K44" s="33">
        <v>0.967741935483871</v>
      </c>
      <c r="L44" s="137">
        <v>0.75</v>
      </c>
      <c r="M44" s="24">
        <f t="shared" si="3"/>
        <v>0.8588709677419355</v>
      </c>
      <c r="N44" s="24" t="s">
        <v>328</v>
      </c>
      <c r="O44" s="31">
        <v>2</v>
      </c>
      <c r="P44" s="34" t="s">
        <v>21</v>
      </c>
      <c r="U44"/>
      <c r="V44"/>
    </row>
    <row r="45" spans="1:28">
      <c r="A45" s="3" t="s">
        <v>63</v>
      </c>
      <c r="B45" s="3" t="s">
        <v>151</v>
      </c>
      <c r="C45" s="136">
        <v>42822</v>
      </c>
      <c r="D45" s="17">
        <f t="shared" ca="1" si="2"/>
        <v>4.333333333333333</v>
      </c>
      <c r="E45" s="59">
        <v>0.9375</v>
      </c>
      <c r="F45" s="59">
        <v>0.93103448275862066</v>
      </c>
      <c r="G45" s="62">
        <f t="shared" si="0"/>
        <v>0.93426724137931028</v>
      </c>
      <c r="H45" s="62" t="s">
        <v>329</v>
      </c>
      <c r="I45" s="12">
        <v>3</v>
      </c>
      <c r="J45" s="125" t="s">
        <v>22</v>
      </c>
      <c r="K45" s="138">
        <v>1</v>
      </c>
      <c r="L45" s="138">
        <v>0.967741935483871</v>
      </c>
      <c r="M45" s="24">
        <f t="shared" si="3"/>
        <v>0.9838709677419355</v>
      </c>
      <c r="N45" s="24" t="s">
        <v>329</v>
      </c>
      <c r="O45" s="31">
        <v>4</v>
      </c>
      <c r="P45" s="34" t="s">
        <v>38</v>
      </c>
      <c r="U45"/>
      <c r="V45"/>
    </row>
    <row r="46" spans="1:28">
      <c r="A46" s="3" t="s">
        <v>17</v>
      </c>
      <c r="B46" s="3" t="s">
        <v>154</v>
      </c>
      <c r="C46" s="136">
        <v>43010</v>
      </c>
      <c r="D46" s="17">
        <f t="shared" ca="1" si="2"/>
        <v>3.8333333333333335</v>
      </c>
      <c r="E46" s="59">
        <v>0.86486486486486491</v>
      </c>
      <c r="F46" s="59">
        <v>0.90322580645161288</v>
      </c>
      <c r="G46" s="62">
        <f t="shared" si="0"/>
        <v>0.88404533565823895</v>
      </c>
      <c r="H46" s="62" t="s">
        <v>328</v>
      </c>
      <c r="I46" s="6">
        <v>2</v>
      </c>
      <c r="J46" s="123" t="s">
        <v>21</v>
      </c>
      <c r="K46" s="138">
        <v>1</v>
      </c>
      <c r="L46" s="138">
        <v>0.96666666666666667</v>
      </c>
      <c r="M46" s="24">
        <f t="shared" si="3"/>
        <v>0.98333333333333339</v>
      </c>
      <c r="N46" s="24" t="s">
        <v>329</v>
      </c>
      <c r="O46" s="31">
        <v>4</v>
      </c>
      <c r="P46" s="34" t="s">
        <v>38</v>
      </c>
      <c r="U46"/>
      <c r="V46"/>
    </row>
    <row r="47" spans="1:28">
      <c r="A47" s="27"/>
      <c r="B47" s="27"/>
      <c r="C47" s="27"/>
      <c r="D47" s="27"/>
      <c r="E47" s="126">
        <f>AVERAGE(E3:E46)</f>
        <v>0.86283077942623454</v>
      </c>
      <c r="F47" s="126">
        <f>AVERAGE(F3:F46)</f>
        <v>0.85775105177038857</v>
      </c>
      <c r="G47" s="126">
        <f>AVERAGE(G3:G46)</f>
        <v>0.86029091559831128</v>
      </c>
      <c r="H47" s="62"/>
      <c r="I47" s="30">
        <f>AVERAGE(I3:I46)</f>
        <v>2</v>
      </c>
      <c r="J47" s="30"/>
      <c r="K47" s="126">
        <f t="shared" ref="K47:M47" si="4">AVERAGE(K3:K46)</f>
        <v>0.91921211864746344</v>
      </c>
      <c r="L47" s="126">
        <f t="shared" si="4"/>
        <v>0.90811536569520146</v>
      </c>
      <c r="M47" s="126">
        <f t="shared" si="4"/>
        <v>0.91366374217133239</v>
      </c>
      <c r="N47" s="126"/>
      <c r="O47" s="127"/>
      <c r="P47" s="127"/>
      <c r="U47"/>
      <c r="V47"/>
    </row>
    <row r="48" spans="1:28">
      <c r="A48" s="10"/>
      <c r="B48" s="10"/>
      <c r="C48" s="10"/>
      <c r="D48" s="10"/>
      <c r="E48" s="134"/>
      <c r="F48" s="132"/>
      <c r="G48" s="132"/>
      <c r="H48" s="132"/>
      <c r="I48" s="132">
        <f t="shared" ref="I48:J48" si="5">AVERAGE(I3:I46)</f>
        <v>2</v>
      </c>
      <c r="J48" s="132" t="e">
        <f t="shared" si="5"/>
        <v>#DIV/0!</v>
      </c>
      <c r="K48" s="127"/>
      <c r="L48" s="127"/>
      <c r="M48" s="127"/>
      <c r="N48" s="127"/>
      <c r="O48" s="127"/>
      <c r="P48" s="127"/>
      <c r="U48"/>
      <c r="V48"/>
    </row>
    <row r="49" spans="1:22">
      <c r="A49" s="10"/>
      <c r="B49" s="10"/>
      <c r="C49" s="10"/>
      <c r="D49" s="10"/>
      <c r="E49" s="58"/>
      <c r="F49" s="58"/>
      <c r="G49" s="10"/>
      <c r="H49" s="10"/>
      <c r="I49" s="10"/>
      <c r="J49" s="28"/>
      <c r="K49" s="127"/>
      <c r="L49" s="127"/>
      <c r="M49" s="127"/>
      <c r="N49" s="127"/>
      <c r="O49" s="127"/>
      <c r="P49" s="127"/>
      <c r="U49"/>
      <c r="V49"/>
    </row>
    <row r="50" spans="1:22">
      <c r="A50" s="10"/>
      <c r="B50" s="10"/>
      <c r="C50" s="10"/>
      <c r="D50" s="10"/>
      <c r="E50" s="58"/>
      <c r="F50" s="58"/>
      <c r="G50" s="10"/>
      <c r="H50" s="10"/>
      <c r="I50" s="10"/>
      <c r="J50" s="28"/>
      <c r="K50" s="127"/>
      <c r="L50" s="127"/>
      <c r="M50" s="127"/>
      <c r="N50" s="127"/>
      <c r="O50" s="127"/>
      <c r="P50" s="127"/>
      <c r="U50"/>
      <c r="V50"/>
    </row>
    <row r="51" spans="1:22" s="2" customFormat="1">
      <c r="U51"/>
      <c r="V51"/>
    </row>
    <row r="52" spans="1:22" s="2" customFormat="1">
      <c r="U52"/>
      <c r="V52"/>
    </row>
    <row r="53" spans="1:22" s="2" customFormat="1">
      <c r="U53"/>
      <c r="V53"/>
    </row>
    <row r="54" spans="1:22" s="2" customFormat="1">
      <c r="U54"/>
      <c r="V54"/>
    </row>
    <row r="55" spans="1:22" s="2" customFormat="1">
      <c r="U55"/>
      <c r="V55"/>
    </row>
    <row r="56" spans="1:22" s="2" customFormat="1">
      <c r="U56"/>
      <c r="V56"/>
    </row>
    <row r="57" spans="1:22" s="2" customFormat="1">
      <c r="U57"/>
      <c r="V57"/>
    </row>
    <row r="58" spans="1:22" s="2" customFormat="1">
      <c r="U58"/>
      <c r="V58"/>
    </row>
    <row r="59" spans="1:22" s="2" customFormat="1">
      <c r="U59"/>
      <c r="V59"/>
    </row>
    <row r="60" spans="1:22" s="2" customFormat="1">
      <c r="U60"/>
      <c r="V60"/>
    </row>
    <row r="61" spans="1:22" s="2" customFormat="1">
      <c r="U61"/>
      <c r="V61"/>
    </row>
    <row r="62" spans="1:22" s="2" customFormat="1">
      <c r="U62"/>
      <c r="V62"/>
    </row>
    <row r="63" spans="1:22" s="2" customFormat="1">
      <c r="U63"/>
      <c r="V63"/>
    </row>
    <row r="64" spans="1:22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</sheetData>
  <autoFilter ref="A2:P50"/>
  <mergeCells count="4">
    <mergeCell ref="K1:M1"/>
    <mergeCell ref="O1:P1"/>
    <mergeCell ref="E1:G1"/>
    <mergeCell ref="I1:J1"/>
  </mergeCells>
  <conditionalFormatting sqref="E3:E46">
    <cfRule type="cellIs" priority="35" operator="greaterThanOrEqual">
      <formula>0.92</formula>
    </cfRule>
    <cfRule type="cellIs" dxfId="9" priority="36" stopIfTrue="1" operator="greaterThanOrEqual">
      <formula>0.92</formula>
    </cfRule>
  </conditionalFormatting>
  <conditionalFormatting sqref="F3:F46">
    <cfRule type="cellIs" dxfId="8" priority="34" operator="greaterThanOrEqual">
      <formula>0.92</formula>
    </cfRule>
  </conditionalFormatting>
  <conditionalFormatting sqref="G3:G47">
    <cfRule type="cellIs" dxfId="7" priority="33" operator="greaterThanOrEqual">
      <formula>0.92</formula>
    </cfRule>
  </conditionalFormatting>
  <conditionalFormatting sqref="O3:O24 O26:O46">
    <cfRule type="cellIs" dxfId="6" priority="12" operator="between">
      <formula>3.5</formula>
      <formula>5</formula>
    </cfRule>
    <cfRule type="cellIs" dxfId="5" priority="13" operator="between">
      <formula>2.5</formula>
      <formula>3.49</formula>
    </cfRule>
    <cfRule type="cellIs" dxfId="4" priority="14" operator="between">
      <formula>1</formula>
      <formula>2.5</formula>
    </cfRule>
  </conditionalFormatting>
  <conditionalFormatting sqref="K3:L46">
    <cfRule type="cellIs" dxfId="3" priority="3" operator="greaterThan">
      <formula>0.92</formula>
    </cfRule>
  </conditionalFormatting>
  <conditionalFormatting sqref="M3:M46">
    <cfRule type="cellIs" dxfId="2" priority="2" operator="greaterThan">
      <formula>0.92</formula>
    </cfRule>
  </conditionalFormatting>
  <conditionalFormatting sqref="G3:G46">
    <cfRule type="cellIs" dxfId="1" priority="1" operator="greaterThan">
      <formula>0.92</formula>
    </cfRule>
  </conditionalFormatting>
  <dataValidations count="1">
    <dataValidation allowBlank="1" showInputMessage="1" showErrorMessage="1" prompt="MM/DD/YY" sqref="C3 C11:C14 C31:C34 C41:C42"/>
  </dataValidation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"/>
  <sheetViews>
    <sheetView workbookViewId="0">
      <selection activeCell="A41" sqref="A41:A43"/>
    </sheetView>
  </sheetViews>
  <sheetFormatPr defaultRowHeight="15"/>
  <cols>
    <col min="1" max="1" width="26.5703125" bestFit="1" customWidth="1"/>
    <col min="2" max="2" width="23.140625" customWidth="1"/>
    <col min="3" max="3" width="15.7109375" customWidth="1"/>
    <col min="4" max="4" width="14" style="15" customWidth="1"/>
    <col min="5" max="5" width="13.42578125" style="45" customWidth="1"/>
    <col min="8" max="8" width="22.28515625" customWidth="1"/>
    <col min="9" max="9" width="15.5703125" bestFit="1" customWidth="1"/>
    <col min="10" max="10" width="19.140625" bestFit="1" customWidth="1"/>
  </cols>
  <sheetData>
    <row r="1" spans="1:10">
      <c r="A1" t="s">
        <v>1</v>
      </c>
      <c r="B1" s="35" t="s">
        <v>334</v>
      </c>
      <c r="C1" s="36" t="s">
        <v>335</v>
      </c>
      <c r="D1" s="15" t="s">
        <v>336</v>
      </c>
      <c r="E1" s="45" t="s">
        <v>337</v>
      </c>
    </row>
    <row r="2" spans="1:10">
      <c r="A2" s="3" t="s">
        <v>18</v>
      </c>
      <c r="B2" s="37" t="s">
        <v>18</v>
      </c>
      <c r="C2" s="38">
        <v>1</v>
      </c>
      <c r="D2" s="15" t="s">
        <v>338</v>
      </c>
      <c r="E2" s="45">
        <v>1</v>
      </c>
      <c r="H2" s="54" t="s">
        <v>320</v>
      </c>
      <c r="I2" t="s">
        <v>339</v>
      </c>
      <c r="J2" t="s">
        <v>340</v>
      </c>
    </row>
    <row r="3" spans="1:10">
      <c r="A3" s="3" t="s">
        <v>18</v>
      </c>
      <c r="B3" s="46" t="s">
        <v>18</v>
      </c>
      <c r="C3" s="49">
        <v>1</v>
      </c>
      <c r="D3" s="15" t="s">
        <v>341</v>
      </c>
      <c r="E3" s="45">
        <v>1</v>
      </c>
      <c r="H3" s="55" t="s">
        <v>18</v>
      </c>
      <c r="I3" s="56">
        <v>1</v>
      </c>
      <c r="J3" s="56">
        <v>1</v>
      </c>
    </row>
    <row r="4" spans="1:10">
      <c r="A4" s="3" t="s">
        <v>18</v>
      </c>
      <c r="B4" s="48" t="s">
        <v>18</v>
      </c>
      <c r="C4" s="51">
        <v>1</v>
      </c>
      <c r="D4" s="15" t="s">
        <v>342</v>
      </c>
      <c r="E4" s="15"/>
      <c r="H4" s="55" t="s">
        <v>25</v>
      </c>
      <c r="I4" s="56"/>
      <c r="J4" s="56">
        <v>1</v>
      </c>
    </row>
    <row r="5" spans="1:10">
      <c r="A5" s="3" t="s">
        <v>25</v>
      </c>
      <c r="B5" s="47"/>
      <c r="C5" s="47"/>
      <c r="D5" s="15" t="s">
        <v>338</v>
      </c>
      <c r="E5" s="44">
        <v>1</v>
      </c>
      <c r="H5" s="55" t="s">
        <v>31</v>
      </c>
      <c r="I5" s="56">
        <v>1</v>
      </c>
      <c r="J5" s="56">
        <v>0.99049999999999994</v>
      </c>
    </row>
    <row r="6" spans="1:10">
      <c r="A6" s="3" t="s">
        <v>25</v>
      </c>
      <c r="B6" s="47"/>
      <c r="C6" s="47"/>
      <c r="D6" s="15" t="s">
        <v>341</v>
      </c>
      <c r="E6" s="44">
        <v>1</v>
      </c>
      <c r="H6" s="55" t="s">
        <v>35</v>
      </c>
      <c r="I6" s="56">
        <v>1</v>
      </c>
      <c r="J6" s="56"/>
    </row>
    <row r="7" spans="1:10">
      <c r="A7" s="3" t="s">
        <v>25</v>
      </c>
      <c r="B7" s="47"/>
      <c r="C7" s="47"/>
      <c r="D7" s="15" t="s">
        <v>342</v>
      </c>
      <c r="E7" s="15"/>
      <c r="H7" s="55" t="s">
        <v>39</v>
      </c>
      <c r="I7" s="56">
        <v>1</v>
      </c>
      <c r="J7" s="56">
        <v>1</v>
      </c>
    </row>
    <row r="8" spans="1:10">
      <c r="A8" s="3" t="s">
        <v>31</v>
      </c>
      <c r="B8" s="47"/>
      <c r="C8" s="47"/>
      <c r="D8" s="15" t="s">
        <v>338</v>
      </c>
      <c r="E8" s="44">
        <v>1</v>
      </c>
      <c r="H8" s="55" t="s">
        <v>43</v>
      </c>
      <c r="I8" s="56">
        <v>1</v>
      </c>
      <c r="J8" s="56"/>
    </row>
    <row r="9" spans="1:10">
      <c r="A9" s="3" t="s">
        <v>31</v>
      </c>
      <c r="B9" s="46" t="s">
        <v>31</v>
      </c>
      <c r="C9" s="50">
        <v>1</v>
      </c>
      <c r="D9" s="15" t="s">
        <v>341</v>
      </c>
      <c r="E9" s="57">
        <v>0.98099999999999998</v>
      </c>
      <c r="H9" s="55" t="s">
        <v>46</v>
      </c>
      <c r="I9" s="56">
        <v>1</v>
      </c>
      <c r="J9" s="56"/>
    </row>
    <row r="10" spans="1:10">
      <c r="A10" s="3" t="s">
        <v>31</v>
      </c>
      <c r="B10" s="47"/>
      <c r="C10" s="47"/>
      <c r="D10" s="15" t="s">
        <v>342</v>
      </c>
      <c r="E10" s="15"/>
      <c r="H10" s="55" t="s">
        <v>49</v>
      </c>
      <c r="I10" s="56"/>
      <c r="J10" s="56">
        <v>0.99</v>
      </c>
    </row>
    <row r="11" spans="1:10">
      <c r="A11" s="3" t="s">
        <v>35</v>
      </c>
      <c r="B11" s="46" t="s">
        <v>35</v>
      </c>
      <c r="C11" s="51">
        <v>1</v>
      </c>
      <c r="D11" s="15" t="s">
        <v>338</v>
      </c>
      <c r="E11" s="15"/>
      <c r="H11" s="55" t="s">
        <v>52</v>
      </c>
      <c r="I11" s="56">
        <v>1</v>
      </c>
      <c r="J11" s="56">
        <v>1</v>
      </c>
    </row>
    <row r="12" spans="1:10">
      <c r="A12" s="3" t="s">
        <v>35</v>
      </c>
      <c r="B12" s="46" t="s">
        <v>35</v>
      </c>
      <c r="C12" s="49">
        <v>1</v>
      </c>
      <c r="D12" s="15" t="s">
        <v>341</v>
      </c>
      <c r="E12" s="15"/>
      <c r="H12" s="55" t="s">
        <v>54</v>
      </c>
      <c r="I12" s="56"/>
      <c r="J12" s="56">
        <v>1</v>
      </c>
    </row>
    <row r="13" spans="1:10">
      <c r="A13" s="3" t="s">
        <v>35</v>
      </c>
      <c r="B13" s="42" t="s">
        <v>35</v>
      </c>
      <c r="C13" s="39">
        <v>1</v>
      </c>
      <c r="D13" s="15" t="s">
        <v>342</v>
      </c>
      <c r="E13" s="15"/>
      <c r="H13" s="55" t="s">
        <v>57</v>
      </c>
      <c r="I13" s="56">
        <v>1</v>
      </c>
      <c r="J13" s="56">
        <v>0.99049999999999994</v>
      </c>
    </row>
    <row r="14" spans="1:10">
      <c r="A14" s="11" t="s">
        <v>39</v>
      </c>
      <c r="B14" s="37" t="s">
        <v>343</v>
      </c>
      <c r="C14" s="39">
        <v>1</v>
      </c>
      <c r="D14" s="15" t="s">
        <v>338</v>
      </c>
      <c r="E14" s="45">
        <v>1</v>
      </c>
      <c r="H14" s="55" t="s">
        <v>60</v>
      </c>
      <c r="I14" s="56">
        <v>0</v>
      </c>
      <c r="J14" s="56"/>
    </row>
    <row r="15" spans="1:10">
      <c r="A15" s="11" t="s">
        <v>39</v>
      </c>
      <c r="B15" s="46" t="s">
        <v>343</v>
      </c>
      <c r="C15" s="50">
        <v>1</v>
      </c>
      <c r="D15" s="15" t="s">
        <v>341</v>
      </c>
      <c r="E15" s="45">
        <v>1</v>
      </c>
      <c r="H15" s="55" t="s">
        <v>64</v>
      </c>
      <c r="I15" s="56">
        <v>1</v>
      </c>
      <c r="J15" s="56"/>
    </row>
    <row r="16" spans="1:10">
      <c r="A16" s="11" t="s">
        <v>39</v>
      </c>
      <c r="B16" s="42" t="s">
        <v>343</v>
      </c>
      <c r="C16" s="38">
        <v>1</v>
      </c>
      <c r="D16" s="15" t="s">
        <v>342</v>
      </c>
      <c r="E16" s="15"/>
      <c r="H16" s="55" t="s">
        <v>66</v>
      </c>
      <c r="I16" s="56"/>
      <c r="J16" s="56">
        <v>1</v>
      </c>
    </row>
    <row r="17" spans="1:10">
      <c r="A17" s="3" t="s">
        <v>43</v>
      </c>
      <c r="B17" s="37" t="s">
        <v>43</v>
      </c>
      <c r="C17" s="39">
        <v>1</v>
      </c>
      <c r="D17" s="15" t="s">
        <v>338</v>
      </c>
      <c r="E17" s="15"/>
      <c r="H17" s="55" t="s">
        <v>70</v>
      </c>
      <c r="I17" s="56">
        <v>1</v>
      </c>
      <c r="J17" s="56">
        <v>0.97</v>
      </c>
    </row>
    <row r="18" spans="1:10">
      <c r="A18" s="3" t="s">
        <v>43</v>
      </c>
      <c r="B18" s="46" t="s">
        <v>43</v>
      </c>
      <c r="C18" s="49">
        <v>1</v>
      </c>
      <c r="D18" s="15" t="s">
        <v>341</v>
      </c>
      <c r="E18" s="15"/>
      <c r="H18" s="55" t="s">
        <v>73</v>
      </c>
      <c r="I18" s="56"/>
      <c r="J18" s="56"/>
    </row>
    <row r="19" spans="1:10">
      <c r="A19" s="3" t="s">
        <v>43</v>
      </c>
      <c r="B19" s="42" t="s">
        <v>43</v>
      </c>
      <c r="C19" s="38">
        <v>1</v>
      </c>
      <c r="D19" s="15" t="s">
        <v>342</v>
      </c>
      <c r="E19" s="15"/>
      <c r="H19" s="55" t="s">
        <v>76</v>
      </c>
      <c r="I19" s="56">
        <v>1</v>
      </c>
      <c r="J19" s="56">
        <v>1</v>
      </c>
    </row>
    <row r="20" spans="1:10">
      <c r="A20" s="3" t="s">
        <v>46</v>
      </c>
      <c r="B20" s="37" t="s">
        <v>46</v>
      </c>
      <c r="C20" s="38">
        <v>1</v>
      </c>
      <c r="D20" s="15" t="s">
        <v>338</v>
      </c>
      <c r="E20" s="15"/>
      <c r="H20" s="55" t="s">
        <v>79</v>
      </c>
      <c r="I20" s="56">
        <v>1</v>
      </c>
      <c r="J20" s="56">
        <v>1</v>
      </c>
    </row>
    <row r="21" spans="1:10">
      <c r="A21" s="3" t="s">
        <v>46</v>
      </c>
      <c r="B21" s="47"/>
      <c r="C21" s="47"/>
      <c r="D21" s="15" t="s">
        <v>341</v>
      </c>
      <c r="E21" s="15"/>
      <c r="H21" s="55" t="s">
        <v>82</v>
      </c>
      <c r="I21" s="56">
        <v>1</v>
      </c>
      <c r="J21" s="56"/>
    </row>
    <row r="22" spans="1:10">
      <c r="A22" s="3" t="s">
        <v>46</v>
      </c>
      <c r="D22" s="15" t="s">
        <v>342</v>
      </c>
      <c r="E22" s="15"/>
      <c r="H22" s="55" t="s">
        <v>85</v>
      </c>
      <c r="I22" s="56">
        <v>0.88888888866666671</v>
      </c>
      <c r="J22" s="56"/>
    </row>
    <row r="23" spans="1:10">
      <c r="A23" s="3" t="s">
        <v>49</v>
      </c>
      <c r="B23" s="47"/>
      <c r="C23" s="47"/>
      <c r="D23" s="15" t="s">
        <v>338</v>
      </c>
      <c r="E23" s="44">
        <v>0.99</v>
      </c>
      <c r="H23" s="55" t="s">
        <v>88</v>
      </c>
      <c r="I23" s="56">
        <v>0.96</v>
      </c>
      <c r="J23" s="56">
        <v>0.99</v>
      </c>
    </row>
    <row r="24" spans="1:10">
      <c r="A24" s="3" t="s">
        <v>49</v>
      </c>
      <c r="B24" s="47"/>
      <c r="C24" s="47"/>
      <c r="D24" s="15" t="s">
        <v>341</v>
      </c>
      <c r="E24" s="44">
        <v>0.99</v>
      </c>
      <c r="H24" s="55" t="s">
        <v>91</v>
      </c>
      <c r="I24" s="56">
        <v>1</v>
      </c>
      <c r="J24" s="56">
        <v>1</v>
      </c>
    </row>
    <row r="25" spans="1:10">
      <c r="A25" s="3" t="s">
        <v>49</v>
      </c>
      <c r="B25" s="47"/>
      <c r="C25" s="47"/>
      <c r="D25" s="15" t="s">
        <v>342</v>
      </c>
      <c r="E25" s="15"/>
      <c r="H25" s="55" t="s">
        <v>97</v>
      </c>
      <c r="I25" s="56">
        <v>0.91666666666666663</v>
      </c>
      <c r="J25" s="56">
        <v>0.99</v>
      </c>
    </row>
    <row r="26" spans="1:10">
      <c r="A26" s="3" t="s">
        <v>52</v>
      </c>
      <c r="B26" s="46" t="s">
        <v>344</v>
      </c>
      <c r="C26" s="51">
        <v>1</v>
      </c>
      <c r="D26" s="15" t="s">
        <v>338</v>
      </c>
      <c r="E26" s="45">
        <v>1</v>
      </c>
      <c r="H26" s="55" t="s">
        <v>100</v>
      </c>
      <c r="I26" s="56">
        <v>0.88888888866666671</v>
      </c>
      <c r="J26" s="56">
        <v>0.96</v>
      </c>
    </row>
    <row r="27" spans="1:10">
      <c r="A27" s="3" t="s">
        <v>52</v>
      </c>
      <c r="B27" s="47"/>
      <c r="C27" s="47"/>
      <c r="D27" s="15" t="s">
        <v>341</v>
      </c>
      <c r="E27" s="45">
        <v>1</v>
      </c>
      <c r="H27" s="55" t="s">
        <v>103</v>
      </c>
      <c r="I27" s="56">
        <v>1</v>
      </c>
      <c r="J27" s="56"/>
    </row>
    <row r="28" spans="1:10">
      <c r="A28" s="3" t="s">
        <v>52</v>
      </c>
      <c r="B28" s="42" t="s">
        <v>344</v>
      </c>
      <c r="C28" s="39">
        <v>1</v>
      </c>
      <c r="D28" s="15" t="s">
        <v>342</v>
      </c>
      <c r="E28" s="15"/>
      <c r="H28" s="55" t="s">
        <v>106</v>
      </c>
      <c r="I28" s="56">
        <v>1</v>
      </c>
      <c r="J28" s="56"/>
    </row>
    <row r="29" spans="1:10">
      <c r="A29" s="11" t="s">
        <v>54</v>
      </c>
      <c r="B29" s="47"/>
      <c r="C29" s="47"/>
      <c r="D29" s="15" t="s">
        <v>338</v>
      </c>
      <c r="E29" s="44">
        <v>1</v>
      </c>
      <c r="H29" s="55" t="s">
        <v>109</v>
      </c>
      <c r="I29" s="56">
        <v>1</v>
      </c>
      <c r="J29" s="56">
        <v>1</v>
      </c>
    </row>
    <row r="30" spans="1:10">
      <c r="A30" s="11" t="s">
        <v>54</v>
      </c>
      <c r="D30" s="15" t="s">
        <v>341</v>
      </c>
      <c r="E30" s="44">
        <v>1</v>
      </c>
      <c r="H30" s="55" t="s">
        <v>112</v>
      </c>
      <c r="I30" s="56">
        <v>0.7511111106666668</v>
      </c>
      <c r="J30" s="56">
        <v>0.99</v>
      </c>
    </row>
    <row r="31" spans="1:10">
      <c r="A31" s="11" t="s">
        <v>54</v>
      </c>
      <c r="B31" s="47"/>
      <c r="C31" s="47"/>
      <c r="D31" s="15" t="s">
        <v>342</v>
      </c>
      <c r="E31" s="15"/>
      <c r="H31" s="55" t="s">
        <v>115</v>
      </c>
      <c r="I31" s="56">
        <v>1</v>
      </c>
      <c r="J31" s="56">
        <v>1</v>
      </c>
    </row>
    <row r="32" spans="1:10">
      <c r="A32" s="3" t="s">
        <v>57</v>
      </c>
      <c r="B32" s="47"/>
      <c r="C32" s="47"/>
      <c r="D32" s="15" t="s">
        <v>338</v>
      </c>
      <c r="E32" s="45">
        <v>1</v>
      </c>
      <c r="H32" s="55" t="s">
        <v>118</v>
      </c>
      <c r="I32" s="56">
        <v>1</v>
      </c>
      <c r="J32" s="56"/>
    </row>
    <row r="33" spans="1:10">
      <c r="A33" s="3" t="s">
        <v>57</v>
      </c>
      <c r="D33" s="15" t="s">
        <v>341</v>
      </c>
      <c r="E33" s="45">
        <v>0.98099999999999998</v>
      </c>
      <c r="H33" s="55" t="s">
        <v>121</v>
      </c>
      <c r="I33" s="56">
        <v>1</v>
      </c>
      <c r="J33" s="56">
        <v>1</v>
      </c>
    </row>
    <row r="34" spans="1:10">
      <c r="A34" s="3" t="s">
        <v>57</v>
      </c>
      <c r="B34" s="48" t="s">
        <v>57</v>
      </c>
      <c r="C34" s="51">
        <v>1</v>
      </c>
      <c r="D34" s="15" t="s">
        <v>342</v>
      </c>
      <c r="E34" s="15"/>
      <c r="H34" s="55" t="s">
        <v>124</v>
      </c>
      <c r="I34" s="56">
        <v>0.66666666600000002</v>
      </c>
      <c r="J34" s="56"/>
    </row>
    <row r="35" spans="1:10">
      <c r="A35" s="3" t="s">
        <v>60</v>
      </c>
      <c r="B35" s="46" t="s">
        <v>345</v>
      </c>
      <c r="C35" s="52">
        <v>0</v>
      </c>
      <c r="D35" s="15" t="s">
        <v>338</v>
      </c>
      <c r="E35" s="15"/>
      <c r="H35" s="55" t="s">
        <v>127</v>
      </c>
      <c r="I35" s="56"/>
      <c r="J35" s="56">
        <v>0.995</v>
      </c>
    </row>
    <row r="36" spans="1:10">
      <c r="A36" s="3" t="s">
        <v>60</v>
      </c>
      <c r="B36" s="47"/>
      <c r="C36" s="47"/>
      <c r="D36" s="15" t="s">
        <v>341</v>
      </c>
      <c r="E36" s="15"/>
      <c r="H36" s="55" t="s">
        <v>130</v>
      </c>
      <c r="I36" s="56">
        <v>1</v>
      </c>
      <c r="J36" s="56">
        <v>1</v>
      </c>
    </row>
    <row r="37" spans="1:10">
      <c r="A37" s="3" t="s">
        <v>60</v>
      </c>
      <c r="B37" s="47"/>
      <c r="C37" s="47"/>
      <c r="D37" s="15" t="s">
        <v>342</v>
      </c>
      <c r="E37" s="15"/>
      <c r="H37" s="55" t="s">
        <v>133</v>
      </c>
      <c r="I37" s="56">
        <v>0.77777777733333331</v>
      </c>
      <c r="J37" s="56">
        <v>0.98</v>
      </c>
    </row>
    <row r="38" spans="1:10">
      <c r="A38" s="3" t="s">
        <v>64</v>
      </c>
      <c r="B38" s="37" t="s">
        <v>64</v>
      </c>
      <c r="C38" s="39">
        <v>1</v>
      </c>
      <c r="D38" s="15" t="s">
        <v>338</v>
      </c>
      <c r="E38" s="15"/>
      <c r="H38" s="55" t="s">
        <v>136</v>
      </c>
      <c r="I38" s="56">
        <v>0.88888888866666671</v>
      </c>
      <c r="J38" s="56"/>
    </row>
    <row r="39" spans="1:10">
      <c r="A39" s="3" t="s">
        <v>64</v>
      </c>
      <c r="B39" s="46" t="s">
        <v>64</v>
      </c>
      <c r="C39" s="50">
        <v>1</v>
      </c>
      <c r="D39" s="15" t="s">
        <v>341</v>
      </c>
      <c r="E39" s="15"/>
      <c r="H39" s="55" t="s">
        <v>139</v>
      </c>
      <c r="I39" s="56">
        <v>1</v>
      </c>
      <c r="J39" s="56">
        <v>1</v>
      </c>
    </row>
    <row r="40" spans="1:10">
      <c r="A40" s="3" t="s">
        <v>64</v>
      </c>
      <c r="B40" s="42" t="s">
        <v>64</v>
      </c>
      <c r="C40" s="39">
        <v>1</v>
      </c>
      <c r="D40" s="15" t="s">
        <v>342</v>
      </c>
      <c r="E40" s="15"/>
      <c r="H40" s="55" t="s">
        <v>142</v>
      </c>
      <c r="I40" s="56">
        <v>0.94666666666666666</v>
      </c>
      <c r="J40" s="56">
        <v>0.97</v>
      </c>
    </row>
    <row r="41" spans="1:10">
      <c r="A41" s="3" t="s">
        <v>66</v>
      </c>
      <c r="B41" s="47"/>
      <c r="C41" s="47"/>
      <c r="D41" s="15" t="s">
        <v>338</v>
      </c>
      <c r="E41" s="45">
        <v>1</v>
      </c>
      <c r="H41" s="55" t="s">
        <v>144</v>
      </c>
      <c r="I41" s="56">
        <v>1</v>
      </c>
      <c r="J41" s="56"/>
    </row>
    <row r="42" spans="1:10">
      <c r="A42" s="3" t="s">
        <v>66</v>
      </c>
      <c r="D42" s="15" t="s">
        <v>341</v>
      </c>
      <c r="E42" s="45">
        <v>1</v>
      </c>
      <c r="H42" s="55" t="s">
        <v>147</v>
      </c>
      <c r="I42" s="56">
        <v>1</v>
      </c>
      <c r="J42" s="56"/>
    </row>
    <row r="43" spans="1:10">
      <c r="A43" s="3" t="s">
        <v>66</v>
      </c>
      <c r="B43" s="48"/>
      <c r="C43" s="51"/>
      <c r="D43" s="15" t="s">
        <v>342</v>
      </c>
      <c r="E43" s="15"/>
      <c r="H43" s="55" t="s">
        <v>148</v>
      </c>
      <c r="I43" s="56"/>
      <c r="J43" s="56"/>
    </row>
    <row r="44" spans="1:10">
      <c r="A44" s="3" t="s">
        <v>70</v>
      </c>
      <c r="B44" s="37" t="s">
        <v>346</v>
      </c>
      <c r="C44" s="39">
        <v>1</v>
      </c>
      <c r="D44" s="15" t="s">
        <v>338</v>
      </c>
      <c r="E44" s="45">
        <v>0.98</v>
      </c>
      <c r="H44" s="55" t="s">
        <v>151</v>
      </c>
      <c r="I44" s="56">
        <v>1</v>
      </c>
      <c r="J44" s="56"/>
    </row>
    <row r="45" spans="1:10">
      <c r="A45" s="3" t="s">
        <v>70</v>
      </c>
      <c r="B45" s="37" t="s">
        <v>346</v>
      </c>
      <c r="C45" s="40">
        <v>1</v>
      </c>
      <c r="D45" s="15" t="s">
        <v>341</v>
      </c>
      <c r="E45" s="45">
        <v>0.96</v>
      </c>
      <c r="H45" s="55" t="s">
        <v>154</v>
      </c>
      <c r="I45" s="56">
        <v>1</v>
      </c>
      <c r="J45" s="56">
        <v>1</v>
      </c>
    </row>
    <row r="46" spans="1:10">
      <c r="A46" s="3" t="s">
        <v>70</v>
      </c>
      <c r="D46" s="15" t="s">
        <v>342</v>
      </c>
      <c r="H46" s="55" t="s">
        <v>306</v>
      </c>
      <c r="I46" s="56">
        <v>0.94493975896385529</v>
      </c>
      <c r="J46" s="56">
        <v>0.99292307692307691</v>
      </c>
    </row>
    <row r="47" spans="1:10">
      <c r="A47" s="3" t="s">
        <v>73</v>
      </c>
      <c r="B47" s="37"/>
      <c r="C47" s="38"/>
      <c r="D47" s="15" t="s">
        <v>338</v>
      </c>
      <c r="E47" s="15"/>
    </row>
    <row r="48" spans="1:10">
      <c r="A48" s="3" t="s">
        <v>73</v>
      </c>
      <c r="B48" s="47"/>
      <c r="C48" s="47"/>
      <c r="D48" s="15" t="s">
        <v>341</v>
      </c>
      <c r="E48" s="15"/>
    </row>
    <row r="49" spans="1:5">
      <c r="A49" s="3" t="s">
        <v>73</v>
      </c>
      <c r="B49" s="47"/>
      <c r="C49" s="47"/>
      <c r="D49" s="15" t="s">
        <v>342</v>
      </c>
      <c r="E49" s="15"/>
    </row>
    <row r="50" spans="1:5">
      <c r="A50" s="3" t="s">
        <v>76</v>
      </c>
      <c r="B50" s="47"/>
      <c r="C50" s="47"/>
      <c r="D50" s="15" t="s">
        <v>338</v>
      </c>
      <c r="E50" s="45">
        <v>1</v>
      </c>
    </row>
    <row r="51" spans="1:5">
      <c r="A51" s="3" t="s">
        <v>76</v>
      </c>
      <c r="B51" s="46" t="s">
        <v>76</v>
      </c>
      <c r="C51" s="50">
        <v>1</v>
      </c>
      <c r="D51" s="15" t="s">
        <v>341</v>
      </c>
      <c r="E51" s="45">
        <v>1</v>
      </c>
    </row>
    <row r="52" spans="1:5">
      <c r="A52" s="3" t="s">
        <v>76</v>
      </c>
      <c r="B52" s="48" t="s">
        <v>76</v>
      </c>
      <c r="C52" s="51">
        <v>1</v>
      </c>
      <c r="D52" s="15" t="s">
        <v>342</v>
      </c>
      <c r="E52" s="15"/>
    </row>
    <row r="53" spans="1:5">
      <c r="A53" s="3" t="s">
        <v>79</v>
      </c>
      <c r="B53" s="46" t="s">
        <v>79</v>
      </c>
      <c r="C53" s="51">
        <v>1</v>
      </c>
      <c r="D53" s="15" t="s">
        <v>338</v>
      </c>
      <c r="E53" s="45">
        <v>1</v>
      </c>
    </row>
    <row r="54" spans="1:5">
      <c r="A54" s="3" t="s">
        <v>79</v>
      </c>
      <c r="B54" s="46" t="s">
        <v>79</v>
      </c>
      <c r="C54" s="50">
        <v>1</v>
      </c>
      <c r="D54" s="15" t="s">
        <v>341</v>
      </c>
      <c r="E54" s="45">
        <v>1</v>
      </c>
    </row>
    <row r="55" spans="1:5">
      <c r="A55" s="3" t="s">
        <v>79</v>
      </c>
      <c r="B55" s="48" t="s">
        <v>79</v>
      </c>
      <c r="C55" s="51">
        <v>1</v>
      </c>
      <c r="D55" s="15" t="s">
        <v>342</v>
      </c>
      <c r="E55" s="15"/>
    </row>
    <row r="56" spans="1:5">
      <c r="A56" s="3" t="s">
        <v>82</v>
      </c>
      <c r="B56" s="46" t="s">
        <v>82</v>
      </c>
      <c r="C56" s="51">
        <v>1</v>
      </c>
      <c r="D56" s="15" t="s">
        <v>338</v>
      </c>
      <c r="E56" s="15"/>
    </row>
    <row r="57" spans="1:5">
      <c r="A57" s="3" t="s">
        <v>82</v>
      </c>
      <c r="B57" s="47"/>
      <c r="C57" s="47"/>
      <c r="D57" s="15" t="s">
        <v>341</v>
      </c>
      <c r="E57" s="15"/>
    </row>
    <row r="58" spans="1:5">
      <c r="A58" s="3" t="s">
        <v>82</v>
      </c>
      <c r="B58" s="48" t="s">
        <v>82</v>
      </c>
      <c r="C58" s="51">
        <v>1</v>
      </c>
      <c r="D58" s="15" t="s">
        <v>342</v>
      </c>
      <c r="E58" s="15"/>
    </row>
    <row r="59" spans="1:5">
      <c r="A59" s="3" t="s">
        <v>85</v>
      </c>
      <c r="B59" s="37" t="s">
        <v>347</v>
      </c>
      <c r="C59" s="39">
        <v>1</v>
      </c>
      <c r="D59" s="15" t="s">
        <v>338</v>
      </c>
      <c r="E59" s="15"/>
    </row>
    <row r="60" spans="1:5">
      <c r="A60" s="3" t="s">
        <v>85</v>
      </c>
      <c r="B60" s="46" t="s">
        <v>347</v>
      </c>
      <c r="C60" s="49">
        <v>0.66666666600000002</v>
      </c>
      <c r="D60" s="15" t="s">
        <v>341</v>
      </c>
      <c r="E60" s="15"/>
    </row>
    <row r="61" spans="1:5">
      <c r="A61" s="3" t="s">
        <v>85</v>
      </c>
      <c r="B61" s="42" t="s">
        <v>347</v>
      </c>
      <c r="C61" s="39">
        <v>1</v>
      </c>
      <c r="D61" s="15" t="s">
        <v>342</v>
      </c>
      <c r="E61" s="15"/>
    </row>
    <row r="62" spans="1:5">
      <c r="A62" s="3" t="s">
        <v>88</v>
      </c>
      <c r="B62" s="47"/>
      <c r="C62" s="53">
        <v>0.92</v>
      </c>
      <c r="D62" s="15" t="s">
        <v>338</v>
      </c>
      <c r="E62" s="45">
        <v>0.99</v>
      </c>
    </row>
    <row r="63" spans="1:5">
      <c r="A63" s="3" t="s">
        <v>88</v>
      </c>
      <c r="B63" s="46" t="s">
        <v>88</v>
      </c>
      <c r="C63" s="50">
        <v>1</v>
      </c>
      <c r="D63" s="15" t="s">
        <v>341</v>
      </c>
      <c r="E63" s="45">
        <v>0.99</v>
      </c>
    </row>
    <row r="64" spans="1:5">
      <c r="A64" s="3" t="s">
        <v>88</v>
      </c>
      <c r="B64" s="47"/>
      <c r="C64" s="53"/>
      <c r="D64" s="15" t="s">
        <v>342</v>
      </c>
    </row>
    <row r="65" spans="1:5">
      <c r="A65" s="3" t="s">
        <v>91</v>
      </c>
      <c r="B65" s="37" t="s">
        <v>91</v>
      </c>
      <c r="C65" s="39">
        <v>1</v>
      </c>
      <c r="D65" s="15" t="s">
        <v>338</v>
      </c>
      <c r="E65" s="45">
        <v>1</v>
      </c>
    </row>
    <row r="66" spans="1:5">
      <c r="A66" s="3" t="s">
        <v>91</v>
      </c>
      <c r="B66" s="37" t="s">
        <v>91</v>
      </c>
      <c r="C66" s="41">
        <v>1</v>
      </c>
      <c r="D66" s="15" t="s">
        <v>341</v>
      </c>
      <c r="E66" s="45">
        <v>1</v>
      </c>
    </row>
    <row r="67" spans="1:5">
      <c r="A67" s="3" t="s">
        <v>91</v>
      </c>
      <c r="B67" s="42" t="s">
        <v>91</v>
      </c>
      <c r="C67" s="38">
        <v>1</v>
      </c>
      <c r="D67" s="15" t="s">
        <v>342</v>
      </c>
      <c r="E67" s="15"/>
    </row>
    <row r="68" spans="1:5">
      <c r="A68" s="3" t="s">
        <v>97</v>
      </c>
      <c r="B68" s="37" t="s">
        <v>97</v>
      </c>
      <c r="C68" s="39">
        <v>1</v>
      </c>
      <c r="D68" s="15" t="s">
        <v>338</v>
      </c>
      <c r="E68" s="45">
        <v>0.99</v>
      </c>
    </row>
    <row r="69" spans="1:5">
      <c r="A69" s="3" t="s">
        <v>97</v>
      </c>
      <c r="B69" s="37" t="s">
        <v>97</v>
      </c>
      <c r="C69" s="41">
        <v>1</v>
      </c>
      <c r="D69" s="15" t="s">
        <v>341</v>
      </c>
      <c r="E69" s="45">
        <v>0.99</v>
      </c>
    </row>
    <row r="70" spans="1:5">
      <c r="A70" s="3" t="s">
        <v>97</v>
      </c>
      <c r="B70" s="42" t="s">
        <v>97</v>
      </c>
      <c r="C70" s="38">
        <v>0.75</v>
      </c>
      <c r="D70" s="15" t="s">
        <v>342</v>
      </c>
    </row>
    <row r="71" spans="1:5">
      <c r="A71" s="3" t="s">
        <v>100</v>
      </c>
      <c r="B71" s="46" t="s">
        <v>348</v>
      </c>
      <c r="C71" s="52">
        <v>0.66666666600000002</v>
      </c>
      <c r="D71" s="15" t="s">
        <v>338</v>
      </c>
      <c r="E71" s="45">
        <v>0.96</v>
      </c>
    </row>
    <row r="72" spans="1:5">
      <c r="A72" s="3" t="s">
        <v>100</v>
      </c>
      <c r="B72" s="46" t="s">
        <v>348</v>
      </c>
      <c r="C72" s="50">
        <v>1</v>
      </c>
      <c r="D72" s="15" t="s">
        <v>341</v>
      </c>
      <c r="E72" s="45">
        <v>0.96</v>
      </c>
    </row>
    <row r="73" spans="1:5">
      <c r="A73" s="3" t="s">
        <v>100</v>
      </c>
      <c r="B73" s="42" t="s">
        <v>348</v>
      </c>
      <c r="C73" s="39">
        <v>1</v>
      </c>
      <c r="D73" s="15" t="s">
        <v>342</v>
      </c>
    </row>
    <row r="74" spans="1:5">
      <c r="A74" s="3" t="s">
        <v>103</v>
      </c>
      <c r="B74" s="47"/>
      <c r="C74" s="47"/>
      <c r="D74" s="15" t="s">
        <v>338</v>
      </c>
      <c r="E74" s="15"/>
    </row>
    <row r="75" spans="1:5">
      <c r="A75" s="3" t="s">
        <v>103</v>
      </c>
      <c r="B75" s="46" t="s">
        <v>103</v>
      </c>
      <c r="C75" s="49">
        <v>1</v>
      </c>
      <c r="D75" s="15" t="s">
        <v>341</v>
      </c>
      <c r="E75" s="15"/>
    </row>
    <row r="76" spans="1:5">
      <c r="A76" s="3" t="s">
        <v>103</v>
      </c>
      <c r="B76" s="42" t="s">
        <v>103</v>
      </c>
      <c r="C76" s="38">
        <v>1</v>
      </c>
      <c r="D76" s="15" t="s">
        <v>342</v>
      </c>
      <c r="E76" s="15"/>
    </row>
    <row r="77" spans="1:5">
      <c r="A77" s="3" t="s">
        <v>106</v>
      </c>
      <c r="B77" s="46" t="s">
        <v>106</v>
      </c>
      <c r="C77" s="51">
        <v>1</v>
      </c>
      <c r="D77" s="15" t="s">
        <v>338</v>
      </c>
      <c r="E77" s="15"/>
    </row>
    <row r="78" spans="1:5">
      <c r="A78" s="3" t="s">
        <v>106</v>
      </c>
      <c r="B78" s="37" t="s">
        <v>106</v>
      </c>
      <c r="C78" s="41">
        <v>1</v>
      </c>
      <c r="D78" s="15" t="s">
        <v>341</v>
      </c>
      <c r="E78" s="15"/>
    </row>
    <row r="79" spans="1:5">
      <c r="A79" s="3" t="s">
        <v>106</v>
      </c>
      <c r="B79" s="47"/>
      <c r="C79" s="47"/>
      <c r="D79" s="15" t="s">
        <v>342</v>
      </c>
      <c r="E79" s="15"/>
    </row>
    <row r="80" spans="1:5">
      <c r="A80" s="3" t="s">
        <v>109</v>
      </c>
      <c r="B80" s="37" t="s">
        <v>109</v>
      </c>
      <c r="C80" s="39">
        <v>1</v>
      </c>
      <c r="D80" s="15" t="s">
        <v>338</v>
      </c>
      <c r="E80" s="44">
        <v>1</v>
      </c>
    </row>
    <row r="81" spans="1:5">
      <c r="A81" s="3" t="s">
        <v>109</v>
      </c>
      <c r="B81" s="47"/>
      <c r="C81" s="47"/>
      <c r="D81" s="15" t="s">
        <v>341</v>
      </c>
      <c r="E81" s="44">
        <v>1</v>
      </c>
    </row>
    <row r="82" spans="1:5">
      <c r="A82" s="3" t="s">
        <v>109</v>
      </c>
      <c r="D82" s="15" t="s">
        <v>342</v>
      </c>
      <c r="E82" s="15"/>
    </row>
    <row r="83" spans="1:5">
      <c r="A83" s="3" t="s">
        <v>112</v>
      </c>
      <c r="B83" s="37" t="s">
        <v>112</v>
      </c>
      <c r="C83" s="38">
        <v>0.66666666600000002</v>
      </c>
      <c r="D83" s="15" t="s">
        <v>338</v>
      </c>
      <c r="E83" s="45">
        <v>0.99</v>
      </c>
    </row>
    <row r="84" spans="1:5">
      <c r="A84" s="3" t="s">
        <v>112</v>
      </c>
      <c r="B84" s="47"/>
      <c r="C84" s="53">
        <v>0.92</v>
      </c>
      <c r="D84" s="15" t="s">
        <v>341</v>
      </c>
      <c r="E84" s="45">
        <v>0.99</v>
      </c>
    </row>
    <row r="85" spans="1:5">
      <c r="A85" s="3" t="s">
        <v>112</v>
      </c>
      <c r="B85" s="48" t="s">
        <v>112</v>
      </c>
      <c r="C85" s="52">
        <v>0.66666666600000002</v>
      </c>
      <c r="D85" s="15" t="s">
        <v>342</v>
      </c>
    </row>
    <row r="86" spans="1:5">
      <c r="A86" s="3" t="s">
        <v>115</v>
      </c>
      <c r="B86" s="47"/>
      <c r="C86" s="47"/>
      <c r="D86" s="15" t="s">
        <v>338</v>
      </c>
      <c r="E86" s="45">
        <v>1</v>
      </c>
    </row>
    <row r="87" spans="1:5">
      <c r="A87" s="3" t="s">
        <v>115</v>
      </c>
      <c r="B87" s="37" t="s">
        <v>115</v>
      </c>
      <c r="C87" s="41">
        <v>1</v>
      </c>
      <c r="D87" s="15" t="s">
        <v>341</v>
      </c>
      <c r="E87" s="45">
        <v>1</v>
      </c>
    </row>
    <row r="88" spans="1:5">
      <c r="A88" s="3" t="s">
        <v>115</v>
      </c>
      <c r="B88" s="42" t="s">
        <v>115</v>
      </c>
      <c r="C88" s="39">
        <v>1</v>
      </c>
      <c r="D88" s="15" t="s">
        <v>342</v>
      </c>
      <c r="E88" s="15"/>
    </row>
    <row r="89" spans="1:5">
      <c r="A89" s="3" t="s">
        <v>118</v>
      </c>
      <c r="B89" s="46" t="s">
        <v>118</v>
      </c>
      <c r="C89" s="51">
        <v>1</v>
      </c>
      <c r="D89" s="15" t="s">
        <v>338</v>
      </c>
      <c r="E89" s="15"/>
    </row>
    <row r="90" spans="1:5">
      <c r="A90" s="3" t="s">
        <v>118</v>
      </c>
      <c r="B90" s="46" t="s">
        <v>118</v>
      </c>
      <c r="C90" s="50">
        <v>1</v>
      </c>
      <c r="D90" s="15" t="s">
        <v>341</v>
      </c>
      <c r="E90" s="15"/>
    </row>
    <row r="91" spans="1:5">
      <c r="A91" s="3" t="s">
        <v>118</v>
      </c>
      <c r="B91" s="42" t="s">
        <v>118</v>
      </c>
      <c r="C91" s="38">
        <v>1</v>
      </c>
      <c r="D91" s="15" t="s">
        <v>342</v>
      </c>
      <c r="E91" s="15"/>
    </row>
    <row r="92" spans="1:5">
      <c r="A92" s="3" t="s">
        <v>121</v>
      </c>
      <c r="B92" s="37" t="s">
        <v>124</v>
      </c>
      <c r="C92" s="39">
        <v>1</v>
      </c>
      <c r="D92" s="15" t="s">
        <v>338</v>
      </c>
      <c r="E92" s="45">
        <v>1</v>
      </c>
    </row>
    <row r="93" spans="1:5">
      <c r="A93" s="3" t="s">
        <v>121</v>
      </c>
      <c r="B93" s="47"/>
      <c r="C93" s="47"/>
      <c r="D93" s="15" t="s">
        <v>341</v>
      </c>
      <c r="E93" s="45">
        <v>1</v>
      </c>
    </row>
    <row r="94" spans="1:5">
      <c r="A94" s="3" t="s">
        <v>121</v>
      </c>
      <c r="B94" s="48" t="s">
        <v>121</v>
      </c>
      <c r="C94" s="51">
        <v>1</v>
      </c>
      <c r="D94" s="15" t="s">
        <v>342</v>
      </c>
      <c r="E94" s="15"/>
    </row>
    <row r="95" spans="1:5">
      <c r="A95" s="3" t="s">
        <v>124</v>
      </c>
      <c r="D95" s="15" t="s">
        <v>338</v>
      </c>
      <c r="E95" s="15"/>
    </row>
    <row r="96" spans="1:5">
      <c r="A96" s="3" t="s">
        <v>124</v>
      </c>
      <c r="B96" s="37" t="s">
        <v>124</v>
      </c>
      <c r="C96" s="40">
        <v>0.66666666600000002</v>
      </c>
      <c r="D96" s="15" t="s">
        <v>341</v>
      </c>
      <c r="E96" s="15"/>
    </row>
    <row r="97" spans="1:5">
      <c r="A97" s="3" t="s">
        <v>124</v>
      </c>
      <c r="B97" s="48" t="s">
        <v>124</v>
      </c>
      <c r="C97" s="52">
        <v>0.66666666600000002</v>
      </c>
      <c r="D97" s="15" t="s">
        <v>342</v>
      </c>
      <c r="E97" s="15"/>
    </row>
    <row r="98" spans="1:5">
      <c r="A98" s="3" t="s">
        <v>127</v>
      </c>
      <c r="B98" s="47"/>
      <c r="C98" s="47"/>
      <c r="D98" s="15" t="s">
        <v>338</v>
      </c>
      <c r="E98" s="44">
        <v>1</v>
      </c>
    </row>
    <row r="99" spans="1:5">
      <c r="A99" s="3" t="s">
        <v>127</v>
      </c>
      <c r="D99" s="15" t="s">
        <v>341</v>
      </c>
      <c r="E99" s="44">
        <v>0.99</v>
      </c>
    </row>
    <row r="100" spans="1:5">
      <c r="A100" s="3" t="s">
        <v>127</v>
      </c>
      <c r="B100" s="47"/>
      <c r="C100" s="47"/>
      <c r="D100" s="15" t="s">
        <v>342</v>
      </c>
      <c r="E100" s="15"/>
    </row>
    <row r="101" spans="1:5">
      <c r="A101" s="11" t="s">
        <v>130</v>
      </c>
      <c r="B101" s="47"/>
      <c r="C101" s="47"/>
      <c r="D101" s="15" t="s">
        <v>338</v>
      </c>
      <c r="E101" s="45">
        <v>1</v>
      </c>
    </row>
    <row r="102" spans="1:5">
      <c r="A102" s="11" t="s">
        <v>130</v>
      </c>
      <c r="B102" s="46" t="s">
        <v>349</v>
      </c>
      <c r="C102" s="50">
        <v>1</v>
      </c>
      <c r="D102" s="15" t="s">
        <v>341</v>
      </c>
      <c r="E102" s="45">
        <v>1</v>
      </c>
    </row>
    <row r="103" spans="1:5">
      <c r="A103" s="11" t="s">
        <v>130</v>
      </c>
      <c r="D103" s="15" t="s">
        <v>342</v>
      </c>
      <c r="E103" s="15"/>
    </row>
    <row r="104" spans="1:5">
      <c r="A104" s="3" t="s">
        <v>133</v>
      </c>
      <c r="B104" s="37" t="s">
        <v>350</v>
      </c>
      <c r="C104" s="39">
        <v>1</v>
      </c>
      <c r="D104" s="15" t="s">
        <v>338</v>
      </c>
      <c r="E104" s="45">
        <v>0.98</v>
      </c>
    </row>
    <row r="105" spans="1:5">
      <c r="A105" s="3" t="s">
        <v>133</v>
      </c>
      <c r="B105" s="37" t="s">
        <v>350</v>
      </c>
      <c r="C105" s="40">
        <v>0.66666666600000002</v>
      </c>
      <c r="D105" s="15" t="s">
        <v>341</v>
      </c>
      <c r="E105" s="45">
        <v>0.98</v>
      </c>
    </row>
    <row r="106" spans="1:5">
      <c r="A106" s="3" t="s">
        <v>133</v>
      </c>
      <c r="B106" s="42" t="s">
        <v>350</v>
      </c>
      <c r="C106" s="38">
        <v>0.66666666600000002</v>
      </c>
      <c r="D106" s="15" t="s">
        <v>342</v>
      </c>
    </row>
    <row r="107" spans="1:5">
      <c r="A107" s="3" t="s">
        <v>136</v>
      </c>
      <c r="B107" s="37" t="s">
        <v>351</v>
      </c>
      <c r="C107" s="39">
        <v>1</v>
      </c>
      <c r="D107" s="15" t="s">
        <v>338</v>
      </c>
      <c r="E107" s="15"/>
    </row>
    <row r="108" spans="1:5">
      <c r="A108" s="3" t="s">
        <v>136</v>
      </c>
      <c r="B108" s="46" t="s">
        <v>351</v>
      </c>
      <c r="C108" s="49">
        <v>0.66666666600000002</v>
      </c>
      <c r="D108" s="15" t="s">
        <v>341</v>
      </c>
      <c r="E108" s="15"/>
    </row>
    <row r="109" spans="1:5">
      <c r="A109" s="3" t="s">
        <v>136</v>
      </c>
      <c r="B109" s="42" t="s">
        <v>351</v>
      </c>
      <c r="C109" s="39">
        <v>1</v>
      </c>
      <c r="D109" s="15" t="s">
        <v>342</v>
      </c>
      <c r="E109" s="15"/>
    </row>
    <row r="110" spans="1:5">
      <c r="A110" s="3" t="s">
        <v>139</v>
      </c>
      <c r="B110" s="37" t="s">
        <v>139</v>
      </c>
      <c r="C110" s="39">
        <v>1</v>
      </c>
      <c r="D110" s="15" t="s">
        <v>338</v>
      </c>
      <c r="E110" s="45">
        <v>1</v>
      </c>
    </row>
    <row r="111" spans="1:5">
      <c r="A111" s="3" t="s">
        <v>139</v>
      </c>
      <c r="B111" s="37" t="s">
        <v>139</v>
      </c>
      <c r="C111" s="41">
        <v>1</v>
      </c>
      <c r="D111" s="15" t="s">
        <v>341</v>
      </c>
      <c r="E111" s="45">
        <v>1</v>
      </c>
    </row>
    <row r="112" spans="1:5">
      <c r="A112" s="3" t="s">
        <v>139</v>
      </c>
      <c r="B112" s="47"/>
      <c r="C112" s="47"/>
      <c r="D112" s="15" t="s">
        <v>342</v>
      </c>
      <c r="E112" s="15"/>
    </row>
    <row r="113" spans="1:5">
      <c r="A113" s="3" t="s">
        <v>142</v>
      </c>
      <c r="C113" s="43">
        <v>0.92</v>
      </c>
      <c r="D113" s="15" t="s">
        <v>338</v>
      </c>
      <c r="E113" s="45">
        <v>0.96</v>
      </c>
    </row>
    <row r="114" spans="1:5">
      <c r="A114" s="3" t="s">
        <v>142</v>
      </c>
      <c r="C114" s="43">
        <v>0.92</v>
      </c>
      <c r="D114" s="15" t="s">
        <v>341</v>
      </c>
      <c r="E114" s="45">
        <v>0.98</v>
      </c>
    </row>
    <row r="115" spans="1:5">
      <c r="A115" s="3" t="s">
        <v>142</v>
      </c>
      <c r="B115" s="42" t="s">
        <v>142</v>
      </c>
      <c r="C115" s="39">
        <v>1</v>
      </c>
      <c r="D115" s="15" t="s">
        <v>342</v>
      </c>
    </row>
    <row r="116" spans="1:5">
      <c r="A116" s="3" t="s">
        <v>144</v>
      </c>
      <c r="B116" s="37" t="s">
        <v>144</v>
      </c>
      <c r="C116" s="39">
        <v>1</v>
      </c>
      <c r="D116" s="15" t="s">
        <v>338</v>
      </c>
      <c r="E116" s="15"/>
    </row>
    <row r="117" spans="1:5">
      <c r="A117" s="3" t="s">
        <v>144</v>
      </c>
      <c r="B117" s="37" t="s">
        <v>144</v>
      </c>
      <c r="C117" s="41">
        <v>1</v>
      </c>
      <c r="D117" s="15" t="s">
        <v>341</v>
      </c>
      <c r="E117" s="15"/>
    </row>
    <row r="118" spans="1:5">
      <c r="A118" s="3" t="s">
        <v>144</v>
      </c>
      <c r="B118" s="42" t="s">
        <v>144</v>
      </c>
      <c r="C118" s="39">
        <v>1</v>
      </c>
      <c r="D118" s="15" t="s">
        <v>342</v>
      </c>
      <c r="E118" s="15"/>
    </row>
    <row r="119" spans="1:5">
      <c r="A119" s="3" t="s">
        <v>147</v>
      </c>
      <c r="B119" s="37" t="s">
        <v>352</v>
      </c>
      <c r="C119" s="39">
        <v>1</v>
      </c>
      <c r="D119" s="15" t="s">
        <v>338</v>
      </c>
      <c r="E119" s="15"/>
    </row>
    <row r="120" spans="1:5">
      <c r="A120" s="3" t="s">
        <v>147</v>
      </c>
      <c r="B120" s="46" t="s">
        <v>352</v>
      </c>
      <c r="C120" s="50">
        <v>1</v>
      </c>
      <c r="D120" s="15" t="s">
        <v>341</v>
      </c>
      <c r="E120" s="15"/>
    </row>
    <row r="121" spans="1:5">
      <c r="A121" s="3" t="s">
        <v>147</v>
      </c>
      <c r="B121" s="48" t="s">
        <v>352</v>
      </c>
      <c r="C121" s="51">
        <v>1</v>
      </c>
      <c r="D121" s="15" t="s">
        <v>342</v>
      </c>
      <c r="E121" s="15"/>
    </row>
    <row r="122" spans="1:5">
      <c r="A122" s="3" t="s">
        <v>148</v>
      </c>
      <c r="B122" s="47"/>
      <c r="C122" s="47"/>
      <c r="D122" s="15" t="s">
        <v>338</v>
      </c>
      <c r="E122" s="15"/>
    </row>
    <row r="123" spans="1:5">
      <c r="A123" s="3" t="s">
        <v>148</v>
      </c>
      <c r="B123" s="47"/>
      <c r="C123" s="47"/>
      <c r="D123" s="15" t="s">
        <v>341</v>
      </c>
      <c r="E123" s="15"/>
    </row>
    <row r="124" spans="1:5">
      <c r="A124" s="3" t="s">
        <v>148</v>
      </c>
      <c r="D124" s="15" t="s">
        <v>342</v>
      </c>
      <c r="E124" s="15"/>
    </row>
    <row r="125" spans="1:5">
      <c r="A125" s="3" t="s">
        <v>151</v>
      </c>
      <c r="B125" s="47"/>
      <c r="C125" s="47"/>
      <c r="D125" s="15" t="s">
        <v>338</v>
      </c>
      <c r="E125" s="15"/>
    </row>
    <row r="126" spans="1:5">
      <c r="A126" s="3" t="s">
        <v>151</v>
      </c>
      <c r="B126" s="37" t="s">
        <v>151</v>
      </c>
      <c r="C126" s="41">
        <v>1</v>
      </c>
      <c r="D126" s="15" t="s">
        <v>341</v>
      </c>
      <c r="E126" s="15"/>
    </row>
    <row r="127" spans="1:5">
      <c r="A127" s="3" t="s">
        <v>151</v>
      </c>
      <c r="B127" s="42" t="s">
        <v>151</v>
      </c>
      <c r="C127" s="38">
        <v>1</v>
      </c>
      <c r="D127" s="15" t="s">
        <v>342</v>
      </c>
      <c r="E127" s="15"/>
    </row>
    <row r="128" spans="1:5">
      <c r="A128" s="3" t="s">
        <v>154</v>
      </c>
      <c r="B128" s="46" t="s">
        <v>154</v>
      </c>
      <c r="C128" s="52"/>
      <c r="D128" s="15" t="s">
        <v>338</v>
      </c>
      <c r="E128" s="45">
        <v>1</v>
      </c>
    </row>
    <row r="129" spans="1:5">
      <c r="A129" s="3" t="s">
        <v>154</v>
      </c>
      <c r="B129" s="37" t="s">
        <v>154</v>
      </c>
      <c r="C129" s="41">
        <v>1</v>
      </c>
      <c r="D129" s="15" t="s">
        <v>341</v>
      </c>
      <c r="E129" s="45">
        <v>1</v>
      </c>
    </row>
    <row r="130" spans="1:5">
      <c r="A130" s="3" t="s">
        <v>154</v>
      </c>
      <c r="B130" s="42" t="s">
        <v>154</v>
      </c>
      <c r="C130" s="39">
        <v>1</v>
      </c>
      <c r="D130" s="15" t="s">
        <v>342</v>
      </c>
      <c r="E130" s="15"/>
    </row>
  </sheetData>
  <autoFilter ref="A1:E130">
    <sortState ref="A2:E130">
      <sortCondition ref="A2"/>
    </sortState>
  </autoFilter>
  <sortState ref="B89:C116">
    <sortCondition ref="B89"/>
  </sortState>
  <conditionalFormatting sqref="C5:C8 C10 C13:C14 C16:C17 C19:C21 C23 C2">
    <cfRule type="colorScale" priority="25">
      <colorScale>
        <cfvo type="min" val="0"/>
        <cfvo type="max" val="0"/>
        <color rgb="FFF8696B"/>
        <color rgb="FFFCFCFF"/>
      </colorScale>
    </cfRule>
  </conditionalFormatting>
  <conditionalFormatting sqref="C24:C25 C27:C29 C31:C32 C36:C38 C40:C41">
    <cfRule type="colorScale" priority="29">
      <colorScale>
        <cfvo type="min" val="0"/>
        <cfvo type="max" val="0"/>
        <color rgb="FFF8696B"/>
        <color rgb="FFFCFCFF"/>
      </colorScale>
    </cfRule>
  </conditionalFormatting>
  <conditionalFormatting sqref="C47:C50 C57 C59 C61:C62 C64:C69 C45">
    <cfRule type="colorScale" priority="35">
      <colorScale>
        <cfvo type="min" val="0"/>
        <cfvo type="max" val="0"/>
        <color rgb="FFF8696B"/>
        <color rgb="FFFCFCFF"/>
      </colorScale>
    </cfRule>
  </conditionalFormatting>
  <conditionalFormatting sqref="C73:C74 C76 C78:C81 C83:C84 C86:C87 C70">
    <cfRule type="colorScale" priority="40">
      <colorScale>
        <cfvo type="min" val="0"/>
        <cfvo type="max" val="0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Q3 Competency Matrix</vt:lpstr>
      <vt:lpstr>Summary</vt:lpstr>
      <vt:lpstr>Time Spent</vt:lpstr>
      <vt:lpstr>Question Statistics</vt:lpstr>
      <vt:lpstr>Sheet2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Barlaan, Paul Ann</dc:creator>
  <cp:keywords/>
  <dc:description/>
  <cp:lastModifiedBy>Dell</cp:lastModifiedBy>
  <cp:revision/>
  <dcterms:created xsi:type="dcterms:W3CDTF">2020-06-27T22:30:27Z</dcterms:created>
  <dcterms:modified xsi:type="dcterms:W3CDTF">2021-08-18T12:52:15Z</dcterms:modified>
  <cp:category/>
  <cp:contentStatus/>
</cp:coreProperties>
</file>