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ueda-my.sharepoint.com/personal/yvonne_gamble_neueda_com/Documents/2 Training Clients/HSBC/Excel Summer Grads 2025/Data Files/"/>
    </mc:Choice>
  </mc:AlternateContent>
  <xr:revisionPtr revIDLastSave="53" documentId="8_{7A992387-1242-4079-974B-6D3E25CA1ECC}" xr6:coauthVersionLast="47" xr6:coauthVersionMax="47" xr10:uidLastSave="{56B8D3C4-99F6-4B05-8A0B-4DE55D5C1AB3}"/>
  <bookViews>
    <workbookView xWindow="57480" yWindow="-120" windowWidth="29040" windowHeight="15720" xr2:uid="{00000000-000D-0000-FFFF-FFFF00000000}"/>
  </bookViews>
  <sheets>
    <sheet name="Demo1 Text Functions " sheetId="62" r:id="rId1"/>
    <sheet name="Demo2 Combining Text Functions " sheetId="63" r:id="rId2"/>
    <sheet name="Exercise 1" sheetId="44" r:id="rId3"/>
    <sheet name="Exercise 1 Solutions" sheetId="64" r:id="rId4"/>
    <sheet name="Exercise 2" sheetId="69" r:id="rId5"/>
    <sheet name="Exercise 2 Solutions" sheetId="67" r:id="rId6"/>
    <sheet name="Challenges" sheetId="61" r:id="rId7"/>
    <sheet name="Challenges Solution" sheetId="65" r:id="rId8"/>
  </sheets>
  <definedNames>
    <definedName name="_Key1" localSheetId="6" hidden="1">#REF!</definedName>
    <definedName name="_Key1" localSheetId="7" hidden="1">#REF!</definedName>
    <definedName name="_Key1" localSheetId="1" hidden="1">#REF!</definedName>
    <definedName name="_Key1" hidden="1">#REF!</definedName>
    <definedName name="_Order1" localSheetId="0" hidden="1">0</definedName>
    <definedName name="_Order1" localSheetId="1" hidden="1">255</definedName>
    <definedName name="_Order1" hidden="1">255</definedName>
    <definedName name="_Order2" hidden="1">0</definedName>
    <definedName name="_Sort" localSheetId="6" hidden="1">#REF!</definedName>
    <definedName name="_Sort" localSheetId="7" hidden="1">#REF!</definedName>
    <definedName name="_Sort" localSheetId="1" hidden="1">#REF!</definedName>
    <definedName name="_Sort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5" l="1"/>
  <c r="E6" i="65"/>
  <c r="E7" i="65"/>
  <c r="E8" i="65"/>
  <c r="E9" i="65"/>
  <c r="E10" i="65"/>
  <c r="E11" i="65"/>
  <c r="E12" i="65"/>
  <c r="E13" i="65"/>
  <c r="E14" i="65"/>
  <c r="E4" i="65"/>
  <c r="D4" i="65"/>
  <c r="D5" i="65"/>
  <c r="D6" i="65"/>
  <c r="D7" i="65"/>
  <c r="D8" i="65"/>
  <c r="D9" i="65"/>
  <c r="D10" i="65"/>
  <c r="D11" i="65"/>
  <c r="D12" i="65"/>
  <c r="D13" i="65"/>
  <c r="D14" i="65"/>
  <c r="C5" i="65"/>
  <c r="C6" i="65"/>
  <c r="C7" i="65"/>
  <c r="C8" i="65"/>
  <c r="C9" i="65"/>
  <c r="C10" i="65"/>
  <c r="C11" i="65"/>
  <c r="C12" i="65"/>
  <c r="C13" i="65"/>
  <c r="C14" i="65"/>
  <c r="C4" i="65"/>
  <c r="L17" i="65"/>
  <c r="L16" i="65"/>
  <c r="L15" i="65"/>
  <c r="L14" i="65"/>
  <c r="L13" i="65"/>
  <c r="L12" i="65"/>
  <c r="L11" i="65"/>
  <c r="L10" i="65"/>
  <c r="L9" i="65"/>
  <c r="L8" i="65"/>
  <c r="L7" i="65"/>
  <c r="L6" i="65"/>
  <c r="L5" i="65"/>
  <c r="L4" i="65"/>
  <c r="G4" i="67"/>
  <c r="G5" i="67"/>
  <c r="G6" i="67"/>
  <c r="G7" i="67"/>
  <c r="G8" i="67"/>
  <c r="G9" i="67"/>
  <c r="G10" i="67"/>
  <c r="G11" i="67"/>
  <c r="G12" i="67"/>
  <c r="G3" i="67"/>
  <c r="F4" i="67"/>
  <c r="F5" i="67"/>
  <c r="F6" i="67"/>
  <c r="F7" i="67"/>
  <c r="F8" i="67"/>
  <c r="F9" i="67"/>
  <c r="F10" i="67"/>
  <c r="F11" i="67"/>
  <c r="F12" i="67"/>
  <c r="F3" i="67"/>
  <c r="N5" i="64"/>
  <c r="N6" i="64"/>
  <c r="N7" i="64"/>
  <c r="N8" i="64"/>
  <c r="N9" i="64"/>
  <c r="N10" i="64"/>
  <c r="N4" i="64"/>
  <c r="K14" i="64"/>
  <c r="K15" i="64"/>
  <c r="K16" i="64"/>
  <c r="K17" i="64"/>
  <c r="K18" i="64"/>
  <c r="K19" i="64"/>
  <c r="K13" i="64"/>
  <c r="K5" i="64"/>
  <c r="K6" i="64"/>
  <c r="K7" i="64"/>
  <c r="K8" i="64"/>
  <c r="K9" i="64"/>
  <c r="K10" i="64"/>
  <c r="K4" i="64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14" i="65" l="1"/>
  <c r="F14" i="65"/>
  <c r="B13" i="65"/>
  <c r="F13" i="65"/>
  <c r="B12" i="65"/>
  <c r="F12" i="65"/>
  <c r="B11" i="65"/>
  <c r="F11" i="65"/>
  <c r="B10" i="65"/>
  <c r="F10" i="65"/>
  <c r="B9" i="65"/>
  <c r="F9" i="65"/>
  <c r="I8" i="65"/>
  <c r="B8" i="65"/>
  <c r="F8" i="65"/>
  <c r="I7" i="65"/>
  <c r="B7" i="65"/>
  <c r="F7" i="65"/>
  <c r="I6" i="65"/>
  <c r="B6" i="65"/>
  <c r="F6" i="65"/>
  <c r="I5" i="65"/>
  <c r="B5" i="65"/>
  <c r="F5" i="65"/>
  <c r="I4" i="65"/>
  <c r="B4" i="65"/>
  <c r="F4" i="65"/>
  <c r="G5" i="64"/>
  <c r="G6" i="64"/>
  <c r="G7" i="64"/>
  <c r="G8" i="64"/>
  <c r="G9" i="64"/>
  <c r="G10" i="64"/>
  <c r="G4" i="64"/>
  <c r="B5" i="64"/>
  <c r="C5" i="64"/>
  <c r="D5" i="64"/>
  <c r="B6" i="64"/>
  <c r="C6" i="64"/>
  <c r="D6" i="64"/>
  <c r="B7" i="64"/>
  <c r="C7" i="64"/>
  <c r="D7" i="64"/>
  <c r="B8" i="64"/>
  <c r="C8" i="64"/>
  <c r="D8" i="64"/>
  <c r="B9" i="64"/>
  <c r="C9" i="64"/>
  <c r="D9" i="64"/>
  <c r="B10" i="64"/>
  <c r="C10" i="64"/>
  <c r="D10" i="64"/>
  <c r="D4" i="64"/>
  <c r="C4" i="64"/>
  <c r="B4" i="64"/>
</calcChain>
</file>

<file path=xl/sharedStrings.xml><?xml version="1.0" encoding="utf-8"?>
<sst xmlns="http://schemas.openxmlformats.org/spreadsheetml/2006/main" count="547" uniqueCount="311">
  <si>
    <t>First Name</t>
  </si>
  <si>
    <t>Surname</t>
  </si>
  <si>
    <t>smyth</t>
  </si>
  <si>
    <t>campbell</t>
  </si>
  <si>
    <t>Name</t>
  </si>
  <si>
    <t>Length</t>
  </si>
  <si>
    <t>Trim</t>
  </si>
  <si>
    <t>A1234GVZ</t>
  </si>
  <si>
    <t>A12345HBY</t>
  </si>
  <si>
    <t>B123456NJU</t>
  </si>
  <si>
    <t>C123HJN</t>
  </si>
  <si>
    <t>D12BGN</t>
  </si>
  <si>
    <t>Numbers</t>
  </si>
  <si>
    <t>YearMonthDay</t>
  </si>
  <si>
    <t>Year (Left)</t>
  </si>
  <si>
    <t>Month (Mid)</t>
  </si>
  <si>
    <t>Day (Right)</t>
  </si>
  <si>
    <t>Convert the Name to Proper Case</t>
  </si>
  <si>
    <t>whyte</t>
  </si>
  <si>
    <t>greene</t>
  </si>
  <si>
    <t>parks</t>
  </si>
  <si>
    <t>charles</t>
  </si>
  <si>
    <t>evans</t>
  </si>
  <si>
    <t>Product Name</t>
  </si>
  <si>
    <t xml:space="preserve">   chai</t>
  </si>
  <si>
    <t xml:space="preserve">     chang</t>
  </si>
  <si>
    <t>aniseed syrup</t>
  </si>
  <si>
    <t>northwoods    cranberry sauce</t>
  </si>
  <si>
    <t>mishi kobe   niku</t>
  </si>
  <si>
    <t>ikura</t>
  </si>
  <si>
    <t xml:space="preserve">  queso cabrales</t>
  </si>
  <si>
    <t>queso manchego la pastora</t>
  </si>
  <si>
    <t xml:space="preserve">     konbu</t>
  </si>
  <si>
    <t>Trim the spaces from the Product Names and convert to Proper Case</t>
  </si>
  <si>
    <t>Location</t>
  </si>
  <si>
    <t>Year</t>
  </si>
  <si>
    <t>Month</t>
  </si>
  <si>
    <t>Day</t>
  </si>
  <si>
    <t>Time</t>
  </si>
  <si>
    <t>All codes start with 1 letter</t>
  </si>
  <si>
    <t>All codes end with 3 letters</t>
  </si>
  <si>
    <t>UK-201506220100</t>
  </si>
  <si>
    <t>USA-201606272200</t>
  </si>
  <si>
    <t>FRANCE-201612202200</t>
  </si>
  <si>
    <t>UK-201508220800</t>
  </si>
  <si>
    <t>UK-201604281200</t>
  </si>
  <si>
    <t>USA-201607172000</t>
  </si>
  <si>
    <t>Location-YearMonthDayTime</t>
  </si>
  <si>
    <t>FRANCE-201607310700</t>
  </si>
  <si>
    <t>USA-201509242200</t>
  </si>
  <si>
    <t>SPAIN-201505312400</t>
  </si>
  <si>
    <t>ROI-201703140800</t>
  </si>
  <si>
    <t>ROI-201710190800</t>
  </si>
  <si>
    <t>Challenge 2: Extract the number</t>
  </si>
  <si>
    <t>Extract from the Left</t>
  </si>
  <si>
    <t>Extract from the Right</t>
  </si>
  <si>
    <t>Extract from the Middle</t>
  </si>
  <si>
    <t>UK64886521</t>
  </si>
  <si>
    <t>64886521UK</t>
  </si>
  <si>
    <t>648UK86521</t>
  </si>
  <si>
    <t>gbp</t>
  </si>
  <si>
    <t>justin ellison</t>
  </si>
  <si>
    <t>IN-43288470</t>
  </si>
  <si>
    <t>US64886521</t>
  </si>
  <si>
    <t>64886521US</t>
  </si>
  <si>
    <t>648US86521</t>
  </si>
  <si>
    <t>usd</t>
  </si>
  <si>
    <t>michelle huthwaite</t>
  </si>
  <si>
    <t>RE-42100</t>
  </si>
  <si>
    <t>dionis lloyd</t>
  </si>
  <si>
    <t>SO-43</t>
  </si>
  <si>
    <t>US63362182</t>
  </si>
  <si>
    <t>63362182US</t>
  </si>
  <si>
    <t>633US62182</t>
  </si>
  <si>
    <t>thea hudgings</t>
  </si>
  <si>
    <t>Fred</t>
  </si>
  <si>
    <t>RE-433038</t>
  </si>
  <si>
    <t>ann steele</t>
  </si>
  <si>
    <t>RE-432137973</t>
  </si>
  <si>
    <t>chris mcafee</t>
  </si>
  <si>
    <t>RE-433222651</t>
  </si>
  <si>
    <t>fred shonely</t>
  </si>
  <si>
    <t>RE-432049883</t>
  </si>
  <si>
    <t>andrew gjertsen</t>
  </si>
  <si>
    <t>RE-203</t>
  </si>
  <si>
    <t>kristen hastings</t>
  </si>
  <si>
    <t>BU-434006575</t>
  </si>
  <si>
    <t>US70207431</t>
  </si>
  <si>
    <t>70207431US</t>
  </si>
  <si>
    <t>702US07431</t>
  </si>
  <si>
    <t>charlotte melton</t>
  </si>
  <si>
    <t>RE-6531</t>
  </si>
  <si>
    <t>lena hernandez</t>
  </si>
  <si>
    <t>ES-431987873</t>
  </si>
  <si>
    <t>US55802792</t>
  </si>
  <si>
    <t>55802792US</t>
  </si>
  <si>
    <t>558US02792</t>
  </si>
  <si>
    <t>jay fine</t>
  </si>
  <si>
    <t>IM-434028976</t>
  </si>
  <si>
    <t>pierre wener</t>
  </si>
  <si>
    <t>RE-434123344</t>
  </si>
  <si>
    <t>US77875180</t>
  </si>
  <si>
    <t>77875180US</t>
  </si>
  <si>
    <t>778US75180</t>
  </si>
  <si>
    <t>carl ludwig</t>
  </si>
  <si>
    <t>IN-4328959</t>
  </si>
  <si>
    <t>US34567890</t>
  </si>
  <si>
    <t>34567890US</t>
  </si>
  <si>
    <t>345US67890</t>
  </si>
  <si>
    <t>valerie dominguez</t>
  </si>
  <si>
    <t>RE-12</t>
  </si>
  <si>
    <t>jack lebron</t>
  </si>
  <si>
    <t>SO-431282354</t>
  </si>
  <si>
    <t>chris cortes</t>
  </si>
  <si>
    <t>RE-433104941</t>
  </si>
  <si>
    <t>sonia cooley</t>
  </si>
  <si>
    <t>RE-4321</t>
  </si>
  <si>
    <t>brian chang</t>
  </si>
  <si>
    <t>RE-433228024</t>
  </si>
  <si>
    <t>lindsay shagiari</t>
  </si>
  <si>
    <t>RE-432041097</t>
  </si>
  <si>
    <t>valerie takahito</t>
  </si>
  <si>
    <t>RE-43321</t>
  </si>
  <si>
    <t>mick crebagga</t>
  </si>
  <si>
    <t>BU-434018</t>
  </si>
  <si>
    <t>US23456789</t>
  </si>
  <si>
    <t>23456789US</t>
  </si>
  <si>
    <t>234US56789</t>
  </si>
  <si>
    <t>cindy stewart</t>
  </si>
  <si>
    <t>RE-43</t>
  </si>
  <si>
    <t>US12345678</t>
  </si>
  <si>
    <t>12345678US</t>
  </si>
  <si>
    <t>123US45678</t>
  </si>
  <si>
    <t>roger demir</t>
  </si>
  <si>
    <t>ES-43258</t>
  </si>
  <si>
    <t>bruce money</t>
  </si>
  <si>
    <t>IM-4321</t>
  </si>
  <si>
    <t>ted butterfield</t>
  </si>
  <si>
    <t>RE-45914</t>
  </si>
  <si>
    <t>Country &amp; Employee Code</t>
  </si>
  <si>
    <t>Trimmed Code in Upper Case</t>
  </si>
  <si>
    <t xml:space="preserve">  us-pjd1</t>
  </si>
  <si>
    <t>us-paf2</t>
  </si>
  <si>
    <t>us-pjl3</t>
  </si>
  <si>
    <t xml:space="preserve">    us-pmp4</t>
  </si>
  <si>
    <t>uk-psb5</t>
  </si>
  <si>
    <t xml:space="preserve">  uk-pms6</t>
  </si>
  <si>
    <t>uk-prk7</t>
  </si>
  <si>
    <t>us-plc8</t>
  </si>
  <si>
    <t xml:space="preserve"> uk-pad9</t>
  </si>
  <si>
    <t xml:space="preserve">uk-ah1p   </t>
  </si>
  <si>
    <t>Use Functions to extract the relevant part of the Date in column A</t>
  </si>
  <si>
    <t>Challenge 1: Split the value in column A into the relevant columns using formula only. The number at the end is a 12 digit code which represents Year (4), Mth(2), Day(2) and Time(4)</t>
  </si>
  <si>
    <t>Convert to Upper Case</t>
  </si>
  <si>
    <t>Convert to Proper Case</t>
  </si>
  <si>
    <t>Return the first name in proper case</t>
  </si>
  <si>
    <t>Full Name</t>
  </si>
  <si>
    <t>Code1</t>
  </si>
  <si>
    <t>Code2</t>
  </si>
  <si>
    <t>ABC</t>
  </si>
  <si>
    <t>DEF</t>
  </si>
  <si>
    <t>GHI</t>
  </si>
  <si>
    <t>JKL</t>
  </si>
  <si>
    <t>MNO</t>
  </si>
  <si>
    <t>PQR</t>
  </si>
  <si>
    <t>STU</t>
  </si>
  <si>
    <t>Joined Values</t>
  </si>
  <si>
    <t>Dionis Lloyd</t>
  </si>
  <si>
    <t>Andrew Gjertsen</t>
  </si>
  <si>
    <t>Charlotte Melton</t>
  </si>
  <si>
    <t>Lena Hernandez</t>
  </si>
  <si>
    <t>Pierre Wener</t>
  </si>
  <si>
    <t>Carl Ludwig</t>
  </si>
  <si>
    <t>Valerie Dominguez</t>
  </si>
  <si>
    <t>Jack Lebron</t>
  </si>
  <si>
    <t>Sonia Cooley</t>
  </si>
  <si>
    <t>Lindsay Shagiari</t>
  </si>
  <si>
    <t>Valerie Takahito</t>
  </si>
  <si>
    <t>Cindy Stewart</t>
  </si>
  <si>
    <t>Bruce Money</t>
  </si>
  <si>
    <t xml:space="preserve">   Michelle Huthwaite</t>
  </si>
  <si>
    <t xml:space="preserve">        Thea Hudgings</t>
  </si>
  <si>
    <t xml:space="preserve">       Kristen Hastings</t>
  </si>
  <si>
    <t>Chris       Mcafee</t>
  </si>
  <si>
    <t xml:space="preserve">Jay Fine      </t>
  </si>
  <si>
    <t xml:space="preserve">  Chris Cortes</t>
  </si>
  <si>
    <t xml:space="preserve">                     Brian Chang</t>
  </si>
  <si>
    <t>Mick         Crebagga</t>
  </si>
  <si>
    <t>Roger   Demir</t>
  </si>
  <si>
    <t>Ted    Butterfield</t>
  </si>
  <si>
    <t xml:space="preserve">Justin   Ellison    </t>
  </si>
  <si>
    <t xml:space="preserve">Ann Steele     </t>
  </si>
  <si>
    <t xml:space="preserve">Fred Shonely   </t>
  </si>
  <si>
    <t>Royal Palm Beach</t>
  </si>
  <si>
    <t>Trim the unnecessary spaces from the City Names</t>
  </si>
  <si>
    <t xml:space="preserve">Calumet    City   </t>
  </si>
  <si>
    <t xml:space="preserve">      Fort Worth</t>
  </si>
  <si>
    <t xml:space="preserve">      South Portland</t>
  </si>
  <si>
    <t>Franklin      Square</t>
  </si>
  <si>
    <t xml:space="preserve">     Memphis</t>
  </si>
  <si>
    <t xml:space="preserve">  Maryville</t>
  </si>
  <si>
    <t>Joined Values CONCAT</t>
  </si>
  <si>
    <t>Joined Values &amp;</t>
  </si>
  <si>
    <t>Concat</t>
  </si>
  <si>
    <t>(&amp;)</t>
  </si>
  <si>
    <t>Justin</t>
  </si>
  <si>
    <t>Ellison</t>
  </si>
  <si>
    <t>Michelle</t>
  </si>
  <si>
    <t>Huthwaite</t>
  </si>
  <si>
    <t>Dionis</t>
  </si>
  <si>
    <t>Lloyd</t>
  </si>
  <si>
    <t>Thea</t>
  </si>
  <si>
    <t>Hudgings</t>
  </si>
  <si>
    <t>Ann</t>
  </si>
  <si>
    <t>Steele</t>
  </si>
  <si>
    <t>Chris</t>
  </si>
  <si>
    <t>Mcafee</t>
  </si>
  <si>
    <t>Shonely</t>
  </si>
  <si>
    <t>Andrew</t>
  </si>
  <si>
    <t>Gjertsen</t>
  </si>
  <si>
    <t>Kristen</t>
  </si>
  <si>
    <t>Hastings</t>
  </si>
  <si>
    <t>Charlotte</t>
  </si>
  <si>
    <t>Melton</t>
  </si>
  <si>
    <t>Lena</t>
  </si>
  <si>
    <t>Hernandez</t>
  </si>
  <si>
    <t>Jay</t>
  </si>
  <si>
    <t>Fine</t>
  </si>
  <si>
    <t>Pierre</t>
  </si>
  <si>
    <t>Wener</t>
  </si>
  <si>
    <t>Carl</t>
  </si>
  <si>
    <t>Ludwig</t>
  </si>
  <si>
    <t>Valerie</t>
  </si>
  <si>
    <t>Dominguez</t>
  </si>
  <si>
    <t>Jack</t>
  </si>
  <si>
    <t>Lebron</t>
  </si>
  <si>
    <t>Cortes</t>
  </si>
  <si>
    <t>Sonia</t>
  </si>
  <si>
    <t>Cooley</t>
  </si>
  <si>
    <t>Brian</t>
  </si>
  <si>
    <t>Chang</t>
  </si>
  <si>
    <t>Lindsay</t>
  </si>
  <si>
    <t>Shagiari</t>
  </si>
  <si>
    <t>Takahito</t>
  </si>
  <si>
    <t>Mick</t>
  </si>
  <si>
    <t>Crebagga</t>
  </si>
  <si>
    <t>Cindy</t>
  </si>
  <si>
    <t>Stewart</t>
  </si>
  <si>
    <t>Roger</t>
  </si>
  <si>
    <t>Demir</t>
  </si>
  <si>
    <t>Bruce</t>
  </si>
  <si>
    <t>Money</t>
  </si>
  <si>
    <t>Ted</t>
  </si>
  <si>
    <t>Butterfield</t>
  </si>
  <si>
    <t>Join the Codes together (you can use a function or the &amp; operator)</t>
  </si>
  <si>
    <t>chef    anton cajun seasoning</t>
  </si>
  <si>
    <t>chef anton gumbo mix</t>
  </si>
  <si>
    <t>Organic boysenberry spread</t>
  </si>
  <si>
    <t>uncle    bobs organic dried pears</t>
  </si>
  <si>
    <t>7702025</t>
  </si>
  <si>
    <t>9312024</t>
  </si>
  <si>
    <t>4772025</t>
  </si>
  <si>
    <t>6392024</t>
  </si>
  <si>
    <t>3812025</t>
  </si>
  <si>
    <t>9422022</t>
  </si>
  <si>
    <t>9192025</t>
  </si>
  <si>
    <t>3492023</t>
  </si>
  <si>
    <t>7242024</t>
  </si>
  <si>
    <t>8312023</t>
  </si>
  <si>
    <t>Location and Year</t>
  </si>
  <si>
    <t>Concatenate the Location (first 2 characters from Code 1) and the Year (last 4 characters from Code 2)</t>
  </si>
  <si>
    <t>Location and Year (CONCAT FUNCTION)</t>
  </si>
  <si>
    <t>Location and Year (&amp;)</t>
  </si>
  <si>
    <t>Last 2 characters in Upper Case</t>
  </si>
  <si>
    <t>580804uk</t>
  </si>
  <si>
    <t>274237us</t>
  </si>
  <si>
    <t>554791us</t>
  </si>
  <si>
    <t>688581us</t>
  </si>
  <si>
    <t>740165us</t>
  </si>
  <si>
    <t>207459us</t>
  </si>
  <si>
    <t>223567uk</t>
  </si>
  <si>
    <t>413642us</t>
  </si>
  <si>
    <t>129709uk</t>
  </si>
  <si>
    <t>178467us</t>
  </si>
  <si>
    <t>TextAfter</t>
  </si>
  <si>
    <t>JE-8664</t>
  </si>
  <si>
    <t>AS-2966</t>
  </si>
  <si>
    <t>AG-5033</t>
  </si>
  <si>
    <t>KH-3408</t>
  </si>
  <si>
    <t>LH-2318</t>
  </si>
  <si>
    <t>PW-6049</t>
  </si>
  <si>
    <t>CL-6458</t>
  </si>
  <si>
    <t>JL-6923</t>
  </si>
  <si>
    <t>CC-2452</t>
  </si>
  <si>
    <t>SC-9803</t>
  </si>
  <si>
    <t>LS-572</t>
  </si>
  <si>
    <t>VT-7628</t>
  </si>
  <si>
    <t>MC-273</t>
  </si>
  <si>
    <t>CS-3329</t>
  </si>
  <si>
    <t>RD-3856</t>
  </si>
  <si>
    <t>TB-8607</t>
  </si>
  <si>
    <t>FS-456</t>
  </si>
  <si>
    <t>CM-12</t>
  </si>
  <si>
    <t>MH-11</t>
  </si>
  <si>
    <t>CM-88296</t>
  </si>
  <si>
    <t>JF-686</t>
  </si>
  <si>
    <t>VD-3</t>
  </si>
  <si>
    <t>BC-232</t>
  </si>
  <si>
    <t>BM-64877</t>
  </si>
  <si>
    <t>DL-433</t>
  </si>
  <si>
    <t>TH-12298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</si>
</sst>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-&quot;€&quot;* #,##0.00_-;\-&quot;€&quot;* #,##0.00_-;_-&quot;€&quot;* &quot;-&quot;??_-;_-@_-"/>
    <numFmt numFmtId="166" formatCode="0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Helv"/>
    </font>
    <font>
      <sz val="10"/>
      <name val="MS Sans Serif"/>
    </font>
    <font>
      <sz val="10"/>
      <name val="MS Sans Serif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3">
    <xf numFmtId="0" fontId="0" fillId="0" borderId="0"/>
    <xf numFmtId="0" fontId="12" fillId="0" borderId="0"/>
    <xf numFmtId="0" fontId="10" fillId="0" borderId="0"/>
    <xf numFmtId="0" fontId="12" fillId="0" borderId="0"/>
    <xf numFmtId="0" fontId="9" fillId="0" borderId="0"/>
    <xf numFmtId="0" fontId="8" fillId="0" borderId="0"/>
    <xf numFmtId="0" fontId="7" fillId="0" borderId="0"/>
    <xf numFmtId="0" fontId="16" fillId="0" borderId="0"/>
    <xf numFmtId="0" fontId="7" fillId="0" borderId="0"/>
    <xf numFmtId="0" fontId="17" fillId="0" borderId="0"/>
    <xf numFmtId="0" fontId="12" fillId="0" borderId="0"/>
    <xf numFmtId="164" fontId="1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12" fillId="0" borderId="0"/>
    <xf numFmtId="0" fontId="18" fillId="0" borderId="0"/>
    <xf numFmtId="0" fontId="12" fillId="0" borderId="0"/>
    <xf numFmtId="38" fontId="18" fillId="0" borderId="0" applyFont="0" applyFill="0" applyBorder="0" applyAlignment="0" applyProtection="0"/>
    <xf numFmtId="165" fontId="12" fillId="0" borderId="0" applyFont="0" applyFill="0" applyBorder="0" applyAlignment="0" applyProtection="0"/>
    <xf numFmtId="8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166" fontId="23" fillId="0" borderId="0"/>
    <xf numFmtId="0" fontId="4" fillId="0" borderId="0"/>
    <xf numFmtId="0" fontId="4" fillId="0" borderId="0"/>
    <xf numFmtId="9" fontId="12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57">
    <xf numFmtId="0" fontId="0" fillId="0" borderId="0" xfId="0"/>
    <xf numFmtId="0" fontId="12" fillId="0" borderId="0" xfId="1"/>
    <xf numFmtId="0" fontId="12" fillId="0" borderId="1" xfId="1" applyBorder="1"/>
    <xf numFmtId="0" fontId="15" fillId="0" borderId="1" xfId="1" applyFont="1" applyBorder="1"/>
    <xf numFmtId="0" fontId="0" fillId="0" borderId="1" xfId="0" applyBorder="1"/>
    <xf numFmtId="0" fontId="12" fillId="0" borderId="1" xfId="0" applyFont="1" applyBorder="1"/>
    <xf numFmtId="0" fontId="15" fillId="0" borderId="0" xfId="0" applyFont="1"/>
    <xf numFmtId="0" fontId="14" fillId="0" borderId="1" xfId="0" applyFont="1" applyBorder="1" applyAlignment="1">
      <alignment wrapText="1"/>
    </xf>
    <xf numFmtId="0" fontId="6" fillId="0" borderId="1" xfId="5" applyFont="1" applyBorder="1"/>
    <xf numFmtId="0" fontId="8" fillId="0" borderId="1" xfId="5" applyBorder="1"/>
    <xf numFmtId="0" fontId="5" fillId="0" borderId="0" xfId="14"/>
    <xf numFmtId="0" fontId="13" fillId="0" borderId="0" xfId="14" applyFont="1"/>
    <xf numFmtId="0" fontId="5" fillId="0" borderId="1" xfId="14" applyBorder="1"/>
    <xf numFmtId="0" fontId="4" fillId="0" borderId="0" xfId="15"/>
    <xf numFmtId="0" fontId="4" fillId="0" borderId="1" xfId="15" applyBorder="1" applyAlignment="1">
      <alignment horizontal="left" vertical="top"/>
    </xf>
    <xf numFmtId="0" fontId="4" fillId="0" borderId="1" xfId="15" applyBorder="1"/>
    <xf numFmtId="0" fontId="4" fillId="0" borderId="0" xfId="15" applyAlignment="1">
      <alignment horizontal="left"/>
    </xf>
    <xf numFmtId="0" fontId="12" fillId="0" borderId="0" xfId="17"/>
    <xf numFmtId="0" fontId="4" fillId="0" borderId="1" xfId="16" applyBorder="1"/>
    <xf numFmtId="0" fontId="11" fillId="2" borderId="1" xfId="16" applyFont="1" applyFill="1" applyBorder="1" applyAlignment="1">
      <alignment wrapText="1"/>
    </xf>
    <xf numFmtId="0" fontId="21" fillId="2" borderId="8" xfId="15" applyFont="1" applyFill="1" applyBorder="1" applyAlignment="1">
      <alignment vertical="top"/>
    </xf>
    <xf numFmtId="0" fontId="21" fillId="2" borderId="9" xfId="15" applyFont="1" applyFill="1" applyBorder="1" applyAlignment="1">
      <alignment vertical="top"/>
    </xf>
    <xf numFmtId="0" fontId="4" fillId="0" borderId="1" xfId="14" applyFont="1" applyBorder="1"/>
    <xf numFmtId="0" fontId="14" fillId="0" borderId="1" xfId="0" applyFont="1" applyBorder="1"/>
    <xf numFmtId="0" fontId="3" fillId="0" borderId="1" xfId="15" applyFont="1" applyBorder="1" applyAlignment="1">
      <alignment horizontal="left" vertical="top"/>
    </xf>
    <xf numFmtId="0" fontId="24" fillId="0" borderId="0" xfId="23" applyFont="1"/>
    <xf numFmtId="0" fontId="24" fillId="0" borderId="1" xfId="23" applyFont="1" applyBorder="1"/>
    <xf numFmtId="0" fontId="12" fillId="0" borderId="1" xfId="17" applyBorder="1"/>
    <xf numFmtId="0" fontId="2" fillId="0" borderId="1" xfId="5" applyFont="1" applyBorder="1"/>
    <xf numFmtId="49" fontId="12" fillId="0" borderId="1" xfId="17" applyNumberFormat="1" applyBorder="1"/>
    <xf numFmtId="0" fontId="20" fillId="3" borderId="8" xfId="15" applyFont="1" applyFill="1" applyBorder="1" applyAlignment="1">
      <alignment vertical="top"/>
    </xf>
    <xf numFmtId="0" fontId="20" fillId="3" borderId="9" xfId="15" applyFont="1" applyFill="1" applyBorder="1" applyAlignment="1">
      <alignment vertical="top"/>
    </xf>
    <xf numFmtId="0" fontId="19" fillId="5" borderId="7" xfId="1" applyFont="1" applyFill="1" applyBorder="1" applyAlignment="1">
      <alignment horizontal="center" vertical="center" wrapText="1"/>
    </xf>
    <xf numFmtId="0" fontId="19" fillId="5" borderId="2" xfId="1" applyFont="1" applyFill="1" applyBorder="1" applyAlignment="1">
      <alignment horizontal="center" vertical="center" wrapText="1"/>
    </xf>
    <xf numFmtId="0" fontId="1" fillId="0" borderId="1" xfId="15" applyFont="1" applyBorder="1"/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25" fillId="6" borderId="3" xfId="16" applyFont="1" applyFill="1" applyBorder="1" applyAlignment="1">
      <alignment horizontal="center" vertical="center" wrapText="1"/>
    </xf>
    <xf numFmtId="0" fontId="25" fillId="6" borderId="4" xfId="16" applyFont="1" applyFill="1" applyBorder="1" applyAlignment="1">
      <alignment horizontal="center" vertical="center" wrapText="1"/>
    </xf>
    <xf numFmtId="0" fontId="25" fillId="6" borderId="1" xfId="16" applyFont="1" applyFill="1" applyBorder="1" applyAlignment="1">
      <alignment horizontal="center" vertical="center" wrapText="1"/>
    </xf>
    <xf numFmtId="0" fontId="26" fillId="6" borderId="3" xfId="16" applyFont="1" applyFill="1" applyBorder="1" applyAlignment="1">
      <alignment horizontal="center" vertical="center" wrapText="1"/>
    </xf>
    <xf numFmtId="0" fontId="26" fillId="6" borderId="4" xfId="16" applyFont="1" applyFill="1" applyBorder="1" applyAlignment="1">
      <alignment horizontal="center" vertical="center" wrapText="1"/>
    </xf>
    <xf numFmtId="0" fontId="25" fillId="6" borderId="5" xfId="16" applyFont="1" applyFill="1" applyBorder="1" applyAlignment="1">
      <alignment horizontal="center" vertical="center" wrapText="1"/>
    </xf>
    <xf numFmtId="0" fontId="25" fillId="6" borderId="11" xfId="16" applyFont="1" applyFill="1" applyBorder="1" applyAlignment="1">
      <alignment horizontal="center" vertical="center" wrapText="1"/>
    </xf>
    <xf numFmtId="0" fontId="11" fillId="2" borderId="11" xfId="16" applyFont="1" applyFill="1" applyBorder="1" applyAlignment="1">
      <alignment horizontal="center" vertical="center" wrapText="1"/>
    </xf>
    <xf numFmtId="0" fontId="13" fillId="0" borderId="1" xfId="14" applyFont="1" applyBorder="1" applyAlignment="1">
      <alignment horizontal="center" vertical="center" wrapText="1"/>
    </xf>
    <xf numFmtId="0" fontId="13" fillId="0" borderId="3" xfId="14" applyFont="1" applyBorder="1" applyAlignment="1">
      <alignment horizontal="left" vertical="center" wrapText="1"/>
    </xf>
    <xf numFmtId="0" fontId="13" fillId="0" borderId="10" xfId="14" applyFont="1" applyBorder="1" applyAlignment="1">
      <alignment horizontal="left" vertical="center" wrapText="1"/>
    </xf>
    <xf numFmtId="0" fontId="13" fillId="0" borderId="4" xfId="14" applyFont="1" applyBorder="1" applyAlignment="1">
      <alignment horizontal="left" vertical="center" wrapText="1"/>
    </xf>
    <xf numFmtId="0" fontId="13" fillId="0" borderId="5" xfId="14" applyFont="1" applyBorder="1" applyAlignment="1">
      <alignment horizontal="left" vertical="center" wrapText="1"/>
    </xf>
    <xf numFmtId="0" fontId="13" fillId="0" borderId="11" xfId="14" applyFont="1" applyBorder="1" applyAlignment="1">
      <alignment horizontal="left" vertical="center" wrapText="1"/>
    </xf>
    <xf numFmtId="0" fontId="13" fillId="0" borderId="6" xfId="14" applyFont="1" applyBorder="1" applyAlignment="1">
      <alignment horizontal="left" vertical="center" wrapText="1"/>
    </xf>
  </cellXfs>
  <cellStyles count="33">
    <cellStyle name="Comma [0] 2" xfId="20" xr:uid="{C1B2DFF3-8383-4875-B7A6-092D7EA02D41}"/>
    <cellStyle name="Comma 2" xfId="11" xr:uid="{3A5F1F5A-A2BB-4C91-A07C-07EE5090D367}"/>
    <cellStyle name="Comma 2 3" xfId="24" xr:uid="{E254C389-90B3-43ED-A0C0-0911BC9F860D}"/>
    <cellStyle name="Comma 4" xfId="25" xr:uid="{1CE0DD4A-3E92-49E8-B738-26CAED294CAD}"/>
    <cellStyle name="Currency 2" xfId="21" xr:uid="{5B255812-2985-4F36-8320-AB2F1E88A748}"/>
    <cellStyle name="Currency 3" xfId="22" xr:uid="{C70392A9-732E-477C-8908-C35D49823241}"/>
    <cellStyle name="Currency 6" xfId="31" xr:uid="{F03BF4C8-6C6C-4091-8DD3-7CCB42DCF237}"/>
    <cellStyle name="Normal" xfId="0" builtinId="0"/>
    <cellStyle name="Normal 11" xfId="29" xr:uid="{9B28D6A9-4BDA-4DAE-A7A8-60D021C6B528}"/>
    <cellStyle name="Normal 2" xfId="1" xr:uid="{00000000-0005-0000-0000-000002000000}"/>
    <cellStyle name="Normal 2 2" xfId="6" xr:uid="{00000000-0005-0000-0000-000003000000}"/>
    <cellStyle name="Normal 2 2 2" xfId="17" xr:uid="{0AFB33BF-53E4-492F-BD43-06418F99BAF5}"/>
    <cellStyle name="Normal 2 3" xfId="18" xr:uid="{D1331327-357A-436C-B1C8-B4BA8B13D61C}"/>
    <cellStyle name="Normal 2 4" xfId="28" xr:uid="{C800F268-3CAD-48A8-880D-BCFD59474451}"/>
    <cellStyle name="Normal 2 6" xfId="19" xr:uid="{51AC9F34-041A-48EA-A98E-4E35888D5963}"/>
    <cellStyle name="Normal 3" xfId="2" xr:uid="{00000000-0005-0000-0000-000004000000}"/>
    <cellStyle name="Normal 3 2" xfId="3" xr:uid="{00000000-0005-0000-0000-000005000000}"/>
    <cellStyle name="Normal 3 2 2" xfId="26" xr:uid="{0449B3EF-7DD6-45E7-8936-9F31A7ED36F3}"/>
    <cellStyle name="Normal 3 3" xfId="7" xr:uid="{00000000-0005-0000-0000-000006000000}"/>
    <cellStyle name="Normal 4" xfId="4" xr:uid="{00000000-0005-0000-0000-000007000000}"/>
    <cellStyle name="Normal 4 2" xfId="10" xr:uid="{7F72DF2F-5355-4DC4-B1C0-6308A65F03C2}"/>
    <cellStyle name="Normal 5" xfId="5" xr:uid="{00000000-0005-0000-0000-000008000000}"/>
    <cellStyle name="Normal 5 2" xfId="9" xr:uid="{C235FEF7-A76A-4269-93F8-F7E8A82A40D3}"/>
    <cellStyle name="Normal 5 2 2" xfId="23" xr:uid="{3FCFD105-0C4F-4B2D-A5DA-1A538B1ABFB5}"/>
    <cellStyle name="Normal 6" xfId="8" xr:uid="{00000000-0005-0000-0000-000009000000}"/>
    <cellStyle name="Normal 6 2" xfId="14" xr:uid="{AD318A66-D133-4163-B94C-198B69130A46}"/>
    <cellStyle name="Normal 7" xfId="12" xr:uid="{C7B82754-BE42-4448-B45A-E387565C3061}"/>
    <cellStyle name="Normal 7 2" xfId="16" xr:uid="{2B785D69-1C81-4977-825B-4738486B9845}"/>
    <cellStyle name="Normal 8" xfId="13" xr:uid="{F35A47E8-FA68-4B81-8A35-548C6DD41E3E}"/>
    <cellStyle name="Normal 8 2" xfId="27" xr:uid="{D4F21711-CA5E-4B6E-892C-E52E45CE6CCF}"/>
    <cellStyle name="Normal 9" xfId="15" xr:uid="{BA8CBEFD-DC6E-4554-92D7-2FD78AF726F8}"/>
    <cellStyle name="Percent 3 2" xfId="32" xr:uid="{A8637C90-14B5-4DF2-967A-B4177DFC7C2E}"/>
    <cellStyle name="Percent 4" xfId="30" xr:uid="{59A2691A-16ED-4BB4-A098-FAE3FBE546B9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F2BB-F5F2-4973-998D-639311D1B8D1}">
  <dimension ref="A1:S27"/>
  <sheetViews>
    <sheetView tabSelected="1" topLeftCell="E1" zoomScale="110" zoomScaleNormal="110" workbookViewId="0">
      <selection activeCell="U25" sqref="U25"/>
    </sheetView>
  </sheetViews>
  <sheetFormatPr defaultColWidth="8.81640625" defaultRowHeight="14.5" x14ac:dyDescent="0.35"/>
  <cols>
    <col min="1" max="6" width="20.54296875" style="16" customWidth="1"/>
    <col min="7" max="7" width="14.90625" style="13" customWidth="1"/>
    <col min="8" max="8" width="15.6328125" style="13" customWidth="1"/>
    <col min="9" max="9" width="20.54296875" style="16" customWidth="1"/>
    <col min="10" max="10" width="13.1796875" style="13" customWidth="1"/>
    <col min="11" max="11" width="20.54296875" style="16" customWidth="1"/>
    <col min="12" max="12" width="12.453125" style="16" customWidth="1"/>
    <col min="13" max="13" width="10.6328125" style="13" customWidth="1"/>
    <col min="14" max="14" width="10.453125" style="13" customWidth="1"/>
    <col min="15" max="15" width="17.90625" style="13" customWidth="1"/>
    <col min="16" max="16" width="12.90625" style="13" bestFit="1" customWidth="1"/>
    <col min="17" max="17" width="14.08984375" style="13" customWidth="1"/>
    <col min="18" max="18" width="11.453125" style="13" customWidth="1"/>
    <col min="19" max="19" width="13.81640625" style="13" customWidth="1"/>
    <col min="20" max="16384" width="8.81640625" style="13"/>
  </cols>
  <sheetData>
    <row r="1" spans="1:19" x14ac:dyDescent="0.35">
      <c r="A1" s="30" t="s">
        <v>54</v>
      </c>
      <c r="B1" s="31"/>
      <c r="C1" s="20" t="s">
        <v>55</v>
      </c>
      <c r="D1" s="21"/>
      <c r="E1" s="30" t="s">
        <v>56</v>
      </c>
      <c r="F1" s="31"/>
      <c r="G1" s="20" t="s">
        <v>153</v>
      </c>
      <c r="H1" s="21"/>
      <c r="I1" s="30" t="s">
        <v>154</v>
      </c>
      <c r="J1" s="31"/>
      <c r="K1" s="20" t="s">
        <v>6</v>
      </c>
      <c r="L1" s="21"/>
      <c r="M1" s="30" t="s">
        <v>203</v>
      </c>
      <c r="N1" s="31" t="s">
        <v>204</v>
      </c>
      <c r="O1" s="30"/>
      <c r="P1" s="20" t="s">
        <v>5</v>
      </c>
      <c r="Q1" s="21"/>
      <c r="R1" s="30" t="s">
        <v>284</v>
      </c>
      <c r="S1" s="31"/>
    </row>
    <row r="2" spans="1:19" x14ac:dyDescent="0.35">
      <c r="A2" s="14" t="s">
        <v>57</v>
      </c>
      <c r="B2" s="14"/>
      <c r="C2" s="14" t="s">
        <v>58</v>
      </c>
      <c r="D2" s="14"/>
      <c r="E2" s="14" t="s">
        <v>59</v>
      </c>
      <c r="F2" s="14"/>
      <c r="G2" s="15" t="s">
        <v>60</v>
      </c>
      <c r="H2" s="15"/>
      <c r="I2" s="14" t="s">
        <v>61</v>
      </c>
      <c r="J2" s="15"/>
      <c r="K2" s="24" t="s">
        <v>190</v>
      </c>
      <c r="L2" s="14"/>
      <c r="M2" s="15" t="s">
        <v>205</v>
      </c>
      <c r="N2" s="15" t="s">
        <v>206</v>
      </c>
      <c r="O2" s="15"/>
      <c r="P2" s="15" t="s">
        <v>62</v>
      </c>
      <c r="Q2" s="15"/>
      <c r="R2" s="15" t="s">
        <v>285</v>
      </c>
      <c r="S2" s="15"/>
    </row>
    <row r="3" spans="1:19" x14ac:dyDescent="0.35">
      <c r="A3" s="14" t="s">
        <v>63</v>
      </c>
      <c r="B3" s="14"/>
      <c r="C3" s="14" t="s">
        <v>64</v>
      </c>
      <c r="D3" s="14"/>
      <c r="E3" s="14" t="s">
        <v>65</v>
      </c>
      <c r="F3" s="14"/>
      <c r="G3" s="15" t="s">
        <v>66</v>
      </c>
      <c r="H3" s="15"/>
      <c r="I3" s="14" t="s">
        <v>67</v>
      </c>
      <c r="J3" s="15"/>
      <c r="K3" s="24" t="s">
        <v>180</v>
      </c>
      <c r="L3" s="14"/>
      <c r="M3" s="15" t="s">
        <v>207</v>
      </c>
      <c r="N3" s="15" t="s">
        <v>208</v>
      </c>
      <c r="O3" s="15"/>
      <c r="P3" s="15" t="s">
        <v>68</v>
      </c>
      <c r="Q3" s="15"/>
      <c r="R3" s="34" t="s">
        <v>303</v>
      </c>
      <c r="S3" s="15"/>
    </row>
    <row r="4" spans="1:19" x14ac:dyDescent="0.35">
      <c r="A4" s="14" t="s">
        <v>63</v>
      </c>
      <c r="B4" s="14"/>
      <c r="C4" s="14" t="s">
        <v>64</v>
      </c>
      <c r="D4" s="14"/>
      <c r="E4" s="14" t="s">
        <v>65</v>
      </c>
      <c r="F4" s="14"/>
      <c r="G4" s="15" t="s">
        <v>66</v>
      </c>
      <c r="H4" s="15"/>
      <c r="I4" s="14" t="s">
        <v>69</v>
      </c>
      <c r="J4" s="15"/>
      <c r="K4" s="14" t="s">
        <v>167</v>
      </c>
      <c r="L4" s="14"/>
      <c r="M4" s="15" t="s">
        <v>209</v>
      </c>
      <c r="N4" s="15" t="s">
        <v>210</v>
      </c>
      <c r="O4" s="15"/>
      <c r="P4" s="15" t="s">
        <v>70</v>
      </c>
      <c r="Q4" s="15"/>
      <c r="R4" s="34" t="s">
        <v>309</v>
      </c>
      <c r="S4" s="15"/>
    </row>
    <row r="5" spans="1:19" x14ac:dyDescent="0.35">
      <c r="A5" s="14" t="s">
        <v>71</v>
      </c>
      <c r="B5" s="14"/>
      <c r="C5" s="14" t="s">
        <v>72</v>
      </c>
      <c r="D5" s="14"/>
      <c r="E5" s="14" t="s">
        <v>73</v>
      </c>
      <c r="F5" s="14"/>
      <c r="G5" s="15" t="s">
        <v>66</v>
      </c>
      <c r="H5" s="15"/>
      <c r="I5" s="14" t="s">
        <v>74</v>
      </c>
      <c r="J5" s="15"/>
      <c r="K5" s="24" t="s">
        <v>181</v>
      </c>
      <c r="L5" s="14"/>
      <c r="M5" s="15" t="s">
        <v>211</v>
      </c>
      <c r="N5" s="15" t="s">
        <v>212</v>
      </c>
      <c r="O5" s="15"/>
      <c r="P5" s="15" t="s">
        <v>76</v>
      </c>
      <c r="Q5" s="15"/>
      <c r="R5" s="34" t="s">
        <v>310</v>
      </c>
      <c r="S5" s="15"/>
    </row>
    <row r="6" spans="1:19" x14ac:dyDescent="0.35">
      <c r="A6" s="14" t="s">
        <v>63</v>
      </c>
      <c r="B6" s="14"/>
      <c r="C6" s="14" t="s">
        <v>64</v>
      </c>
      <c r="D6" s="14"/>
      <c r="E6" s="14" t="s">
        <v>65</v>
      </c>
      <c r="F6" s="14"/>
      <c r="G6" s="15" t="s">
        <v>66</v>
      </c>
      <c r="H6" s="15"/>
      <c r="I6" s="14" t="s">
        <v>77</v>
      </c>
      <c r="J6" s="15"/>
      <c r="K6" s="24" t="s">
        <v>191</v>
      </c>
      <c r="L6" s="14"/>
      <c r="M6" s="15" t="s">
        <v>213</v>
      </c>
      <c r="N6" s="15" t="s">
        <v>214</v>
      </c>
      <c r="O6" s="15"/>
      <c r="P6" s="15" t="s">
        <v>78</v>
      </c>
      <c r="Q6" s="15"/>
      <c r="R6" s="15" t="s">
        <v>286</v>
      </c>
      <c r="S6" s="15"/>
    </row>
    <row r="7" spans="1:19" x14ac:dyDescent="0.35">
      <c r="A7" s="14" t="s">
        <v>71</v>
      </c>
      <c r="B7" s="14"/>
      <c r="C7" s="14" t="s">
        <v>72</v>
      </c>
      <c r="D7" s="14"/>
      <c r="E7" s="14" t="s">
        <v>73</v>
      </c>
      <c r="F7" s="14"/>
      <c r="G7" s="15" t="s">
        <v>66</v>
      </c>
      <c r="H7" s="15"/>
      <c r="I7" s="14" t="s">
        <v>79</v>
      </c>
      <c r="J7" s="15"/>
      <c r="K7" s="24" t="s">
        <v>183</v>
      </c>
      <c r="L7" s="14"/>
      <c r="M7" s="15" t="s">
        <v>215</v>
      </c>
      <c r="N7" s="15" t="s">
        <v>216</v>
      </c>
      <c r="O7" s="15"/>
      <c r="P7" s="15" t="s">
        <v>80</v>
      </c>
      <c r="Q7" s="15"/>
      <c r="R7" s="34" t="s">
        <v>302</v>
      </c>
      <c r="S7" s="15"/>
    </row>
    <row r="8" spans="1:19" x14ac:dyDescent="0.35">
      <c r="A8" s="14" t="s">
        <v>57</v>
      </c>
      <c r="B8" s="14"/>
      <c r="C8" s="14" t="s">
        <v>58</v>
      </c>
      <c r="D8" s="14"/>
      <c r="E8" s="14" t="s">
        <v>59</v>
      </c>
      <c r="F8" s="14"/>
      <c r="G8" s="15" t="s">
        <v>60</v>
      </c>
      <c r="H8" s="15"/>
      <c r="I8" s="14" t="s">
        <v>81</v>
      </c>
      <c r="J8" s="15"/>
      <c r="K8" s="24" t="s">
        <v>192</v>
      </c>
      <c r="L8" s="14"/>
      <c r="M8" s="15" t="s">
        <v>75</v>
      </c>
      <c r="N8" s="15" t="s">
        <v>217</v>
      </c>
      <c r="O8" s="15"/>
      <c r="P8" s="15" t="s">
        <v>82</v>
      </c>
      <c r="Q8" s="15"/>
      <c r="R8" s="34" t="s">
        <v>301</v>
      </c>
      <c r="S8" s="15"/>
    </row>
    <row r="9" spans="1:19" x14ac:dyDescent="0.35">
      <c r="A9" s="14" t="s">
        <v>63</v>
      </c>
      <c r="B9" s="14"/>
      <c r="C9" s="14" t="s">
        <v>64</v>
      </c>
      <c r="D9" s="14"/>
      <c r="E9" s="14" t="s">
        <v>65</v>
      </c>
      <c r="F9" s="14"/>
      <c r="G9" s="15" t="s">
        <v>66</v>
      </c>
      <c r="H9" s="15"/>
      <c r="I9" s="14" t="s">
        <v>83</v>
      </c>
      <c r="J9" s="15"/>
      <c r="K9" s="14" t="s">
        <v>168</v>
      </c>
      <c r="L9" s="14"/>
      <c r="M9" s="15" t="s">
        <v>218</v>
      </c>
      <c r="N9" s="15" t="s">
        <v>219</v>
      </c>
      <c r="O9" s="15"/>
      <c r="P9" s="15" t="s">
        <v>84</v>
      </c>
      <c r="Q9" s="15"/>
      <c r="R9" s="15" t="s">
        <v>287</v>
      </c>
      <c r="S9" s="15"/>
    </row>
    <row r="10" spans="1:19" x14ac:dyDescent="0.35">
      <c r="A10" s="14" t="s">
        <v>57</v>
      </c>
      <c r="B10" s="14"/>
      <c r="C10" s="14" t="s">
        <v>58</v>
      </c>
      <c r="D10" s="14"/>
      <c r="E10" s="14" t="s">
        <v>59</v>
      </c>
      <c r="F10" s="14"/>
      <c r="G10" s="15" t="s">
        <v>60</v>
      </c>
      <c r="H10" s="15"/>
      <c r="I10" s="14" t="s">
        <v>85</v>
      </c>
      <c r="J10" s="15"/>
      <c r="K10" s="24" t="s">
        <v>182</v>
      </c>
      <c r="L10" s="14"/>
      <c r="M10" s="15" t="s">
        <v>220</v>
      </c>
      <c r="N10" s="15" t="s">
        <v>221</v>
      </c>
      <c r="O10" s="15"/>
      <c r="P10" s="15" t="s">
        <v>86</v>
      </c>
      <c r="Q10" s="15"/>
      <c r="R10" s="15" t="s">
        <v>288</v>
      </c>
      <c r="S10" s="15"/>
    </row>
    <row r="11" spans="1:19" x14ac:dyDescent="0.35">
      <c r="A11" s="14" t="s">
        <v>87</v>
      </c>
      <c r="B11" s="14"/>
      <c r="C11" s="14" t="s">
        <v>88</v>
      </c>
      <c r="D11" s="14"/>
      <c r="E11" s="14" t="s">
        <v>89</v>
      </c>
      <c r="F11" s="14"/>
      <c r="G11" s="15" t="s">
        <v>66</v>
      </c>
      <c r="H11" s="15"/>
      <c r="I11" s="14" t="s">
        <v>90</v>
      </c>
      <c r="J11" s="15"/>
      <c r="K11" s="14" t="s">
        <v>169</v>
      </c>
      <c r="L11" s="14"/>
      <c r="M11" s="15" t="s">
        <v>222</v>
      </c>
      <c r="N11" s="15" t="s">
        <v>223</v>
      </c>
      <c r="O11" s="15"/>
      <c r="P11" s="15" t="s">
        <v>91</v>
      </c>
      <c r="Q11" s="15"/>
      <c r="R11" s="34" t="s">
        <v>304</v>
      </c>
      <c r="S11" s="15"/>
    </row>
    <row r="12" spans="1:19" x14ac:dyDescent="0.35">
      <c r="A12" s="14" t="s">
        <v>71</v>
      </c>
      <c r="B12" s="14"/>
      <c r="C12" s="14" t="s">
        <v>72</v>
      </c>
      <c r="D12" s="14"/>
      <c r="E12" s="14" t="s">
        <v>73</v>
      </c>
      <c r="F12" s="14"/>
      <c r="G12" s="15" t="s">
        <v>66</v>
      </c>
      <c r="H12" s="15"/>
      <c r="I12" s="14" t="s">
        <v>92</v>
      </c>
      <c r="J12" s="15"/>
      <c r="K12" s="14" t="s">
        <v>170</v>
      </c>
      <c r="L12" s="14"/>
      <c r="M12" s="15" t="s">
        <v>224</v>
      </c>
      <c r="N12" s="15" t="s">
        <v>225</v>
      </c>
      <c r="O12" s="15"/>
      <c r="P12" s="15" t="s">
        <v>93</v>
      </c>
      <c r="Q12" s="15"/>
      <c r="R12" s="15" t="s">
        <v>289</v>
      </c>
      <c r="S12" s="15"/>
    </row>
    <row r="13" spans="1:19" x14ac:dyDescent="0.35">
      <c r="A13" s="14" t="s">
        <v>94</v>
      </c>
      <c r="B13" s="14"/>
      <c r="C13" s="14" t="s">
        <v>95</v>
      </c>
      <c r="D13" s="14"/>
      <c r="E13" s="14" t="s">
        <v>96</v>
      </c>
      <c r="F13" s="14"/>
      <c r="G13" s="15" t="s">
        <v>66</v>
      </c>
      <c r="H13" s="15"/>
      <c r="I13" s="14" t="s">
        <v>97</v>
      </c>
      <c r="J13" s="15"/>
      <c r="K13" s="24" t="s">
        <v>184</v>
      </c>
      <c r="L13" s="14"/>
      <c r="M13" s="15" t="s">
        <v>226</v>
      </c>
      <c r="N13" s="15" t="s">
        <v>227</v>
      </c>
      <c r="O13" s="15"/>
      <c r="P13" s="15" t="s">
        <v>98</v>
      </c>
      <c r="Q13" s="15"/>
      <c r="R13" s="34" t="s">
        <v>305</v>
      </c>
      <c r="S13" s="15"/>
    </row>
    <row r="14" spans="1:19" x14ac:dyDescent="0.35">
      <c r="A14" s="14" t="s">
        <v>63</v>
      </c>
      <c r="B14" s="14"/>
      <c r="C14" s="14" t="s">
        <v>64</v>
      </c>
      <c r="D14" s="14"/>
      <c r="E14" s="14" t="s">
        <v>65</v>
      </c>
      <c r="F14" s="14"/>
      <c r="G14" s="15" t="s">
        <v>66</v>
      </c>
      <c r="H14" s="15"/>
      <c r="I14" s="14" t="s">
        <v>99</v>
      </c>
      <c r="J14" s="15"/>
      <c r="K14" s="14" t="s">
        <v>171</v>
      </c>
      <c r="L14" s="14"/>
      <c r="M14" s="15" t="s">
        <v>228</v>
      </c>
      <c r="N14" s="15" t="s">
        <v>229</v>
      </c>
      <c r="O14" s="15"/>
      <c r="P14" s="15" t="s">
        <v>100</v>
      </c>
      <c r="Q14" s="15"/>
      <c r="R14" s="15" t="s">
        <v>290</v>
      </c>
      <c r="S14" s="15"/>
    </row>
    <row r="15" spans="1:19" x14ac:dyDescent="0.35">
      <c r="A15" s="14" t="s">
        <v>101</v>
      </c>
      <c r="B15" s="14"/>
      <c r="C15" s="14" t="s">
        <v>102</v>
      </c>
      <c r="D15" s="14"/>
      <c r="E15" s="14" t="s">
        <v>103</v>
      </c>
      <c r="F15" s="14"/>
      <c r="G15" s="15" t="s">
        <v>66</v>
      </c>
      <c r="H15" s="15"/>
      <c r="I15" s="14" t="s">
        <v>104</v>
      </c>
      <c r="J15" s="15"/>
      <c r="K15" s="14" t="s">
        <v>172</v>
      </c>
      <c r="L15" s="14"/>
      <c r="M15" s="15" t="s">
        <v>230</v>
      </c>
      <c r="N15" s="15" t="s">
        <v>231</v>
      </c>
      <c r="O15" s="15"/>
      <c r="P15" s="15" t="s">
        <v>105</v>
      </c>
      <c r="Q15" s="15"/>
      <c r="R15" s="15" t="s">
        <v>291</v>
      </c>
      <c r="S15" s="15"/>
    </row>
    <row r="16" spans="1:19" x14ac:dyDescent="0.35">
      <c r="A16" s="14" t="s">
        <v>106</v>
      </c>
      <c r="B16" s="14"/>
      <c r="C16" s="14" t="s">
        <v>107</v>
      </c>
      <c r="D16" s="14"/>
      <c r="E16" s="14" t="s">
        <v>108</v>
      </c>
      <c r="F16" s="14"/>
      <c r="G16" s="15" t="s">
        <v>66</v>
      </c>
      <c r="H16" s="15"/>
      <c r="I16" s="14" t="s">
        <v>109</v>
      </c>
      <c r="J16" s="15"/>
      <c r="K16" s="14" t="s">
        <v>173</v>
      </c>
      <c r="L16" s="14"/>
      <c r="M16" s="15" t="s">
        <v>232</v>
      </c>
      <c r="N16" s="15" t="s">
        <v>233</v>
      </c>
      <c r="O16" s="15"/>
      <c r="P16" s="15" t="s">
        <v>110</v>
      </c>
      <c r="Q16" s="15"/>
      <c r="R16" s="34" t="s">
        <v>306</v>
      </c>
      <c r="S16" s="15"/>
    </row>
    <row r="17" spans="1:19" x14ac:dyDescent="0.35">
      <c r="A17" s="14" t="s">
        <v>87</v>
      </c>
      <c r="B17" s="14"/>
      <c r="C17" s="14" t="s">
        <v>88</v>
      </c>
      <c r="D17" s="14"/>
      <c r="E17" s="14" t="s">
        <v>89</v>
      </c>
      <c r="F17" s="14"/>
      <c r="G17" s="15" t="s">
        <v>66</v>
      </c>
      <c r="H17" s="15"/>
      <c r="I17" s="14" t="s">
        <v>111</v>
      </c>
      <c r="J17" s="15"/>
      <c r="K17" s="14" t="s">
        <v>174</v>
      </c>
      <c r="L17" s="14"/>
      <c r="M17" s="15" t="s">
        <v>234</v>
      </c>
      <c r="N17" s="15" t="s">
        <v>235</v>
      </c>
      <c r="O17" s="15"/>
      <c r="P17" s="15" t="s">
        <v>112</v>
      </c>
      <c r="Q17" s="15"/>
      <c r="R17" s="15" t="s">
        <v>292</v>
      </c>
      <c r="S17" s="15"/>
    </row>
    <row r="18" spans="1:19" x14ac:dyDescent="0.35">
      <c r="A18" s="14" t="s">
        <v>63</v>
      </c>
      <c r="B18" s="14"/>
      <c r="C18" s="14" t="s">
        <v>64</v>
      </c>
      <c r="D18" s="14"/>
      <c r="E18" s="14" t="s">
        <v>65</v>
      </c>
      <c r="F18" s="14"/>
      <c r="G18" s="15" t="s">
        <v>66</v>
      </c>
      <c r="H18" s="15"/>
      <c r="I18" s="14" t="s">
        <v>113</v>
      </c>
      <c r="J18" s="15"/>
      <c r="K18" s="24" t="s">
        <v>185</v>
      </c>
      <c r="L18" s="14"/>
      <c r="M18" s="15" t="s">
        <v>215</v>
      </c>
      <c r="N18" s="15" t="s">
        <v>236</v>
      </c>
      <c r="O18" s="15"/>
      <c r="P18" s="15" t="s">
        <v>114</v>
      </c>
      <c r="Q18" s="15"/>
      <c r="R18" s="15" t="s">
        <v>293</v>
      </c>
      <c r="S18" s="15"/>
    </row>
    <row r="19" spans="1:19" x14ac:dyDescent="0.35">
      <c r="A19" s="14" t="s">
        <v>101</v>
      </c>
      <c r="B19" s="14"/>
      <c r="C19" s="14" t="s">
        <v>102</v>
      </c>
      <c r="D19" s="14"/>
      <c r="E19" s="14" t="s">
        <v>103</v>
      </c>
      <c r="F19" s="14"/>
      <c r="G19" s="15" t="s">
        <v>66</v>
      </c>
      <c r="H19" s="15"/>
      <c r="I19" s="14" t="s">
        <v>115</v>
      </c>
      <c r="J19" s="15"/>
      <c r="K19" s="14" t="s">
        <v>175</v>
      </c>
      <c r="L19" s="14"/>
      <c r="M19" s="15" t="s">
        <v>237</v>
      </c>
      <c r="N19" s="15" t="s">
        <v>238</v>
      </c>
      <c r="O19" s="15"/>
      <c r="P19" s="15" t="s">
        <v>116</v>
      </c>
      <c r="Q19" s="15"/>
      <c r="R19" s="15" t="s">
        <v>294</v>
      </c>
      <c r="S19" s="15"/>
    </row>
    <row r="20" spans="1:19" x14ac:dyDescent="0.35">
      <c r="A20" s="14" t="s">
        <v>63</v>
      </c>
      <c r="B20" s="14"/>
      <c r="C20" s="14" t="s">
        <v>64</v>
      </c>
      <c r="D20" s="14"/>
      <c r="E20" s="14" t="s">
        <v>65</v>
      </c>
      <c r="F20" s="14"/>
      <c r="G20" s="15" t="s">
        <v>66</v>
      </c>
      <c r="H20" s="15"/>
      <c r="I20" s="14" t="s">
        <v>117</v>
      </c>
      <c r="J20" s="15"/>
      <c r="K20" s="24" t="s">
        <v>186</v>
      </c>
      <c r="L20" s="14"/>
      <c r="M20" s="15" t="s">
        <v>239</v>
      </c>
      <c r="N20" s="15" t="s">
        <v>240</v>
      </c>
      <c r="O20" s="15"/>
      <c r="P20" s="15" t="s">
        <v>118</v>
      </c>
      <c r="Q20" s="15"/>
      <c r="R20" s="34" t="s">
        <v>307</v>
      </c>
      <c r="S20" s="15"/>
    </row>
    <row r="21" spans="1:19" x14ac:dyDescent="0.35">
      <c r="A21" s="14" t="s">
        <v>71</v>
      </c>
      <c r="B21" s="14"/>
      <c r="C21" s="14" t="s">
        <v>72</v>
      </c>
      <c r="D21" s="14"/>
      <c r="E21" s="14" t="s">
        <v>73</v>
      </c>
      <c r="F21" s="14"/>
      <c r="G21" s="15" t="s">
        <v>66</v>
      </c>
      <c r="H21" s="15"/>
      <c r="I21" s="14" t="s">
        <v>119</v>
      </c>
      <c r="J21" s="15"/>
      <c r="K21" s="14" t="s">
        <v>176</v>
      </c>
      <c r="L21" s="14"/>
      <c r="M21" s="15" t="s">
        <v>241</v>
      </c>
      <c r="N21" s="15" t="s">
        <v>242</v>
      </c>
      <c r="O21" s="15"/>
      <c r="P21" s="15" t="s">
        <v>120</v>
      </c>
      <c r="Q21" s="15"/>
      <c r="R21" s="15" t="s">
        <v>295</v>
      </c>
      <c r="S21" s="15"/>
    </row>
    <row r="22" spans="1:19" x14ac:dyDescent="0.35">
      <c r="A22" s="14" t="s">
        <v>71</v>
      </c>
      <c r="B22" s="14"/>
      <c r="C22" s="14" t="s">
        <v>72</v>
      </c>
      <c r="D22" s="14"/>
      <c r="E22" s="14" t="s">
        <v>73</v>
      </c>
      <c r="F22" s="14"/>
      <c r="G22" s="15" t="s">
        <v>66</v>
      </c>
      <c r="H22" s="15"/>
      <c r="I22" s="14" t="s">
        <v>121</v>
      </c>
      <c r="K22" s="14" t="s">
        <v>177</v>
      </c>
      <c r="L22" s="14"/>
      <c r="M22" s="15" t="s">
        <v>232</v>
      </c>
      <c r="N22" s="15" t="s">
        <v>243</v>
      </c>
      <c r="O22" s="15"/>
      <c r="P22" s="15" t="s">
        <v>122</v>
      </c>
      <c r="Q22" s="15"/>
      <c r="R22" s="15" t="s">
        <v>296</v>
      </c>
      <c r="S22" s="15"/>
    </row>
    <row r="23" spans="1:19" x14ac:dyDescent="0.35">
      <c r="A23" s="14" t="s">
        <v>71</v>
      </c>
      <c r="B23" s="14"/>
      <c r="C23" s="14" t="s">
        <v>72</v>
      </c>
      <c r="D23" s="14"/>
      <c r="E23" s="14" t="s">
        <v>73</v>
      </c>
      <c r="F23" s="14"/>
      <c r="G23" s="15" t="s">
        <v>66</v>
      </c>
      <c r="H23" s="15"/>
      <c r="I23" s="14" t="s">
        <v>123</v>
      </c>
      <c r="J23" s="15"/>
      <c r="K23" s="24" t="s">
        <v>187</v>
      </c>
      <c r="L23" s="14"/>
      <c r="M23" s="15" t="s">
        <v>244</v>
      </c>
      <c r="N23" s="15" t="s">
        <v>245</v>
      </c>
      <c r="O23" s="15"/>
      <c r="P23" s="15" t="s">
        <v>124</v>
      </c>
      <c r="Q23" s="15"/>
      <c r="R23" s="15" t="s">
        <v>297</v>
      </c>
      <c r="S23" s="15"/>
    </row>
    <row r="24" spans="1:19" x14ac:dyDescent="0.35">
      <c r="A24" s="14" t="s">
        <v>125</v>
      </c>
      <c r="B24" s="14"/>
      <c r="C24" s="14" t="s">
        <v>126</v>
      </c>
      <c r="D24" s="14"/>
      <c r="E24" s="14" t="s">
        <v>127</v>
      </c>
      <c r="F24" s="14"/>
      <c r="G24" s="15" t="s">
        <v>66</v>
      </c>
      <c r="H24" s="15"/>
      <c r="I24" s="14" t="s">
        <v>128</v>
      </c>
      <c r="J24" s="15"/>
      <c r="K24" s="14" t="s">
        <v>178</v>
      </c>
      <c r="L24" s="14"/>
      <c r="M24" s="15" t="s">
        <v>246</v>
      </c>
      <c r="N24" s="15" t="s">
        <v>247</v>
      </c>
      <c r="O24" s="15"/>
      <c r="P24" s="15" t="s">
        <v>129</v>
      </c>
      <c r="Q24" s="15"/>
      <c r="R24" s="15" t="s">
        <v>298</v>
      </c>
      <c r="S24" s="15"/>
    </row>
    <row r="25" spans="1:19" x14ac:dyDescent="0.35">
      <c r="A25" s="14" t="s">
        <v>130</v>
      </c>
      <c r="B25" s="14"/>
      <c r="C25" s="14" t="s">
        <v>131</v>
      </c>
      <c r="D25" s="14"/>
      <c r="E25" s="14" t="s">
        <v>132</v>
      </c>
      <c r="F25" s="14"/>
      <c r="G25" s="15" t="s">
        <v>66</v>
      </c>
      <c r="H25" s="15"/>
      <c r="I25" s="14" t="s">
        <v>133</v>
      </c>
      <c r="J25" s="15"/>
      <c r="K25" s="24" t="s">
        <v>188</v>
      </c>
      <c r="L25" s="14"/>
      <c r="M25" s="15" t="s">
        <v>248</v>
      </c>
      <c r="N25" s="15" t="s">
        <v>249</v>
      </c>
      <c r="O25" s="15"/>
      <c r="P25" s="15" t="s">
        <v>134</v>
      </c>
      <c r="Q25" s="15"/>
      <c r="R25" s="15" t="s">
        <v>299</v>
      </c>
      <c r="S25" s="15"/>
    </row>
    <row r="26" spans="1:19" x14ac:dyDescent="0.35">
      <c r="A26" s="14" t="s">
        <v>130</v>
      </c>
      <c r="B26" s="14"/>
      <c r="C26" s="14" t="s">
        <v>131</v>
      </c>
      <c r="D26" s="14"/>
      <c r="E26" s="14" t="s">
        <v>132</v>
      </c>
      <c r="F26" s="14"/>
      <c r="G26" s="15" t="s">
        <v>66</v>
      </c>
      <c r="H26" s="15"/>
      <c r="I26" s="14" t="s">
        <v>135</v>
      </c>
      <c r="J26" s="15"/>
      <c r="K26" s="14" t="s">
        <v>179</v>
      </c>
      <c r="L26" s="14"/>
      <c r="M26" s="15" t="s">
        <v>250</v>
      </c>
      <c r="N26" s="15" t="s">
        <v>251</v>
      </c>
      <c r="O26" s="15"/>
      <c r="P26" s="15" t="s">
        <v>136</v>
      </c>
      <c r="Q26" s="15"/>
      <c r="R26" s="34" t="s">
        <v>308</v>
      </c>
      <c r="S26" s="15"/>
    </row>
    <row r="27" spans="1:19" x14ac:dyDescent="0.35">
      <c r="A27" s="14" t="s">
        <v>71</v>
      </c>
      <c r="B27" s="14"/>
      <c r="C27" s="14" t="s">
        <v>72</v>
      </c>
      <c r="D27" s="14"/>
      <c r="E27" s="14" t="s">
        <v>73</v>
      </c>
      <c r="F27" s="14"/>
      <c r="G27" s="15" t="s">
        <v>66</v>
      </c>
      <c r="H27" s="15"/>
      <c r="I27" s="14" t="s">
        <v>137</v>
      </c>
      <c r="J27" s="15"/>
      <c r="K27" s="24" t="s">
        <v>189</v>
      </c>
      <c r="L27" s="14"/>
      <c r="M27" s="15" t="s">
        <v>252</v>
      </c>
      <c r="N27" s="15" t="s">
        <v>253</v>
      </c>
      <c r="O27" s="15"/>
      <c r="P27" s="15" t="s">
        <v>138</v>
      </c>
      <c r="Q27" s="15"/>
      <c r="R27" s="15" t="s">
        <v>300</v>
      </c>
      <c r="S27" s="15"/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6989-E994-4BD9-90D8-2A722C678600}">
  <dimension ref="A1:F12"/>
  <sheetViews>
    <sheetView workbookViewId="0">
      <selection activeCell="B36" sqref="B36"/>
    </sheetView>
  </sheetViews>
  <sheetFormatPr defaultColWidth="8.81640625" defaultRowHeight="12.5" x14ac:dyDescent="0.25"/>
  <cols>
    <col min="1" max="1" width="23.81640625" style="17" customWidth="1"/>
    <col min="2" max="2" width="27.1796875" style="17" customWidth="1"/>
    <col min="3" max="4" width="8.81640625" style="17"/>
    <col min="5" max="5" width="23.6328125" style="17" customWidth="1"/>
    <col min="6" max="6" width="31.81640625" style="17" customWidth="1"/>
    <col min="7" max="7" width="8.81640625" style="17"/>
    <col min="8" max="8" width="20.81640625" style="17" customWidth="1"/>
    <col min="9" max="9" width="31.1796875" style="17" customWidth="1"/>
    <col min="10" max="16384" width="8.81640625" style="17"/>
  </cols>
  <sheetData>
    <row r="1" spans="1:6" ht="26" x14ac:dyDescent="0.3">
      <c r="A1" s="19" t="s">
        <v>139</v>
      </c>
      <c r="B1" s="19" t="s">
        <v>140</v>
      </c>
      <c r="E1" s="19" t="s">
        <v>157</v>
      </c>
      <c r="F1" s="19" t="s">
        <v>273</v>
      </c>
    </row>
    <row r="2" spans="1:6" ht="14.5" x14ac:dyDescent="0.35">
      <c r="A2" s="18" t="s">
        <v>141</v>
      </c>
      <c r="B2" s="18"/>
      <c r="E2" s="14" t="s">
        <v>274</v>
      </c>
      <c r="F2" s="27"/>
    </row>
    <row r="3" spans="1:6" ht="14.5" x14ac:dyDescent="0.35">
      <c r="A3" s="18" t="s">
        <v>142</v>
      </c>
      <c r="B3" s="18"/>
      <c r="E3" s="14" t="s">
        <v>275</v>
      </c>
      <c r="F3" s="27"/>
    </row>
    <row r="4" spans="1:6" ht="14.5" x14ac:dyDescent="0.35">
      <c r="A4" s="18" t="s">
        <v>143</v>
      </c>
      <c r="B4" s="18"/>
      <c r="E4" s="14" t="s">
        <v>276</v>
      </c>
      <c r="F4" s="27"/>
    </row>
    <row r="5" spans="1:6" ht="14.5" x14ac:dyDescent="0.35">
      <c r="A5" s="18" t="s">
        <v>144</v>
      </c>
      <c r="B5" s="18"/>
      <c r="E5" s="14" t="s">
        <v>277</v>
      </c>
      <c r="F5" s="27"/>
    </row>
    <row r="6" spans="1:6" ht="14.5" x14ac:dyDescent="0.35">
      <c r="A6" s="18" t="s">
        <v>145</v>
      </c>
      <c r="B6" s="18"/>
      <c r="E6" s="14" t="s">
        <v>278</v>
      </c>
      <c r="F6" s="27"/>
    </row>
    <row r="7" spans="1:6" ht="14.5" x14ac:dyDescent="0.35">
      <c r="A7" s="18" t="s">
        <v>146</v>
      </c>
      <c r="B7" s="18"/>
      <c r="E7" s="14" t="s">
        <v>279</v>
      </c>
      <c r="F7" s="27"/>
    </row>
    <row r="8" spans="1:6" ht="14.5" x14ac:dyDescent="0.35">
      <c r="A8" s="18" t="s">
        <v>147</v>
      </c>
      <c r="B8" s="18"/>
      <c r="E8" s="14" t="s">
        <v>280</v>
      </c>
      <c r="F8" s="27"/>
    </row>
    <row r="9" spans="1:6" ht="14.5" x14ac:dyDescent="0.35">
      <c r="A9" s="18" t="s">
        <v>148</v>
      </c>
      <c r="B9" s="18"/>
      <c r="E9" s="14" t="s">
        <v>281</v>
      </c>
      <c r="F9" s="27"/>
    </row>
    <row r="10" spans="1:6" ht="14.5" x14ac:dyDescent="0.35">
      <c r="A10" s="18" t="s">
        <v>149</v>
      </c>
      <c r="B10" s="18"/>
      <c r="E10" s="14" t="s">
        <v>282</v>
      </c>
      <c r="F10" s="27"/>
    </row>
    <row r="11" spans="1:6" ht="14.5" x14ac:dyDescent="0.35">
      <c r="A11" s="18" t="s">
        <v>150</v>
      </c>
      <c r="B11" s="18"/>
      <c r="E11" s="14" t="s">
        <v>283</v>
      </c>
      <c r="F11" s="27"/>
    </row>
    <row r="12" spans="1:6" customForma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4"/>
  <sheetViews>
    <sheetView workbookViewId="0">
      <selection activeCell="H28" sqref="H28"/>
    </sheetView>
  </sheetViews>
  <sheetFormatPr defaultRowHeight="12.5" x14ac:dyDescent="0.25"/>
  <cols>
    <col min="1" max="1" width="17.1796875" customWidth="1"/>
    <col min="2" max="4" width="14.81640625" customWidth="1"/>
    <col min="6" max="6" width="21.81640625" customWidth="1"/>
    <col min="7" max="7" width="15.81640625" customWidth="1"/>
    <col min="9" max="9" width="15" customWidth="1"/>
    <col min="10" max="10" width="23.7265625" customWidth="1"/>
    <col min="11" max="11" width="16.90625" customWidth="1"/>
    <col min="13" max="13" width="18.54296875" customWidth="1"/>
    <col min="14" max="14" width="18.7265625" customWidth="1"/>
  </cols>
  <sheetData>
    <row r="1" spans="1:14" s="6" customFormat="1" ht="12.65" customHeight="1" x14ac:dyDescent="0.3">
      <c r="A1" s="35" t="s">
        <v>151</v>
      </c>
      <c r="B1" s="35"/>
      <c r="C1" s="35"/>
      <c r="D1" s="35"/>
      <c r="F1" s="35" t="s">
        <v>17</v>
      </c>
      <c r="G1" s="35"/>
      <c r="I1" s="36" t="s">
        <v>254</v>
      </c>
      <c r="J1" s="37"/>
      <c r="K1" s="38"/>
      <c r="M1" s="35" t="s">
        <v>194</v>
      </c>
      <c r="N1" s="35"/>
    </row>
    <row r="2" spans="1:14" s="6" customFormat="1" ht="14" x14ac:dyDescent="0.3">
      <c r="A2" s="35"/>
      <c r="B2" s="35"/>
      <c r="C2" s="35"/>
      <c r="D2" s="35"/>
      <c r="F2" s="35"/>
      <c r="G2" s="35"/>
      <c r="I2" s="39"/>
      <c r="J2" s="40"/>
      <c r="K2" s="41"/>
      <c r="M2" s="35"/>
      <c r="N2" s="35"/>
    </row>
    <row r="3" spans="1:14" s="6" customFormat="1" ht="14" x14ac:dyDescent="0.3">
      <c r="A3" s="7" t="s">
        <v>13</v>
      </c>
      <c r="B3" s="7" t="s">
        <v>14</v>
      </c>
      <c r="C3" s="7" t="s">
        <v>15</v>
      </c>
      <c r="D3" s="7" t="s">
        <v>16</v>
      </c>
      <c r="F3" s="7" t="s">
        <v>1</v>
      </c>
      <c r="G3" s="7" t="s">
        <v>1</v>
      </c>
      <c r="I3" s="7" t="s">
        <v>157</v>
      </c>
      <c r="J3" s="7" t="s">
        <v>158</v>
      </c>
      <c r="K3" s="23" t="s">
        <v>166</v>
      </c>
      <c r="M3" s="7" t="s">
        <v>1</v>
      </c>
      <c r="N3" s="7" t="s">
        <v>1</v>
      </c>
    </row>
    <row r="4" spans="1:14" ht="14.5" x14ac:dyDescent="0.35">
      <c r="A4" s="5">
        <v>20250120</v>
      </c>
      <c r="B4" s="5"/>
      <c r="C4" s="5"/>
      <c r="D4" s="5"/>
      <c r="F4" s="4" t="s">
        <v>2</v>
      </c>
      <c r="G4" s="4"/>
      <c r="I4" s="4" t="s">
        <v>159</v>
      </c>
      <c r="J4" s="4">
        <v>123</v>
      </c>
      <c r="K4" s="4"/>
      <c r="M4" s="26" t="s">
        <v>195</v>
      </c>
      <c r="N4" s="4"/>
    </row>
    <row r="5" spans="1:14" ht="14.5" x14ac:dyDescent="0.35">
      <c r="A5" s="5">
        <v>20250331</v>
      </c>
      <c r="B5" s="5"/>
      <c r="C5" s="5"/>
      <c r="D5" s="5"/>
      <c r="F5" s="5" t="s">
        <v>18</v>
      </c>
      <c r="G5" s="5"/>
      <c r="I5" s="5" t="s">
        <v>160</v>
      </c>
      <c r="J5" s="5">
        <v>456</v>
      </c>
      <c r="K5" s="4"/>
      <c r="M5" s="26" t="s">
        <v>196</v>
      </c>
      <c r="N5" s="5"/>
    </row>
    <row r="6" spans="1:14" ht="14.5" x14ac:dyDescent="0.35">
      <c r="A6" s="5">
        <v>20251229</v>
      </c>
      <c r="B6" s="5"/>
      <c r="C6" s="5"/>
      <c r="D6" s="5"/>
      <c r="F6" s="5" t="s">
        <v>19</v>
      </c>
      <c r="G6" s="5"/>
      <c r="I6" s="5" t="s">
        <v>161</v>
      </c>
      <c r="J6" s="5">
        <v>789</v>
      </c>
      <c r="K6" s="4"/>
      <c r="M6" s="26" t="s">
        <v>193</v>
      </c>
      <c r="N6" s="5"/>
    </row>
    <row r="7" spans="1:14" ht="14.5" x14ac:dyDescent="0.35">
      <c r="A7" s="5">
        <v>20250413</v>
      </c>
      <c r="B7" s="5"/>
      <c r="C7" s="5"/>
      <c r="D7" s="5"/>
      <c r="F7" s="5" t="s">
        <v>20</v>
      </c>
      <c r="G7" s="5"/>
      <c r="I7" s="5" t="s">
        <v>162</v>
      </c>
      <c r="J7" s="4">
        <v>123</v>
      </c>
      <c r="K7" s="4"/>
      <c r="M7" s="26" t="s">
        <v>197</v>
      </c>
      <c r="N7" s="5"/>
    </row>
    <row r="8" spans="1:14" ht="14.5" x14ac:dyDescent="0.35">
      <c r="A8" s="5">
        <v>20250630</v>
      </c>
      <c r="B8" s="5"/>
      <c r="C8" s="5"/>
      <c r="D8" s="5"/>
      <c r="F8" s="5" t="s">
        <v>21</v>
      </c>
      <c r="G8" s="5"/>
      <c r="I8" s="5" t="s">
        <v>163</v>
      </c>
      <c r="J8" s="5">
        <v>456</v>
      </c>
      <c r="K8" s="4"/>
      <c r="M8" s="26" t="s">
        <v>198</v>
      </c>
      <c r="N8" s="5"/>
    </row>
    <row r="9" spans="1:14" ht="14.5" x14ac:dyDescent="0.35">
      <c r="A9" s="5">
        <v>20251101</v>
      </c>
      <c r="B9" s="5"/>
      <c r="C9" s="5"/>
      <c r="D9" s="5"/>
      <c r="F9" s="5" t="s">
        <v>3</v>
      </c>
      <c r="G9" s="5"/>
      <c r="I9" s="5" t="s">
        <v>164</v>
      </c>
      <c r="J9" s="5">
        <v>789</v>
      </c>
      <c r="K9" s="4"/>
      <c r="M9" s="26" t="s">
        <v>200</v>
      </c>
      <c r="N9" s="5"/>
    </row>
    <row r="10" spans="1:14" ht="14.5" x14ac:dyDescent="0.35">
      <c r="A10" s="5">
        <v>20250921</v>
      </c>
      <c r="B10" s="5"/>
      <c r="C10" s="5"/>
      <c r="D10" s="5"/>
      <c r="F10" s="5" t="s">
        <v>22</v>
      </c>
      <c r="G10" s="5"/>
      <c r="I10" s="5" t="s">
        <v>165</v>
      </c>
      <c r="J10" s="4">
        <v>123</v>
      </c>
      <c r="K10" s="4"/>
      <c r="M10" s="26" t="s">
        <v>199</v>
      </c>
      <c r="N10" s="5"/>
    </row>
    <row r="12" spans="1:14" ht="14.5" x14ac:dyDescent="0.35">
      <c r="M12" s="25"/>
    </row>
    <row r="16" spans="1:14" ht="14.5" x14ac:dyDescent="0.35">
      <c r="M16" s="25"/>
    </row>
    <row r="17" spans="13:13" ht="14.5" x14ac:dyDescent="0.35">
      <c r="M17" s="25"/>
    </row>
    <row r="18" spans="13:13" ht="14.5" x14ac:dyDescent="0.35">
      <c r="M18" s="25"/>
    </row>
    <row r="19" spans="13:13" ht="14.5" x14ac:dyDescent="0.35">
      <c r="M19" s="25"/>
    </row>
    <row r="20" spans="13:13" ht="14.5" x14ac:dyDescent="0.35">
      <c r="M20" s="25"/>
    </row>
    <row r="21" spans="13:13" ht="14.5" x14ac:dyDescent="0.35">
      <c r="M21" s="25"/>
    </row>
    <row r="22" spans="13:13" ht="14.5" x14ac:dyDescent="0.35">
      <c r="M22" s="25"/>
    </row>
    <row r="23" spans="13:13" ht="14.5" x14ac:dyDescent="0.35">
      <c r="M23" s="25"/>
    </row>
    <row r="24" spans="13:13" ht="14.5" x14ac:dyDescent="0.35">
      <c r="M24" s="25"/>
    </row>
  </sheetData>
  <mergeCells count="4">
    <mergeCell ref="A1:D2"/>
    <mergeCell ref="F1:G2"/>
    <mergeCell ref="I1:K2"/>
    <mergeCell ref="M1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F5C3-8247-4BF0-B5E0-A71102389CAC}">
  <dimension ref="A1:N19"/>
  <sheetViews>
    <sheetView workbookViewId="0">
      <selection activeCell="G15" sqref="G15"/>
    </sheetView>
  </sheetViews>
  <sheetFormatPr defaultRowHeight="12.5" x14ac:dyDescent="0.25"/>
  <cols>
    <col min="1" max="1" width="17.1796875" customWidth="1"/>
    <col min="2" max="4" width="14.81640625" customWidth="1"/>
    <col min="6" max="6" width="21.81640625" customWidth="1"/>
    <col min="7" max="7" width="15.81640625" customWidth="1"/>
    <col min="10" max="10" width="13.08984375" customWidth="1"/>
    <col min="11" max="11" width="24.36328125" customWidth="1"/>
    <col min="13" max="13" width="16.26953125" customWidth="1"/>
    <col min="14" max="14" width="22.6328125" customWidth="1"/>
  </cols>
  <sheetData>
    <row r="1" spans="1:14" s="6" customFormat="1" ht="12.65" customHeight="1" x14ac:dyDescent="0.3">
      <c r="A1" s="35" t="s">
        <v>151</v>
      </c>
      <c r="B1" s="35"/>
      <c r="C1" s="35"/>
      <c r="D1" s="35"/>
      <c r="F1" s="35" t="s">
        <v>17</v>
      </c>
      <c r="G1" s="35"/>
      <c r="I1" s="36" t="s">
        <v>254</v>
      </c>
      <c r="J1" s="37"/>
      <c r="K1" s="38"/>
      <c r="M1" s="35" t="s">
        <v>194</v>
      </c>
      <c r="N1" s="35"/>
    </row>
    <row r="2" spans="1:14" s="6" customFormat="1" ht="14" x14ac:dyDescent="0.3">
      <c r="A2" s="35"/>
      <c r="B2" s="35"/>
      <c r="C2" s="35"/>
      <c r="D2" s="35"/>
      <c r="F2" s="35"/>
      <c r="G2" s="35"/>
      <c r="I2" s="39"/>
      <c r="J2" s="40"/>
      <c r="K2" s="41"/>
      <c r="M2" s="35"/>
      <c r="N2" s="35"/>
    </row>
    <row r="3" spans="1:14" s="6" customFormat="1" ht="14" x14ac:dyDescent="0.3">
      <c r="A3" s="7" t="s">
        <v>13</v>
      </c>
      <c r="B3" s="7" t="s">
        <v>14</v>
      </c>
      <c r="C3" s="7" t="s">
        <v>15</v>
      </c>
      <c r="D3" s="7" t="s">
        <v>16</v>
      </c>
      <c r="F3" s="7" t="s">
        <v>1</v>
      </c>
      <c r="G3" s="7" t="s">
        <v>1</v>
      </c>
      <c r="I3" s="7" t="s">
        <v>157</v>
      </c>
      <c r="J3" s="7" t="s">
        <v>158</v>
      </c>
      <c r="K3" s="23" t="s">
        <v>201</v>
      </c>
      <c r="M3" s="7" t="s">
        <v>1</v>
      </c>
      <c r="N3" s="7" t="s">
        <v>1</v>
      </c>
    </row>
    <row r="4" spans="1:14" ht="14.5" x14ac:dyDescent="0.35">
      <c r="A4" s="5">
        <v>20250120</v>
      </c>
      <c r="B4" s="5" t="str">
        <f>LEFT(A4,4)</f>
        <v>2025</v>
      </c>
      <c r="C4" s="5" t="str">
        <f>MID(A4,5,2)</f>
        <v>01</v>
      </c>
      <c r="D4" s="5" t="str">
        <f>RIGHT(A4,2)</f>
        <v>20</v>
      </c>
      <c r="F4" s="4" t="s">
        <v>2</v>
      </c>
      <c r="G4" s="4" t="str">
        <f>PROPER(F4)</f>
        <v>Smyth</v>
      </c>
      <c r="I4" s="4" t="s">
        <v>159</v>
      </c>
      <c r="J4" s="4">
        <v>123</v>
      </c>
      <c r="K4" s="4" t="str">
        <f>_xlfn.CONCAT(I4,J4)</f>
        <v>ABC123</v>
      </c>
      <c r="M4" s="26" t="s">
        <v>195</v>
      </c>
      <c r="N4" s="4" t="str">
        <f>TRIM(M4)</f>
        <v>Calumet City</v>
      </c>
    </row>
    <row r="5" spans="1:14" ht="14.5" x14ac:dyDescent="0.35">
      <c r="A5" s="5">
        <v>20250331</v>
      </c>
      <c r="B5" s="5" t="str">
        <f t="shared" ref="B5:B10" si="0">LEFT(A5,4)</f>
        <v>2025</v>
      </c>
      <c r="C5" s="5" t="str">
        <f t="shared" ref="C5:C10" si="1">MID(A5,5,2)</f>
        <v>03</v>
      </c>
      <c r="D5" s="5" t="str">
        <f t="shared" ref="D5:D10" si="2">RIGHT(A5,2)</f>
        <v>31</v>
      </c>
      <c r="F5" s="5" t="s">
        <v>18</v>
      </c>
      <c r="G5" s="4" t="str">
        <f t="shared" ref="G5:G10" si="3">PROPER(F5)</f>
        <v>Whyte</v>
      </c>
      <c r="I5" s="5" t="s">
        <v>160</v>
      </c>
      <c r="J5" s="5">
        <v>456</v>
      </c>
      <c r="K5" s="4" t="str">
        <f t="shared" ref="K5:K10" si="4">_xlfn.CONCAT(I5,J5)</f>
        <v>DEF456</v>
      </c>
      <c r="M5" s="26" t="s">
        <v>196</v>
      </c>
      <c r="N5" s="4" t="str">
        <f t="shared" ref="N5:N10" si="5">TRIM(M5)</f>
        <v>Fort Worth</v>
      </c>
    </row>
    <row r="6" spans="1:14" ht="14.5" x14ac:dyDescent="0.35">
      <c r="A6" s="5">
        <v>20251229</v>
      </c>
      <c r="B6" s="5" t="str">
        <f t="shared" si="0"/>
        <v>2025</v>
      </c>
      <c r="C6" s="5" t="str">
        <f t="shared" si="1"/>
        <v>12</v>
      </c>
      <c r="D6" s="5" t="str">
        <f t="shared" si="2"/>
        <v>29</v>
      </c>
      <c r="F6" s="5" t="s">
        <v>19</v>
      </c>
      <c r="G6" s="4" t="str">
        <f t="shared" si="3"/>
        <v>Greene</v>
      </c>
      <c r="I6" s="5" t="s">
        <v>161</v>
      </c>
      <c r="J6" s="5">
        <v>789</v>
      </c>
      <c r="K6" s="4" t="str">
        <f t="shared" si="4"/>
        <v>GHI789</v>
      </c>
      <c r="M6" s="26" t="s">
        <v>193</v>
      </c>
      <c r="N6" s="4" t="str">
        <f t="shared" si="5"/>
        <v>Royal Palm Beach</v>
      </c>
    </row>
    <row r="7" spans="1:14" ht="14.5" x14ac:dyDescent="0.35">
      <c r="A7" s="5">
        <v>20250413</v>
      </c>
      <c r="B7" s="5" t="str">
        <f t="shared" si="0"/>
        <v>2025</v>
      </c>
      <c r="C7" s="5" t="str">
        <f t="shared" si="1"/>
        <v>04</v>
      </c>
      <c r="D7" s="5" t="str">
        <f t="shared" si="2"/>
        <v>13</v>
      </c>
      <c r="F7" s="5" t="s">
        <v>20</v>
      </c>
      <c r="G7" s="4" t="str">
        <f t="shared" si="3"/>
        <v>Parks</v>
      </c>
      <c r="I7" s="5" t="s">
        <v>162</v>
      </c>
      <c r="J7" s="4">
        <v>123</v>
      </c>
      <c r="K7" s="4" t="str">
        <f t="shared" si="4"/>
        <v>JKL123</v>
      </c>
      <c r="M7" s="26" t="s">
        <v>197</v>
      </c>
      <c r="N7" s="4" t="str">
        <f t="shared" si="5"/>
        <v>South Portland</v>
      </c>
    </row>
    <row r="8" spans="1:14" ht="14.5" x14ac:dyDescent="0.35">
      <c r="A8" s="5">
        <v>20250630</v>
      </c>
      <c r="B8" s="5" t="str">
        <f t="shared" si="0"/>
        <v>2025</v>
      </c>
      <c r="C8" s="5" t="str">
        <f t="shared" si="1"/>
        <v>06</v>
      </c>
      <c r="D8" s="5" t="str">
        <f t="shared" si="2"/>
        <v>30</v>
      </c>
      <c r="F8" s="5" t="s">
        <v>21</v>
      </c>
      <c r="G8" s="4" t="str">
        <f t="shared" si="3"/>
        <v>Charles</v>
      </c>
      <c r="I8" s="5" t="s">
        <v>163</v>
      </c>
      <c r="J8" s="5">
        <v>456</v>
      </c>
      <c r="K8" s="4" t="str">
        <f t="shared" si="4"/>
        <v>MNO456</v>
      </c>
      <c r="M8" s="26" t="s">
        <v>198</v>
      </c>
      <c r="N8" s="4" t="str">
        <f t="shared" si="5"/>
        <v>Franklin Square</v>
      </c>
    </row>
    <row r="9" spans="1:14" ht="14.5" x14ac:dyDescent="0.35">
      <c r="A9" s="5">
        <v>20251101</v>
      </c>
      <c r="B9" s="5" t="str">
        <f t="shared" si="0"/>
        <v>2025</v>
      </c>
      <c r="C9" s="5" t="str">
        <f t="shared" si="1"/>
        <v>11</v>
      </c>
      <c r="D9" s="5" t="str">
        <f t="shared" si="2"/>
        <v>01</v>
      </c>
      <c r="F9" s="5" t="s">
        <v>3</v>
      </c>
      <c r="G9" s="4" t="str">
        <f t="shared" si="3"/>
        <v>Campbell</v>
      </c>
      <c r="I9" s="5" t="s">
        <v>164</v>
      </c>
      <c r="J9" s="5">
        <v>789</v>
      </c>
      <c r="K9" s="4" t="str">
        <f t="shared" si="4"/>
        <v>PQR789</v>
      </c>
      <c r="M9" s="26" t="s">
        <v>200</v>
      </c>
      <c r="N9" s="4" t="str">
        <f t="shared" si="5"/>
        <v>Maryville</v>
      </c>
    </row>
    <row r="10" spans="1:14" ht="14.5" x14ac:dyDescent="0.35">
      <c r="A10" s="5">
        <v>20250921</v>
      </c>
      <c r="B10" s="5" t="str">
        <f t="shared" si="0"/>
        <v>2025</v>
      </c>
      <c r="C10" s="5" t="str">
        <f t="shared" si="1"/>
        <v>09</v>
      </c>
      <c r="D10" s="5" t="str">
        <f t="shared" si="2"/>
        <v>21</v>
      </c>
      <c r="F10" s="5" t="s">
        <v>22</v>
      </c>
      <c r="G10" s="4" t="str">
        <f t="shared" si="3"/>
        <v>Evans</v>
      </c>
      <c r="I10" s="5" t="s">
        <v>165</v>
      </c>
      <c r="J10" s="4">
        <v>123</v>
      </c>
      <c r="K10" s="4" t="str">
        <f t="shared" si="4"/>
        <v>STU123</v>
      </c>
      <c r="M10" s="26" t="s">
        <v>199</v>
      </c>
      <c r="N10" s="4" t="str">
        <f t="shared" si="5"/>
        <v>Memphis</v>
      </c>
    </row>
    <row r="12" spans="1:14" ht="14" x14ac:dyDescent="0.3">
      <c r="I12" s="7" t="s">
        <v>157</v>
      </c>
      <c r="J12" s="7" t="s">
        <v>158</v>
      </c>
      <c r="K12" s="23" t="s">
        <v>202</v>
      </c>
    </row>
    <row r="13" spans="1:14" x14ac:dyDescent="0.25">
      <c r="I13" s="4" t="s">
        <v>159</v>
      </c>
      <c r="J13" s="4">
        <v>123</v>
      </c>
      <c r="K13" s="4" t="str">
        <f t="shared" ref="K13:K19" si="6">I4&amp;J4</f>
        <v>ABC123</v>
      </c>
    </row>
    <row r="14" spans="1:14" x14ac:dyDescent="0.25">
      <c r="I14" s="5" t="s">
        <v>160</v>
      </c>
      <c r="J14" s="5">
        <v>456</v>
      </c>
      <c r="K14" s="4" t="str">
        <f t="shared" si="6"/>
        <v>DEF456</v>
      </c>
    </row>
    <row r="15" spans="1:14" x14ac:dyDescent="0.25">
      <c r="I15" s="5" t="s">
        <v>161</v>
      </c>
      <c r="J15" s="5">
        <v>789</v>
      </c>
      <c r="K15" s="4" t="str">
        <f t="shared" si="6"/>
        <v>GHI789</v>
      </c>
    </row>
    <row r="16" spans="1:14" x14ac:dyDescent="0.25">
      <c r="I16" s="5" t="s">
        <v>162</v>
      </c>
      <c r="J16" s="4">
        <v>123</v>
      </c>
      <c r="K16" s="4" t="str">
        <f t="shared" si="6"/>
        <v>JKL123</v>
      </c>
    </row>
    <row r="17" spans="9:11" x14ac:dyDescent="0.25">
      <c r="I17" s="5" t="s">
        <v>163</v>
      </c>
      <c r="J17" s="5">
        <v>456</v>
      </c>
      <c r="K17" s="4" t="str">
        <f t="shared" si="6"/>
        <v>MNO456</v>
      </c>
    </row>
    <row r="18" spans="9:11" x14ac:dyDescent="0.25">
      <c r="I18" s="5" t="s">
        <v>164</v>
      </c>
      <c r="J18" s="5">
        <v>789</v>
      </c>
      <c r="K18" s="4" t="str">
        <f t="shared" si="6"/>
        <v>PQR789</v>
      </c>
    </row>
    <row r="19" spans="9:11" x14ac:dyDescent="0.25">
      <c r="I19" s="5" t="s">
        <v>165</v>
      </c>
      <c r="J19" s="4">
        <v>123</v>
      </c>
      <c r="K19" s="4" t="str">
        <f t="shared" si="6"/>
        <v>STU123</v>
      </c>
    </row>
  </sheetData>
  <mergeCells count="4">
    <mergeCell ref="I1:K2"/>
    <mergeCell ref="M1:N2"/>
    <mergeCell ref="A1:D2"/>
    <mergeCell ref="F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4576-A199-47B7-A04F-5B548031509E}">
  <dimension ref="A1:F15"/>
  <sheetViews>
    <sheetView workbookViewId="0">
      <selection activeCell="E19" sqref="E19"/>
    </sheetView>
  </sheetViews>
  <sheetFormatPr defaultRowHeight="12.5" x14ac:dyDescent="0.25"/>
  <cols>
    <col min="1" max="1" width="29" bestFit="1" customWidth="1"/>
    <col min="2" max="2" width="36.90625" customWidth="1"/>
    <col min="4" max="4" width="26.90625" customWidth="1"/>
    <col min="5" max="5" width="27.7265625" customWidth="1"/>
    <col min="6" max="6" width="40.453125" customWidth="1"/>
  </cols>
  <sheetData>
    <row r="1" spans="1:6" s="6" customFormat="1" ht="30" customHeight="1" x14ac:dyDescent="0.3">
      <c r="A1" s="42" t="s">
        <v>33</v>
      </c>
      <c r="B1" s="43"/>
      <c r="D1" s="44" t="s">
        <v>270</v>
      </c>
      <c r="E1" s="44"/>
      <c r="F1" s="44"/>
    </row>
    <row r="2" spans="1:6" s="6" customFormat="1" ht="14" x14ac:dyDescent="0.3">
      <c r="A2" s="7" t="s">
        <v>23</v>
      </c>
      <c r="B2" s="7" t="s">
        <v>23</v>
      </c>
      <c r="D2" s="7" t="s">
        <v>157</v>
      </c>
      <c r="E2" s="7" t="s">
        <v>158</v>
      </c>
      <c r="F2" s="7" t="s">
        <v>269</v>
      </c>
    </row>
    <row r="3" spans="1:6" s="6" customFormat="1" ht="14.5" x14ac:dyDescent="0.35">
      <c r="A3" s="8" t="s">
        <v>24</v>
      </c>
      <c r="B3" s="8"/>
      <c r="D3" s="14" t="s">
        <v>57</v>
      </c>
      <c r="E3" s="29" t="s">
        <v>259</v>
      </c>
      <c r="F3" s="27"/>
    </row>
    <row r="4" spans="1:6" ht="14.5" x14ac:dyDescent="0.35">
      <c r="A4" s="8" t="s">
        <v>25</v>
      </c>
      <c r="B4" s="8"/>
      <c r="D4" s="14" t="s">
        <v>63</v>
      </c>
      <c r="E4" s="29" t="s">
        <v>260</v>
      </c>
      <c r="F4" s="27"/>
    </row>
    <row r="5" spans="1:6" ht="14.5" x14ac:dyDescent="0.35">
      <c r="A5" s="9" t="s">
        <v>26</v>
      </c>
      <c r="B5" s="8"/>
      <c r="D5" s="14" t="s">
        <v>63</v>
      </c>
      <c r="E5" s="29" t="s">
        <v>261</v>
      </c>
      <c r="F5" s="27"/>
    </row>
    <row r="6" spans="1:6" ht="14.5" x14ac:dyDescent="0.35">
      <c r="A6" s="28" t="s">
        <v>255</v>
      </c>
      <c r="B6" s="8"/>
      <c r="D6" s="14" t="s">
        <v>71</v>
      </c>
      <c r="E6" s="29" t="s">
        <v>262</v>
      </c>
      <c r="F6" s="27"/>
    </row>
    <row r="7" spans="1:6" ht="14.5" x14ac:dyDescent="0.35">
      <c r="A7" s="28" t="s">
        <v>256</v>
      </c>
      <c r="B7" s="8"/>
      <c r="D7" s="14" t="s">
        <v>63</v>
      </c>
      <c r="E7" s="29" t="s">
        <v>263</v>
      </c>
      <c r="F7" s="27"/>
    </row>
    <row r="8" spans="1:6" ht="14.5" x14ac:dyDescent="0.35">
      <c r="A8" s="28" t="s">
        <v>257</v>
      </c>
      <c r="B8" s="8"/>
      <c r="D8" s="14" t="s">
        <v>71</v>
      </c>
      <c r="E8" s="29" t="s">
        <v>264</v>
      </c>
      <c r="F8" s="27"/>
    </row>
    <row r="9" spans="1:6" ht="14.5" x14ac:dyDescent="0.35">
      <c r="A9" s="28" t="s">
        <v>258</v>
      </c>
      <c r="B9" s="8"/>
      <c r="D9" s="14" t="s">
        <v>57</v>
      </c>
      <c r="E9" s="29" t="s">
        <v>265</v>
      </c>
      <c r="F9" s="27"/>
    </row>
    <row r="10" spans="1:6" ht="14.5" x14ac:dyDescent="0.35">
      <c r="A10" s="8" t="s">
        <v>27</v>
      </c>
      <c r="B10" s="8"/>
      <c r="D10" s="14" t="s">
        <v>63</v>
      </c>
      <c r="E10" s="29" t="s">
        <v>266</v>
      </c>
      <c r="F10" s="27"/>
    </row>
    <row r="11" spans="1:6" ht="14.5" x14ac:dyDescent="0.35">
      <c r="A11" s="8" t="s">
        <v>28</v>
      </c>
      <c r="B11" s="8"/>
      <c r="D11" s="14" t="s">
        <v>57</v>
      </c>
      <c r="E11" s="29" t="s">
        <v>267</v>
      </c>
      <c r="F11" s="27"/>
    </row>
    <row r="12" spans="1:6" ht="14.5" x14ac:dyDescent="0.35">
      <c r="A12" s="8" t="s">
        <v>29</v>
      </c>
      <c r="B12" s="8"/>
      <c r="D12" s="14" t="s">
        <v>87</v>
      </c>
      <c r="E12" s="29" t="s">
        <v>268</v>
      </c>
      <c r="F12" s="27"/>
    </row>
    <row r="13" spans="1:6" ht="14.5" x14ac:dyDescent="0.35">
      <c r="A13" s="8" t="s">
        <v>30</v>
      </c>
      <c r="B13" s="8"/>
    </row>
    <row r="14" spans="1:6" ht="14.5" x14ac:dyDescent="0.35">
      <c r="A14" s="9" t="s">
        <v>31</v>
      </c>
      <c r="B14" s="8"/>
    </row>
    <row r="15" spans="1:6" ht="14.5" x14ac:dyDescent="0.35">
      <c r="A15" s="8" t="s">
        <v>32</v>
      </c>
      <c r="B15" s="8"/>
    </row>
  </sheetData>
  <mergeCells count="2">
    <mergeCell ref="A1:B1"/>
    <mergeCell ref="D1:F1"/>
  </mergeCells>
  <pageMargins left="0.7" right="0.7" top="0.75" bottom="0.75" header="0.3" footer="0.3"/>
  <pageSetup orientation="portrait" r:id="rId1"/>
  <ignoredErrors>
    <ignoredError sqref="E3:E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C2E2-75AB-47B6-95EA-8D0E1F71CD7F}">
  <dimension ref="A1:G15"/>
  <sheetViews>
    <sheetView workbookViewId="0">
      <selection activeCell="F3" sqref="F3"/>
    </sheetView>
  </sheetViews>
  <sheetFormatPr defaultRowHeight="12.5" x14ac:dyDescent="0.25"/>
  <cols>
    <col min="1" max="1" width="29" bestFit="1" customWidth="1"/>
    <col min="2" max="2" width="36.90625" customWidth="1"/>
    <col min="4" max="4" width="26.90625" customWidth="1"/>
    <col min="5" max="5" width="27.7265625" customWidth="1"/>
    <col min="6" max="6" width="40.453125" customWidth="1"/>
    <col min="7" max="7" width="26.36328125" customWidth="1"/>
  </cols>
  <sheetData>
    <row r="1" spans="1:7" s="6" customFormat="1" ht="30" customHeight="1" x14ac:dyDescent="0.3">
      <c r="A1" s="45" t="s">
        <v>33</v>
      </c>
      <c r="B1" s="46"/>
      <c r="D1" s="47" t="s">
        <v>270</v>
      </c>
      <c r="E1" s="48"/>
      <c r="F1" s="48"/>
      <c r="G1" s="49"/>
    </row>
    <row r="2" spans="1:7" s="6" customFormat="1" ht="14" x14ac:dyDescent="0.3">
      <c r="A2" s="7" t="s">
        <v>23</v>
      </c>
      <c r="B2" s="7" t="s">
        <v>23</v>
      </c>
      <c r="D2" s="7" t="s">
        <v>157</v>
      </c>
      <c r="E2" s="7" t="s">
        <v>158</v>
      </c>
      <c r="F2" s="7" t="s">
        <v>271</v>
      </c>
      <c r="G2" s="7" t="s">
        <v>272</v>
      </c>
    </row>
    <row r="3" spans="1:7" s="6" customFormat="1" ht="14.5" x14ac:dyDescent="0.35">
      <c r="A3" s="8" t="s">
        <v>24</v>
      </c>
      <c r="B3" s="8" t="str">
        <f>TRIM(PROPER(A3))</f>
        <v>Chai</v>
      </c>
      <c r="D3" s="14" t="s">
        <v>57</v>
      </c>
      <c r="E3" s="29" t="s">
        <v>259</v>
      </c>
      <c r="F3" s="27" t="str">
        <f>_xlfn.CONCAT(LEFT(D3,2),RIGHT(E3,4))</f>
        <v>UK2025</v>
      </c>
      <c r="G3" s="27" t="str">
        <f>LEFT(D3,2)&amp;RIGHT(E3,4)</f>
        <v>UK2025</v>
      </c>
    </row>
    <row r="4" spans="1:7" ht="14.5" x14ac:dyDescent="0.35">
      <c r="A4" s="8" t="s">
        <v>25</v>
      </c>
      <c r="B4" s="8" t="str">
        <f t="shared" ref="B4:B15" si="0">TRIM(PROPER(A4))</f>
        <v>Chang</v>
      </c>
      <c r="D4" s="14" t="s">
        <v>63</v>
      </c>
      <c r="E4" s="29" t="s">
        <v>260</v>
      </c>
      <c r="F4" s="27" t="str">
        <f t="shared" ref="F4:F12" si="1">_xlfn.CONCAT(LEFT(D4,2),RIGHT(E4,4))</f>
        <v>US2024</v>
      </c>
      <c r="G4" s="27" t="str">
        <f t="shared" ref="G4:G12" si="2">LEFT(D4,2)&amp;RIGHT(E4,4)</f>
        <v>US2024</v>
      </c>
    </row>
    <row r="5" spans="1:7" ht="14.5" x14ac:dyDescent="0.35">
      <c r="A5" s="9" t="s">
        <v>26</v>
      </c>
      <c r="B5" s="8" t="str">
        <f t="shared" si="0"/>
        <v>Aniseed Syrup</v>
      </c>
      <c r="D5" s="14" t="s">
        <v>63</v>
      </c>
      <c r="E5" s="29" t="s">
        <v>261</v>
      </c>
      <c r="F5" s="27" t="str">
        <f t="shared" si="1"/>
        <v>US2025</v>
      </c>
      <c r="G5" s="27" t="str">
        <f t="shared" si="2"/>
        <v>US2025</v>
      </c>
    </row>
    <row r="6" spans="1:7" ht="14.5" x14ac:dyDescent="0.35">
      <c r="A6" s="28" t="s">
        <v>255</v>
      </c>
      <c r="B6" s="8" t="str">
        <f t="shared" si="0"/>
        <v>Chef Anton Cajun Seasoning</v>
      </c>
      <c r="D6" s="14" t="s">
        <v>71</v>
      </c>
      <c r="E6" s="29" t="s">
        <v>262</v>
      </c>
      <c r="F6" s="27" t="str">
        <f t="shared" si="1"/>
        <v>US2024</v>
      </c>
      <c r="G6" s="27" t="str">
        <f t="shared" si="2"/>
        <v>US2024</v>
      </c>
    </row>
    <row r="7" spans="1:7" ht="14.5" x14ac:dyDescent="0.35">
      <c r="A7" s="28" t="s">
        <v>256</v>
      </c>
      <c r="B7" s="8" t="str">
        <f t="shared" si="0"/>
        <v>Chef Anton Gumbo Mix</v>
      </c>
      <c r="D7" s="14" t="s">
        <v>63</v>
      </c>
      <c r="E7" s="29" t="s">
        <v>263</v>
      </c>
      <c r="F7" s="27" t="str">
        <f t="shared" si="1"/>
        <v>US2025</v>
      </c>
      <c r="G7" s="27" t="str">
        <f t="shared" si="2"/>
        <v>US2025</v>
      </c>
    </row>
    <row r="8" spans="1:7" ht="14.5" x14ac:dyDescent="0.35">
      <c r="A8" s="28" t="s">
        <v>257</v>
      </c>
      <c r="B8" s="8" t="str">
        <f t="shared" si="0"/>
        <v>Organic Boysenberry Spread</v>
      </c>
      <c r="D8" s="14" t="s">
        <v>71</v>
      </c>
      <c r="E8" s="29" t="s">
        <v>264</v>
      </c>
      <c r="F8" s="27" t="str">
        <f t="shared" si="1"/>
        <v>US2022</v>
      </c>
      <c r="G8" s="27" t="str">
        <f t="shared" si="2"/>
        <v>US2022</v>
      </c>
    </row>
    <row r="9" spans="1:7" ht="14.5" x14ac:dyDescent="0.35">
      <c r="A9" s="28" t="s">
        <v>258</v>
      </c>
      <c r="B9" s="8" t="str">
        <f t="shared" si="0"/>
        <v>Uncle Bobs Organic Dried Pears</v>
      </c>
      <c r="D9" s="14" t="s">
        <v>57</v>
      </c>
      <c r="E9" s="29" t="s">
        <v>265</v>
      </c>
      <c r="F9" s="27" t="str">
        <f t="shared" si="1"/>
        <v>UK2025</v>
      </c>
      <c r="G9" s="27" t="str">
        <f t="shared" si="2"/>
        <v>UK2025</v>
      </c>
    </row>
    <row r="10" spans="1:7" ht="14.5" x14ac:dyDescent="0.35">
      <c r="A10" s="8" t="s">
        <v>27</v>
      </c>
      <c r="B10" s="8" t="str">
        <f t="shared" si="0"/>
        <v>Northwoods Cranberry Sauce</v>
      </c>
      <c r="D10" s="14" t="s">
        <v>63</v>
      </c>
      <c r="E10" s="29" t="s">
        <v>266</v>
      </c>
      <c r="F10" s="27" t="str">
        <f t="shared" si="1"/>
        <v>US2023</v>
      </c>
      <c r="G10" s="27" t="str">
        <f t="shared" si="2"/>
        <v>US2023</v>
      </c>
    </row>
    <row r="11" spans="1:7" ht="14.5" x14ac:dyDescent="0.35">
      <c r="A11" s="8" t="s">
        <v>28</v>
      </c>
      <c r="B11" s="8" t="str">
        <f t="shared" si="0"/>
        <v>Mishi Kobe Niku</v>
      </c>
      <c r="D11" s="14" t="s">
        <v>57</v>
      </c>
      <c r="E11" s="29" t="s">
        <v>267</v>
      </c>
      <c r="F11" s="27" t="str">
        <f t="shared" si="1"/>
        <v>UK2024</v>
      </c>
      <c r="G11" s="27" t="str">
        <f t="shared" si="2"/>
        <v>UK2024</v>
      </c>
    </row>
    <row r="12" spans="1:7" ht="14.5" x14ac:dyDescent="0.35">
      <c r="A12" s="8" t="s">
        <v>29</v>
      </c>
      <c r="B12" s="8" t="str">
        <f t="shared" si="0"/>
        <v>Ikura</v>
      </c>
      <c r="D12" s="14" t="s">
        <v>87</v>
      </c>
      <c r="E12" s="29" t="s">
        <v>268</v>
      </c>
      <c r="F12" s="27" t="str">
        <f t="shared" si="1"/>
        <v>US2023</v>
      </c>
      <c r="G12" s="27" t="str">
        <f t="shared" si="2"/>
        <v>US2023</v>
      </c>
    </row>
    <row r="13" spans="1:7" ht="14.5" x14ac:dyDescent="0.35">
      <c r="A13" s="8" t="s">
        <v>30</v>
      </c>
      <c r="B13" s="8" t="str">
        <f t="shared" si="0"/>
        <v>Queso Cabrales</v>
      </c>
    </row>
    <row r="14" spans="1:7" ht="14.5" x14ac:dyDescent="0.35">
      <c r="A14" s="9" t="s">
        <v>31</v>
      </c>
      <c r="B14" s="8" t="str">
        <f t="shared" si="0"/>
        <v>Queso Manchego La Pastora</v>
      </c>
    </row>
    <row r="15" spans="1:7" ht="14.5" x14ac:dyDescent="0.35">
      <c r="A15" s="8" t="s">
        <v>32</v>
      </c>
      <c r="B15" s="8" t="str">
        <f t="shared" si="0"/>
        <v>Konbu</v>
      </c>
    </row>
  </sheetData>
  <mergeCells count="2">
    <mergeCell ref="A1:B1"/>
    <mergeCell ref="D1:G1"/>
  </mergeCells>
  <pageMargins left="0.7" right="0.7" top="0.75" bottom="0.75" header="0.3" footer="0.3"/>
  <pageSetup orientation="portrait" r:id="rId1"/>
  <ignoredErrors>
    <ignoredError sqref="E3:E1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2A52-5462-4196-AE94-6E05452CBC0E}">
  <dimension ref="A1:L17"/>
  <sheetViews>
    <sheetView zoomScaleNormal="100" workbookViewId="0">
      <selection activeCell="I31" sqref="I31"/>
    </sheetView>
  </sheetViews>
  <sheetFormatPr defaultColWidth="9.1796875" defaultRowHeight="14.5" x14ac:dyDescent="0.35"/>
  <cols>
    <col min="1" max="1" width="35.1796875" style="10" bestFit="1" customWidth="1"/>
    <col min="2" max="4" width="9.1796875" style="10"/>
    <col min="5" max="5" width="18.1796875" style="10" customWidth="1"/>
    <col min="6" max="6" width="11.453125" style="10" customWidth="1"/>
    <col min="7" max="7" width="9.1796875" style="10"/>
    <col min="8" max="8" width="16.90625" style="10" customWidth="1"/>
    <col min="9" max="9" width="15.1796875" style="10" customWidth="1"/>
    <col min="10" max="10" width="9.1796875" style="10"/>
    <col min="11" max="11" width="18.54296875" style="10" customWidth="1"/>
    <col min="12" max="12" width="16.90625" style="10" customWidth="1"/>
    <col min="13" max="16384" width="9.1796875" style="10"/>
  </cols>
  <sheetData>
    <row r="1" spans="1:12" ht="14.5" customHeight="1" x14ac:dyDescent="0.35">
      <c r="A1" s="51" t="s">
        <v>152</v>
      </c>
      <c r="B1" s="52"/>
      <c r="C1" s="52"/>
      <c r="D1" s="52"/>
      <c r="E1" s="52"/>
      <c r="F1" s="53"/>
      <c r="H1" s="50" t="s">
        <v>53</v>
      </c>
      <c r="I1" s="50"/>
      <c r="K1" s="50" t="s">
        <v>155</v>
      </c>
      <c r="L1" s="50"/>
    </row>
    <row r="2" spans="1:12" x14ac:dyDescent="0.35">
      <c r="A2" s="54"/>
      <c r="B2" s="55"/>
      <c r="C2" s="55"/>
      <c r="D2" s="55"/>
      <c r="E2" s="55"/>
      <c r="F2" s="56"/>
      <c r="G2" s="11"/>
      <c r="H2" s="50"/>
      <c r="I2" s="50"/>
      <c r="K2" s="50"/>
      <c r="L2" s="50"/>
    </row>
    <row r="3" spans="1:12" x14ac:dyDescent="0.35">
      <c r="A3" s="32" t="s">
        <v>47</v>
      </c>
      <c r="B3" s="33" t="s">
        <v>34</v>
      </c>
      <c r="C3" s="33" t="s">
        <v>35</v>
      </c>
      <c r="D3" s="33" t="s">
        <v>36</v>
      </c>
      <c r="E3" s="33" t="s">
        <v>37</v>
      </c>
      <c r="F3" s="33" t="s">
        <v>38</v>
      </c>
      <c r="G3" s="11"/>
      <c r="H3" s="33" t="s">
        <v>4</v>
      </c>
      <c r="I3" s="33" t="s">
        <v>12</v>
      </c>
      <c r="K3" s="33" t="s">
        <v>156</v>
      </c>
      <c r="L3" s="33" t="s">
        <v>0</v>
      </c>
    </row>
    <row r="4" spans="1:12" x14ac:dyDescent="0.35">
      <c r="A4" s="12" t="s">
        <v>41</v>
      </c>
      <c r="B4" s="3"/>
      <c r="C4" s="12"/>
      <c r="D4" s="12"/>
      <c r="E4" s="3"/>
      <c r="F4" s="3"/>
      <c r="G4" s="11"/>
      <c r="H4" s="2" t="s">
        <v>7</v>
      </c>
      <c r="I4" s="2"/>
      <c r="K4" s="14" t="s">
        <v>67</v>
      </c>
      <c r="L4" s="22"/>
    </row>
    <row r="5" spans="1:12" x14ac:dyDescent="0.35">
      <c r="A5" s="12" t="s">
        <v>42</v>
      </c>
      <c r="B5" s="3"/>
      <c r="C5" s="12"/>
      <c r="D5" s="12"/>
      <c r="E5" s="3"/>
      <c r="F5" s="3"/>
      <c r="H5" s="2" t="s">
        <v>8</v>
      </c>
      <c r="I5" s="2"/>
      <c r="K5" s="14" t="s">
        <v>69</v>
      </c>
      <c r="L5" s="22"/>
    </row>
    <row r="6" spans="1:12" x14ac:dyDescent="0.35">
      <c r="A6" s="12" t="s">
        <v>43</v>
      </c>
      <c r="B6" s="3"/>
      <c r="C6" s="12"/>
      <c r="D6" s="12"/>
      <c r="E6" s="3"/>
      <c r="F6" s="3"/>
      <c r="H6" s="2" t="s">
        <v>9</v>
      </c>
      <c r="I6" s="2"/>
      <c r="K6" s="14" t="s">
        <v>74</v>
      </c>
      <c r="L6" s="22"/>
    </row>
    <row r="7" spans="1:12" x14ac:dyDescent="0.35">
      <c r="A7" s="12" t="s">
        <v>44</v>
      </c>
      <c r="B7" s="3"/>
      <c r="C7" s="12"/>
      <c r="D7" s="12"/>
      <c r="E7" s="3"/>
      <c r="F7" s="3"/>
      <c r="H7" s="2" t="s">
        <v>10</v>
      </c>
      <c r="I7" s="2"/>
      <c r="K7" s="14" t="s">
        <v>77</v>
      </c>
      <c r="L7" s="22"/>
    </row>
    <row r="8" spans="1:12" x14ac:dyDescent="0.35">
      <c r="A8" s="12" t="s">
        <v>45</v>
      </c>
      <c r="B8" s="3"/>
      <c r="C8" s="12"/>
      <c r="D8" s="12"/>
      <c r="E8" s="3"/>
      <c r="F8" s="3"/>
      <c r="H8" s="2" t="s">
        <v>11</v>
      </c>
      <c r="I8" s="2"/>
      <c r="K8" s="14" t="s">
        <v>79</v>
      </c>
      <c r="L8" s="22"/>
    </row>
    <row r="9" spans="1:12" x14ac:dyDescent="0.35">
      <c r="A9" s="12" t="s">
        <v>46</v>
      </c>
      <c r="B9" s="3"/>
      <c r="C9" s="12"/>
      <c r="D9" s="12"/>
      <c r="E9" s="3"/>
      <c r="F9" s="3"/>
      <c r="H9" s="1"/>
      <c r="I9" s="1"/>
      <c r="K9" s="14" t="s">
        <v>81</v>
      </c>
      <c r="L9" s="22"/>
    </row>
    <row r="10" spans="1:12" x14ac:dyDescent="0.35">
      <c r="A10" s="12" t="s">
        <v>48</v>
      </c>
      <c r="B10" s="3"/>
      <c r="C10" s="12"/>
      <c r="D10" s="12"/>
      <c r="E10" s="3"/>
      <c r="F10" s="3"/>
      <c r="H10" s="1" t="s">
        <v>39</v>
      </c>
      <c r="I10" s="1"/>
      <c r="K10" s="14" t="s">
        <v>83</v>
      </c>
      <c r="L10" s="22"/>
    </row>
    <row r="11" spans="1:12" x14ac:dyDescent="0.35">
      <c r="A11" s="12" t="s">
        <v>49</v>
      </c>
      <c r="B11" s="3"/>
      <c r="C11" s="12"/>
      <c r="D11" s="12"/>
      <c r="E11" s="3"/>
      <c r="F11" s="3"/>
      <c r="H11" s="1" t="s">
        <v>40</v>
      </c>
      <c r="I11" s="1"/>
      <c r="K11" s="14" t="s">
        <v>85</v>
      </c>
      <c r="L11" s="22"/>
    </row>
    <row r="12" spans="1:12" x14ac:dyDescent="0.35">
      <c r="A12" s="12" t="s">
        <v>50</v>
      </c>
      <c r="B12" s="3"/>
      <c r="C12" s="12"/>
      <c r="D12" s="12"/>
      <c r="E12" s="3"/>
      <c r="F12" s="3"/>
      <c r="K12" s="14" t="s">
        <v>90</v>
      </c>
      <c r="L12" s="22"/>
    </row>
    <row r="13" spans="1:12" x14ac:dyDescent="0.35">
      <c r="A13" s="12" t="s">
        <v>51</v>
      </c>
      <c r="B13" s="3"/>
      <c r="C13" s="12"/>
      <c r="D13" s="12"/>
      <c r="E13" s="3"/>
      <c r="F13" s="3"/>
      <c r="K13" s="14" t="s">
        <v>92</v>
      </c>
      <c r="L13" s="22"/>
    </row>
    <row r="14" spans="1:12" x14ac:dyDescent="0.35">
      <c r="A14" s="12" t="s">
        <v>52</v>
      </c>
      <c r="B14" s="3"/>
      <c r="C14" s="12"/>
      <c r="D14" s="12"/>
      <c r="E14" s="3"/>
      <c r="F14" s="3"/>
      <c r="K14" s="14" t="s">
        <v>97</v>
      </c>
      <c r="L14" s="22"/>
    </row>
    <row r="15" spans="1:12" x14ac:dyDescent="0.35">
      <c r="K15" s="14" t="s">
        <v>99</v>
      </c>
      <c r="L15" s="22"/>
    </row>
    <row r="16" spans="1:12" x14ac:dyDescent="0.35">
      <c r="K16" s="14" t="s">
        <v>104</v>
      </c>
      <c r="L16" s="22"/>
    </row>
    <row r="17" spans="11:12" x14ac:dyDescent="0.35">
      <c r="K17" s="14" t="s">
        <v>109</v>
      </c>
      <c r="L17" s="22"/>
    </row>
  </sheetData>
  <mergeCells count="3">
    <mergeCell ref="H1:I2"/>
    <mergeCell ref="A1:F2"/>
    <mergeCell ref="K1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9115-A61F-4B81-953D-74E718E666D8}">
  <dimension ref="A1:L17"/>
  <sheetViews>
    <sheetView zoomScaleNormal="100" workbookViewId="0">
      <selection activeCell="I36" sqref="I36"/>
    </sheetView>
  </sheetViews>
  <sheetFormatPr defaultColWidth="9.1796875" defaultRowHeight="14.5" x14ac:dyDescent="0.35"/>
  <cols>
    <col min="1" max="1" width="35.1796875" style="10" bestFit="1" customWidth="1"/>
    <col min="2" max="2" width="9.36328125" style="10" customWidth="1"/>
    <col min="3" max="4" width="9.1796875" style="10"/>
    <col min="5" max="5" width="18.1796875" style="10" customWidth="1"/>
    <col min="6" max="6" width="11.453125" style="10" customWidth="1"/>
    <col min="7" max="7" width="9.1796875" style="10"/>
    <col min="8" max="8" width="16.90625" style="10" customWidth="1"/>
    <col min="9" max="9" width="15.1796875" style="10" customWidth="1"/>
    <col min="10" max="10" width="9.1796875" style="10"/>
    <col min="11" max="11" width="17.81640625" style="10" bestFit="1" customWidth="1"/>
    <col min="12" max="12" width="11.1796875" style="10" bestFit="1" customWidth="1"/>
    <col min="13" max="16384" width="9.1796875" style="10"/>
  </cols>
  <sheetData>
    <row r="1" spans="1:12" ht="14.5" customHeight="1" x14ac:dyDescent="0.35">
      <c r="A1" s="51" t="s">
        <v>152</v>
      </c>
      <c r="B1" s="52"/>
      <c r="C1" s="52"/>
      <c r="D1" s="52"/>
      <c r="E1" s="52"/>
      <c r="F1" s="53"/>
      <c r="H1" s="50" t="s">
        <v>53</v>
      </c>
      <c r="I1" s="50"/>
      <c r="K1" s="50" t="s">
        <v>155</v>
      </c>
      <c r="L1" s="50"/>
    </row>
    <row r="2" spans="1:12" x14ac:dyDescent="0.35">
      <c r="A2" s="54"/>
      <c r="B2" s="55"/>
      <c r="C2" s="55"/>
      <c r="D2" s="55"/>
      <c r="E2" s="55"/>
      <c r="F2" s="56"/>
      <c r="G2" s="11"/>
      <c r="H2" s="50"/>
      <c r="I2" s="50"/>
      <c r="K2" s="50"/>
      <c r="L2" s="50"/>
    </row>
    <row r="3" spans="1:12" x14ac:dyDescent="0.35">
      <c r="A3" s="32" t="s">
        <v>47</v>
      </c>
      <c r="B3" s="33" t="s">
        <v>34</v>
      </c>
      <c r="C3" s="33" t="s">
        <v>35</v>
      </c>
      <c r="D3" s="33" t="s">
        <v>36</v>
      </c>
      <c r="E3" s="33" t="s">
        <v>37</v>
      </c>
      <c r="F3" s="33" t="s">
        <v>38</v>
      </c>
      <c r="G3" s="11"/>
      <c r="H3" s="33" t="s">
        <v>4</v>
      </c>
      <c r="I3" s="33" t="s">
        <v>12</v>
      </c>
      <c r="K3" s="33" t="s">
        <v>156</v>
      </c>
      <c r="L3" s="33" t="s">
        <v>0</v>
      </c>
    </row>
    <row r="4" spans="1:12" x14ac:dyDescent="0.35">
      <c r="A4" s="12" t="s">
        <v>41</v>
      </c>
      <c r="B4" s="3" t="str">
        <f t="shared" ref="B4:B14" si="0">LEFT(A4,LEN(A4)-13)</f>
        <v>UK</v>
      </c>
      <c r="C4" s="12" t="str">
        <f>LEFT(_xlfn.TEXTAFTER(A4,"-"),4)</f>
        <v>2015</v>
      </c>
      <c r="D4" s="12" t="str">
        <f>MID(_xlfn.TEXTAFTER(A4,"-"),5,2)</f>
        <v>06</v>
      </c>
      <c r="E4" s="3" t="str">
        <f>MID(_xlfn.TEXTAFTER(A4,"-"),7,2)</f>
        <v>22</v>
      </c>
      <c r="F4" s="3" t="str">
        <f t="shared" ref="F4:F14" si="1">RIGHT(A4,4)</f>
        <v>0100</v>
      </c>
      <c r="G4" s="11"/>
      <c r="H4" s="2" t="s">
        <v>7</v>
      </c>
      <c r="I4" s="2" t="str">
        <f>MID(H4,2,LEN(H4)-4)</f>
        <v>1234</v>
      </c>
      <c r="K4" s="14" t="s">
        <v>67</v>
      </c>
      <c r="L4" s="12" t="str">
        <f>PROPER(_xlfn.TEXTBEFORE(K4," "))</f>
        <v>Michelle</v>
      </c>
    </row>
    <row r="5" spans="1:12" x14ac:dyDescent="0.35">
      <c r="A5" s="12" t="s">
        <v>42</v>
      </c>
      <c r="B5" s="3" t="str">
        <f t="shared" si="0"/>
        <v>USA</v>
      </c>
      <c r="C5" s="12" t="str">
        <f t="shared" ref="C5:C14" si="2">LEFT(_xlfn.TEXTAFTER(A5,"-"),4)</f>
        <v>2016</v>
      </c>
      <c r="D5" s="12" t="str">
        <f t="shared" ref="D5:D14" si="3">MID(_xlfn.TEXTAFTER(A5,"-"),5,2)</f>
        <v>06</v>
      </c>
      <c r="E5" s="3" t="str">
        <f t="shared" ref="E5:E14" si="4">MID(_xlfn.TEXTAFTER(A5,"-"),7,2)</f>
        <v>27</v>
      </c>
      <c r="F5" s="3" t="str">
        <f t="shared" si="1"/>
        <v>2200</v>
      </c>
      <c r="H5" s="2" t="s">
        <v>8</v>
      </c>
      <c r="I5" s="2" t="str">
        <f t="shared" ref="I5:I8" si="5">MID(H5,2,LEN(H5)-4)</f>
        <v>12345</v>
      </c>
      <c r="K5" s="14" t="s">
        <v>69</v>
      </c>
      <c r="L5" s="12" t="str">
        <f t="shared" ref="L5:L17" si="6">PROPER(_xlfn.TEXTBEFORE(K5," "))</f>
        <v>Dionis</v>
      </c>
    </row>
    <row r="6" spans="1:12" x14ac:dyDescent="0.35">
      <c r="A6" s="12" t="s">
        <v>43</v>
      </c>
      <c r="B6" s="3" t="str">
        <f t="shared" si="0"/>
        <v>FRANCE</v>
      </c>
      <c r="C6" s="12" t="str">
        <f t="shared" si="2"/>
        <v>2016</v>
      </c>
      <c r="D6" s="12" t="str">
        <f t="shared" si="3"/>
        <v>12</v>
      </c>
      <c r="E6" s="3" t="str">
        <f t="shared" si="4"/>
        <v>20</v>
      </c>
      <c r="F6" s="3" t="str">
        <f t="shared" si="1"/>
        <v>2200</v>
      </c>
      <c r="H6" s="2" t="s">
        <v>9</v>
      </c>
      <c r="I6" s="2" t="str">
        <f t="shared" si="5"/>
        <v>123456</v>
      </c>
      <c r="K6" s="14" t="s">
        <v>74</v>
      </c>
      <c r="L6" s="12" t="str">
        <f t="shared" si="6"/>
        <v>Thea</v>
      </c>
    </row>
    <row r="7" spans="1:12" x14ac:dyDescent="0.35">
      <c r="A7" s="12" t="s">
        <v>44</v>
      </c>
      <c r="B7" s="3" t="str">
        <f t="shared" si="0"/>
        <v>UK</v>
      </c>
      <c r="C7" s="12" t="str">
        <f t="shared" si="2"/>
        <v>2015</v>
      </c>
      <c r="D7" s="12" t="str">
        <f t="shared" si="3"/>
        <v>08</v>
      </c>
      <c r="E7" s="3" t="str">
        <f t="shared" si="4"/>
        <v>22</v>
      </c>
      <c r="F7" s="3" t="str">
        <f t="shared" si="1"/>
        <v>0800</v>
      </c>
      <c r="H7" s="2" t="s">
        <v>10</v>
      </c>
      <c r="I7" s="2" t="str">
        <f t="shared" si="5"/>
        <v>123</v>
      </c>
      <c r="K7" s="14" t="s">
        <v>77</v>
      </c>
      <c r="L7" s="12" t="str">
        <f t="shared" si="6"/>
        <v>Ann</v>
      </c>
    </row>
    <row r="8" spans="1:12" x14ac:dyDescent="0.35">
      <c r="A8" s="12" t="s">
        <v>45</v>
      </c>
      <c r="B8" s="3" t="str">
        <f t="shared" si="0"/>
        <v>UK</v>
      </c>
      <c r="C8" s="12" t="str">
        <f t="shared" si="2"/>
        <v>2016</v>
      </c>
      <c r="D8" s="12" t="str">
        <f t="shared" si="3"/>
        <v>04</v>
      </c>
      <c r="E8" s="3" t="str">
        <f t="shared" si="4"/>
        <v>28</v>
      </c>
      <c r="F8" s="3" t="str">
        <f t="shared" si="1"/>
        <v>1200</v>
      </c>
      <c r="H8" s="2" t="s">
        <v>11</v>
      </c>
      <c r="I8" s="2" t="str">
        <f t="shared" si="5"/>
        <v>12</v>
      </c>
      <c r="K8" s="14" t="s">
        <v>79</v>
      </c>
      <c r="L8" s="12" t="str">
        <f t="shared" si="6"/>
        <v>Chris</v>
      </c>
    </row>
    <row r="9" spans="1:12" x14ac:dyDescent="0.35">
      <c r="A9" s="12" t="s">
        <v>46</v>
      </c>
      <c r="B9" s="3" t="str">
        <f t="shared" si="0"/>
        <v>USA</v>
      </c>
      <c r="C9" s="12" t="str">
        <f t="shared" si="2"/>
        <v>2016</v>
      </c>
      <c r="D9" s="12" t="str">
        <f t="shared" si="3"/>
        <v>07</v>
      </c>
      <c r="E9" s="3" t="str">
        <f t="shared" si="4"/>
        <v>17</v>
      </c>
      <c r="F9" s="3" t="str">
        <f t="shared" si="1"/>
        <v>2000</v>
      </c>
      <c r="H9" s="1"/>
      <c r="I9" s="1"/>
      <c r="K9" s="14" t="s">
        <v>81</v>
      </c>
      <c r="L9" s="12" t="str">
        <f t="shared" si="6"/>
        <v>Fred</v>
      </c>
    </row>
    <row r="10" spans="1:12" x14ac:dyDescent="0.35">
      <c r="A10" s="12" t="s">
        <v>48</v>
      </c>
      <c r="B10" s="3" t="str">
        <f t="shared" si="0"/>
        <v>FRANCE</v>
      </c>
      <c r="C10" s="12" t="str">
        <f t="shared" si="2"/>
        <v>2016</v>
      </c>
      <c r="D10" s="12" t="str">
        <f t="shared" si="3"/>
        <v>07</v>
      </c>
      <c r="E10" s="3" t="str">
        <f t="shared" si="4"/>
        <v>31</v>
      </c>
      <c r="F10" s="3" t="str">
        <f t="shared" si="1"/>
        <v>0700</v>
      </c>
      <c r="H10" s="1" t="s">
        <v>39</v>
      </c>
      <c r="I10" s="1"/>
      <c r="K10" s="14" t="s">
        <v>83</v>
      </c>
      <c r="L10" s="12" t="str">
        <f t="shared" si="6"/>
        <v>Andrew</v>
      </c>
    </row>
    <row r="11" spans="1:12" x14ac:dyDescent="0.35">
      <c r="A11" s="12" t="s">
        <v>49</v>
      </c>
      <c r="B11" s="3" t="str">
        <f t="shared" si="0"/>
        <v>USA</v>
      </c>
      <c r="C11" s="12" t="str">
        <f t="shared" si="2"/>
        <v>2015</v>
      </c>
      <c r="D11" s="12" t="str">
        <f t="shared" si="3"/>
        <v>09</v>
      </c>
      <c r="E11" s="3" t="str">
        <f t="shared" si="4"/>
        <v>24</v>
      </c>
      <c r="F11" s="3" t="str">
        <f t="shared" si="1"/>
        <v>2200</v>
      </c>
      <c r="H11" s="1" t="s">
        <v>40</v>
      </c>
      <c r="I11" s="1"/>
      <c r="K11" s="14" t="s">
        <v>85</v>
      </c>
      <c r="L11" s="12" t="str">
        <f t="shared" si="6"/>
        <v>Kristen</v>
      </c>
    </row>
    <row r="12" spans="1:12" x14ac:dyDescent="0.35">
      <c r="A12" s="12" t="s">
        <v>50</v>
      </c>
      <c r="B12" s="3" t="str">
        <f t="shared" si="0"/>
        <v>SPAIN</v>
      </c>
      <c r="C12" s="12" t="str">
        <f t="shared" si="2"/>
        <v>2015</v>
      </c>
      <c r="D12" s="12" t="str">
        <f t="shared" si="3"/>
        <v>05</v>
      </c>
      <c r="E12" s="3" t="str">
        <f t="shared" si="4"/>
        <v>31</v>
      </c>
      <c r="F12" s="3" t="str">
        <f t="shared" si="1"/>
        <v>2400</v>
      </c>
      <c r="K12" s="14" t="s">
        <v>90</v>
      </c>
      <c r="L12" s="12" t="str">
        <f t="shared" si="6"/>
        <v>Charlotte</v>
      </c>
    </row>
    <row r="13" spans="1:12" x14ac:dyDescent="0.35">
      <c r="A13" s="12" t="s">
        <v>51</v>
      </c>
      <c r="B13" s="3" t="str">
        <f t="shared" si="0"/>
        <v>ROI</v>
      </c>
      <c r="C13" s="12" t="str">
        <f t="shared" si="2"/>
        <v>2017</v>
      </c>
      <c r="D13" s="12" t="str">
        <f t="shared" si="3"/>
        <v>03</v>
      </c>
      <c r="E13" s="3" t="str">
        <f t="shared" si="4"/>
        <v>14</v>
      </c>
      <c r="F13" s="3" t="str">
        <f t="shared" si="1"/>
        <v>0800</v>
      </c>
      <c r="K13" s="14" t="s">
        <v>92</v>
      </c>
      <c r="L13" s="12" t="str">
        <f t="shared" si="6"/>
        <v>Lena</v>
      </c>
    </row>
    <row r="14" spans="1:12" x14ac:dyDescent="0.35">
      <c r="A14" s="12" t="s">
        <v>52</v>
      </c>
      <c r="B14" s="3" t="str">
        <f t="shared" si="0"/>
        <v>ROI</v>
      </c>
      <c r="C14" s="12" t="str">
        <f t="shared" si="2"/>
        <v>2017</v>
      </c>
      <c r="D14" s="12" t="str">
        <f t="shared" si="3"/>
        <v>10</v>
      </c>
      <c r="E14" s="3" t="str">
        <f t="shared" si="4"/>
        <v>19</v>
      </c>
      <c r="F14" s="3" t="str">
        <f t="shared" si="1"/>
        <v>0800</v>
      </c>
      <c r="K14" s="14" t="s">
        <v>97</v>
      </c>
      <c r="L14" s="12" t="str">
        <f t="shared" si="6"/>
        <v>Jay</v>
      </c>
    </row>
    <row r="15" spans="1:12" x14ac:dyDescent="0.35">
      <c r="K15" s="14" t="s">
        <v>99</v>
      </c>
      <c r="L15" s="12" t="str">
        <f t="shared" si="6"/>
        <v>Pierre</v>
      </c>
    </row>
    <row r="16" spans="1:12" x14ac:dyDescent="0.35">
      <c r="K16" s="14" t="s">
        <v>104</v>
      </c>
      <c r="L16" s="12" t="str">
        <f t="shared" si="6"/>
        <v>Carl</v>
      </c>
    </row>
    <row r="17" spans="11:12" x14ac:dyDescent="0.35">
      <c r="K17" s="14" t="s">
        <v>109</v>
      </c>
      <c r="L17" s="12" t="str">
        <f t="shared" si="6"/>
        <v>Valerie</v>
      </c>
    </row>
  </sheetData>
  <mergeCells count="3">
    <mergeCell ref="A1:F2"/>
    <mergeCell ref="H1:I2"/>
    <mergeCell ref="K1:L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5C56CCA5A1C94AB07F13D7F09C17CA" ma:contentTypeVersion="22" ma:contentTypeDescription="Create a new document." ma:contentTypeScope="" ma:versionID="66847296d437926bc328faf5fb66d23a">
  <xsd:schema xmlns:xsd="http://www.w3.org/2001/XMLSchema" xmlns:xs="http://www.w3.org/2001/XMLSchema" xmlns:p="http://schemas.microsoft.com/office/2006/metadata/properties" xmlns:ns2="2c08f754-a9ea-4773-b604-7244bf3e6a7b" xmlns:ns3="d905f990-1265-453a-8377-6052b5295bf7" targetNamespace="http://schemas.microsoft.com/office/2006/metadata/properties" ma:root="true" ma:fieldsID="6f720cfdba5581752f951e9d0dfa4fe3" ns2:_="" ns3:_="">
    <xsd:import namespace="2c08f754-a9ea-4773-b604-7244bf3e6a7b"/>
    <xsd:import namespace="d905f990-1265-453a-8377-6052b5295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DefaultOrde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  <xsd:element ref="ns2:Addtowebsite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f754-a9ea-4773-b604-7244bf3e6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3482690-7c15-4db0-a421-5a175f9ff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faultOrder" ma:index="20" nillable="true" ma:displayName="DefaultOrder" ma:default="0" ma:description="Integer to order folders" ma:format="Dropdown" ma:internalName="DefaultOrder" ma:percentage="FALSE">
      <xsd:simpleType>
        <xsd:restriction base="dms:Number">
          <xsd:minInclusive value="0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Addtowebsite" ma:index="25" nillable="true" ma:displayName="Add to website " ma:format="Dropdown" ma:internalName="Addtowebsite">
      <xsd:simpleType>
        <xsd:restriction base="dms:Choice">
          <xsd:enumeration value="Yes"/>
          <xsd:enumeration value="No"/>
          <xsd:enumeration value="Choice 3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5f990-1265-453a-8377-6052b5295b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6a696fa-5d9f-492f-b5c6-7d28dca96e11}" ma:internalName="TaxCatchAll" ma:showField="CatchAllData" ma:web="d905f990-1265-453a-8377-6052b5295b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ddtowebsite xmlns="2c08f754-a9ea-4773-b604-7244bf3e6a7b" xsi:nil="true"/>
    <TaxCatchAll xmlns="d905f990-1265-453a-8377-6052b5295bf7" xsi:nil="true"/>
    <lcf76f155ced4ddcb4097134ff3c332f xmlns="2c08f754-a9ea-4773-b604-7244bf3e6a7b">
      <Terms xmlns="http://schemas.microsoft.com/office/infopath/2007/PartnerControls"/>
    </lcf76f155ced4ddcb4097134ff3c332f>
    <DefaultOrder xmlns="2c08f754-a9ea-4773-b604-7244bf3e6a7b">0</DefaultOrder>
  </documentManagement>
</p:properties>
</file>

<file path=customXml/itemProps1.xml><?xml version="1.0" encoding="utf-8"?>
<ds:datastoreItem xmlns:ds="http://schemas.openxmlformats.org/officeDocument/2006/customXml" ds:itemID="{4E7A9D0F-AA02-44AF-8BF8-8C1A33904A00}"/>
</file>

<file path=customXml/itemProps2.xml><?xml version="1.0" encoding="utf-8"?>
<ds:datastoreItem xmlns:ds="http://schemas.openxmlformats.org/officeDocument/2006/customXml" ds:itemID="{4AAD996A-A242-4C1D-9F5B-AFE9775E6C85}"/>
</file>

<file path=customXml/itemProps3.xml><?xml version="1.0" encoding="utf-8"?>
<ds:datastoreItem xmlns:ds="http://schemas.openxmlformats.org/officeDocument/2006/customXml" ds:itemID="{B244E4AE-61BA-417A-BF74-0070A4D76211}"/>
</file>

<file path=docMetadata/LabelInfo.xml><?xml version="1.0" encoding="utf-8"?>
<clbl:labelList xmlns:clbl="http://schemas.microsoft.com/office/2020/mipLabelMetadata">
  <clbl:label id="{48852407-12ea-48e5-9625-3a29b0f5c452}" enabled="0" method="" siteId="{48852407-12ea-48e5-9625-3a29b0f5c4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Demo1 Text Functions </vt:lpstr>
      <vt:lpstr>Demo2 Combining Text Functions </vt:lpstr>
      <vt:lpstr>Exercise 1</vt:lpstr>
      <vt:lpstr>Exercise 1 Solutions</vt:lpstr>
      <vt:lpstr>Exercise 2</vt:lpstr>
      <vt:lpstr>Exercise 2 Solutions</vt:lpstr>
      <vt:lpstr>Challenges</vt:lpstr>
      <vt:lpstr>Challenges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Section 4 Exercise 2</dc:title>
  <dc:subject>Data Series</dc:subject>
  <dc:creator>yvonne.gamble@neueda.com</dc:creator>
  <cp:lastModifiedBy>Yvonne Gamble</cp:lastModifiedBy>
  <dcterms:created xsi:type="dcterms:W3CDTF">2012-01-14T15:56:02Z</dcterms:created>
  <dcterms:modified xsi:type="dcterms:W3CDTF">2025-06-10T15:17:26Z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0x010100015C56CCA5A1C94AB07F13D7F09C17CA</vt:lpwstr>
  </property>
</Properties>
</file>