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njeev Chandran\MIBL\RFQ\MM MOTORS\FIRE\DEC 23\"/>
    </mc:Choice>
  </mc:AlternateContent>
  <bookViews>
    <workbookView xWindow="0" yWindow="0" windowWidth="20490" windowHeight="7020" tabRatio="923" activeTab="4"/>
  </bookViews>
  <sheets>
    <sheet name="RENEWAL SI" sheetId="1" r:id="rId1"/>
    <sheet name="ANNA SALAI" sheetId="2" r:id="rId2"/>
    <sheet name="PURUSAWALKAM" sheetId="4" r:id="rId3"/>
    <sheet name="TEYNAMPET" sheetId="5" r:id="rId4"/>
    <sheet name="EKKADUTHANGAL" sheetId="6" r:id="rId5"/>
    <sheet name="PORUR" sheetId="7" r:id="rId6"/>
    <sheet name="POONAMALLEE"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 l="1"/>
  <c r="E22" i="1"/>
  <c r="C100" i="6"/>
  <c r="B100" i="6"/>
  <c r="C100" i="7"/>
  <c r="B100" i="7"/>
  <c r="C45" i="7" l="1"/>
  <c r="C49" i="7" s="1"/>
  <c r="C45" i="6"/>
  <c r="C49" i="6"/>
  <c r="C46" i="6" l="1"/>
  <c r="C46" i="7"/>
  <c r="C3" i="8" l="1"/>
  <c r="C3" i="7"/>
  <c r="C3" i="6"/>
  <c r="C3" i="5"/>
  <c r="C3" i="4"/>
  <c r="C3" i="2"/>
  <c r="C13" i="8"/>
  <c r="C13" i="7"/>
  <c r="C13" i="6"/>
  <c r="C13" i="5"/>
  <c r="C29" i="4" l="1"/>
  <c r="C13" i="4"/>
  <c r="C29" i="2"/>
  <c r="C13" i="2"/>
  <c r="C83" i="8" l="1"/>
  <c r="C96" i="8" s="1"/>
  <c r="C50" i="8"/>
  <c r="C93" i="8" s="1"/>
  <c r="C45" i="8"/>
  <c r="C92" i="8" s="1"/>
  <c r="C39" i="8"/>
  <c r="C91" i="8" s="1"/>
  <c r="D98" i="8"/>
  <c r="D99" i="8" s="1"/>
  <c r="B96" i="8"/>
  <c r="C95" i="8"/>
  <c r="B95" i="8"/>
  <c r="C94" i="8"/>
  <c r="B94" i="8"/>
  <c r="B92" i="8"/>
  <c r="B91" i="8"/>
  <c r="B90" i="8"/>
  <c r="B89" i="8"/>
  <c r="C91" i="7"/>
  <c r="C105" i="7" s="1"/>
  <c r="C58" i="7"/>
  <c r="C102" i="7" s="1"/>
  <c r="C53" i="7"/>
  <c r="C39" i="7"/>
  <c r="C99" i="7" s="1"/>
  <c r="D107" i="7"/>
  <c r="D108" i="7" s="1"/>
  <c r="B105" i="7"/>
  <c r="C104" i="7"/>
  <c r="B104" i="7"/>
  <c r="C103" i="7"/>
  <c r="B103" i="7"/>
  <c r="C101" i="7"/>
  <c r="B101" i="7"/>
  <c r="B99" i="7"/>
  <c r="B98" i="7"/>
  <c r="B97" i="7"/>
  <c r="C91" i="6"/>
  <c r="C105" i="6" s="1"/>
  <c r="C58" i="6"/>
  <c r="C102" i="6" s="1"/>
  <c r="C53" i="6"/>
  <c r="C101" i="6" s="1"/>
  <c r="C39" i="6"/>
  <c r="C41" i="6" s="1"/>
  <c r="D107" i="6"/>
  <c r="D108" i="6" s="1"/>
  <c r="B105" i="6"/>
  <c r="C104" i="6"/>
  <c r="B104" i="6"/>
  <c r="C103" i="6"/>
  <c r="B103" i="6"/>
  <c r="B101" i="6"/>
  <c r="C99" i="6"/>
  <c r="B99" i="6"/>
  <c r="B98" i="6"/>
  <c r="B97" i="6"/>
  <c r="C83" i="5"/>
  <c r="C96" i="5" s="1"/>
  <c r="C50" i="5"/>
  <c r="C93" i="5" s="1"/>
  <c r="C45" i="5"/>
  <c r="C92" i="5" s="1"/>
  <c r="C39" i="5"/>
  <c r="C91" i="5" s="1"/>
  <c r="D98" i="5"/>
  <c r="D99" i="5" s="1"/>
  <c r="B96" i="5"/>
  <c r="C95" i="5"/>
  <c r="B95" i="5"/>
  <c r="C94" i="5"/>
  <c r="B94" i="5"/>
  <c r="B92" i="5"/>
  <c r="B91" i="5"/>
  <c r="B90" i="5"/>
  <c r="B89" i="5"/>
  <c r="C83" i="4"/>
  <c r="C96" i="4" s="1"/>
  <c r="C50" i="4"/>
  <c r="C93" i="4" s="1"/>
  <c r="C45" i="4"/>
  <c r="C92" i="4" s="1"/>
  <c r="C39" i="4"/>
  <c r="C91" i="4" s="1"/>
  <c r="D98" i="4"/>
  <c r="D99" i="4" s="1"/>
  <c r="B96" i="4"/>
  <c r="C95" i="4"/>
  <c r="B95" i="4"/>
  <c r="C94" i="4"/>
  <c r="B94" i="4"/>
  <c r="B92" i="4"/>
  <c r="B91" i="4"/>
  <c r="B90" i="4"/>
  <c r="B89" i="4"/>
  <c r="D99" i="2"/>
  <c r="D98" i="2"/>
  <c r="C50" i="2"/>
  <c r="C93" i="2" s="1"/>
  <c r="C40" i="6" l="1"/>
  <c r="C40" i="8"/>
  <c r="C41" i="8"/>
  <c r="C40" i="7"/>
  <c r="C41" i="7"/>
  <c r="C40" i="5"/>
  <c r="C41" i="5"/>
  <c r="C40" i="4"/>
  <c r="C41" i="4"/>
  <c r="C83" i="2"/>
  <c r="C45" i="2"/>
  <c r="C39" i="2"/>
  <c r="C40" i="2" s="1"/>
  <c r="B29" i="1"/>
  <c r="B96" i="2" l="1"/>
  <c r="C95" i="2"/>
  <c r="B95" i="2"/>
  <c r="C94" i="2"/>
  <c r="B94" i="2"/>
  <c r="B92" i="2"/>
  <c r="C91" i="2"/>
  <c r="B91" i="2"/>
  <c r="B90" i="2"/>
  <c r="B89" i="2"/>
  <c r="C96" i="2"/>
  <c r="C92" i="2"/>
  <c r="C41" i="2"/>
  <c r="G29" i="1" l="1"/>
  <c r="F29" i="1"/>
  <c r="E29" i="1"/>
  <c r="D29" i="1"/>
  <c r="C29" i="1"/>
  <c r="G22" i="1"/>
  <c r="C12" i="8" s="1"/>
  <c r="C14" i="8" s="1"/>
  <c r="C12" i="7"/>
  <c r="C14" i="7" s="1"/>
  <c r="C12" i="6"/>
  <c r="C14" i="6" s="1"/>
  <c r="D22" i="1"/>
  <c r="C12" i="5" s="1"/>
  <c r="C14" i="5" s="1"/>
  <c r="C22" i="1"/>
  <c r="C12" i="4" s="1"/>
  <c r="C14" i="4" s="1"/>
  <c r="C30" i="4" l="1"/>
  <c r="C16" i="4"/>
  <c r="C89" i="4"/>
  <c r="C29" i="5"/>
  <c r="C30" i="5" s="1"/>
  <c r="C16" i="5"/>
  <c r="C89" i="5"/>
  <c r="C29" i="7"/>
  <c r="C30" i="7" s="1"/>
  <c r="C16" i="7"/>
  <c r="C97" i="7"/>
  <c r="C29" i="6"/>
  <c r="C30" i="6" s="1"/>
  <c r="C97" i="6"/>
  <c r="C16" i="6"/>
  <c r="C29" i="8"/>
  <c r="C30" i="8" s="1"/>
  <c r="C89" i="8"/>
  <c r="C16" i="8"/>
  <c r="G30" i="1"/>
  <c r="E30" i="1"/>
  <c r="F30" i="1"/>
  <c r="C30" i="1"/>
  <c r="D30" i="1"/>
  <c r="B22" i="1"/>
  <c r="C18" i="4" l="1"/>
  <c r="C17" i="4"/>
  <c r="C18" i="5"/>
  <c r="C17" i="5"/>
  <c r="C90" i="4"/>
  <c r="C31" i="4"/>
  <c r="C90" i="5"/>
  <c r="C31" i="5"/>
  <c r="C12" i="2"/>
  <c r="C14" i="2" s="1"/>
  <c r="B30" i="1"/>
  <c r="C17" i="8"/>
  <c r="C18" i="8"/>
  <c r="C31" i="7"/>
  <c r="C98" i="7"/>
  <c r="C31" i="8"/>
  <c r="C90" i="8"/>
  <c r="C18" i="6"/>
  <c r="C17" i="6"/>
  <c r="C31" i="6"/>
  <c r="C98" i="6"/>
  <c r="C17" i="7"/>
  <c r="C18" i="7"/>
  <c r="C30" i="2" l="1"/>
  <c r="C16" i="2"/>
  <c r="C89" i="2"/>
  <c r="C17" i="2" l="1"/>
  <c r="C18" i="2"/>
  <c r="C31" i="2"/>
  <c r="C90" i="2"/>
</calcChain>
</file>

<file path=xl/sharedStrings.xml><?xml version="1.0" encoding="utf-8"?>
<sst xmlns="http://schemas.openxmlformats.org/spreadsheetml/2006/main" count="899" uniqueCount="152">
  <si>
    <t xml:space="preserve">INSURED   </t>
  </si>
  <si>
    <t>M/S MARUDHAR MISHRI MOTORS LLP</t>
  </si>
  <si>
    <t>LOCATIONS</t>
  </si>
  <si>
    <t>Location 1</t>
  </si>
  <si>
    <t>COMMUNICATION ADDRESS</t>
  </si>
  <si>
    <t>NO:235,MOUNT POONAMALLEE ROAD, IYYAPPANTHANGAL, AVADI (M), CHENNAI - 600071</t>
  </si>
  <si>
    <t xml:space="preserve"> OCCUPANCY</t>
  </si>
  <si>
    <t xml:space="preserve">RISK LOCATION  </t>
  </si>
  <si>
    <t>RISK LOCATION ADDRESS</t>
  </si>
  <si>
    <t>HYPOTHECATION</t>
  </si>
  <si>
    <t>HDFC BANK LTD</t>
  </si>
  <si>
    <t>PROPERTY DETAILS</t>
  </si>
  <si>
    <t>FIRE SECTION PARTICULARS</t>
  </si>
  <si>
    <t>SUM ASSURED</t>
  </si>
  <si>
    <t>Property Insured: All real and personal property of any kind, nature or description including but not limited to Building(including plinth &amp; foundation, internal road, any kind of civil structures and Compound walls, Basement using for spares and employees cabins, Security Room, Shed, Etc.) electrical Installations / fittings , pipes, cables, tanks (both underground and surface),.  in which the insured has an insurable interest etc.. pertaining to insured's trade.</t>
  </si>
  <si>
    <t>Plant &amp; Machinery / Workshop Tools &amp; Equipments (DG Set, Solar Plant, Passenger Lift, Car Lift, Etc)</t>
  </si>
  <si>
    <t>Installation work including weather refrigerator,Air conditioner, Painting booth,water washing pump etc.,</t>
  </si>
  <si>
    <t>Furniture Fixtures Fittings</t>
  </si>
  <si>
    <t>Electronic &amp; Electrical Equipments (Computers, Servers, CCTV Camera, etc..)</t>
  </si>
  <si>
    <t>Plate Glass inside &amp; outside the building Plus Sanitary Fittings</t>
  </si>
  <si>
    <t>Neon Sign / Glow Sign Boards</t>
  </si>
  <si>
    <t>Other Contents related to insured trade</t>
  </si>
  <si>
    <t>FIRE SECTION TOTAL</t>
  </si>
  <si>
    <t>INVENTORY SECTION PARTICULARS</t>
  </si>
  <si>
    <t xml:space="preserve">Stock of New Vehicles and new harvest box at showroom  </t>
  </si>
  <si>
    <t>Stock of old/new Vehicles  old harvester at Workshop</t>
  </si>
  <si>
    <t>Stock of vehicles kept in shed &amp; open at stockyard within the boundary wall</t>
  </si>
  <si>
    <t>Stock of Spare Parts,Tools &amp; Accessories, consumables and impliment</t>
  </si>
  <si>
    <t>INVENTORY SECTION TOTAL</t>
  </si>
  <si>
    <t>TOTAL SI</t>
  </si>
  <si>
    <t>AUTO DEALER- SHOWROOM &amp; SERVICE</t>
  </si>
  <si>
    <t>ANNA SALAI, CHENNAI</t>
  </si>
  <si>
    <t>NO 212/720, PLA RATHNA TOWERS, ANNASALAI, CHENNAI - 600006</t>
  </si>
  <si>
    <t>Location 2</t>
  </si>
  <si>
    <t>PURASAWALKAM, CHENNAI</t>
  </si>
  <si>
    <t>NO 55, GANGADEESWARAK KOIL STREET, PURASAWALKAM, CHENNAI - 600084</t>
  </si>
  <si>
    <t>TEYNAMPET, CHENNAI</t>
  </si>
  <si>
    <t>S.I.E.T BUILDING, MOUNT ROAD, TEYNAMPET, CHENNAI - 600018</t>
  </si>
  <si>
    <t>EKKADUTHANGAL, CHENNAI</t>
  </si>
  <si>
    <t>AUTO DEALER- M&amp;M FIRST CHOICE SHOWROOM</t>
  </si>
  <si>
    <t>Location 3</t>
  </si>
  <si>
    <t>Location 4</t>
  </si>
  <si>
    <t>NO 104, POOMAGAL MAIN ROAD, EKKADUTHANGAL, BEHIND OLYMPIA TECH PARK, CHENNAI - 600032</t>
  </si>
  <si>
    <t>AUTO DEALER- M &amp; M SERVICE STATION</t>
  </si>
  <si>
    <t>NO 444/1, SRI EKAMBARA NAICKER INDUSTRIAL ESTATE, ALAPAKKAM, PORUR, CHENNAI - 600116</t>
  </si>
  <si>
    <t>NO 145, 100 FEET ROAD, ARUMBAKKAM, VADAPALANI, CHENNAI - 600106</t>
  </si>
  <si>
    <t>Location 5</t>
  </si>
  <si>
    <t>Location 6</t>
  </si>
  <si>
    <t>RENEWAL DATE</t>
  </si>
  <si>
    <t>1ST DEC</t>
  </si>
  <si>
    <t>M/S MAANSAROVAR MOTORS PVT LTD</t>
  </si>
  <si>
    <t>MM MOTORS SI DETAILS - DEC 23</t>
  </si>
  <si>
    <t xml:space="preserve">Property Policies </t>
  </si>
  <si>
    <t>Insured</t>
  </si>
  <si>
    <t>Occupancy</t>
  </si>
  <si>
    <t>AUTO DEALER- SHOWROOM / SERVICE / WORKSHOP/ GODOWN</t>
  </si>
  <si>
    <t>Policy period</t>
  </si>
  <si>
    <t>Communication Address</t>
  </si>
  <si>
    <t>Risk location</t>
  </si>
  <si>
    <t>Insured Busiess</t>
  </si>
  <si>
    <t>Coverage Summary</t>
  </si>
  <si>
    <t>Sum Insured(INR)</t>
  </si>
  <si>
    <t xml:space="preserve">
Property Insured: All real and personal property of any kind, nature or description including but not limited to Building(including plinth &amp; foundation, internal road, any kind of civil structures and Compound walls) plant and machinery(including Machinery foundation, electrical fitting , pipes, cables, tanks (both underground and surface),. Lab equipments, Computer peripherals, any other electrical or mechanical material/equipments pertaining to insured's trade) furniture, fixtures and fittings, improvements and other assets owned or held in trust by the insured or for which the insured is responsible or in which the insured has an insurable interest etc.. pertaining to insured's trade.</t>
  </si>
  <si>
    <t>Stocks As per Table of Contents</t>
  </si>
  <si>
    <t>Total Sum Insured</t>
  </si>
  <si>
    <t>Extensions Required</t>
  </si>
  <si>
    <t xml:space="preserve">Earthquake </t>
  </si>
  <si>
    <t>STFI</t>
  </si>
  <si>
    <t xml:space="preserve">Terrorism </t>
  </si>
  <si>
    <t>Goods held in trust are covered if the same is included in TSI</t>
  </si>
  <si>
    <t>Require</t>
  </si>
  <si>
    <t>Waiver of underinsurance up to 15%</t>
  </si>
  <si>
    <t>Architects, Surveyors, Consulting Engg Fees in excess of 3% of the claim amount</t>
  </si>
  <si>
    <t>Debris Removal (including foreign debris and De watering)beyond 1 % of SI - INR 5 Cr.</t>
  </si>
  <si>
    <t>Reinstatement Value Policies</t>
  </si>
  <si>
    <t>Local Authorities Clause</t>
  </si>
  <si>
    <t>Designation of Property Clause</t>
  </si>
  <si>
    <t>Excess</t>
  </si>
  <si>
    <t>As  per Tariff</t>
  </si>
  <si>
    <t>Burglary - Fixed Assets &amp; Stocks</t>
  </si>
  <si>
    <t>Fixed Assets &amp; Stocks(excluding building)</t>
  </si>
  <si>
    <t>First loss Sum Insured (25%) - Limit of Liability</t>
  </si>
  <si>
    <t>Theft</t>
  </si>
  <si>
    <t>RSMD</t>
  </si>
  <si>
    <t>Damage to building on occasion of Burglary &amp; theft</t>
  </si>
  <si>
    <t>Waiver of FIR &amp; Closure Report- Claim amt. upto INR 1 lac</t>
  </si>
  <si>
    <t>Deductible</t>
  </si>
  <si>
    <t>Flat Rs.2,500 each and every claim</t>
  </si>
  <si>
    <t>EEI</t>
  </si>
  <si>
    <t>All Electrical &amp; Electrinoic Equipments as per Fixed Assets Register</t>
  </si>
  <si>
    <t>Omission to insure addition, alteration and extension clause: 5%</t>
  </si>
  <si>
    <t>Escalation 10%</t>
  </si>
  <si>
    <t>Flat Deductible of Rs. 2,500/- for each and every claims</t>
  </si>
  <si>
    <t>Neon Sign Insurance</t>
  </si>
  <si>
    <t>Neon Sign incl. Farm works</t>
  </si>
  <si>
    <t>Including SFSP covers (incl EQ)</t>
  </si>
  <si>
    <t>Required</t>
  </si>
  <si>
    <t>For each and every claim Rs. 2,500/-</t>
  </si>
  <si>
    <t>Money</t>
  </si>
  <si>
    <t xml:space="preserve">Money Insurance - In Safe </t>
  </si>
  <si>
    <t xml:space="preserve">Money Insurance - In Transit </t>
  </si>
  <si>
    <t>Annual Turnover</t>
  </si>
  <si>
    <t>Terrorism</t>
  </si>
  <si>
    <t>SRCC</t>
  </si>
  <si>
    <t>Infidelity of cash carrying messenger</t>
  </si>
  <si>
    <t>Excess/Deductible</t>
  </si>
  <si>
    <t>Fidelity</t>
  </si>
  <si>
    <t>Fidelity (All Employees )</t>
  </si>
  <si>
    <t>Unnamed policy</t>
  </si>
  <si>
    <t>Per Person Limit</t>
  </si>
  <si>
    <t>Plate Glass &amp; Sanitary Fittings</t>
  </si>
  <si>
    <t>Sum Insured</t>
  </si>
  <si>
    <t>Public Liability - Non Industrial</t>
  </si>
  <si>
    <t>Indemnity Limit</t>
  </si>
  <si>
    <t>AOA:AOY</t>
  </si>
  <si>
    <t>Full Limit</t>
  </si>
  <si>
    <t>Policies</t>
  </si>
  <si>
    <t>Total premium excluding GST</t>
  </si>
  <si>
    <t>Total premium inclusive of GST</t>
  </si>
  <si>
    <t>Portable Equipments (TV, Laptop, Tab, Etc)</t>
  </si>
  <si>
    <t>RENEWAL</t>
  </si>
  <si>
    <t>2/12/22 TO 1/12/23</t>
  </si>
  <si>
    <t>Bharat Sookshma Udyam Suraksha  - Fixed Assets &amp; Stocks</t>
  </si>
  <si>
    <t>All Risk ( Portable Equipement)</t>
  </si>
  <si>
    <t>De-arrangement</t>
  </si>
  <si>
    <t>Yes / No</t>
  </si>
  <si>
    <t>Waiver of FIR &amp; Closure Report up to INR 1 Lac</t>
  </si>
  <si>
    <t>Assets Register Clause</t>
  </si>
  <si>
    <t>Gross negligence covered</t>
  </si>
  <si>
    <t xml:space="preserve">Burglary / Theft from anywhere in the world including within all Insured premises </t>
  </si>
  <si>
    <t xml:space="preserve">Accidental damage including damage due spillage of water/ tea/ coffee etcs </t>
  </si>
  <si>
    <t xml:space="preserve">Non Standard Claim Settlement of minimum of 85% of the claim amount </t>
  </si>
  <si>
    <t>Payment-On-Account clause: Insurer agrees to pay on account payment of  75% of the claim amount, wherever loss exceeds INR 1 lacs within 15 days from the date of loss OR 1st (initial) surveyor done</t>
  </si>
  <si>
    <t>No depreciation to be charged on partial losses</t>
  </si>
  <si>
    <r>
      <t xml:space="preserve">On total loss : </t>
    </r>
    <r>
      <rPr>
        <sz val="11"/>
        <color indexed="10"/>
        <rFont val="Calibri"/>
        <family val="2"/>
      </rPr>
      <t>Depreciation slab will be 5% of each year, Maximum depreciation allowed is 50%</t>
    </r>
  </si>
  <si>
    <r>
      <rPr>
        <b/>
        <u/>
        <sz val="11"/>
        <rFont val="Calibri"/>
        <family val="2"/>
      </rPr>
      <t>Claim servicing  Requirement:</t>
    </r>
    <r>
      <rPr>
        <sz val="11"/>
        <rFont val="Calibri"/>
        <family val="2"/>
      </rPr>
      <t xml:space="preserve"> Claim amount below Rs. 25,000/- should be settled without any loss assessment survey from surveyor and processed only with a set of documents i.e. Incident Report, Claim Bill, Supporting Invoice, Stock Report/ledger</t>
    </r>
  </si>
  <si>
    <t>All Risk (Portable Equipment)</t>
  </si>
  <si>
    <t>Premium excluding GST</t>
  </si>
  <si>
    <t>Covered/Not covered/ Insured Remarks</t>
  </si>
  <si>
    <t>POONAMALLEE, CHENNAI</t>
  </si>
  <si>
    <t>NO 28, POONAMALLEE BYPASS ROAD, NEXT TO CEAT WHEEL ALIGNMENT, POONAMALLEE, CHENNAI - 600056</t>
  </si>
  <si>
    <t>Stock of Old/Customers vehicles/Exchange vehicles/Goods held in trust vehicles within the boundary wall kept closed &amp; open in surrounding area, Stock of Old/Customers vehicles for repair / Service at Workshop/Damage to motor vehicle coverage</t>
  </si>
  <si>
    <t>All portable Equipments incl. Farm works</t>
  </si>
  <si>
    <t>PORUR, CHENNAI</t>
  </si>
  <si>
    <t>2ND DEC</t>
  </si>
  <si>
    <t>MBD</t>
  </si>
  <si>
    <t>Additional Customs Duty-Actual</t>
  </si>
  <si>
    <t>Actual subject to maximum limit of Rs. 5 Crs</t>
  </si>
  <si>
    <t>Express Freight/ Holiday Wages</t>
  </si>
  <si>
    <t>Escalation Clause 10%</t>
  </si>
  <si>
    <t>As per tariff</t>
  </si>
  <si>
    <t>Machinery like DG Set, Lift, Solar Plant Photocopier and other like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</si>
</sst>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_(* \(#,##0.00\);_(* &quot;-&quot;??_);_(@_)"/>
    <numFmt numFmtId="165" formatCode="_(* #,##0_);_(* \(#,##0\);_(* &quot;-&quot;??_);_(@_)"/>
    <numFmt numFmtId="166" formatCode="&quot; &quot;#,##0&quot; &quot;;&quot; (&quot;#,##0&quot;)&quot;;&quot; -&quot;#&quot; &quot;;&quot; &quot;@&quot; &quot;"/>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Calibri"/>
      <family val="2"/>
      <scheme val="minor"/>
    </font>
    <font>
      <sz val="10"/>
      <color indexed="8"/>
      <name val="Calibri"/>
      <family val="2"/>
      <scheme val="minor"/>
    </font>
    <font>
      <b/>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sz val="10"/>
      <color theme="0"/>
      <name val="Calibri"/>
      <family val="2"/>
      <scheme val="minor"/>
    </font>
    <font>
      <b/>
      <sz val="10"/>
      <color theme="0"/>
      <name val="Calibri"/>
      <family val="2"/>
      <scheme val="minor"/>
    </font>
    <font>
      <b/>
      <sz val="10"/>
      <color theme="0"/>
      <name val="Arial"/>
      <family val="2"/>
    </font>
    <font>
      <b/>
      <sz val="10"/>
      <color theme="0"/>
      <name val="Calibri"/>
      <family val="2"/>
    </font>
    <font>
      <sz val="10"/>
      <color theme="1"/>
      <name val="Calibri"/>
      <family val="2"/>
    </font>
    <font>
      <sz val="12"/>
      <name val="Times New Roman"/>
      <family val="1"/>
    </font>
    <font>
      <b/>
      <sz val="11"/>
      <color theme="0"/>
      <name val="Calibri"/>
      <family val="2"/>
    </font>
    <font>
      <sz val="11"/>
      <name val="Calibri"/>
      <family val="2"/>
    </font>
    <font>
      <b/>
      <sz val="11"/>
      <name val="Calibri"/>
      <family val="2"/>
    </font>
    <font>
      <sz val="10"/>
      <name val="Calibri"/>
      <family val="2"/>
    </font>
    <font>
      <sz val="11"/>
      <color theme="1"/>
      <name val="Calibri"/>
      <family val="2"/>
    </font>
    <font>
      <b/>
      <sz val="10"/>
      <name val="Calibri"/>
      <family val="2"/>
    </font>
    <font>
      <sz val="10"/>
      <color rgb="FFFF0000"/>
      <name val="Calibri"/>
      <family val="2"/>
      <scheme val="minor"/>
    </font>
    <font>
      <sz val="11"/>
      <name val="Verdana"/>
      <family val="2"/>
    </font>
    <font>
      <sz val="11"/>
      <color indexed="10"/>
      <name val="Calibri"/>
      <family val="2"/>
    </font>
    <font>
      <b/>
      <u/>
      <sz val="11"/>
      <name val="Calibri"/>
      <family val="2"/>
    </font>
    <font>
      <sz val="10"/>
      <name val="Verdana"/>
      <family val="2"/>
    </font>
  </fonts>
  <fills count="19">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rgb="FF0070C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4" tint="-0.249977111117893"/>
        <bgColor indexed="31"/>
      </patternFill>
    </fill>
    <fill>
      <patternFill patternType="solid">
        <fgColor theme="9" tint="-0.249977111117893"/>
        <bgColor indexed="64"/>
      </patternFill>
    </fill>
    <fill>
      <patternFill patternType="solid">
        <fgColor rgb="FFEDEDED"/>
        <bgColor rgb="FFEDEDED"/>
      </patternFill>
    </fill>
    <fill>
      <patternFill patternType="solid">
        <fgColor theme="6" tint="0.79998168889431442"/>
        <bgColor indexed="26"/>
      </patternFill>
    </fill>
    <fill>
      <patternFill patternType="solid">
        <fgColor theme="5" tint="-0.499984740745262"/>
        <bgColor indexed="64"/>
      </patternFill>
    </fill>
    <fill>
      <patternFill patternType="solid">
        <fgColor theme="0" tint="-4.9989318521683403E-2"/>
        <bgColor indexed="64"/>
      </patternFill>
    </fill>
    <fill>
      <patternFill patternType="solid">
        <fgColor theme="0"/>
        <bgColor indexed="26"/>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164" fontId="3" fillId="0" borderId="0" applyFont="0" applyFill="0" applyBorder="0" applyAlignment="0" applyProtection="0"/>
    <xf numFmtId="0" fontId="15" fillId="0" borderId="0" applyNumberFormat="0" applyFill="0" applyBorder="0" applyAlignment="0" applyProtection="0"/>
    <xf numFmtId="43" fontId="1" fillId="0" borderId="0" applyFont="0" applyFill="0" applyBorder="0" applyAlignment="0" applyProtection="0"/>
  </cellStyleXfs>
  <cellXfs count="100">
    <xf numFmtId="0" fontId="0" fillId="0" borderId="0" xfId="0"/>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horizontal="center" vertical="center"/>
    </xf>
    <xf numFmtId="165" fontId="5" fillId="5" borderId="2" xfId="2" applyNumberFormat="1" applyFont="1" applyFill="1" applyBorder="1" applyAlignment="1">
      <alignment horizontal="center" vertical="center" wrapText="1" readingOrder="1"/>
    </xf>
    <xf numFmtId="165" fontId="6" fillId="5" borderId="2" xfId="2" applyNumberFormat="1" applyFont="1" applyFill="1" applyBorder="1" applyAlignment="1">
      <alignment horizontal="center" vertical="center" wrapText="1"/>
    </xf>
    <xf numFmtId="0" fontId="5" fillId="0" borderId="2" xfId="2" applyNumberFormat="1" applyFont="1" applyFill="1" applyBorder="1" applyAlignment="1">
      <alignment horizontal="center" vertical="center" wrapText="1" readingOrder="1"/>
    </xf>
    <xf numFmtId="0" fontId="7" fillId="0" borderId="2" xfId="0" applyFont="1" applyBorder="1" applyAlignment="1">
      <alignment horizontal="center" vertical="center" wrapText="1"/>
    </xf>
    <xf numFmtId="165" fontId="5" fillId="0" borderId="2" xfId="2" applyNumberFormat="1" applyFont="1" applyFill="1" applyBorder="1" applyAlignment="1">
      <alignment horizontal="center" vertical="center" wrapText="1"/>
    </xf>
    <xf numFmtId="165" fontId="5" fillId="10" borderId="2" xfId="2" applyNumberFormat="1" applyFont="1" applyFill="1" applyBorder="1" applyAlignment="1">
      <alignment horizontal="center" vertical="center" wrapText="1" readingOrder="1"/>
    </xf>
    <xf numFmtId="0" fontId="7" fillId="10" borderId="2" xfId="0" applyFont="1" applyFill="1" applyBorder="1" applyAlignment="1">
      <alignment horizontal="center" vertical="center" wrapText="1"/>
    </xf>
    <xf numFmtId="165" fontId="5" fillId="0" borderId="2" xfId="2" applyNumberFormat="1" applyFont="1" applyFill="1" applyBorder="1" applyAlignment="1">
      <alignment horizontal="center" vertical="center" wrapText="1" readingOrder="1"/>
    </xf>
    <xf numFmtId="0" fontId="7" fillId="0" borderId="2" xfId="0" applyFont="1" applyBorder="1" applyAlignment="1">
      <alignment horizontal="center" wrapText="1"/>
    </xf>
    <xf numFmtId="0" fontId="8" fillId="0" borderId="2" xfId="0" applyFont="1" applyBorder="1" applyAlignment="1">
      <alignment horizontal="center" vertical="center" wrapText="1"/>
    </xf>
    <xf numFmtId="0" fontId="9" fillId="6"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3" fontId="7" fillId="7" borderId="2" xfId="0" applyNumberFormat="1" applyFont="1" applyFill="1" applyBorder="1" applyAlignment="1">
      <alignment horizontal="center" vertical="center"/>
    </xf>
    <xf numFmtId="3" fontId="9" fillId="0" borderId="2" xfId="1" applyNumberFormat="1" applyFont="1" applyFill="1" applyBorder="1" applyAlignment="1">
      <alignment horizontal="center" vertical="center" wrapText="1"/>
    </xf>
    <xf numFmtId="3" fontId="4" fillId="0" borderId="2" xfId="0" applyNumberFormat="1" applyFont="1" applyFill="1" applyBorder="1" applyAlignment="1">
      <alignment horizontal="center" vertical="center" wrapText="1"/>
    </xf>
    <xf numFmtId="0" fontId="7" fillId="7" borderId="2" xfId="0" applyFont="1" applyFill="1" applyBorder="1" applyAlignment="1">
      <alignment horizontal="left" vertical="center"/>
    </xf>
    <xf numFmtId="0" fontId="9" fillId="8" borderId="2" xfId="0" applyFont="1" applyFill="1" applyBorder="1" applyAlignment="1">
      <alignment horizontal="center" vertical="center"/>
    </xf>
    <xf numFmtId="3" fontId="8" fillId="9" borderId="2" xfId="1" applyNumberFormat="1" applyFont="1" applyFill="1" applyBorder="1" applyAlignment="1">
      <alignment horizontal="center" vertical="center"/>
    </xf>
    <xf numFmtId="0" fontId="7" fillId="7" borderId="2" xfId="0" applyFont="1" applyFill="1" applyBorder="1" applyAlignment="1">
      <alignment horizontal="left" wrapText="1"/>
    </xf>
    <xf numFmtId="3" fontId="4" fillId="7" borderId="2" xfId="0" applyNumberFormat="1" applyFont="1" applyFill="1" applyBorder="1" applyAlignment="1">
      <alignment horizontal="center" vertical="center" wrapText="1"/>
    </xf>
    <xf numFmtId="0" fontId="4" fillId="8" borderId="2" xfId="0" applyFont="1" applyFill="1" applyBorder="1" applyAlignment="1">
      <alignment horizontal="center" vertical="center"/>
    </xf>
    <xf numFmtId="0" fontId="4" fillId="0" borderId="2" xfId="0" applyFont="1" applyBorder="1" applyAlignment="1">
      <alignment horizontal="center" vertical="center"/>
    </xf>
    <xf numFmtId="3" fontId="7" fillId="0" borderId="2" xfId="0" applyNumberFormat="1" applyFont="1" applyBorder="1" applyAlignment="1">
      <alignment horizontal="center" vertical="center"/>
    </xf>
    <xf numFmtId="165" fontId="10" fillId="3" borderId="2" xfId="2" applyNumberFormat="1" applyFont="1" applyFill="1" applyBorder="1" applyAlignment="1">
      <alignment horizontal="center" vertical="center" wrapText="1" readingOrder="1"/>
    </xf>
    <xf numFmtId="0" fontId="11" fillId="4" borderId="2" xfId="0" applyFont="1" applyFill="1" applyBorder="1" applyAlignment="1">
      <alignment horizontal="center"/>
    </xf>
    <xf numFmtId="0" fontId="7" fillId="7" borderId="5" xfId="0" applyFont="1" applyFill="1" applyBorder="1" applyAlignment="1">
      <alignment vertical="center"/>
    </xf>
    <xf numFmtId="165" fontId="5" fillId="11" borderId="2" xfId="2" applyNumberFormat="1" applyFont="1" applyFill="1" applyBorder="1" applyAlignment="1">
      <alignment horizontal="left" vertical="center" wrapText="1"/>
    </xf>
    <xf numFmtId="0" fontId="7" fillId="7" borderId="0" xfId="0" applyFont="1" applyFill="1" applyAlignment="1">
      <alignment vertical="center"/>
    </xf>
    <xf numFmtId="0" fontId="5" fillId="11" borderId="2" xfId="2" applyNumberFormat="1" applyFont="1" applyFill="1" applyBorder="1" applyAlignment="1">
      <alignment horizontal="left" vertical="center" wrapText="1"/>
    </xf>
    <xf numFmtId="0" fontId="13" fillId="12" borderId="2" xfId="0" applyFont="1" applyFill="1" applyBorder="1" applyAlignment="1">
      <alignment horizontal="center" vertical="center"/>
    </xf>
    <xf numFmtId="165" fontId="13" fillId="12" borderId="2" xfId="1" applyNumberFormat="1" applyFont="1" applyFill="1" applyBorder="1" applyAlignment="1">
      <alignment horizontal="center" vertical="center"/>
    </xf>
    <xf numFmtId="0" fontId="14" fillId="7" borderId="0" xfId="0" applyFont="1" applyFill="1" applyAlignment="1">
      <alignment vertical="center"/>
    </xf>
    <xf numFmtId="0" fontId="17" fillId="2" borderId="2" xfId="3" applyFont="1" applyFill="1" applyBorder="1" applyAlignment="1">
      <alignment vertical="center" wrapText="1"/>
    </xf>
    <xf numFmtId="165" fontId="17" fillId="2" borderId="2" xfId="1" applyNumberFormat="1" applyFont="1" applyFill="1" applyBorder="1" applyAlignment="1">
      <alignment horizontal="right" vertical="center"/>
    </xf>
    <xf numFmtId="0" fontId="18" fillId="2" borderId="2" xfId="3" applyFont="1" applyFill="1" applyBorder="1" applyAlignment="1">
      <alignment vertical="center" wrapText="1"/>
    </xf>
    <xf numFmtId="165" fontId="18" fillId="2" borderId="2" xfId="1" applyNumberFormat="1" applyFont="1" applyFill="1" applyBorder="1" applyAlignment="1">
      <alignment horizontal="right" vertical="center"/>
    </xf>
    <xf numFmtId="0" fontId="4" fillId="7" borderId="0" xfId="0" applyFont="1" applyFill="1" applyAlignment="1">
      <alignment vertical="center"/>
    </xf>
    <xf numFmtId="0" fontId="18" fillId="11" borderId="2" xfId="3" applyFont="1" applyFill="1" applyBorder="1" applyAlignment="1">
      <alignment vertical="center" wrapText="1"/>
    </xf>
    <xf numFmtId="165" fontId="19" fillId="0" borderId="2" xfId="1" applyNumberFormat="1" applyFont="1" applyFill="1" applyBorder="1" applyAlignment="1">
      <alignment horizontal="right" vertical="center"/>
    </xf>
    <xf numFmtId="0" fontId="17" fillId="11" borderId="2" xfId="3" applyFont="1" applyFill="1" applyBorder="1" applyAlignment="1">
      <alignment vertical="center" wrapText="1"/>
    </xf>
    <xf numFmtId="166" fontId="20" fillId="14" borderId="2" xfId="4" applyNumberFormat="1" applyFont="1" applyFill="1" applyBorder="1" applyAlignment="1" applyProtection="1">
      <alignment horizontal="right" vertical="center"/>
    </xf>
    <xf numFmtId="0" fontId="17" fillId="11" borderId="2" xfId="3" applyFont="1" applyFill="1" applyBorder="1" applyAlignment="1">
      <alignment horizontal="left" vertical="center" wrapText="1"/>
    </xf>
    <xf numFmtId="0" fontId="19" fillId="11" borderId="2" xfId="3" applyFont="1" applyFill="1" applyBorder="1" applyAlignment="1">
      <alignment vertical="center" wrapText="1"/>
    </xf>
    <xf numFmtId="0" fontId="21" fillId="11" borderId="2" xfId="3" applyFont="1" applyFill="1" applyBorder="1" applyAlignment="1">
      <alignment vertical="center" wrapText="1"/>
    </xf>
    <xf numFmtId="165" fontId="21" fillId="0" borderId="2" xfId="1" applyNumberFormat="1" applyFont="1" applyFill="1" applyBorder="1" applyAlignment="1">
      <alignment horizontal="right" vertical="center"/>
    </xf>
    <xf numFmtId="165" fontId="19" fillId="0" borderId="2" xfId="1" applyNumberFormat="1" applyFont="1" applyFill="1" applyBorder="1" applyAlignment="1">
      <alignment horizontal="right" vertical="center" wrapText="1"/>
    </xf>
    <xf numFmtId="165" fontId="7" fillId="7" borderId="2" xfId="1" applyNumberFormat="1" applyFont="1" applyFill="1" applyBorder="1" applyAlignment="1">
      <alignment horizontal="right" vertical="center" wrapText="1"/>
    </xf>
    <xf numFmtId="0" fontId="8" fillId="15" borderId="2" xfId="0" applyFont="1" applyFill="1" applyBorder="1" applyAlignment="1">
      <alignment horizontal="left" wrapText="1"/>
    </xf>
    <xf numFmtId="165" fontId="17" fillId="0" borderId="2" xfId="4" applyNumberFormat="1" applyFont="1" applyFill="1" applyBorder="1" applyAlignment="1">
      <alignment horizontal="right" vertical="center" wrapText="1"/>
    </xf>
    <xf numFmtId="165" fontId="22" fillId="7" borderId="2" xfId="1" applyNumberFormat="1" applyFont="1" applyFill="1" applyBorder="1" applyAlignment="1">
      <alignment horizontal="right" vertical="center" wrapText="1"/>
    </xf>
    <xf numFmtId="165" fontId="17" fillId="0" borderId="2" xfId="4" applyNumberFormat="1" applyFont="1" applyFill="1" applyBorder="1" applyAlignment="1">
      <alignment vertical="center"/>
    </xf>
    <xf numFmtId="0" fontId="11" fillId="3" borderId="2" xfId="0" applyFont="1" applyFill="1" applyBorder="1" applyAlignment="1">
      <alignment vertical="center" wrapText="1"/>
    </xf>
    <xf numFmtId="165" fontId="11" fillId="3" borderId="2" xfId="1" applyNumberFormat="1" applyFont="1" applyFill="1" applyBorder="1" applyAlignment="1">
      <alignment horizontal="right" vertical="center"/>
    </xf>
    <xf numFmtId="0" fontId="7" fillId="11" borderId="2" xfId="0" applyFont="1" applyFill="1" applyBorder="1" applyAlignment="1">
      <alignment vertical="center" wrapText="1"/>
    </xf>
    <xf numFmtId="165" fontId="7" fillId="11" borderId="2" xfId="1" applyNumberFormat="1" applyFont="1" applyFill="1" applyBorder="1" applyAlignment="1">
      <alignment horizontal="right" vertical="center"/>
    </xf>
    <xf numFmtId="0" fontId="7" fillId="7" borderId="0" xfId="0" applyFont="1" applyFill="1" applyAlignment="1">
      <alignment vertical="center" wrapText="1"/>
    </xf>
    <xf numFmtId="165" fontId="7" fillId="7" borderId="0" xfId="1" applyNumberFormat="1" applyFont="1" applyFill="1" applyAlignment="1">
      <alignment horizontal="right" vertical="center"/>
    </xf>
    <xf numFmtId="0" fontId="4" fillId="4" borderId="1" xfId="0" applyFont="1" applyFill="1" applyBorder="1" applyAlignment="1">
      <alignment horizontal="center" vertical="center"/>
    </xf>
    <xf numFmtId="0" fontId="0" fillId="0" borderId="2" xfId="0" applyFont="1" applyBorder="1" applyAlignment="1">
      <alignment vertical="center"/>
    </xf>
    <xf numFmtId="3" fontId="0" fillId="0" borderId="2" xfId="0" applyNumberFormat="1" applyFont="1" applyBorder="1" applyAlignment="1">
      <alignment horizontal="center" vertical="center"/>
    </xf>
    <xf numFmtId="0" fontId="17" fillId="11" borderId="6" xfId="3" applyFont="1" applyFill="1" applyBorder="1" applyAlignment="1">
      <alignment vertical="center" wrapText="1"/>
    </xf>
    <xf numFmtId="165" fontId="17" fillId="0" borderId="2" xfId="4" applyNumberFormat="1" applyFont="1" applyFill="1" applyBorder="1" applyAlignment="1">
      <alignment horizontal="center" vertical="center" wrapText="1"/>
    </xf>
    <xf numFmtId="0" fontId="23" fillId="15" borderId="6" xfId="0" applyFont="1" applyFill="1" applyBorder="1" applyAlignment="1">
      <alignment horizontal="left" wrapText="1"/>
    </xf>
    <xf numFmtId="165" fontId="13" fillId="12" borderId="2" xfId="1" applyNumberFormat="1" applyFont="1" applyFill="1" applyBorder="1" applyAlignment="1">
      <alignment horizontal="center" vertical="center" wrapText="1"/>
    </xf>
    <xf numFmtId="0" fontId="7" fillId="7" borderId="2" xfId="0" applyFont="1" applyFill="1" applyBorder="1" applyAlignment="1">
      <alignment vertical="center"/>
    </xf>
    <xf numFmtId="0" fontId="4" fillId="7" borderId="2" xfId="0" applyFont="1" applyFill="1" applyBorder="1" applyAlignment="1">
      <alignment vertical="center"/>
    </xf>
    <xf numFmtId="0" fontId="7" fillId="2" borderId="2" xfId="0" applyFont="1" applyFill="1" applyBorder="1" applyAlignment="1">
      <alignment vertical="center"/>
    </xf>
    <xf numFmtId="3" fontId="7" fillId="0" borderId="2" xfId="0" applyNumberFormat="1" applyFont="1" applyFill="1" applyBorder="1" applyAlignment="1">
      <alignment horizontal="center" vertical="center"/>
    </xf>
    <xf numFmtId="3" fontId="8" fillId="0" borderId="2" xfId="1" applyNumberFormat="1" applyFont="1" applyFill="1" applyBorder="1" applyAlignment="1">
      <alignment horizontal="center" vertical="center"/>
    </xf>
    <xf numFmtId="3" fontId="4" fillId="0" borderId="2" xfId="0" applyNumberFormat="1" applyFont="1" applyFill="1" applyBorder="1" applyAlignment="1">
      <alignment horizontal="center" vertical="center"/>
    </xf>
    <xf numFmtId="0" fontId="7" fillId="0" borderId="2" xfId="0" applyFont="1" applyBorder="1" applyAlignment="1">
      <alignment horizontal="left" vertical="center" wrapText="1"/>
    </xf>
    <xf numFmtId="0" fontId="9" fillId="6" borderId="2" xfId="0" applyFont="1" applyFill="1" applyBorder="1" applyAlignment="1">
      <alignment horizontal="center" vertical="center"/>
    </xf>
    <xf numFmtId="165" fontId="6" fillId="0" borderId="2" xfId="2" applyNumberFormat="1" applyFont="1" applyFill="1" applyBorder="1" applyAlignment="1">
      <alignment horizontal="center" vertical="center" wrapText="1" readingOrder="1"/>
    </xf>
    <xf numFmtId="3" fontId="9" fillId="6"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4" xfId="0" applyFont="1" applyFill="1" applyBorder="1" applyAlignment="1">
      <alignment horizontal="center" vertical="center"/>
    </xf>
    <xf numFmtId="165" fontId="12" fillId="3" borderId="2" xfId="2" applyNumberFormat="1" applyFont="1" applyFill="1" applyBorder="1" applyAlignment="1">
      <alignment horizontal="center" vertical="center"/>
    </xf>
    <xf numFmtId="0" fontId="2" fillId="11" borderId="2" xfId="0" applyFont="1" applyFill="1" applyBorder="1" applyAlignment="1">
      <alignment horizontal="left"/>
    </xf>
    <xf numFmtId="165" fontId="5" fillId="11" borderId="2" xfId="2" applyNumberFormat="1" applyFont="1" applyFill="1" applyBorder="1" applyAlignment="1">
      <alignment horizontal="left" vertical="center" wrapText="1"/>
    </xf>
    <xf numFmtId="165" fontId="5" fillId="2" borderId="2" xfId="2" applyNumberFormat="1" applyFont="1" applyFill="1" applyBorder="1" applyAlignment="1">
      <alignment horizontal="left" vertical="center"/>
    </xf>
    <xf numFmtId="0" fontId="16" fillId="13" borderId="1" xfId="3" applyFont="1" applyFill="1" applyBorder="1" applyAlignment="1">
      <alignment horizontal="center" vertical="center" wrapText="1"/>
    </xf>
    <xf numFmtId="0" fontId="16" fillId="13" borderId="3" xfId="3" applyFont="1" applyFill="1" applyBorder="1" applyAlignment="1">
      <alignment horizontal="center" vertical="center" wrapText="1"/>
    </xf>
    <xf numFmtId="0" fontId="16" fillId="13" borderId="4" xfId="3"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165" fontId="5" fillId="11" borderId="2" xfId="2" applyNumberFormat="1" applyFont="1" applyFill="1" applyBorder="1" applyAlignment="1">
      <alignment horizontal="left" vertical="center"/>
    </xf>
    <xf numFmtId="0" fontId="7" fillId="17" borderId="2" xfId="0" applyFont="1" applyFill="1" applyBorder="1" applyAlignment="1">
      <alignment horizontal="left" wrapText="1"/>
    </xf>
    <xf numFmtId="0" fontId="8" fillId="11" borderId="2" xfId="0" applyFont="1" applyFill="1" applyBorder="1" applyAlignment="1">
      <alignment horizontal="left" vertical="center" wrapText="1"/>
    </xf>
    <xf numFmtId="0" fontId="16" fillId="13" borderId="2" xfId="3" applyFont="1" applyFill="1" applyBorder="1" applyAlignment="1">
      <alignment horizontal="center" vertical="center" wrapText="1"/>
    </xf>
    <xf numFmtId="0" fontId="16" fillId="13" borderId="7" xfId="3" applyFont="1" applyFill="1" applyBorder="1" applyAlignment="1">
      <alignment horizontal="center" vertical="center" wrapText="1"/>
    </xf>
    <xf numFmtId="3" fontId="4" fillId="2" borderId="2" xfId="0" applyNumberFormat="1" applyFont="1" applyFill="1" applyBorder="1" applyAlignment="1">
      <alignment horizontal="center" vertical="center" wrapText="1"/>
    </xf>
    <xf numFmtId="3" fontId="0" fillId="0" borderId="2" xfId="0" applyNumberFormat="1" applyBorder="1" applyAlignment="1">
      <alignment horizontal="right" vertical="center" wrapText="1"/>
    </xf>
    <xf numFmtId="165" fontId="26" fillId="18" borderId="2" xfId="1" applyNumberFormat="1" applyFont="1" applyFill="1" applyBorder="1" applyAlignment="1">
      <alignment horizontal="right" wrapText="1"/>
    </xf>
  </cellXfs>
  <cellStyles count="5">
    <cellStyle name="%" xfId="3"/>
    <cellStyle name="Comma" xfId="1" builtinId="3"/>
    <cellStyle name="Comma 3" xfId="2"/>
    <cellStyle name="Comma 4" xfId="4"/>
    <cellStyle name="Normal" xfId="0" builtinId="0"/>
  </cellStyles>
  <dxfs count="7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29670</xdr:colOff>
      <xdr:row>1</xdr:row>
      <xdr:rowOff>38100</xdr:rowOff>
    </xdr:from>
    <xdr:to>
      <xdr:col>1</xdr:col>
      <xdr:colOff>1209675</xdr:colOff>
      <xdr:row>1</xdr:row>
      <xdr:rowOff>457200</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5"/>
          <a:ext cx="1180005"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29670</xdr:colOff>
      <xdr:row>1</xdr:row>
      <xdr:rowOff>38100</xdr:rowOff>
    </xdr:from>
    <xdr:to>
      <xdr:col>1</xdr:col>
      <xdr:colOff>1219200</xdr:colOff>
      <xdr:row>2</xdr:row>
      <xdr:rowOff>9525</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5"/>
          <a:ext cx="1189530" cy="447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29670</xdr:colOff>
      <xdr:row>1</xdr:row>
      <xdr:rowOff>38100</xdr:rowOff>
    </xdr:from>
    <xdr:to>
      <xdr:col>1</xdr:col>
      <xdr:colOff>1238250</xdr:colOff>
      <xdr:row>3</xdr:row>
      <xdr:rowOff>104775</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5"/>
          <a:ext cx="1189530" cy="447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29670</xdr:colOff>
      <xdr:row>1</xdr:row>
      <xdr:rowOff>38101</xdr:rowOff>
    </xdr:from>
    <xdr:to>
      <xdr:col>1</xdr:col>
      <xdr:colOff>1257300</xdr:colOff>
      <xdr:row>2</xdr:row>
      <xdr:rowOff>19051</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6"/>
          <a:ext cx="1227630" cy="45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29670</xdr:colOff>
      <xdr:row>1</xdr:row>
      <xdr:rowOff>38101</xdr:rowOff>
    </xdr:from>
    <xdr:to>
      <xdr:col>1</xdr:col>
      <xdr:colOff>1276350</xdr:colOff>
      <xdr:row>1</xdr:row>
      <xdr:rowOff>466725</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6"/>
          <a:ext cx="1246680" cy="4286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29670</xdr:colOff>
      <xdr:row>1</xdr:row>
      <xdr:rowOff>38101</xdr:rowOff>
    </xdr:from>
    <xdr:to>
      <xdr:col>1</xdr:col>
      <xdr:colOff>1295400</xdr:colOff>
      <xdr:row>3</xdr:row>
      <xdr:rowOff>85725</xdr:rowOff>
    </xdr:to>
    <xdr:pic>
      <xdr:nvPicPr>
        <xdr:cNvPr id="2" name="Picture 1">
          <a:extLst>
            <a:ext uri="{FF2B5EF4-FFF2-40B4-BE49-F238E27FC236}">
              <a16:creationId xmlns:a16="http://schemas.microsoft.com/office/drawing/2014/main" id="{BDC32FAD-B17C-4A63-9DA2-C5AC909FDA53}"/>
            </a:ext>
          </a:extLst>
        </xdr:cNvPr>
        <xdr:cNvPicPr>
          <a:picLocks noChangeAspect="1"/>
        </xdr:cNvPicPr>
      </xdr:nvPicPr>
      <xdr:blipFill>
        <a:blip xmlns:r="http://schemas.openxmlformats.org/officeDocument/2006/relationships" r:embed="rId1"/>
        <a:stretch>
          <a:fillRect/>
        </a:stretch>
      </xdr:blipFill>
      <xdr:spPr>
        <a:xfrm>
          <a:off x="267795" y="200026"/>
          <a:ext cx="1246680" cy="428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4" workbookViewId="0">
      <pane xSplit="1" topLeftCell="D1" activePane="topRight" state="frozen"/>
      <selection activeCell="A9" sqref="A9"/>
      <selection pane="topRight" activeCell="B23" sqref="B23:G23"/>
    </sheetView>
  </sheetViews>
  <sheetFormatPr defaultRowHeight="15" x14ac:dyDescent="0.25"/>
  <cols>
    <col min="1" max="1" width="71.140625" style="1" customWidth="1"/>
    <col min="2" max="7" width="40.5703125" style="3" customWidth="1"/>
    <col min="8" max="16384" width="9.140625" style="1"/>
  </cols>
  <sheetData>
    <row r="1" spans="1:7" x14ac:dyDescent="0.25">
      <c r="A1" s="78" t="s">
        <v>51</v>
      </c>
      <c r="B1" s="79"/>
      <c r="C1" s="79"/>
      <c r="D1" s="79"/>
      <c r="E1" s="79"/>
      <c r="F1" s="79"/>
      <c r="G1" s="80"/>
    </row>
    <row r="2" spans="1:7" x14ac:dyDescent="0.25">
      <c r="A2" s="61"/>
      <c r="B2" s="81" t="s">
        <v>120</v>
      </c>
      <c r="C2" s="81"/>
      <c r="D2" s="81"/>
      <c r="E2" s="81"/>
      <c r="F2" s="81"/>
      <c r="G2" s="82"/>
    </row>
    <row r="3" spans="1:7" x14ac:dyDescent="0.2">
      <c r="A3" s="27" t="s">
        <v>0</v>
      </c>
      <c r="B3" s="28" t="s">
        <v>1</v>
      </c>
      <c r="C3" s="28" t="s">
        <v>1</v>
      </c>
      <c r="D3" s="28" t="s">
        <v>50</v>
      </c>
      <c r="E3" s="28" t="s">
        <v>50</v>
      </c>
      <c r="F3" s="28" t="s">
        <v>50</v>
      </c>
      <c r="G3" s="28" t="s">
        <v>1</v>
      </c>
    </row>
    <row r="4" spans="1:7" x14ac:dyDescent="0.25">
      <c r="A4" s="4" t="s">
        <v>2</v>
      </c>
      <c r="B4" s="5" t="s">
        <v>3</v>
      </c>
      <c r="C4" s="5" t="s">
        <v>33</v>
      </c>
      <c r="D4" s="5" t="s">
        <v>40</v>
      </c>
      <c r="E4" s="5" t="s">
        <v>41</v>
      </c>
      <c r="F4" s="5" t="s">
        <v>46</v>
      </c>
      <c r="G4" s="5" t="s">
        <v>47</v>
      </c>
    </row>
    <row r="5" spans="1:7" ht="25.5" x14ac:dyDescent="0.25">
      <c r="A5" s="6" t="s">
        <v>4</v>
      </c>
      <c r="B5" s="7" t="s">
        <v>5</v>
      </c>
      <c r="C5" s="7" t="s">
        <v>5</v>
      </c>
      <c r="D5" s="7" t="s">
        <v>5</v>
      </c>
      <c r="E5" s="7" t="s">
        <v>5</v>
      </c>
      <c r="F5" s="7" t="s">
        <v>5</v>
      </c>
      <c r="G5" s="7" t="s">
        <v>5</v>
      </c>
    </row>
    <row r="6" spans="1:7" x14ac:dyDescent="0.25">
      <c r="A6" s="6" t="s">
        <v>6</v>
      </c>
      <c r="B6" s="8" t="s">
        <v>30</v>
      </c>
      <c r="C6" s="8" t="s">
        <v>30</v>
      </c>
      <c r="D6" s="8" t="s">
        <v>39</v>
      </c>
      <c r="E6" s="8" t="s">
        <v>43</v>
      </c>
      <c r="F6" s="8" t="s">
        <v>43</v>
      </c>
      <c r="G6" s="8" t="s">
        <v>30</v>
      </c>
    </row>
    <row r="7" spans="1:7" x14ac:dyDescent="0.25">
      <c r="A7" s="6" t="s">
        <v>48</v>
      </c>
      <c r="B7" s="8" t="s">
        <v>49</v>
      </c>
      <c r="C7" s="8" t="s">
        <v>49</v>
      </c>
      <c r="D7" s="8" t="s">
        <v>49</v>
      </c>
      <c r="E7" s="8" t="s">
        <v>49</v>
      </c>
      <c r="F7" s="8" t="s">
        <v>49</v>
      </c>
      <c r="G7" s="8" t="s">
        <v>144</v>
      </c>
    </row>
    <row r="8" spans="1:7" x14ac:dyDescent="0.25">
      <c r="A8" s="9" t="s">
        <v>7</v>
      </c>
      <c r="B8" s="10" t="s">
        <v>31</v>
      </c>
      <c r="C8" s="10" t="s">
        <v>34</v>
      </c>
      <c r="D8" s="10" t="s">
        <v>36</v>
      </c>
      <c r="E8" s="10" t="s">
        <v>38</v>
      </c>
      <c r="F8" s="10" t="s">
        <v>143</v>
      </c>
      <c r="G8" s="10" t="s">
        <v>139</v>
      </c>
    </row>
    <row r="9" spans="1:7" ht="38.25" x14ac:dyDescent="0.2">
      <c r="A9" s="11" t="s">
        <v>8</v>
      </c>
      <c r="B9" s="12" t="s">
        <v>32</v>
      </c>
      <c r="C9" s="13" t="s">
        <v>35</v>
      </c>
      <c r="D9" s="13" t="s">
        <v>37</v>
      </c>
      <c r="E9" s="13" t="s">
        <v>42</v>
      </c>
      <c r="F9" s="13" t="s">
        <v>44</v>
      </c>
      <c r="G9" s="13" t="s">
        <v>140</v>
      </c>
    </row>
    <row r="10" spans="1:7" x14ac:dyDescent="0.25">
      <c r="A10" s="11" t="s">
        <v>9</v>
      </c>
      <c r="B10" s="7" t="s">
        <v>10</v>
      </c>
      <c r="C10" s="7" t="s">
        <v>10</v>
      </c>
      <c r="D10" s="7" t="s">
        <v>10</v>
      </c>
      <c r="E10" s="7" t="s">
        <v>10</v>
      </c>
      <c r="F10" s="7" t="s">
        <v>10</v>
      </c>
      <c r="G10" s="7" t="s">
        <v>10</v>
      </c>
    </row>
    <row r="11" spans="1:7" x14ac:dyDescent="0.25">
      <c r="A11" s="76" t="s">
        <v>11</v>
      </c>
      <c r="B11" s="76"/>
      <c r="C11" s="76"/>
      <c r="D11" s="76"/>
      <c r="E11" s="76"/>
      <c r="F11" s="76"/>
      <c r="G11" s="76"/>
    </row>
    <row r="12" spans="1:7" x14ac:dyDescent="0.25">
      <c r="A12" s="14" t="s">
        <v>12</v>
      </c>
      <c r="B12" s="75" t="s">
        <v>13</v>
      </c>
      <c r="C12" s="75"/>
      <c r="D12" s="75"/>
      <c r="E12" s="75"/>
      <c r="F12" s="75"/>
      <c r="G12" s="75"/>
    </row>
    <row r="13" spans="1:7" ht="76.5" x14ac:dyDescent="0.25">
      <c r="A13" s="15" t="s">
        <v>14</v>
      </c>
      <c r="B13" s="71">
        <v>7500000</v>
      </c>
      <c r="C13" s="71">
        <v>6000000</v>
      </c>
      <c r="D13" s="71">
        <v>6000000</v>
      </c>
      <c r="E13" s="71">
        <v>6000000</v>
      </c>
      <c r="F13" s="71">
        <v>2500000</v>
      </c>
      <c r="G13" s="71">
        <v>4500000</v>
      </c>
    </row>
    <row r="14" spans="1:7" s="2" customFormat="1" ht="25.5" x14ac:dyDescent="0.25">
      <c r="A14" s="15" t="s">
        <v>15</v>
      </c>
      <c r="B14" s="16"/>
      <c r="C14" s="17"/>
      <c r="D14" s="18"/>
      <c r="E14" s="97">
        <v>5000000</v>
      </c>
      <c r="F14" s="97">
        <v>9990000</v>
      </c>
      <c r="G14" s="17"/>
    </row>
    <row r="15" spans="1:7" ht="25.5" x14ac:dyDescent="0.25">
      <c r="A15" s="15" t="s">
        <v>16</v>
      </c>
      <c r="B15" s="16"/>
      <c r="C15" s="26"/>
      <c r="D15" s="26"/>
      <c r="E15" s="26"/>
      <c r="F15" s="26"/>
      <c r="G15" s="26"/>
    </row>
    <row r="16" spans="1:7" x14ac:dyDescent="0.25">
      <c r="A16" s="15" t="s">
        <v>17</v>
      </c>
      <c r="B16" s="16"/>
      <c r="C16" s="26"/>
      <c r="D16" s="26"/>
      <c r="E16" s="26"/>
      <c r="F16" s="26"/>
      <c r="G16" s="26"/>
    </row>
    <row r="17" spans="1:7" x14ac:dyDescent="0.25">
      <c r="A17" s="15" t="s">
        <v>18</v>
      </c>
      <c r="B17" s="71">
        <v>340000</v>
      </c>
      <c r="C17" s="71">
        <v>200000</v>
      </c>
      <c r="D17" s="71">
        <v>300000</v>
      </c>
      <c r="E17" s="71">
        <v>300000</v>
      </c>
      <c r="F17" s="71">
        <v>1130000</v>
      </c>
      <c r="G17" s="71">
        <v>125000</v>
      </c>
    </row>
    <row r="18" spans="1:7" x14ac:dyDescent="0.25">
      <c r="A18" s="15" t="s">
        <v>19</v>
      </c>
      <c r="B18" s="71">
        <v>800000</v>
      </c>
      <c r="C18" s="71">
        <v>400000</v>
      </c>
      <c r="D18" s="71">
        <v>400000</v>
      </c>
      <c r="E18" s="71">
        <v>400000</v>
      </c>
      <c r="F18" s="71">
        <v>300000</v>
      </c>
      <c r="G18" s="71">
        <v>150000</v>
      </c>
    </row>
    <row r="19" spans="1:7" x14ac:dyDescent="0.25">
      <c r="A19" s="15" t="s">
        <v>20</v>
      </c>
      <c r="B19" s="72">
        <v>800000</v>
      </c>
      <c r="C19" s="71">
        <v>500000</v>
      </c>
      <c r="D19" s="71">
        <v>500000</v>
      </c>
      <c r="E19" s="71">
        <v>300000</v>
      </c>
      <c r="F19" s="71">
        <v>200000</v>
      </c>
      <c r="G19" s="71">
        <v>100000</v>
      </c>
    </row>
    <row r="20" spans="1:7" x14ac:dyDescent="0.25">
      <c r="A20" s="15" t="s">
        <v>119</v>
      </c>
      <c r="B20" s="72">
        <v>310000</v>
      </c>
      <c r="C20" s="71">
        <v>210000</v>
      </c>
      <c r="D20" s="71">
        <v>270000</v>
      </c>
      <c r="E20" s="71">
        <v>275000</v>
      </c>
      <c r="F20" s="71">
        <v>450000</v>
      </c>
      <c r="G20" s="71">
        <v>40000</v>
      </c>
    </row>
    <row r="21" spans="1:7" x14ac:dyDescent="0.25">
      <c r="A21" s="19" t="s">
        <v>21</v>
      </c>
      <c r="B21" s="16"/>
      <c r="C21" s="26"/>
      <c r="D21" s="26"/>
      <c r="E21" s="26"/>
      <c r="F21" s="26"/>
      <c r="G21" s="26"/>
    </row>
    <row r="22" spans="1:7" x14ac:dyDescent="0.25">
      <c r="A22" s="20" t="s">
        <v>22</v>
      </c>
      <c r="B22" s="21">
        <f>SUM(B13:B21)</f>
        <v>9750000</v>
      </c>
      <c r="C22" s="21">
        <f t="shared" ref="C22:G22" si="0">SUM(C13:C21)</f>
        <v>7310000</v>
      </c>
      <c r="D22" s="21">
        <f t="shared" si="0"/>
        <v>7470000</v>
      </c>
      <c r="E22" s="21">
        <f>SUM(E13:E21)</f>
        <v>12275000</v>
      </c>
      <c r="F22" s="21">
        <f>SUM(F13:F21)</f>
        <v>14570000</v>
      </c>
      <c r="G22" s="21">
        <f t="shared" si="0"/>
        <v>4915000</v>
      </c>
    </row>
    <row r="23" spans="1:7" x14ac:dyDescent="0.25">
      <c r="A23" s="14" t="s">
        <v>23</v>
      </c>
      <c r="B23" s="77" t="s">
        <v>13</v>
      </c>
      <c r="C23" s="77"/>
      <c r="D23" s="77"/>
      <c r="E23" s="77"/>
      <c r="F23" s="77"/>
      <c r="G23" s="77"/>
    </row>
    <row r="24" spans="1:7" x14ac:dyDescent="0.25">
      <c r="A24" s="15" t="s">
        <v>24</v>
      </c>
      <c r="B24" s="73">
        <v>7500000</v>
      </c>
      <c r="C24" s="71">
        <v>6000000</v>
      </c>
      <c r="D24" s="71">
        <v>6000000</v>
      </c>
      <c r="E24" s="71">
        <v>6000000</v>
      </c>
      <c r="F24" s="71">
        <v>15000000</v>
      </c>
      <c r="G24" s="71">
        <v>4500000</v>
      </c>
    </row>
    <row r="25" spans="1:7" x14ac:dyDescent="0.25">
      <c r="A25" s="15" t="s">
        <v>25</v>
      </c>
      <c r="B25" s="73"/>
      <c r="C25" s="71"/>
      <c r="D25" s="71"/>
      <c r="E25" s="71"/>
      <c r="F25" s="71"/>
      <c r="G25" s="71"/>
    </row>
    <row r="26" spans="1:7" x14ac:dyDescent="0.2">
      <c r="A26" s="22" t="s">
        <v>26</v>
      </c>
      <c r="B26" s="73"/>
      <c r="C26" s="71"/>
      <c r="D26" s="71"/>
      <c r="E26" s="71"/>
      <c r="F26" s="71"/>
      <c r="G26" s="71"/>
    </row>
    <row r="27" spans="1:7" ht="51" x14ac:dyDescent="0.25">
      <c r="A27" s="74" t="s">
        <v>141</v>
      </c>
      <c r="B27" s="73">
        <v>5000000</v>
      </c>
      <c r="C27" s="71">
        <v>2500000</v>
      </c>
      <c r="D27" s="71">
        <v>2500000</v>
      </c>
      <c r="E27" s="71">
        <v>2500000</v>
      </c>
      <c r="F27" s="71">
        <v>5000000</v>
      </c>
      <c r="G27" s="71"/>
    </row>
    <row r="28" spans="1:7" x14ac:dyDescent="0.25">
      <c r="A28" s="15" t="s">
        <v>27</v>
      </c>
      <c r="B28" s="23"/>
      <c r="C28" s="26"/>
      <c r="D28" s="26"/>
      <c r="E28" s="26"/>
      <c r="F28" s="26"/>
      <c r="G28" s="26"/>
    </row>
    <row r="29" spans="1:7" x14ac:dyDescent="0.25">
      <c r="A29" s="24" t="s">
        <v>28</v>
      </c>
      <c r="B29" s="21">
        <f>SUM(B24:B28)</f>
        <v>12500000</v>
      </c>
      <c r="C29" s="21">
        <f t="shared" ref="C29:G29" si="1">SUM(C24:C28)</f>
        <v>8500000</v>
      </c>
      <c r="D29" s="21">
        <f t="shared" si="1"/>
        <v>8500000</v>
      </c>
      <c r="E29" s="21">
        <f t="shared" si="1"/>
        <v>8500000</v>
      </c>
      <c r="F29" s="21">
        <f t="shared" si="1"/>
        <v>20000000</v>
      </c>
      <c r="G29" s="21">
        <f t="shared" si="1"/>
        <v>4500000</v>
      </c>
    </row>
    <row r="30" spans="1:7" x14ac:dyDescent="0.25">
      <c r="A30" s="25" t="s">
        <v>29</v>
      </c>
      <c r="B30" s="26">
        <f>B22+B29</f>
        <v>22250000</v>
      </c>
      <c r="C30" s="26">
        <f t="shared" ref="C30:G30" si="2">C22+C29</f>
        <v>15810000</v>
      </c>
      <c r="D30" s="26">
        <f t="shared" si="2"/>
        <v>15970000</v>
      </c>
      <c r="E30" s="26">
        <f t="shared" si="2"/>
        <v>20775000</v>
      </c>
      <c r="F30" s="26">
        <f t="shared" si="2"/>
        <v>34570000</v>
      </c>
      <c r="G30" s="26">
        <f t="shared" si="2"/>
        <v>9415000</v>
      </c>
    </row>
    <row r="32" spans="1:7" x14ac:dyDescent="0.25">
      <c r="A32" s="62" t="s">
        <v>98</v>
      </c>
      <c r="B32" s="63">
        <v>400000</v>
      </c>
      <c r="C32" s="63">
        <v>200000</v>
      </c>
      <c r="D32" s="63">
        <v>200000</v>
      </c>
      <c r="E32" s="63">
        <v>200000</v>
      </c>
      <c r="F32" s="63">
        <v>200000</v>
      </c>
      <c r="G32" s="63">
        <v>200000</v>
      </c>
    </row>
  </sheetData>
  <mergeCells count="5">
    <mergeCell ref="B12:G12"/>
    <mergeCell ref="A11:G11"/>
    <mergeCell ref="B23:G23"/>
    <mergeCell ref="A1:G1"/>
    <mergeCell ref="B2:G2"/>
  </mergeCells>
  <conditionalFormatting sqref="A8:B8 A5:A7 C7:F7">
    <cfRule type="containsText" dxfId="73" priority="18" operator="containsText" text="Not covered">
      <formula>NOT(ISERROR(SEARCH("Not covered",A5)))</formula>
    </cfRule>
  </conditionalFormatting>
  <conditionalFormatting sqref="B4 B6:B7">
    <cfRule type="containsText" dxfId="72" priority="20" operator="containsText" text="Not covered">
      <formula>NOT(ISERROR(SEARCH("Not covered",B4)))</formula>
    </cfRule>
  </conditionalFormatting>
  <conditionalFormatting sqref="A3:A4 A9:A11">
    <cfRule type="containsText" dxfId="71" priority="19" operator="containsText" text="Not covered">
      <formula>NOT(ISERROR(SEARCH("Not covered",A3)))</formula>
    </cfRule>
  </conditionalFormatting>
  <conditionalFormatting sqref="C8">
    <cfRule type="containsText" dxfId="70" priority="15" operator="containsText" text="Not covered">
      <formula>NOT(ISERROR(SEARCH("Not covered",C8)))</formula>
    </cfRule>
  </conditionalFormatting>
  <conditionalFormatting sqref="C4 C6">
    <cfRule type="containsText" dxfId="69" priority="16" operator="containsText" text="Not covered">
      <formula>NOT(ISERROR(SEARCH("Not covered",C4)))</formula>
    </cfRule>
  </conditionalFormatting>
  <conditionalFormatting sqref="D8">
    <cfRule type="containsText" dxfId="68" priority="11" operator="containsText" text="Not covered">
      <formula>NOT(ISERROR(SEARCH("Not covered",D8)))</formula>
    </cfRule>
  </conditionalFormatting>
  <conditionalFormatting sqref="D4 D6">
    <cfRule type="containsText" dxfId="67" priority="12" operator="containsText" text="Not covered">
      <formula>NOT(ISERROR(SEARCH("Not covered",D4)))</formula>
    </cfRule>
  </conditionalFormatting>
  <conditionalFormatting sqref="E8">
    <cfRule type="containsText" dxfId="66" priority="9" operator="containsText" text="Not covered">
      <formula>NOT(ISERROR(SEARCH("Not covered",E8)))</formula>
    </cfRule>
  </conditionalFormatting>
  <conditionalFormatting sqref="E4 E6">
    <cfRule type="containsText" dxfId="65" priority="10" operator="containsText" text="Not covered">
      <formula>NOT(ISERROR(SEARCH("Not covered",E4)))</formula>
    </cfRule>
  </conditionalFormatting>
  <conditionalFormatting sqref="F8">
    <cfRule type="containsText" dxfId="64" priority="7" operator="containsText" text="Not covered">
      <formula>NOT(ISERROR(SEARCH("Not covered",F8)))</formula>
    </cfRule>
  </conditionalFormatting>
  <conditionalFormatting sqref="F4">
    <cfRule type="containsText" dxfId="63" priority="8" operator="containsText" text="Not covered">
      <formula>NOT(ISERROR(SEARCH("Not covered",F4)))</formula>
    </cfRule>
  </conditionalFormatting>
  <conditionalFormatting sqref="G4 G6">
    <cfRule type="containsText" dxfId="62" priority="6" operator="containsText" text="Not covered">
      <formula>NOT(ISERROR(SEARCH("Not covered",G4)))</formula>
    </cfRule>
  </conditionalFormatting>
  <conditionalFormatting sqref="F6">
    <cfRule type="containsText" dxfId="61" priority="3" operator="containsText" text="Not covered">
      <formula>NOT(ISERROR(SEARCH("Not covered",F6)))</formula>
    </cfRule>
  </conditionalFormatting>
  <conditionalFormatting sqref="G8">
    <cfRule type="containsText" dxfId="60" priority="2" operator="containsText" text="Not covered">
      <formula>NOT(ISERROR(SEARCH("Not covered",G8)))</formula>
    </cfRule>
  </conditionalFormatting>
  <conditionalFormatting sqref="G7">
    <cfRule type="containsText" dxfId="59" priority="1" operator="containsText" text="Not covered">
      <formula>NOT(ISERROR(SEARCH("Not covered",G7)))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C1" workbookViewId="0">
      <selection activeCell="C3" sqref="C3:E3"/>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SI'!B3</f>
        <v>M/S MARUDHAR MISHRI MOTORS LLP</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32</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SI'!B22</f>
        <v>9750000</v>
      </c>
      <c r="D12" s="68"/>
      <c r="E12" s="68"/>
    </row>
    <row r="13" spans="2:5" ht="15" x14ac:dyDescent="0.25">
      <c r="B13" s="36" t="s">
        <v>63</v>
      </c>
      <c r="C13" s="37">
        <f>'RENEWAL SI'!B29</f>
        <v>12500000</v>
      </c>
      <c r="D13" s="68"/>
      <c r="E13" s="68"/>
    </row>
    <row r="14" spans="2:5" s="40" customFormat="1" ht="15" x14ac:dyDescent="0.25">
      <c r="B14" s="38" t="s">
        <v>64</v>
      </c>
      <c r="C14" s="39">
        <f>SUM(C12:C13)</f>
        <v>22250000</v>
      </c>
      <c r="D14" s="69"/>
      <c r="E14" s="69"/>
    </row>
    <row r="15" spans="2:5" ht="15" x14ac:dyDescent="0.25">
      <c r="B15" s="41" t="s">
        <v>65</v>
      </c>
      <c r="C15" s="42"/>
      <c r="D15" s="68"/>
      <c r="E15" s="68"/>
    </row>
    <row r="16" spans="2:5" ht="15" x14ac:dyDescent="0.25">
      <c r="B16" s="43" t="s">
        <v>66</v>
      </c>
      <c r="C16" s="42">
        <f>C14</f>
        <v>22250000</v>
      </c>
      <c r="D16" s="68"/>
      <c r="E16" s="68"/>
    </row>
    <row r="17" spans="2:5" ht="15" x14ac:dyDescent="0.25">
      <c r="B17" s="43" t="s">
        <v>67</v>
      </c>
      <c r="C17" s="42">
        <f>C16</f>
        <v>22250000</v>
      </c>
      <c r="D17" s="68"/>
      <c r="E17" s="68"/>
    </row>
    <row r="18" spans="2:5" ht="15" x14ac:dyDescent="0.25">
      <c r="B18" s="43" t="s">
        <v>68</v>
      </c>
      <c r="C18" s="42">
        <f>C16</f>
        <v>22250000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SI'!B13</f>
        <v>14750000</v>
      </c>
      <c r="D29" s="68"/>
      <c r="E29" s="68"/>
    </row>
    <row r="30" spans="2:5" x14ac:dyDescent="0.25">
      <c r="B30" s="47" t="s">
        <v>64</v>
      </c>
      <c r="C30" s="48">
        <f>C29</f>
        <v>14750000</v>
      </c>
      <c r="D30" s="68"/>
      <c r="E30" s="68"/>
    </row>
    <row r="31" spans="2:5" x14ac:dyDescent="0.25">
      <c r="B31" s="46" t="s">
        <v>81</v>
      </c>
      <c r="C31" s="42">
        <f>C30*25%</f>
        <v>3687500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SI'!B17</f>
        <v>340000</v>
      </c>
      <c r="D39" s="68"/>
      <c r="E39" s="68"/>
    </row>
    <row r="40" spans="2:5" x14ac:dyDescent="0.25">
      <c r="B40" s="46" t="s">
        <v>90</v>
      </c>
      <c r="C40" s="42">
        <f>C39*5%</f>
        <v>17000</v>
      </c>
      <c r="D40" s="68"/>
      <c r="E40" s="68"/>
    </row>
    <row r="41" spans="2:5" x14ac:dyDescent="0.25">
      <c r="B41" s="46" t="s">
        <v>91</v>
      </c>
      <c r="C41" s="42">
        <f>C39*10%</f>
        <v>34000</v>
      </c>
      <c r="D41" s="68"/>
      <c r="E41" s="68"/>
    </row>
    <row r="42" spans="2:5" x14ac:dyDescent="0.25">
      <c r="B42" s="46" t="s">
        <v>86</v>
      </c>
      <c r="C42" s="49" t="s">
        <v>92</v>
      </c>
      <c r="D42" s="68"/>
      <c r="E42" s="68"/>
    </row>
    <row r="43" spans="2:5" x14ac:dyDescent="0.25">
      <c r="B43" s="46"/>
      <c r="C43" s="42"/>
      <c r="D43" s="68"/>
      <c r="E43" s="68"/>
    </row>
    <row r="44" spans="2:5" ht="15" x14ac:dyDescent="0.25">
      <c r="B44" s="87" t="s">
        <v>93</v>
      </c>
      <c r="C44" s="88"/>
      <c r="D44" s="88"/>
      <c r="E44" s="89"/>
    </row>
    <row r="45" spans="2:5" ht="15" x14ac:dyDescent="0.25">
      <c r="B45" s="43" t="s">
        <v>94</v>
      </c>
      <c r="C45" s="50">
        <f>'RENEWAL SI'!B19</f>
        <v>800000</v>
      </c>
      <c r="D45" s="68"/>
      <c r="E45" s="68"/>
    </row>
    <row r="46" spans="2:5" x14ac:dyDescent="0.2">
      <c r="B46" s="51" t="s">
        <v>95</v>
      </c>
      <c r="C46" s="50" t="s">
        <v>96</v>
      </c>
      <c r="D46" s="68"/>
      <c r="E46" s="68"/>
    </row>
    <row r="47" spans="2:5" ht="15" x14ac:dyDescent="0.25">
      <c r="B47" s="43" t="s">
        <v>77</v>
      </c>
      <c r="C47" s="52" t="s">
        <v>97</v>
      </c>
      <c r="D47" s="68"/>
      <c r="E47" s="68"/>
    </row>
    <row r="48" spans="2:5" ht="15" x14ac:dyDescent="0.25">
      <c r="B48" s="43"/>
      <c r="C48" s="52"/>
      <c r="D48" s="68"/>
      <c r="E48" s="68"/>
    </row>
    <row r="49" spans="2:5" ht="15" x14ac:dyDescent="0.25">
      <c r="B49" s="96" t="s">
        <v>136</v>
      </c>
      <c r="C49" s="88"/>
      <c r="D49" s="88"/>
      <c r="E49" s="89"/>
    </row>
    <row r="50" spans="2:5" ht="15" x14ac:dyDescent="0.25">
      <c r="B50" s="64" t="s">
        <v>142</v>
      </c>
      <c r="C50" s="65">
        <f>'RENEWAL SI'!B20</f>
        <v>310000</v>
      </c>
      <c r="D50" s="68"/>
      <c r="E50" s="68"/>
    </row>
    <row r="51" spans="2:5" ht="15" x14ac:dyDescent="0.2">
      <c r="B51" s="66" t="s">
        <v>95</v>
      </c>
      <c r="C51" s="52" t="s">
        <v>96</v>
      </c>
      <c r="D51" s="68"/>
      <c r="E51" s="68"/>
    </row>
    <row r="52" spans="2:5" ht="15" x14ac:dyDescent="0.25">
      <c r="B52" s="64" t="s">
        <v>124</v>
      </c>
      <c r="C52" s="52" t="s">
        <v>125</v>
      </c>
      <c r="D52" s="68"/>
      <c r="E52" s="68"/>
    </row>
    <row r="53" spans="2:5" ht="15" x14ac:dyDescent="0.25">
      <c r="B53" s="64" t="s">
        <v>126</v>
      </c>
      <c r="C53" s="52" t="s">
        <v>125</v>
      </c>
      <c r="D53" s="68"/>
      <c r="E53" s="68"/>
    </row>
    <row r="54" spans="2:5" ht="15" x14ac:dyDescent="0.25">
      <c r="B54" s="64" t="s">
        <v>127</v>
      </c>
      <c r="C54" s="52" t="s">
        <v>70</v>
      </c>
      <c r="D54" s="68"/>
      <c r="E54" s="68"/>
    </row>
    <row r="55" spans="2:5" ht="15" x14ac:dyDescent="0.25">
      <c r="B55" s="64" t="s">
        <v>83</v>
      </c>
      <c r="C55" s="52" t="s">
        <v>70</v>
      </c>
      <c r="D55" s="68"/>
      <c r="E55" s="68"/>
    </row>
    <row r="56" spans="2:5" ht="15" x14ac:dyDescent="0.25">
      <c r="B56" s="64" t="s">
        <v>128</v>
      </c>
      <c r="C56" s="52" t="s">
        <v>70</v>
      </c>
      <c r="D56" s="68"/>
      <c r="E56" s="68"/>
    </row>
    <row r="57" spans="2:5" ht="15" x14ac:dyDescent="0.25">
      <c r="B57" s="64" t="s">
        <v>129</v>
      </c>
      <c r="C57" s="52" t="s">
        <v>70</v>
      </c>
      <c r="D57" s="68"/>
      <c r="E57" s="68"/>
    </row>
    <row r="58" spans="2:5" ht="15" x14ac:dyDescent="0.25">
      <c r="B58" s="64" t="s">
        <v>130</v>
      </c>
      <c r="C58" s="52" t="s">
        <v>70</v>
      </c>
      <c r="D58" s="68"/>
      <c r="E58" s="68"/>
    </row>
    <row r="59" spans="2:5" ht="15" x14ac:dyDescent="0.25">
      <c r="B59" s="64" t="s">
        <v>131</v>
      </c>
      <c r="C59" s="52" t="s">
        <v>70</v>
      </c>
      <c r="D59" s="68"/>
      <c r="E59" s="68"/>
    </row>
    <row r="60" spans="2:5" ht="45" x14ac:dyDescent="0.25">
      <c r="B60" s="64" t="s">
        <v>132</v>
      </c>
      <c r="C60" s="52" t="s">
        <v>70</v>
      </c>
      <c r="D60" s="68"/>
      <c r="E60" s="68"/>
    </row>
    <row r="61" spans="2:5" ht="15" x14ac:dyDescent="0.25">
      <c r="B61" s="64" t="s">
        <v>133</v>
      </c>
      <c r="C61" s="52" t="s">
        <v>70</v>
      </c>
      <c r="D61" s="68"/>
      <c r="E61" s="68"/>
    </row>
    <row r="62" spans="2:5" ht="15" x14ac:dyDescent="0.25">
      <c r="B62" s="64" t="s">
        <v>134</v>
      </c>
      <c r="C62" s="52" t="s">
        <v>70</v>
      </c>
      <c r="D62" s="68"/>
      <c r="E62" s="68"/>
    </row>
    <row r="63" spans="2:5" ht="45" x14ac:dyDescent="0.25">
      <c r="B63" s="64" t="s">
        <v>135</v>
      </c>
      <c r="C63" s="52" t="s">
        <v>70</v>
      </c>
      <c r="D63" s="68"/>
      <c r="E63" s="68"/>
    </row>
    <row r="64" spans="2:5" ht="15" x14ac:dyDescent="0.25">
      <c r="B64" s="64" t="s">
        <v>77</v>
      </c>
      <c r="C64" s="52" t="s">
        <v>97</v>
      </c>
      <c r="D64" s="68"/>
      <c r="E64" s="68"/>
    </row>
    <row r="65" spans="2:5" ht="15" x14ac:dyDescent="0.25">
      <c r="B65" s="43"/>
      <c r="C65" s="52"/>
      <c r="D65" s="68"/>
      <c r="E65" s="68"/>
    </row>
    <row r="66" spans="2:5" ht="15" x14ac:dyDescent="0.25">
      <c r="B66" s="87" t="s">
        <v>98</v>
      </c>
      <c r="C66" s="88"/>
      <c r="D66" s="88"/>
      <c r="E66" s="89"/>
    </row>
    <row r="67" spans="2:5" x14ac:dyDescent="0.25">
      <c r="B67" s="46" t="s">
        <v>99</v>
      </c>
      <c r="C67" s="50">
        <v>200000</v>
      </c>
      <c r="D67" s="68"/>
      <c r="E67" s="68"/>
    </row>
    <row r="68" spans="2:5" x14ac:dyDescent="0.25">
      <c r="B68" s="46" t="s">
        <v>100</v>
      </c>
      <c r="C68" s="50">
        <v>200000</v>
      </c>
      <c r="D68" s="68"/>
      <c r="E68" s="68"/>
    </row>
    <row r="69" spans="2:5" x14ac:dyDescent="0.25">
      <c r="B69" s="46" t="s">
        <v>101</v>
      </c>
      <c r="C69" s="53">
        <v>10500000</v>
      </c>
      <c r="D69" s="68"/>
      <c r="E69" s="68"/>
    </row>
    <row r="70" spans="2:5" x14ac:dyDescent="0.25">
      <c r="B70" s="46" t="s">
        <v>102</v>
      </c>
      <c r="C70" s="50" t="s">
        <v>70</v>
      </c>
      <c r="D70" s="68"/>
      <c r="E70" s="68"/>
    </row>
    <row r="71" spans="2:5" x14ac:dyDescent="0.25">
      <c r="B71" s="46" t="s">
        <v>83</v>
      </c>
      <c r="C71" s="50" t="s">
        <v>70</v>
      </c>
      <c r="D71" s="68"/>
      <c r="E71" s="68"/>
    </row>
    <row r="72" spans="2:5" x14ac:dyDescent="0.25">
      <c r="B72" s="46" t="s">
        <v>103</v>
      </c>
      <c r="C72" s="50" t="s">
        <v>70</v>
      </c>
      <c r="D72" s="68"/>
      <c r="E72" s="68"/>
    </row>
    <row r="73" spans="2:5" x14ac:dyDescent="0.25">
      <c r="B73" s="46" t="s">
        <v>104</v>
      </c>
      <c r="C73" s="50" t="s">
        <v>70</v>
      </c>
      <c r="D73" s="68"/>
      <c r="E73" s="68"/>
    </row>
    <row r="74" spans="2:5" x14ac:dyDescent="0.25">
      <c r="B74" s="46" t="s">
        <v>105</v>
      </c>
      <c r="C74" s="50" t="s">
        <v>87</v>
      </c>
      <c r="D74" s="68"/>
      <c r="E74" s="68"/>
    </row>
    <row r="75" spans="2:5" x14ac:dyDescent="0.25">
      <c r="B75" s="46"/>
      <c r="C75" s="50"/>
      <c r="D75" s="68"/>
      <c r="E75" s="68"/>
    </row>
    <row r="76" spans="2:5" ht="15" x14ac:dyDescent="0.25">
      <c r="B76" s="87" t="s">
        <v>106</v>
      </c>
      <c r="C76" s="88"/>
      <c r="D76" s="88"/>
      <c r="E76" s="89"/>
    </row>
    <row r="77" spans="2:5" x14ac:dyDescent="0.25">
      <c r="B77" s="46" t="s">
        <v>107</v>
      </c>
      <c r="C77" s="50">
        <v>2500000</v>
      </c>
      <c r="D77" s="68"/>
      <c r="E77" s="68"/>
    </row>
    <row r="78" spans="2:5" x14ac:dyDescent="0.25">
      <c r="B78" s="46" t="s">
        <v>108</v>
      </c>
      <c r="C78" s="50"/>
      <c r="D78" s="68"/>
      <c r="E78" s="68"/>
    </row>
    <row r="79" spans="2:5" x14ac:dyDescent="0.25">
      <c r="B79" s="46" t="s">
        <v>109</v>
      </c>
      <c r="C79" s="50">
        <v>1000000</v>
      </c>
      <c r="D79" s="68"/>
      <c r="E79" s="68"/>
    </row>
    <row r="80" spans="2:5" x14ac:dyDescent="0.25">
      <c r="B80" s="46" t="s">
        <v>86</v>
      </c>
      <c r="C80" s="50" t="s">
        <v>87</v>
      </c>
      <c r="D80" s="68"/>
      <c r="E80" s="68"/>
    </row>
    <row r="81" spans="2:5" x14ac:dyDescent="0.25">
      <c r="B81" s="46"/>
      <c r="C81" s="50"/>
      <c r="D81" s="68"/>
      <c r="E81" s="68"/>
    </row>
    <row r="82" spans="2:5" ht="15" x14ac:dyDescent="0.25">
      <c r="B82" s="87" t="s">
        <v>110</v>
      </c>
      <c r="C82" s="88"/>
      <c r="D82" s="88"/>
      <c r="E82" s="89"/>
    </row>
    <row r="83" spans="2:5" x14ac:dyDescent="0.25">
      <c r="B83" s="46" t="s">
        <v>111</v>
      </c>
      <c r="C83" s="50">
        <f>'RENEWAL SI'!B18</f>
        <v>800000</v>
      </c>
      <c r="D83" s="68"/>
      <c r="E83" s="68"/>
    </row>
    <row r="84" spans="2:5" x14ac:dyDescent="0.25">
      <c r="B84" s="46" t="s">
        <v>86</v>
      </c>
      <c r="C84" s="50" t="s">
        <v>87</v>
      </c>
      <c r="D84" s="68"/>
      <c r="E84" s="68"/>
    </row>
    <row r="85" spans="2:5" ht="15" x14ac:dyDescent="0.25">
      <c r="B85" s="87" t="s">
        <v>112</v>
      </c>
      <c r="C85" s="88"/>
      <c r="D85" s="88"/>
      <c r="E85" s="89"/>
    </row>
    <row r="86" spans="2:5" ht="15" x14ac:dyDescent="0.25">
      <c r="B86" s="43" t="s">
        <v>113</v>
      </c>
      <c r="C86" s="54">
        <v>2000000</v>
      </c>
      <c r="D86" s="68"/>
      <c r="E86" s="68"/>
    </row>
    <row r="87" spans="2:5" ht="15" x14ac:dyDescent="0.25">
      <c r="B87" s="43" t="s">
        <v>114</v>
      </c>
      <c r="C87" s="54" t="s">
        <v>115</v>
      </c>
      <c r="D87" s="68"/>
      <c r="E87" s="68"/>
    </row>
    <row r="88" spans="2:5" ht="25.5" customHeight="1" x14ac:dyDescent="0.25">
      <c r="B88" s="55" t="s">
        <v>116</v>
      </c>
      <c r="C88" s="56" t="s">
        <v>111</v>
      </c>
      <c r="D88" s="68"/>
      <c r="E88" s="68"/>
    </row>
    <row r="89" spans="2:5" x14ac:dyDescent="0.25">
      <c r="B89" s="57" t="str">
        <f>B11</f>
        <v>Bharat Sookshma Udyam Suraksha  - Fixed Assets &amp; Stocks</v>
      </c>
      <c r="C89" s="58">
        <f>C14</f>
        <v>22250000</v>
      </c>
      <c r="D89" s="68"/>
      <c r="E89" s="68"/>
    </row>
    <row r="90" spans="2:5" x14ac:dyDescent="0.25">
      <c r="B90" s="57" t="str">
        <f>B28</f>
        <v>Burglary - Fixed Assets &amp; Stocks</v>
      </c>
      <c r="C90" s="58">
        <f>C30</f>
        <v>14750000</v>
      </c>
      <c r="D90" s="68"/>
      <c r="E90" s="68"/>
    </row>
    <row r="91" spans="2:5" x14ac:dyDescent="0.25">
      <c r="B91" s="57" t="str">
        <f>B38</f>
        <v>EEI</v>
      </c>
      <c r="C91" s="58">
        <f>C39</f>
        <v>340000</v>
      </c>
      <c r="D91" s="68"/>
      <c r="E91" s="68"/>
    </row>
    <row r="92" spans="2:5" x14ac:dyDescent="0.25">
      <c r="B92" s="57" t="str">
        <f>B44</f>
        <v>Neon Sign Insurance</v>
      </c>
      <c r="C92" s="58">
        <f>C45</f>
        <v>800000</v>
      </c>
      <c r="D92" s="68"/>
      <c r="E92" s="68"/>
    </row>
    <row r="93" spans="2:5" x14ac:dyDescent="0.25">
      <c r="B93" s="57" t="s">
        <v>123</v>
      </c>
      <c r="C93" s="58">
        <f>C50</f>
        <v>310000</v>
      </c>
      <c r="D93" s="68"/>
      <c r="E93" s="68"/>
    </row>
    <row r="94" spans="2:5" x14ac:dyDescent="0.25">
      <c r="B94" s="57" t="str">
        <f>B66</f>
        <v>Money</v>
      </c>
      <c r="C94" s="58">
        <f>C69</f>
        <v>10500000</v>
      </c>
      <c r="D94" s="68"/>
      <c r="E94" s="68"/>
    </row>
    <row r="95" spans="2:5" x14ac:dyDescent="0.25">
      <c r="B95" s="57" t="str">
        <f>B76</f>
        <v>Fidelity</v>
      </c>
      <c r="C95" s="58">
        <f>C77</f>
        <v>2500000</v>
      </c>
      <c r="D95" s="68"/>
      <c r="E95" s="68"/>
    </row>
    <row r="96" spans="2:5" x14ac:dyDescent="0.25">
      <c r="B96" s="57" t="str">
        <f>B82</f>
        <v>Plate Glass &amp; Sanitary Fittings</v>
      </c>
      <c r="C96" s="58">
        <f>C83</f>
        <v>800000</v>
      </c>
      <c r="D96" s="68"/>
      <c r="E96" s="68"/>
    </row>
    <row r="97" spans="2:5" x14ac:dyDescent="0.25">
      <c r="B97" s="57" t="s">
        <v>112</v>
      </c>
      <c r="C97" s="58">
        <v>2000000</v>
      </c>
      <c r="D97" s="68"/>
      <c r="E97" s="68"/>
    </row>
    <row r="98" spans="2:5" x14ac:dyDescent="0.25">
      <c r="B98" s="90" t="s">
        <v>117</v>
      </c>
      <c r="C98" s="91"/>
      <c r="D98" s="70">
        <f>SUM(D89:D97)</f>
        <v>0</v>
      </c>
      <c r="E98" s="68"/>
    </row>
    <row r="99" spans="2:5" x14ac:dyDescent="0.25">
      <c r="B99" s="90" t="s">
        <v>118</v>
      </c>
      <c r="C99" s="91"/>
      <c r="D99" s="70">
        <f>D98*1.18</f>
        <v>0</v>
      </c>
      <c r="E99" s="68"/>
    </row>
  </sheetData>
  <mergeCells count="19">
    <mergeCell ref="B82:E82"/>
    <mergeCell ref="B85:E85"/>
    <mergeCell ref="B98:C98"/>
    <mergeCell ref="B99:C99"/>
    <mergeCell ref="C6:E6"/>
    <mergeCell ref="C7:E7"/>
    <mergeCell ref="C8:E8"/>
    <mergeCell ref="C9:E9"/>
    <mergeCell ref="B66:E66"/>
    <mergeCell ref="B11:E11"/>
    <mergeCell ref="B28:E28"/>
    <mergeCell ref="B38:E38"/>
    <mergeCell ref="B44:E44"/>
    <mergeCell ref="B49:E49"/>
    <mergeCell ref="B2:E2"/>
    <mergeCell ref="C3:E3"/>
    <mergeCell ref="C4:E4"/>
    <mergeCell ref="C5:E5"/>
    <mergeCell ref="B76:E76"/>
  </mergeCells>
  <conditionalFormatting sqref="A11:B11 A4:C6 A28:B28 A38:B38 A76:B76 A82:B82 A10:C10 A44:B44 A40:A41 A9 A2:B3 A85:A87 A19:A26 A98:B99 A12:C18 A27:C27 A39:C39 C40:C41 A42:C43 B86:C87 A45:A46 A47:C48 A8:C8 A7:B7 A66:B66 A88:C97 A65:C65 A49:A64 A100:C1048576 A1:XFD1 D12:XFD27 A29:XFD37 F28:XFD28 D39:XFD43 F38:XFD38 D45:XFD48 F44:XFD44 D50:XFD65 F49:XFD49 A67:XFD75 F66:XFD66 A77:XFD81 F76:XFD76 A83:XFD84 F82:XFD82 D86:XFD1048576 F85:XFD85 F2:XFD11">
    <cfRule type="containsText" dxfId="58" priority="10" operator="containsText" text="Not covered">
      <formula>NOT(ISERROR(SEARCH("Not covered",A1)))</formula>
    </cfRule>
  </conditionalFormatting>
  <conditionalFormatting sqref="B40:B41">
    <cfRule type="containsText" dxfId="57" priority="9" operator="containsText" text="Not covered">
      <formula>NOT(ISERROR(SEARCH("Not covered",B40)))</formula>
    </cfRule>
  </conditionalFormatting>
  <conditionalFormatting sqref="C45:C46">
    <cfRule type="containsText" dxfId="56" priority="7" operator="containsText" text="Not covered">
      <formula>NOT(ISERROR(SEARCH("Not covered",C45)))</formula>
    </cfRule>
  </conditionalFormatting>
  <conditionalFormatting sqref="C26">
    <cfRule type="containsText" dxfId="55" priority="5" operator="containsText" text="Not covered">
      <formula>NOT(ISERROR(SEARCH("Not covered",C26)))</formula>
    </cfRule>
  </conditionalFormatting>
  <conditionalFormatting sqref="B85">
    <cfRule type="containsText" dxfId="54" priority="4" operator="containsText" text="Not covered">
      <formula>NOT(ISERROR(SEARCH("Not covered",B85)))</formula>
    </cfRule>
  </conditionalFormatting>
  <conditionalFormatting sqref="B45:B46">
    <cfRule type="containsText" dxfId="53" priority="3" operator="containsText" text="Not covered">
      <formula>NOT(ISERROR(SEARCH("Not covered",B45)))</formula>
    </cfRule>
  </conditionalFormatting>
  <conditionalFormatting sqref="B50:C64 B49">
    <cfRule type="containsText" dxfId="52" priority="2" operator="containsText" text="Not covered">
      <formula>NOT(ISERROR(SEARCH("Not covered",B49)))</formula>
    </cfRule>
  </conditionalFormatting>
  <conditionalFormatting sqref="D10">
    <cfRule type="containsText" dxfId="51" priority="1" operator="containsText" text="Not covered">
      <formula>NOT(ISERROR(SEARCH("Not covered",D10)))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workbookViewId="0">
      <selection activeCell="C4" sqref="C4:E4"/>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SI'!C3</f>
        <v>M/S MARUDHAR MISHRI MOTORS LLP</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35</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SI'!C22</f>
        <v>7310000</v>
      </c>
      <c r="D12" s="68"/>
      <c r="E12" s="68"/>
    </row>
    <row r="13" spans="2:5" ht="15" x14ac:dyDescent="0.25">
      <c r="B13" s="36" t="s">
        <v>63</v>
      </c>
      <c r="C13" s="37">
        <f>'RENEWAL SI'!C29</f>
        <v>8500000</v>
      </c>
      <c r="D13" s="68"/>
      <c r="E13" s="68"/>
    </row>
    <row r="14" spans="2:5" s="40" customFormat="1" ht="15" x14ac:dyDescent="0.25">
      <c r="B14" s="38" t="s">
        <v>64</v>
      </c>
      <c r="C14" s="39">
        <f>SUM(C12:C13)</f>
        <v>15810000</v>
      </c>
      <c r="D14" s="69"/>
      <c r="E14" s="69"/>
    </row>
    <row r="15" spans="2:5" ht="15" x14ac:dyDescent="0.25">
      <c r="B15" s="41" t="s">
        <v>65</v>
      </c>
      <c r="C15" s="42"/>
      <c r="D15" s="68"/>
      <c r="E15" s="68"/>
    </row>
    <row r="16" spans="2:5" ht="15" x14ac:dyDescent="0.25">
      <c r="B16" s="43" t="s">
        <v>66</v>
      </c>
      <c r="C16" s="42">
        <f>C14</f>
        <v>15810000</v>
      </c>
      <c r="D16" s="68"/>
      <c r="E16" s="68"/>
    </row>
    <row r="17" spans="2:5" ht="15" x14ac:dyDescent="0.25">
      <c r="B17" s="43" t="s">
        <v>67</v>
      </c>
      <c r="C17" s="42">
        <f>C16</f>
        <v>15810000</v>
      </c>
      <c r="D17" s="68"/>
      <c r="E17" s="68"/>
    </row>
    <row r="18" spans="2:5" ht="15" x14ac:dyDescent="0.25">
      <c r="B18" s="43" t="s">
        <v>68</v>
      </c>
      <c r="C18" s="42">
        <f>C16</f>
        <v>15810000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SI'!C13</f>
        <v>9810000</v>
      </c>
      <c r="D29" s="68"/>
      <c r="E29" s="68"/>
    </row>
    <row r="30" spans="2:5" x14ac:dyDescent="0.25">
      <c r="B30" s="47" t="s">
        <v>64</v>
      </c>
      <c r="C30" s="48">
        <f>C29</f>
        <v>9810000</v>
      </c>
      <c r="D30" s="68"/>
      <c r="E30" s="68"/>
    </row>
    <row r="31" spans="2:5" x14ac:dyDescent="0.25">
      <c r="B31" s="46" t="s">
        <v>81</v>
      </c>
      <c r="C31" s="42">
        <f>C30*25%</f>
        <v>2452500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SI'!C17</f>
        <v>200000</v>
      </c>
      <c r="D39" s="68"/>
      <c r="E39" s="68"/>
    </row>
    <row r="40" spans="2:5" x14ac:dyDescent="0.25">
      <c r="B40" s="46" t="s">
        <v>90</v>
      </c>
      <c r="C40" s="42">
        <f>C39*5%</f>
        <v>10000</v>
      </c>
      <c r="D40" s="68"/>
      <c r="E40" s="68"/>
    </row>
    <row r="41" spans="2:5" x14ac:dyDescent="0.25">
      <c r="B41" s="46" t="s">
        <v>91</v>
      </c>
      <c r="C41" s="42">
        <f>C39*10%</f>
        <v>20000</v>
      </c>
      <c r="D41" s="68"/>
      <c r="E41" s="68"/>
    </row>
    <row r="42" spans="2:5" x14ac:dyDescent="0.25">
      <c r="B42" s="46" t="s">
        <v>86</v>
      </c>
      <c r="C42" s="49" t="s">
        <v>92</v>
      </c>
      <c r="D42" s="68"/>
      <c r="E42" s="68"/>
    </row>
    <row r="43" spans="2:5" x14ac:dyDescent="0.25">
      <c r="B43" s="46"/>
      <c r="C43" s="42"/>
      <c r="D43" s="68"/>
      <c r="E43" s="68"/>
    </row>
    <row r="44" spans="2:5" ht="15" x14ac:dyDescent="0.25">
      <c r="B44" s="87" t="s">
        <v>93</v>
      </c>
      <c r="C44" s="88"/>
      <c r="D44" s="88"/>
      <c r="E44" s="89"/>
    </row>
    <row r="45" spans="2:5" ht="15" x14ac:dyDescent="0.25">
      <c r="B45" s="43" t="s">
        <v>94</v>
      </c>
      <c r="C45" s="50">
        <f>'RENEWAL SI'!C19</f>
        <v>500000</v>
      </c>
      <c r="D45" s="68"/>
      <c r="E45" s="68"/>
    </row>
    <row r="46" spans="2:5" x14ac:dyDescent="0.2">
      <c r="B46" s="51" t="s">
        <v>95</v>
      </c>
      <c r="C46" s="50" t="s">
        <v>96</v>
      </c>
      <c r="D46" s="68"/>
      <c r="E46" s="68"/>
    </row>
    <row r="47" spans="2:5" ht="15" x14ac:dyDescent="0.25">
      <c r="B47" s="43" t="s">
        <v>77</v>
      </c>
      <c r="C47" s="52" t="s">
        <v>97</v>
      </c>
      <c r="D47" s="68"/>
      <c r="E47" s="68"/>
    </row>
    <row r="48" spans="2:5" ht="15" x14ac:dyDescent="0.25">
      <c r="B48" s="43"/>
      <c r="C48" s="52"/>
      <c r="D48" s="68"/>
      <c r="E48" s="68"/>
    </row>
    <row r="49" spans="2:5" ht="15" x14ac:dyDescent="0.25">
      <c r="B49" s="96" t="s">
        <v>136</v>
      </c>
      <c r="C49" s="88"/>
      <c r="D49" s="88"/>
      <c r="E49" s="89"/>
    </row>
    <row r="50" spans="2:5" ht="15" x14ac:dyDescent="0.25">
      <c r="B50" s="64" t="s">
        <v>142</v>
      </c>
      <c r="C50" s="65">
        <f>'RENEWAL SI'!C20</f>
        <v>210000</v>
      </c>
      <c r="D50" s="68"/>
      <c r="E50" s="68"/>
    </row>
    <row r="51" spans="2:5" ht="15" x14ac:dyDescent="0.2">
      <c r="B51" s="66" t="s">
        <v>95</v>
      </c>
      <c r="C51" s="52" t="s">
        <v>96</v>
      </c>
      <c r="D51" s="68"/>
      <c r="E51" s="68"/>
    </row>
    <row r="52" spans="2:5" ht="15" x14ac:dyDescent="0.25">
      <c r="B52" s="64" t="s">
        <v>124</v>
      </c>
      <c r="C52" s="52" t="s">
        <v>125</v>
      </c>
      <c r="D52" s="68"/>
      <c r="E52" s="68"/>
    </row>
    <row r="53" spans="2:5" ht="15" x14ac:dyDescent="0.25">
      <c r="B53" s="64" t="s">
        <v>126</v>
      </c>
      <c r="C53" s="52" t="s">
        <v>125</v>
      </c>
      <c r="D53" s="68"/>
      <c r="E53" s="68"/>
    </row>
    <row r="54" spans="2:5" ht="15" x14ac:dyDescent="0.25">
      <c r="B54" s="64" t="s">
        <v>127</v>
      </c>
      <c r="C54" s="52" t="s">
        <v>70</v>
      </c>
      <c r="D54" s="68"/>
      <c r="E54" s="68"/>
    </row>
    <row r="55" spans="2:5" ht="15" x14ac:dyDescent="0.25">
      <c r="B55" s="64" t="s">
        <v>83</v>
      </c>
      <c r="C55" s="52" t="s">
        <v>70</v>
      </c>
      <c r="D55" s="68"/>
      <c r="E55" s="68"/>
    </row>
    <row r="56" spans="2:5" ht="15" x14ac:dyDescent="0.25">
      <c r="B56" s="64" t="s">
        <v>128</v>
      </c>
      <c r="C56" s="52" t="s">
        <v>70</v>
      </c>
      <c r="D56" s="68"/>
      <c r="E56" s="68"/>
    </row>
    <row r="57" spans="2:5" ht="15" x14ac:dyDescent="0.25">
      <c r="B57" s="64" t="s">
        <v>129</v>
      </c>
      <c r="C57" s="52" t="s">
        <v>70</v>
      </c>
      <c r="D57" s="68"/>
      <c r="E57" s="68"/>
    </row>
    <row r="58" spans="2:5" ht="15" x14ac:dyDescent="0.25">
      <c r="B58" s="64" t="s">
        <v>130</v>
      </c>
      <c r="C58" s="52" t="s">
        <v>70</v>
      </c>
      <c r="D58" s="68"/>
      <c r="E58" s="68"/>
    </row>
    <row r="59" spans="2:5" ht="15" x14ac:dyDescent="0.25">
      <c r="B59" s="64" t="s">
        <v>131</v>
      </c>
      <c r="C59" s="52" t="s">
        <v>70</v>
      </c>
      <c r="D59" s="68"/>
      <c r="E59" s="68"/>
    </row>
    <row r="60" spans="2:5" ht="45" x14ac:dyDescent="0.25">
      <c r="B60" s="64" t="s">
        <v>132</v>
      </c>
      <c r="C60" s="52" t="s">
        <v>70</v>
      </c>
      <c r="D60" s="68"/>
      <c r="E60" s="68"/>
    </row>
    <row r="61" spans="2:5" ht="15" x14ac:dyDescent="0.25">
      <c r="B61" s="64" t="s">
        <v>133</v>
      </c>
      <c r="C61" s="52" t="s">
        <v>70</v>
      </c>
      <c r="D61" s="68"/>
      <c r="E61" s="68"/>
    </row>
    <row r="62" spans="2:5" ht="15" x14ac:dyDescent="0.25">
      <c r="B62" s="64" t="s">
        <v>134</v>
      </c>
      <c r="C62" s="52" t="s">
        <v>70</v>
      </c>
      <c r="D62" s="68"/>
      <c r="E62" s="68"/>
    </row>
    <row r="63" spans="2:5" ht="45" x14ac:dyDescent="0.25">
      <c r="B63" s="64" t="s">
        <v>135</v>
      </c>
      <c r="C63" s="52" t="s">
        <v>70</v>
      </c>
      <c r="D63" s="68"/>
      <c r="E63" s="68"/>
    </row>
    <row r="64" spans="2:5" ht="15" x14ac:dyDescent="0.25">
      <c r="B64" s="64" t="s">
        <v>77</v>
      </c>
      <c r="C64" s="52" t="s">
        <v>97</v>
      </c>
      <c r="D64" s="68"/>
      <c r="E64" s="68"/>
    </row>
    <row r="65" spans="2:5" ht="15" x14ac:dyDescent="0.25">
      <c r="B65" s="43"/>
      <c r="C65" s="52"/>
      <c r="D65" s="68"/>
      <c r="E65" s="68"/>
    </row>
    <row r="66" spans="2:5" ht="15" x14ac:dyDescent="0.25">
      <c r="B66" s="87" t="s">
        <v>98</v>
      </c>
      <c r="C66" s="88"/>
      <c r="D66" s="88"/>
      <c r="E66" s="89"/>
    </row>
    <row r="67" spans="2:5" x14ac:dyDescent="0.25">
      <c r="B67" s="46" t="s">
        <v>99</v>
      </c>
      <c r="C67" s="50">
        <v>100000</v>
      </c>
      <c r="D67" s="68"/>
      <c r="E67" s="68"/>
    </row>
    <row r="68" spans="2:5" x14ac:dyDescent="0.25">
      <c r="B68" s="46" t="s">
        <v>100</v>
      </c>
      <c r="C68" s="50">
        <v>100000</v>
      </c>
      <c r="D68" s="68"/>
      <c r="E68" s="68"/>
    </row>
    <row r="69" spans="2:5" x14ac:dyDescent="0.25">
      <c r="B69" s="46" t="s">
        <v>101</v>
      </c>
      <c r="C69" s="53">
        <v>10500000</v>
      </c>
      <c r="D69" s="68"/>
      <c r="E69" s="68"/>
    </row>
    <row r="70" spans="2:5" x14ac:dyDescent="0.25">
      <c r="B70" s="46" t="s">
        <v>102</v>
      </c>
      <c r="C70" s="50" t="s">
        <v>70</v>
      </c>
      <c r="D70" s="68"/>
      <c r="E70" s="68"/>
    </row>
    <row r="71" spans="2:5" x14ac:dyDescent="0.25">
      <c r="B71" s="46" t="s">
        <v>83</v>
      </c>
      <c r="C71" s="50" t="s">
        <v>70</v>
      </c>
      <c r="D71" s="68"/>
      <c r="E71" s="68"/>
    </row>
    <row r="72" spans="2:5" x14ac:dyDescent="0.25">
      <c r="B72" s="46" t="s">
        <v>103</v>
      </c>
      <c r="C72" s="50" t="s">
        <v>70</v>
      </c>
      <c r="D72" s="68"/>
      <c r="E72" s="68"/>
    </row>
    <row r="73" spans="2:5" x14ac:dyDescent="0.25">
      <c r="B73" s="46" t="s">
        <v>104</v>
      </c>
      <c r="C73" s="50" t="s">
        <v>70</v>
      </c>
      <c r="D73" s="68"/>
      <c r="E73" s="68"/>
    </row>
    <row r="74" spans="2:5" x14ac:dyDescent="0.25">
      <c r="B74" s="46" t="s">
        <v>105</v>
      </c>
      <c r="C74" s="50" t="s">
        <v>87</v>
      </c>
      <c r="D74" s="68"/>
      <c r="E74" s="68"/>
    </row>
    <row r="75" spans="2:5" x14ac:dyDescent="0.25">
      <c r="B75" s="46"/>
      <c r="C75" s="50"/>
      <c r="D75" s="68"/>
      <c r="E75" s="68"/>
    </row>
    <row r="76" spans="2:5" ht="15" x14ac:dyDescent="0.25">
      <c r="B76" s="87" t="s">
        <v>106</v>
      </c>
      <c r="C76" s="88"/>
      <c r="D76" s="88"/>
      <c r="E76" s="89"/>
    </row>
    <row r="77" spans="2:5" x14ac:dyDescent="0.25">
      <c r="B77" s="46" t="s">
        <v>107</v>
      </c>
      <c r="C77" s="50">
        <v>2500000</v>
      </c>
      <c r="D77" s="68"/>
      <c r="E77" s="68"/>
    </row>
    <row r="78" spans="2:5" x14ac:dyDescent="0.25">
      <c r="B78" s="46" t="s">
        <v>108</v>
      </c>
      <c r="C78" s="50"/>
      <c r="D78" s="68"/>
      <c r="E78" s="68"/>
    </row>
    <row r="79" spans="2:5" x14ac:dyDescent="0.25">
      <c r="B79" s="46" t="s">
        <v>109</v>
      </c>
      <c r="C79" s="50">
        <v>1000000</v>
      </c>
      <c r="D79" s="68"/>
      <c r="E79" s="68"/>
    </row>
    <row r="80" spans="2:5" x14ac:dyDescent="0.25">
      <c r="B80" s="46" t="s">
        <v>86</v>
      </c>
      <c r="C80" s="50" t="s">
        <v>87</v>
      </c>
      <c r="D80" s="68"/>
      <c r="E80" s="68"/>
    </row>
    <row r="81" spans="2:5" x14ac:dyDescent="0.25">
      <c r="B81" s="46"/>
      <c r="C81" s="50"/>
      <c r="D81" s="68"/>
      <c r="E81" s="68"/>
    </row>
    <row r="82" spans="2:5" ht="15" x14ac:dyDescent="0.25">
      <c r="B82" s="87" t="s">
        <v>110</v>
      </c>
      <c r="C82" s="88"/>
      <c r="D82" s="88"/>
      <c r="E82" s="89"/>
    </row>
    <row r="83" spans="2:5" x14ac:dyDescent="0.25">
      <c r="B83" s="46" t="s">
        <v>111</v>
      </c>
      <c r="C83" s="50">
        <f>'RENEWAL SI'!C18</f>
        <v>400000</v>
      </c>
      <c r="D83" s="68"/>
      <c r="E83" s="68"/>
    </row>
    <row r="84" spans="2:5" x14ac:dyDescent="0.25">
      <c r="B84" s="46" t="s">
        <v>86</v>
      </c>
      <c r="C84" s="50" t="s">
        <v>87</v>
      </c>
      <c r="D84" s="68"/>
      <c r="E84" s="68"/>
    </row>
    <row r="85" spans="2:5" ht="15" x14ac:dyDescent="0.25">
      <c r="B85" s="87" t="s">
        <v>112</v>
      </c>
      <c r="C85" s="88"/>
      <c r="D85" s="88"/>
      <c r="E85" s="89"/>
    </row>
    <row r="86" spans="2:5" ht="15" x14ac:dyDescent="0.25">
      <c r="B86" s="43" t="s">
        <v>113</v>
      </c>
      <c r="C86" s="54">
        <v>2000000</v>
      </c>
      <c r="D86" s="68"/>
      <c r="E86" s="68"/>
    </row>
    <row r="87" spans="2:5" ht="15" x14ac:dyDescent="0.25">
      <c r="B87" s="43" t="s">
        <v>114</v>
      </c>
      <c r="C87" s="54" t="s">
        <v>115</v>
      </c>
      <c r="D87" s="68"/>
      <c r="E87" s="68"/>
    </row>
    <row r="88" spans="2:5" ht="25.5" customHeight="1" x14ac:dyDescent="0.25">
      <c r="B88" s="55" t="s">
        <v>116</v>
      </c>
      <c r="C88" s="56" t="s">
        <v>111</v>
      </c>
      <c r="D88" s="68"/>
      <c r="E88" s="68"/>
    </row>
    <row r="89" spans="2:5" x14ac:dyDescent="0.25">
      <c r="B89" s="57" t="str">
        <f>B11</f>
        <v>Bharat Sookshma Udyam Suraksha  - Fixed Assets &amp; Stocks</v>
      </c>
      <c r="C89" s="58">
        <f>C14</f>
        <v>15810000</v>
      </c>
      <c r="D89" s="68"/>
      <c r="E89" s="68"/>
    </row>
    <row r="90" spans="2:5" x14ac:dyDescent="0.25">
      <c r="B90" s="57" t="str">
        <f>B28</f>
        <v>Burglary - Fixed Assets &amp; Stocks</v>
      </c>
      <c r="C90" s="58">
        <f>C30</f>
        <v>9810000</v>
      </c>
      <c r="D90" s="68"/>
      <c r="E90" s="68"/>
    </row>
    <row r="91" spans="2:5" x14ac:dyDescent="0.25">
      <c r="B91" s="57" t="str">
        <f>B38</f>
        <v>EEI</v>
      </c>
      <c r="C91" s="58">
        <f>C39</f>
        <v>200000</v>
      </c>
      <c r="D91" s="68"/>
      <c r="E91" s="68"/>
    </row>
    <row r="92" spans="2:5" x14ac:dyDescent="0.25">
      <c r="B92" s="57" t="str">
        <f>B44</f>
        <v>Neon Sign Insurance</v>
      </c>
      <c r="C92" s="58">
        <f>C45</f>
        <v>500000</v>
      </c>
      <c r="D92" s="68"/>
      <c r="E92" s="68"/>
    </row>
    <row r="93" spans="2:5" x14ac:dyDescent="0.25">
      <c r="B93" s="57" t="s">
        <v>123</v>
      </c>
      <c r="C93" s="58">
        <f>C50</f>
        <v>210000</v>
      </c>
      <c r="D93" s="68"/>
      <c r="E93" s="68"/>
    </row>
    <row r="94" spans="2:5" x14ac:dyDescent="0.25">
      <c r="B94" s="57" t="str">
        <f>B66</f>
        <v>Money</v>
      </c>
      <c r="C94" s="58">
        <f>C69</f>
        <v>10500000</v>
      </c>
      <c r="D94" s="68"/>
      <c r="E94" s="68"/>
    </row>
    <row r="95" spans="2:5" x14ac:dyDescent="0.25">
      <c r="B95" s="57" t="str">
        <f>B76</f>
        <v>Fidelity</v>
      </c>
      <c r="C95" s="58">
        <f>C77</f>
        <v>2500000</v>
      </c>
      <c r="D95" s="68"/>
      <c r="E95" s="68"/>
    </row>
    <row r="96" spans="2:5" x14ac:dyDescent="0.25">
      <c r="B96" s="57" t="str">
        <f>B82</f>
        <v>Plate Glass &amp; Sanitary Fittings</v>
      </c>
      <c r="C96" s="58">
        <f>C83</f>
        <v>400000</v>
      </c>
      <c r="D96" s="68"/>
      <c r="E96" s="68"/>
    </row>
    <row r="97" spans="2:5" x14ac:dyDescent="0.25">
      <c r="B97" s="57" t="s">
        <v>112</v>
      </c>
      <c r="C97" s="58">
        <v>2000000</v>
      </c>
      <c r="D97" s="68"/>
      <c r="E97" s="68"/>
    </row>
    <row r="98" spans="2:5" x14ac:dyDescent="0.25">
      <c r="B98" s="90" t="s">
        <v>117</v>
      </c>
      <c r="C98" s="91"/>
      <c r="D98" s="70">
        <f>SUM(D89:D97)</f>
        <v>0</v>
      </c>
      <c r="E98" s="68"/>
    </row>
    <row r="99" spans="2:5" x14ac:dyDescent="0.25">
      <c r="B99" s="90" t="s">
        <v>118</v>
      </c>
      <c r="C99" s="91"/>
      <c r="D99" s="70">
        <f>D98*1.18</f>
        <v>0</v>
      </c>
      <c r="E99" s="68"/>
    </row>
  </sheetData>
  <mergeCells count="19">
    <mergeCell ref="B99:C99"/>
    <mergeCell ref="B49:E49"/>
    <mergeCell ref="B66:E66"/>
    <mergeCell ref="B76:E76"/>
    <mergeCell ref="B82:E82"/>
    <mergeCell ref="B85:E85"/>
    <mergeCell ref="B98:C98"/>
    <mergeCell ref="B44:E44"/>
    <mergeCell ref="B2:E2"/>
    <mergeCell ref="C3:E3"/>
    <mergeCell ref="C4:E4"/>
    <mergeCell ref="C5:E5"/>
    <mergeCell ref="C6:E6"/>
    <mergeCell ref="C7:E7"/>
    <mergeCell ref="C8:E8"/>
    <mergeCell ref="C9:E9"/>
    <mergeCell ref="B11:E11"/>
    <mergeCell ref="B28:E28"/>
    <mergeCell ref="B38:E38"/>
  </mergeCells>
  <conditionalFormatting sqref="A11:B11 A4:C6 A28:B28 A38:B38 A76:B76 A82:B82 A10:C10 A44:B44 A40:A41 A9 A2:B3 A85:A87 A19:A26 A98:B99 A12:C18 A27:C27 A39:C39 C40:C41 A42:C43 B86:C87 A45:A46 A47:C48 A8:C8 A7:B7 A66:B66 A88:C97 A65:C65 A49:A64 A100:C1048576 A1:XFD1 D12:XFD27 A29:XFD37 F28:XFD28 D39:XFD43 F38:XFD38 D45:XFD48 F44:XFD44 D50:XFD65 F49:XFD49 A67:XFD75 F66:XFD66 A77:XFD81 F76:XFD76 A83:XFD84 F82:XFD82 D86:XFD1048576 F85:XFD85 F2:XFD11">
    <cfRule type="containsText" dxfId="50" priority="9" operator="containsText" text="Not covered">
      <formula>NOT(ISERROR(SEARCH("Not covered",A1)))</formula>
    </cfRule>
  </conditionalFormatting>
  <conditionalFormatting sqref="B40:B41">
    <cfRule type="containsText" dxfId="49" priority="8" operator="containsText" text="Not covered">
      <formula>NOT(ISERROR(SEARCH("Not covered",B40)))</formula>
    </cfRule>
  </conditionalFormatting>
  <conditionalFormatting sqref="C45:C46">
    <cfRule type="containsText" dxfId="48" priority="7" operator="containsText" text="Not covered">
      <formula>NOT(ISERROR(SEARCH("Not covered",C45)))</formula>
    </cfRule>
  </conditionalFormatting>
  <conditionalFormatting sqref="C26">
    <cfRule type="containsText" dxfId="47" priority="6" operator="containsText" text="Not covered">
      <formula>NOT(ISERROR(SEARCH("Not covered",C26)))</formula>
    </cfRule>
  </conditionalFormatting>
  <conditionalFormatting sqref="B85">
    <cfRule type="containsText" dxfId="46" priority="5" operator="containsText" text="Not covered">
      <formula>NOT(ISERROR(SEARCH("Not covered",B85)))</formula>
    </cfRule>
  </conditionalFormatting>
  <conditionalFormatting sqref="B45:B46">
    <cfRule type="containsText" dxfId="45" priority="4" operator="containsText" text="Not covered">
      <formula>NOT(ISERROR(SEARCH("Not covered",B45)))</formula>
    </cfRule>
  </conditionalFormatting>
  <conditionalFormatting sqref="B51:C64 B49 C50">
    <cfRule type="containsText" dxfId="44" priority="3" operator="containsText" text="Not covered">
      <formula>NOT(ISERROR(SEARCH("Not covered",B49)))</formula>
    </cfRule>
  </conditionalFormatting>
  <conditionalFormatting sqref="D10">
    <cfRule type="containsText" dxfId="43" priority="2" operator="containsText" text="Not covered">
      <formula>NOT(ISERROR(SEARCH("Not covered",D10)))</formula>
    </cfRule>
  </conditionalFormatting>
  <conditionalFormatting sqref="B50">
    <cfRule type="containsText" dxfId="42" priority="1" operator="containsText" text="Not covered">
      <formula>NOT(ISERROR(SEARCH("Not covered",B50)))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workbookViewId="0">
      <selection activeCell="C4" sqref="C4:E4"/>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SI'!D3</f>
        <v>M/S MAANSAROVAR MOTORS PVT LTD</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37</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SI'!D22</f>
        <v>7470000</v>
      </c>
      <c r="D12" s="68"/>
      <c r="E12" s="68"/>
    </row>
    <row r="13" spans="2:5" ht="15" x14ac:dyDescent="0.25">
      <c r="B13" s="36" t="s">
        <v>63</v>
      </c>
      <c r="C13" s="37">
        <f>'RENEWAL SI'!D29</f>
        <v>8500000</v>
      </c>
      <c r="D13" s="68"/>
      <c r="E13" s="68"/>
    </row>
    <row r="14" spans="2:5" s="40" customFormat="1" ht="15" x14ac:dyDescent="0.25">
      <c r="B14" s="38" t="s">
        <v>64</v>
      </c>
      <c r="C14" s="39">
        <f>SUM(C12:C13)</f>
        <v>15970000</v>
      </c>
      <c r="D14" s="69"/>
      <c r="E14" s="69"/>
    </row>
    <row r="15" spans="2:5" ht="15" x14ac:dyDescent="0.25">
      <c r="B15" s="41" t="s">
        <v>65</v>
      </c>
      <c r="C15" s="42"/>
      <c r="D15" s="68"/>
      <c r="E15" s="68"/>
    </row>
    <row r="16" spans="2:5" ht="15" x14ac:dyDescent="0.25">
      <c r="B16" s="43" t="s">
        <v>66</v>
      </c>
      <c r="C16" s="42">
        <f>C14</f>
        <v>15970000</v>
      </c>
      <c r="D16" s="68"/>
      <c r="E16" s="68"/>
    </row>
    <row r="17" spans="2:5" ht="15" x14ac:dyDescent="0.25">
      <c r="B17" s="43" t="s">
        <v>67</v>
      </c>
      <c r="C17" s="42">
        <f>C16</f>
        <v>15970000</v>
      </c>
      <c r="D17" s="68"/>
      <c r="E17" s="68"/>
    </row>
    <row r="18" spans="2:5" ht="15" x14ac:dyDescent="0.25">
      <c r="B18" s="43" t="s">
        <v>68</v>
      </c>
      <c r="C18" s="42">
        <f>C16</f>
        <v>15970000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SI'!D13</f>
        <v>9970000</v>
      </c>
      <c r="D29" s="68"/>
      <c r="E29" s="68"/>
    </row>
    <row r="30" spans="2:5" x14ac:dyDescent="0.25">
      <c r="B30" s="47" t="s">
        <v>64</v>
      </c>
      <c r="C30" s="48">
        <f>C29</f>
        <v>9970000</v>
      </c>
      <c r="D30" s="68"/>
      <c r="E30" s="68"/>
    </row>
    <row r="31" spans="2:5" x14ac:dyDescent="0.25">
      <c r="B31" s="46" t="s">
        <v>81</v>
      </c>
      <c r="C31" s="42">
        <f>C30*25%</f>
        <v>2492500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SI'!D17</f>
        <v>300000</v>
      </c>
      <c r="D39" s="68"/>
      <c r="E39" s="68"/>
    </row>
    <row r="40" spans="2:5" x14ac:dyDescent="0.25">
      <c r="B40" s="46" t="s">
        <v>90</v>
      </c>
      <c r="C40" s="42">
        <f>C39*5%</f>
        <v>15000</v>
      </c>
      <c r="D40" s="68"/>
      <c r="E40" s="68"/>
    </row>
    <row r="41" spans="2:5" x14ac:dyDescent="0.25">
      <c r="B41" s="46" t="s">
        <v>91</v>
      </c>
      <c r="C41" s="42">
        <f>C39*10%</f>
        <v>30000</v>
      </c>
      <c r="D41" s="68"/>
      <c r="E41" s="68"/>
    </row>
    <row r="42" spans="2:5" x14ac:dyDescent="0.25">
      <c r="B42" s="46" t="s">
        <v>86</v>
      </c>
      <c r="C42" s="49" t="s">
        <v>92</v>
      </c>
      <c r="D42" s="68"/>
      <c r="E42" s="68"/>
    </row>
    <row r="43" spans="2:5" x14ac:dyDescent="0.25">
      <c r="B43" s="46"/>
      <c r="C43" s="42"/>
      <c r="D43" s="68"/>
      <c r="E43" s="68"/>
    </row>
    <row r="44" spans="2:5" ht="15" x14ac:dyDescent="0.25">
      <c r="B44" s="87" t="s">
        <v>93</v>
      </c>
      <c r="C44" s="88"/>
      <c r="D44" s="88"/>
      <c r="E44" s="89"/>
    </row>
    <row r="45" spans="2:5" ht="15" x14ac:dyDescent="0.25">
      <c r="B45" s="43" t="s">
        <v>94</v>
      </c>
      <c r="C45" s="50">
        <f>'RENEWAL SI'!D19</f>
        <v>500000</v>
      </c>
      <c r="D45" s="68"/>
      <c r="E45" s="68"/>
    </row>
    <row r="46" spans="2:5" x14ac:dyDescent="0.2">
      <c r="B46" s="51" t="s">
        <v>95</v>
      </c>
      <c r="C46" s="50" t="s">
        <v>96</v>
      </c>
      <c r="D46" s="68"/>
      <c r="E46" s="68"/>
    </row>
    <row r="47" spans="2:5" ht="15" x14ac:dyDescent="0.25">
      <c r="B47" s="43" t="s">
        <v>77</v>
      </c>
      <c r="C47" s="52" t="s">
        <v>97</v>
      </c>
      <c r="D47" s="68"/>
      <c r="E47" s="68"/>
    </row>
    <row r="48" spans="2:5" ht="15" x14ac:dyDescent="0.25">
      <c r="B48" s="43"/>
      <c r="C48" s="52"/>
      <c r="D48" s="68"/>
      <c r="E48" s="68"/>
    </row>
    <row r="49" spans="2:5" ht="15" x14ac:dyDescent="0.25">
      <c r="B49" s="96" t="s">
        <v>136</v>
      </c>
      <c r="C49" s="88"/>
      <c r="D49" s="88"/>
      <c r="E49" s="89"/>
    </row>
    <row r="50" spans="2:5" ht="15" x14ac:dyDescent="0.25">
      <c r="B50" s="64" t="s">
        <v>142</v>
      </c>
      <c r="C50" s="65">
        <f>'RENEWAL SI'!D20</f>
        <v>270000</v>
      </c>
      <c r="D50" s="68"/>
      <c r="E50" s="68"/>
    </row>
    <row r="51" spans="2:5" ht="15" x14ac:dyDescent="0.2">
      <c r="B51" s="66" t="s">
        <v>95</v>
      </c>
      <c r="C51" s="52" t="s">
        <v>96</v>
      </c>
      <c r="D51" s="68"/>
      <c r="E51" s="68"/>
    </row>
    <row r="52" spans="2:5" ht="15" x14ac:dyDescent="0.25">
      <c r="B52" s="64" t="s">
        <v>124</v>
      </c>
      <c r="C52" s="52" t="s">
        <v>125</v>
      </c>
      <c r="D52" s="68"/>
      <c r="E52" s="68"/>
    </row>
    <row r="53" spans="2:5" ht="15" x14ac:dyDescent="0.25">
      <c r="B53" s="64" t="s">
        <v>126</v>
      </c>
      <c r="C53" s="52" t="s">
        <v>125</v>
      </c>
      <c r="D53" s="68"/>
      <c r="E53" s="68"/>
    </row>
    <row r="54" spans="2:5" ht="15" x14ac:dyDescent="0.25">
      <c r="B54" s="64" t="s">
        <v>127</v>
      </c>
      <c r="C54" s="52" t="s">
        <v>70</v>
      </c>
      <c r="D54" s="68"/>
      <c r="E54" s="68"/>
    </row>
    <row r="55" spans="2:5" ht="15" x14ac:dyDescent="0.25">
      <c r="B55" s="64" t="s">
        <v>83</v>
      </c>
      <c r="C55" s="52" t="s">
        <v>70</v>
      </c>
      <c r="D55" s="68"/>
      <c r="E55" s="68"/>
    </row>
    <row r="56" spans="2:5" ht="15" x14ac:dyDescent="0.25">
      <c r="B56" s="64" t="s">
        <v>128</v>
      </c>
      <c r="C56" s="52" t="s">
        <v>70</v>
      </c>
      <c r="D56" s="68"/>
      <c r="E56" s="68"/>
    </row>
    <row r="57" spans="2:5" ht="15" x14ac:dyDescent="0.25">
      <c r="B57" s="64" t="s">
        <v>129</v>
      </c>
      <c r="C57" s="52" t="s">
        <v>70</v>
      </c>
      <c r="D57" s="68"/>
      <c r="E57" s="68"/>
    </row>
    <row r="58" spans="2:5" ht="15" x14ac:dyDescent="0.25">
      <c r="B58" s="64" t="s">
        <v>130</v>
      </c>
      <c r="C58" s="52" t="s">
        <v>70</v>
      </c>
      <c r="D58" s="68"/>
      <c r="E58" s="68"/>
    </row>
    <row r="59" spans="2:5" ht="15" x14ac:dyDescent="0.25">
      <c r="B59" s="64" t="s">
        <v>131</v>
      </c>
      <c r="C59" s="52" t="s">
        <v>70</v>
      </c>
      <c r="D59" s="68"/>
      <c r="E59" s="68"/>
    </row>
    <row r="60" spans="2:5" ht="45" x14ac:dyDescent="0.25">
      <c r="B60" s="64" t="s">
        <v>132</v>
      </c>
      <c r="C60" s="52" t="s">
        <v>70</v>
      </c>
      <c r="D60" s="68"/>
      <c r="E60" s="68"/>
    </row>
    <row r="61" spans="2:5" ht="15" x14ac:dyDescent="0.25">
      <c r="B61" s="64" t="s">
        <v>133</v>
      </c>
      <c r="C61" s="52" t="s">
        <v>70</v>
      </c>
      <c r="D61" s="68"/>
      <c r="E61" s="68"/>
    </row>
    <row r="62" spans="2:5" ht="15" x14ac:dyDescent="0.25">
      <c r="B62" s="64" t="s">
        <v>134</v>
      </c>
      <c r="C62" s="52" t="s">
        <v>70</v>
      </c>
      <c r="D62" s="68"/>
      <c r="E62" s="68"/>
    </row>
    <row r="63" spans="2:5" ht="45" x14ac:dyDescent="0.25">
      <c r="B63" s="64" t="s">
        <v>135</v>
      </c>
      <c r="C63" s="52" t="s">
        <v>70</v>
      </c>
      <c r="D63" s="68"/>
      <c r="E63" s="68"/>
    </row>
    <row r="64" spans="2:5" ht="15" x14ac:dyDescent="0.25">
      <c r="B64" s="64" t="s">
        <v>77</v>
      </c>
      <c r="C64" s="52" t="s">
        <v>97</v>
      </c>
      <c r="D64" s="68"/>
      <c r="E64" s="68"/>
    </row>
    <row r="65" spans="2:5" ht="15" x14ac:dyDescent="0.25">
      <c r="B65" s="43"/>
      <c r="C65" s="52"/>
      <c r="D65" s="68"/>
      <c r="E65" s="68"/>
    </row>
    <row r="66" spans="2:5" ht="15" x14ac:dyDescent="0.25">
      <c r="B66" s="87" t="s">
        <v>98</v>
      </c>
      <c r="C66" s="88"/>
      <c r="D66" s="88"/>
      <c r="E66" s="89"/>
    </row>
    <row r="67" spans="2:5" x14ac:dyDescent="0.25">
      <c r="B67" s="46" t="s">
        <v>99</v>
      </c>
      <c r="C67" s="50">
        <v>100000</v>
      </c>
      <c r="D67" s="68"/>
      <c r="E67" s="68"/>
    </row>
    <row r="68" spans="2:5" x14ac:dyDescent="0.25">
      <c r="B68" s="46" t="s">
        <v>100</v>
      </c>
      <c r="C68" s="50">
        <v>100000</v>
      </c>
      <c r="D68" s="68"/>
      <c r="E68" s="68"/>
    </row>
    <row r="69" spans="2:5" x14ac:dyDescent="0.25">
      <c r="B69" s="46" t="s">
        <v>101</v>
      </c>
      <c r="C69" s="53">
        <v>10500000</v>
      </c>
      <c r="D69" s="68"/>
      <c r="E69" s="68"/>
    </row>
    <row r="70" spans="2:5" x14ac:dyDescent="0.25">
      <c r="B70" s="46" t="s">
        <v>102</v>
      </c>
      <c r="C70" s="50" t="s">
        <v>70</v>
      </c>
      <c r="D70" s="68"/>
      <c r="E70" s="68"/>
    </row>
    <row r="71" spans="2:5" x14ac:dyDescent="0.25">
      <c r="B71" s="46" t="s">
        <v>83</v>
      </c>
      <c r="C71" s="50" t="s">
        <v>70</v>
      </c>
      <c r="D71" s="68"/>
      <c r="E71" s="68"/>
    </row>
    <row r="72" spans="2:5" x14ac:dyDescent="0.25">
      <c r="B72" s="46" t="s">
        <v>103</v>
      </c>
      <c r="C72" s="50" t="s">
        <v>70</v>
      </c>
      <c r="D72" s="68"/>
      <c r="E72" s="68"/>
    </row>
    <row r="73" spans="2:5" x14ac:dyDescent="0.25">
      <c r="B73" s="46" t="s">
        <v>104</v>
      </c>
      <c r="C73" s="50" t="s">
        <v>70</v>
      </c>
      <c r="D73" s="68"/>
      <c r="E73" s="68"/>
    </row>
    <row r="74" spans="2:5" x14ac:dyDescent="0.25">
      <c r="B74" s="46" t="s">
        <v>105</v>
      </c>
      <c r="C74" s="50" t="s">
        <v>87</v>
      </c>
      <c r="D74" s="68"/>
      <c r="E74" s="68"/>
    </row>
    <row r="75" spans="2:5" x14ac:dyDescent="0.25">
      <c r="B75" s="46"/>
      <c r="C75" s="50"/>
      <c r="D75" s="68"/>
      <c r="E75" s="68"/>
    </row>
    <row r="76" spans="2:5" ht="15" x14ac:dyDescent="0.25">
      <c r="B76" s="87" t="s">
        <v>106</v>
      </c>
      <c r="C76" s="88"/>
      <c r="D76" s="88"/>
      <c r="E76" s="89"/>
    </row>
    <row r="77" spans="2:5" x14ac:dyDescent="0.25">
      <c r="B77" s="46" t="s">
        <v>107</v>
      </c>
      <c r="C77" s="50">
        <v>2500000</v>
      </c>
      <c r="D77" s="68"/>
      <c r="E77" s="68"/>
    </row>
    <row r="78" spans="2:5" x14ac:dyDescent="0.25">
      <c r="B78" s="46" t="s">
        <v>108</v>
      </c>
      <c r="C78" s="50"/>
      <c r="D78" s="68"/>
      <c r="E78" s="68"/>
    </row>
    <row r="79" spans="2:5" x14ac:dyDescent="0.25">
      <c r="B79" s="46" t="s">
        <v>109</v>
      </c>
      <c r="C79" s="50">
        <v>1000000</v>
      </c>
      <c r="D79" s="68"/>
      <c r="E79" s="68"/>
    </row>
    <row r="80" spans="2:5" x14ac:dyDescent="0.25">
      <c r="B80" s="46" t="s">
        <v>86</v>
      </c>
      <c r="C80" s="50" t="s">
        <v>87</v>
      </c>
      <c r="D80" s="68"/>
      <c r="E80" s="68"/>
    </row>
    <row r="81" spans="2:5" x14ac:dyDescent="0.25">
      <c r="B81" s="46"/>
      <c r="C81" s="50"/>
      <c r="D81" s="68"/>
      <c r="E81" s="68"/>
    </row>
    <row r="82" spans="2:5" ht="15" x14ac:dyDescent="0.25">
      <c r="B82" s="87" t="s">
        <v>110</v>
      </c>
      <c r="C82" s="88"/>
      <c r="D82" s="88"/>
      <c r="E82" s="89"/>
    </row>
    <row r="83" spans="2:5" x14ac:dyDescent="0.25">
      <c r="B83" s="46" t="s">
        <v>111</v>
      </c>
      <c r="C83" s="50">
        <f>'RENEWAL SI'!D18</f>
        <v>400000</v>
      </c>
      <c r="D83" s="68"/>
      <c r="E83" s="68"/>
    </row>
    <row r="84" spans="2:5" x14ac:dyDescent="0.25">
      <c r="B84" s="46" t="s">
        <v>86</v>
      </c>
      <c r="C84" s="50" t="s">
        <v>87</v>
      </c>
      <c r="D84" s="68"/>
      <c r="E84" s="68"/>
    </row>
    <row r="85" spans="2:5" ht="15" x14ac:dyDescent="0.25">
      <c r="B85" s="87" t="s">
        <v>112</v>
      </c>
      <c r="C85" s="88"/>
      <c r="D85" s="88"/>
      <c r="E85" s="89"/>
    </row>
    <row r="86" spans="2:5" ht="15" x14ac:dyDescent="0.25">
      <c r="B86" s="43" t="s">
        <v>113</v>
      </c>
      <c r="C86" s="54">
        <v>2000000</v>
      </c>
      <c r="D86" s="68"/>
      <c r="E86" s="68"/>
    </row>
    <row r="87" spans="2:5" ht="15" x14ac:dyDescent="0.25">
      <c r="B87" s="43" t="s">
        <v>114</v>
      </c>
      <c r="C87" s="54" t="s">
        <v>115</v>
      </c>
      <c r="D87" s="68"/>
      <c r="E87" s="68"/>
    </row>
    <row r="88" spans="2:5" ht="25.5" customHeight="1" x14ac:dyDescent="0.25">
      <c r="B88" s="55" t="s">
        <v>116</v>
      </c>
      <c r="C88" s="56" t="s">
        <v>111</v>
      </c>
      <c r="D88" s="68"/>
      <c r="E88" s="68"/>
    </row>
    <row r="89" spans="2:5" x14ac:dyDescent="0.25">
      <c r="B89" s="57" t="str">
        <f>B11</f>
        <v>Bharat Sookshma Udyam Suraksha  - Fixed Assets &amp; Stocks</v>
      </c>
      <c r="C89" s="58">
        <f>C14</f>
        <v>15970000</v>
      </c>
      <c r="D89" s="68"/>
      <c r="E89" s="68"/>
    </row>
    <row r="90" spans="2:5" x14ac:dyDescent="0.25">
      <c r="B90" s="57" t="str">
        <f>B28</f>
        <v>Burglary - Fixed Assets &amp; Stocks</v>
      </c>
      <c r="C90" s="58">
        <f>C30</f>
        <v>9970000</v>
      </c>
      <c r="D90" s="68"/>
      <c r="E90" s="68"/>
    </row>
    <row r="91" spans="2:5" x14ac:dyDescent="0.25">
      <c r="B91" s="57" t="str">
        <f>B38</f>
        <v>EEI</v>
      </c>
      <c r="C91" s="58">
        <f>C39</f>
        <v>300000</v>
      </c>
      <c r="D91" s="68"/>
      <c r="E91" s="68"/>
    </row>
    <row r="92" spans="2:5" x14ac:dyDescent="0.25">
      <c r="B92" s="57" t="str">
        <f>B44</f>
        <v>Neon Sign Insurance</v>
      </c>
      <c r="C92" s="58">
        <f>C45</f>
        <v>500000</v>
      </c>
      <c r="D92" s="68"/>
      <c r="E92" s="68"/>
    </row>
    <row r="93" spans="2:5" x14ac:dyDescent="0.25">
      <c r="B93" s="57" t="s">
        <v>123</v>
      </c>
      <c r="C93" s="58">
        <f>C50</f>
        <v>270000</v>
      </c>
      <c r="D93" s="68"/>
      <c r="E93" s="68"/>
    </row>
    <row r="94" spans="2:5" x14ac:dyDescent="0.25">
      <c r="B94" s="57" t="str">
        <f>B66</f>
        <v>Money</v>
      </c>
      <c r="C94" s="58">
        <f>C69</f>
        <v>10500000</v>
      </c>
      <c r="D94" s="68"/>
      <c r="E94" s="68"/>
    </row>
    <row r="95" spans="2:5" x14ac:dyDescent="0.25">
      <c r="B95" s="57" t="str">
        <f>B76</f>
        <v>Fidelity</v>
      </c>
      <c r="C95" s="58">
        <f>C77</f>
        <v>2500000</v>
      </c>
      <c r="D95" s="68"/>
      <c r="E95" s="68"/>
    </row>
    <row r="96" spans="2:5" x14ac:dyDescent="0.25">
      <c r="B96" s="57" t="str">
        <f>B82</f>
        <v>Plate Glass &amp; Sanitary Fittings</v>
      </c>
      <c r="C96" s="58">
        <f>C83</f>
        <v>400000</v>
      </c>
      <c r="D96" s="68"/>
      <c r="E96" s="68"/>
    </row>
    <row r="97" spans="2:5" x14ac:dyDescent="0.25">
      <c r="B97" s="57" t="s">
        <v>112</v>
      </c>
      <c r="C97" s="58">
        <v>2000000</v>
      </c>
      <c r="D97" s="68"/>
      <c r="E97" s="68"/>
    </row>
    <row r="98" spans="2:5" x14ac:dyDescent="0.25">
      <c r="B98" s="90" t="s">
        <v>117</v>
      </c>
      <c r="C98" s="91"/>
      <c r="D98" s="70">
        <f>SUM(D89:D97)</f>
        <v>0</v>
      </c>
      <c r="E98" s="68"/>
    </row>
    <row r="99" spans="2:5" x14ac:dyDescent="0.25">
      <c r="B99" s="90" t="s">
        <v>118</v>
      </c>
      <c r="C99" s="91"/>
      <c r="D99" s="70">
        <f>D98*1.18</f>
        <v>0</v>
      </c>
      <c r="E99" s="68"/>
    </row>
  </sheetData>
  <mergeCells count="19">
    <mergeCell ref="B99:C99"/>
    <mergeCell ref="B49:E49"/>
    <mergeCell ref="B66:E66"/>
    <mergeCell ref="B76:E76"/>
    <mergeCell ref="B82:E82"/>
    <mergeCell ref="B85:E85"/>
    <mergeCell ref="B98:C98"/>
    <mergeCell ref="B44:E44"/>
    <mergeCell ref="B2:E2"/>
    <mergeCell ref="C3:E3"/>
    <mergeCell ref="C4:E4"/>
    <mergeCell ref="C5:E5"/>
    <mergeCell ref="C6:E6"/>
    <mergeCell ref="C7:E7"/>
    <mergeCell ref="C8:E8"/>
    <mergeCell ref="C9:E9"/>
    <mergeCell ref="B11:E11"/>
    <mergeCell ref="B28:E28"/>
    <mergeCell ref="B38:E38"/>
  </mergeCells>
  <conditionalFormatting sqref="A11:B11 A4:C6 A28:B28 A38:B38 A76:B76 A82:B82 A10:C10 A44:B44 A40:A41 A9 A2:B3 A85:A87 A19:A26 A98:B99 A12:C18 A27:C27 A39:C39 C40:C41 A42:C43 B86:C87 A45:A46 A47:C48 A8:C8 A7:B7 A66:B66 A88:C97 A65:C65 A49:A64 A100:C1048576 A1:XFD1 D12:XFD27 A29:XFD37 F28:XFD28 D39:XFD43 F38:XFD38 D45:XFD48 F44:XFD44 D50:XFD65 F49:XFD49 A67:XFD75 F66:XFD66 A77:XFD81 F76:XFD76 A83:XFD84 F82:XFD82 D86:XFD1048576 F85:XFD85 F2:XFD11">
    <cfRule type="containsText" dxfId="41" priority="9" operator="containsText" text="Not covered">
      <formula>NOT(ISERROR(SEARCH("Not covered",A1)))</formula>
    </cfRule>
  </conditionalFormatting>
  <conditionalFormatting sqref="B40:B41">
    <cfRule type="containsText" dxfId="40" priority="8" operator="containsText" text="Not covered">
      <formula>NOT(ISERROR(SEARCH("Not covered",B40)))</formula>
    </cfRule>
  </conditionalFormatting>
  <conditionalFormatting sqref="C45:C46">
    <cfRule type="containsText" dxfId="39" priority="7" operator="containsText" text="Not covered">
      <formula>NOT(ISERROR(SEARCH("Not covered",C45)))</formula>
    </cfRule>
  </conditionalFormatting>
  <conditionalFormatting sqref="C26">
    <cfRule type="containsText" dxfId="38" priority="6" operator="containsText" text="Not covered">
      <formula>NOT(ISERROR(SEARCH("Not covered",C26)))</formula>
    </cfRule>
  </conditionalFormatting>
  <conditionalFormatting sqref="B85">
    <cfRule type="containsText" dxfId="37" priority="5" operator="containsText" text="Not covered">
      <formula>NOT(ISERROR(SEARCH("Not covered",B85)))</formula>
    </cfRule>
  </conditionalFormatting>
  <conditionalFormatting sqref="B45:B46">
    <cfRule type="containsText" dxfId="36" priority="4" operator="containsText" text="Not covered">
      <formula>NOT(ISERROR(SEARCH("Not covered",B45)))</formula>
    </cfRule>
  </conditionalFormatting>
  <conditionalFormatting sqref="B51:C64 B49 C50">
    <cfRule type="containsText" dxfId="35" priority="3" operator="containsText" text="Not covered">
      <formula>NOT(ISERROR(SEARCH("Not covered",B49)))</formula>
    </cfRule>
  </conditionalFormatting>
  <conditionalFormatting sqref="D10">
    <cfRule type="containsText" dxfId="34" priority="2" operator="containsText" text="Not covered">
      <formula>NOT(ISERROR(SEARCH("Not covered",D10)))</formula>
    </cfRule>
  </conditionalFormatting>
  <conditionalFormatting sqref="B50">
    <cfRule type="containsText" dxfId="33" priority="1" operator="containsText" text="Not covered">
      <formula>NOT(ISERROR(SEARCH("Not covered",B50)))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8"/>
  <sheetViews>
    <sheetView tabSelected="1" topLeftCell="B1" workbookViewId="0">
      <selection activeCell="C12" sqref="C12"/>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SI'!E3</f>
        <v>M/S MAANSAROVAR MOTORS PVT LTD</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42</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SI'!E22</f>
        <v>12275000</v>
      </c>
      <c r="D12" s="68"/>
      <c r="E12" s="68"/>
    </row>
    <row r="13" spans="2:5" ht="15" x14ac:dyDescent="0.25">
      <c r="B13" s="36" t="s">
        <v>63</v>
      </c>
      <c r="C13" s="37">
        <f>'RENEWAL SI'!E29</f>
        <v>8500000</v>
      </c>
      <c r="D13" s="68"/>
      <c r="E13" s="68"/>
    </row>
    <row r="14" spans="2:5" s="40" customFormat="1" ht="15" x14ac:dyDescent="0.25">
      <c r="B14" s="38" t="s">
        <v>64</v>
      </c>
      <c r="C14" s="39">
        <f>SUM(C12:C13)</f>
        <v>20775000</v>
      </c>
      <c r="D14" s="69"/>
      <c r="E14" s="69"/>
    </row>
    <row r="15" spans="2:5" ht="15" x14ac:dyDescent="0.25">
      <c r="B15" s="41" t="s">
        <v>65</v>
      </c>
      <c r="C15" s="42"/>
      <c r="D15" s="68"/>
      <c r="E15" s="68"/>
    </row>
    <row r="16" spans="2:5" ht="15" x14ac:dyDescent="0.25">
      <c r="B16" s="43" t="s">
        <v>66</v>
      </c>
      <c r="C16" s="42">
        <f>C14</f>
        <v>20775000</v>
      </c>
      <c r="D16" s="68"/>
      <c r="E16" s="68"/>
    </row>
    <row r="17" spans="2:5" ht="15" x14ac:dyDescent="0.25">
      <c r="B17" s="43" t="s">
        <v>67</v>
      </c>
      <c r="C17" s="42">
        <f>C16</f>
        <v>20775000</v>
      </c>
      <c r="D17" s="68"/>
      <c r="E17" s="68"/>
    </row>
    <row r="18" spans="2:5" ht="15" x14ac:dyDescent="0.25">
      <c r="B18" s="43" t="s">
        <v>68</v>
      </c>
      <c r="C18" s="42">
        <f>C16</f>
        <v>20775000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SI'!E13</f>
        <v>14775000</v>
      </c>
      <c r="D29" s="68"/>
      <c r="E29" s="68"/>
    </row>
    <row r="30" spans="2:5" x14ac:dyDescent="0.25">
      <c r="B30" s="47" t="s">
        <v>64</v>
      </c>
      <c r="C30" s="48">
        <f>C29</f>
        <v>14775000</v>
      </c>
      <c r="D30" s="68"/>
      <c r="E30" s="68"/>
    </row>
    <row r="31" spans="2:5" x14ac:dyDescent="0.25">
      <c r="B31" s="46" t="s">
        <v>81</v>
      </c>
      <c r="C31" s="42">
        <f>C30*25%</f>
        <v>3693750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SI'!E17</f>
        <v>300000</v>
      </c>
      <c r="D39" s="68"/>
      <c r="E39" s="68"/>
    </row>
    <row r="40" spans="2:5" x14ac:dyDescent="0.25">
      <c r="B40" s="46" t="s">
        <v>90</v>
      </c>
      <c r="C40" s="42">
        <f>C39*5%</f>
        <v>15000</v>
      </c>
      <c r="D40" s="68"/>
      <c r="E40" s="68"/>
    </row>
    <row r="41" spans="2:5" x14ac:dyDescent="0.25">
      <c r="B41" s="46" t="s">
        <v>91</v>
      </c>
      <c r="C41" s="42">
        <f>C39*10%</f>
        <v>30000</v>
      </c>
      <c r="D41" s="68"/>
      <c r="E41" s="68"/>
    </row>
    <row r="42" spans="2:5" x14ac:dyDescent="0.25">
      <c r="B42" s="46" t="s">
        <v>86</v>
      </c>
      <c r="C42" s="49" t="s">
        <v>92</v>
      </c>
      <c r="D42" s="68"/>
      <c r="E42" s="68"/>
    </row>
    <row r="43" spans="2:5" x14ac:dyDescent="0.25">
      <c r="B43" s="46"/>
      <c r="C43" s="49"/>
      <c r="D43" s="68"/>
      <c r="E43" s="68"/>
    </row>
    <row r="44" spans="2:5" ht="15" x14ac:dyDescent="0.25">
      <c r="B44" s="87" t="s">
        <v>145</v>
      </c>
      <c r="C44" s="88"/>
      <c r="D44" s="88"/>
      <c r="E44" s="89"/>
    </row>
    <row r="45" spans="2:5" ht="15" x14ac:dyDescent="0.25">
      <c r="B45" s="46" t="s">
        <v>151</v>
      </c>
      <c r="C45" s="98">
        <f>'RENEWAL SI'!E14</f>
        <v>5000000</v>
      </c>
      <c r="D45" s="68"/>
      <c r="E45" s="68"/>
    </row>
    <row r="46" spans="2:5" x14ac:dyDescent="0.2">
      <c r="B46" s="46" t="s">
        <v>90</v>
      </c>
      <c r="C46" s="99">
        <f>C45*5%</f>
        <v>250000</v>
      </c>
      <c r="D46" s="68"/>
      <c r="E46" s="68"/>
    </row>
    <row r="47" spans="2:5" x14ac:dyDescent="0.2">
      <c r="B47" s="46" t="s">
        <v>146</v>
      </c>
      <c r="C47" s="99" t="s">
        <v>147</v>
      </c>
      <c r="D47" s="68"/>
      <c r="E47" s="68"/>
    </row>
    <row r="48" spans="2:5" x14ac:dyDescent="0.2">
      <c r="B48" s="46" t="s">
        <v>148</v>
      </c>
      <c r="C48" s="99" t="s">
        <v>147</v>
      </c>
      <c r="D48" s="68"/>
      <c r="E48" s="68"/>
    </row>
    <row r="49" spans="2:5" x14ac:dyDescent="0.2">
      <c r="B49" s="46" t="s">
        <v>149</v>
      </c>
      <c r="C49" s="99">
        <f>C45*10%</f>
        <v>500000</v>
      </c>
      <c r="D49" s="68"/>
      <c r="E49" s="68"/>
    </row>
    <row r="50" spans="2:5" x14ac:dyDescent="0.2">
      <c r="B50" s="46" t="s">
        <v>86</v>
      </c>
      <c r="C50" s="99" t="s">
        <v>150</v>
      </c>
      <c r="D50" s="68"/>
      <c r="E50" s="68"/>
    </row>
    <row r="51" spans="2:5" x14ac:dyDescent="0.25">
      <c r="B51" s="46"/>
      <c r="C51" s="49"/>
      <c r="D51" s="68"/>
      <c r="E51" s="68"/>
    </row>
    <row r="52" spans="2:5" ht="15" x14ac:dyDescent="0.25">
      <c r="B52" s="87" t="s">
        <v>93</v>
      </c>
      <c r="C52" s="88"/>
      <c r="D52" s="88"/>
      <c r="E52" s="89"/>
    </row>
    <row r="53" spans="2:5" ht="15" x14ac:dyDescent="0.25">
      <c r="B53" s="43" t="s">
        <v>94</v>
      </c>
      <c r="C53" s="50">
        <f>'RENEWAL SI'!E19</f>
        <v>300000</v>
      </c>
      <c r="D53" s="68"/>
      <c r="E53" s="68"/>
    </row>
    <row r="54" spans="2:5" x14ac:dyDescent="0.2">
      <c r="B54" s="51" t="s">
        <v>95</v>
      </c>
      <c r="C54" s="50" t="s">
        <v>96</v>
      </c>
      <c r="D54" s="68"/>
      <c r="E54" s="68"/>
    </row>
    <row r="55" spans="2:5" ht="15" x14ac:dyDescent="0.25">
      <c r="B55" s="43" t="s">
        <v>77</v>
      </c>
      <c r="C55" s="52" t="s">
        <v>97</v>
      </c>
      <c r="D55" s="68"/>
      <c r="E55" s="68"/>
    </row>
    <row r="56" spans="2:5" ht="15" x14ac:dyDescent="0.25">
      <c r="B56" s="43"/>
      <c r="C56" s="52"/>
      <c r="D56" s="68"/>
      <c r="E56" s="68"/>
    </row>
    <row r="57" spans="2:5" ht="15" x14ac:dyDescent="0.25">
      <c r="B57" s="96" t="s">
        <v>136</v>
      </c>
      <c r="C57" s="88"/>
      <c r="D57" s="88"/>
      <c r="E57" s="89"/>
    </row>
    <row r="58" spans="2:5" ht="15" x14ac:dyDescent="0.25">
      <c r="B58" s="64" t="s">
        <v>142</v>
      </c>
      <c r="C58" s="65">
        <f>'RENEWAL SI'!E20</f>
        <v>275000</v>
      </c>
      <c r="D58" s="68"/>
      <c r="E58" s="68"/>
    </row>
    <row r="59" spans="2:5" ht="15" x14ac:dyDescent="0.2">
      <c r="B59" s="66" t="s">
        <v>95</v>
      </c>
      <c r="C59" s="52" t="s">
        <v>96</v>
      </c>
      <c r="D59" s="68"/>
      <c r="E59" s="68"/>
    </row>
    <row r="60" spans="2:5" ht="15" x14ac:dyDescent="0.25">
      <c r="B60" s="64" t="s">
        <v>124</v>
      </c>
      <c r="C60" s="52" t="s">
        <v>125</v>
      </c>
      <c r="D60" s="68"/>
      <c r="E60" s="68"/>
    </row>
    <row r="61" spans="2:5" ht="15" x14ac:dyDescent="0.25">
      <c r="B61" s="64" t="s">
        <v>126</v>
      </c>
      <c r="C61" s="52" t="s">
        <v>125</v>
      </c>
      <c r="D61" s="68"/>
      <c r="E61" s="68"/>
    </row>
    <row r="62" spans="2:5" ht="15" x14ac:dyDescent="0.25">
      <c r="B62" s="64" t="s">
        <v>127</v>
      </c>
      <c r="C62" s="52" t="s">
        <v>70</v>
      </c>
      <c r="D62" s="68"/>
      <c r="E62" s="68"/>
    </row>
    <row r="63" spans="2:5" ht="15" x14ac:dyDescent="0.25">
      <c r="B63" s="64" t="s">
        <v>83</v>
      </c>
      <c r="C63" s="52" t="s">
        <v>70</v>
      </c>
      <c r="D63" s="68"/>
      <c r="E63" s="68"/>
    </row>
    <row r="64" spans="2:5" ht="15" x14ac:dyDescent="0.25">
      <c r="B64" s="64" t="s">
        <v>128</v>
      </c>
      <c r="C64" s="52" t="s">
        <v>70</v>
      </c>
      <c r="D64" s="68"/>
      <c r="E64" s="68"/>
    </row>
    <row r="65" spans="2:5" ht="15" x14ac:dyDescent="0.25">
      <c r="B65" s="64" t="s">
        <v>129</v>
      </c>
      <c r="C65" s="52" t="s">
        <v>70</v>
      </c>
      <c r="D65" s="68"/>
      <c r="E65" s="68"/>
    </row>
    <row r="66" spans="2:5" ht="15" x14ac:dyDescent="0.25">
      <c r="B66" s="64" t="s">
        <v>130</v>
      </c>
      <c r="C66" s="52" t="s">
        <v>70</v>
      </c>
      <c r="D66" s="68"/>
      <c r="E66" s="68"/>
    </row>
    <row r="67" spans="2:5" ht="15" x14ac:dyDescent="0.25">
      <c r="B67" s="64" t="s">
        <v>131</v>
      </c>
      <c r="C67" s="52" t="s">
        <v>70</v>
      </c>
      <c r="D67" s="68"/>
      <c r="E67" s="68"/>
    </row>
    <row r="68" spans="2:5" ht="45" x14ac:dyDescent="0.25">
      <c r="B68" s="64" t="s">
        <v>132</v>
      </c>
      <c r="C68" s="52" t="s">
        <v>70</v>
      </c>
      <c r="D68" s="68"/>
      <c r="E68" s="68"/>
    </row>
    <row r="69" spans="2:5" ht="15" x14ac:dyDescent="0.25">
      <c r="B69" s="64" t="s">
        <v>133</v>
      </c>
      <c r="C69" s="52" t="s">
        <v>70</v>
      </c>
      <c r="D69" s="68"/>
      <c r="E69" s="68"/>
    </row>
    <row r="70" spans="2:5" ht="15" x14ac:dyDescent="0.25">
      <c r="B70" s="64" t="s">
        <v>134</v>
      </c>
      <c r="C70" s="52" t="s">
        <v>70</v>
      </c>
      <c r="D70" s="68"/>
      <c r="E70" s="68"/>
    </row>
    <row r="71" spans="2:5" ht="45" x14ac:dyDescent="0.25">
      <c r="B71" s="64" t="s">
        <v>135</v>
      </c>
      <c r="C71" s="52" t="s">
        <v>70</v>
      </c>
      <c r="D71" s="68"/>
      <c r="E71" s="68"/>
    </row>
    <row r="72" spans="2:5" ht="15" x14ac:dyDescent="0.25">
      <c r="B72" s="64" t="s">
        <v>77</v>
      </c>
      <c r="C72" s="52" t="s">
        <v>97</v>
      </c>
      <c r="D72" s="68"/>
      <c r="E72" s="68"/>
    </row>
    <row r="73" spans="2:5" ht="15" x14ac:dyDescent="0.25">
      <c r="B73" s="43"/>
      <c r="C73" s="52"/>
      <c r="D73" s="68"/>
      <c r="E73" s="68"/>
    </row>
    <row r="74" spans="2:5" ht="15" x14ac:dyDescent="0.25">
      <c r="B74" s="87" t="s">
        <v>98</v>
      </c>
      <c r="C74" s="88"/>
      <c r="D74" s="88"/>
      <c r="E74" s="89"/>
    </row>
    <row r="75" spans="2:5" x14ac:dyDescent="0.25">
      <c r="B75" s="46" t="s">
        <v>99</v>
      </c>
      <c r="C75" s="50">
        <v>100000</v>
      </c>
      <c r="D75" s="68"/>
      <c r="E75" s="68"/>
    </row>
    <row r="76" spans="2:5" x14ac:dyDescent="0.25">
      <c r="B76" s="46" t="s">
        <v>100</v>
      </c>
      <c r="C76" s="50">
        <v>100000</v>
      </c>
      <c r="D76" s="68"/>
      <c r="E76" s="68"/>
    </row>
    <row r="77" spans="2:5" x14ac:dyDescent="0.25">
      <c r="B77" s="46" t="s">
        <v>101</v>
      </c>
      <c r="C77" s="53">
        <v>10500000</v>
      </c>
      <c r="D77" s="68"/>
      <c r="E77" s="68"/>
    </row>
    <row r="78" spans="2:5" x14ac:dyDescent="0.25">
      <c r="B78" s="46" t="s">
        <v>102</v>
      </c>
      <c r="C78" s="50" t="s">
        <v>70</v>
      </c>
      <c r="D78" s="68"/>
      <c r="E78" s="68"/>
    </row>
    <row r="79" spans="2:5" x14ac:dyDescent="0.25">
      <c r="B79" s="46" t="s">
        <v>83</v>
      </c>
      <c r="C79" s="50" t="s">
        <v>70</v>
      </c>
      <c r="D79" s="68"/>
      <c r="E79" s="68"/>
    </row>
    <row r="80" spans="2:5" x14ac:dyDescent="0.25">
      <c r="B80" s="46" t="s">
        <v>103</v>
      </c>
      <c r="C80" s="50" t="s">
        <v>70</v>
      </c>
      <c r="D80" s="68"/>
      <c r="E80" s="68"/>
    </row>
    <row r="81" spans="2:5" x14ac:dyDescent="0.25">
      <c r="B81" s="46" t="s">
        <v>104</v>
      </c>
      <c r="C81" s="50" t="s">
        <v>70</v>
      </c>
      <c r="D81" s="68"/>
      <c r="E81" s="68"/>
    </row>
    <row r="82" spans="2:5" x14ac:dyDescent="0.25">
      <c r="B82" s="46" t="s">
        <v>105</v>
      </c>
      <c r="C82" s="50" t="s">
        <v>87</v>
      </c>
      <c r="D82" s="68"/>
      <c r="E82" s="68"/>
    </row>
    <row r="83" spans="2:5" x14ac:dyDescent="0.25">
      <c r="B83" s="46"/>
      <c r="C83" s="50"/>
      <c r="D83" s="68"/>
      <c r="E83" s="68"/>
    </row>
    <row r="84" spans="2:5" ht="15" x14ac:dyDescent="0.25">
      <c r="B84" s="87" t="s">
        <v>106</v>
      </c>
      <c r="C84" s="88"/>
      <c r="D84" s="88"/>
      <c r="E84" s="89"/>
    </row>
    <row r="85" spans="2:5" x14ac:dyDescent="0.25">
      <c r="B85" s="46" t="s">
        <v>107</v>
      </c>
      <c r="C85" s="50">
        <v>2500000</v>
      </c>
      <c r="D85" s="68"/>
      <c r="E85" s="68"/>
    </row>
    <row r="86" spans="2:5" x14ac:dyDescent="0.25">
      <c r="B86" s="46" t="s">
        <v>108</v>
      </c>
      <c r="C86" s="50"/>
      <c r="D86" s="68"/>
      <c r="E86" s="68"/>
    </row>
    <row r="87" spans="2:5" x14ac:dyDescent="0.25">
      <c r="B87" s="46" t="s">
        <v>109</v>
      </c>
      <c r="C87" s="50">
        <v>1000000</v>
      </c>
      <c r="D87" s="68"/>
      <c r="E87" s="68"/>
    </row>
    <row r="88" spans="2:5" x14ac:dyDescent="0.25">
      <c r="B88" s="46" t="s">
        <v>86</v>
      </c>
      <c r="C88" s="50" t="s">
        <v>87</v>
      </c>
      <c r="D88" s="68"/>
      <c r="E88" s="68"/>
    </row>
    <row r="89" spans="2:5" x14ac:dyDescent="0.25">
      <c r="B89" s="46"/>
      <c r="C89" s="50"/>
      <c r="D89" s="68"/>
      <c r="E89" s="68"/>
    </row>
    <row r="90" spans="2:5" ht="15" x14ac:dyDescent="0.25">
      <c r="B90" s="87" t="s">
        <v>110</v>
      </c>
      <c r="C90" s="88"/>
      <c r="D90" s="88"/>
      <c r="E90" s="89"/>
    </row>
    <row r="91" spans="2:5" x14ac:dyDescent="0.25">
      <c r="B91" s="46" t="s">
        <v>111</v>
      </c>
      <c r="C91" s="50">
        <f>'RENEWAL SI'!E18</f>
        <v>400000</v>
      </c>
      <c r="D91" s="68"/>
      <c r="E91" s="68"/>
    </row>
    <row r="92" spans="2:5" x14ac:dyDescent="0.25">
      <c r="B92" s="46" t="s">
        <v>86</v>
      </c>
      <c r="C92" s="50" t="s">
        <v>87</v>
      </c>
      <c r="D92" s="68"/>
      <c r="E92" s="68"/>
    </row>
    <row r="93" spans="2:5" ht="15" x14ac:dyDescent="0.25">
      <c r="B93" s="87" t="s">
        <v>112</v>
      </c>
      <c r="C93" s="88"/>
      <c r="D93" s="88"/>
      <c r="E93" s="89"/>
    </row>
    <row r="94" spans="2:5" ht="15" x14ac:dyDescent="0.25">
      <c r="B94" s="43" t="s">
        <v>113</v>
      </c>
      <c r="C94" s="54">
        <v>2000000</v>
      </c>
      <c r="D94" s="68"/>
      <c r="E94" s="68"/>
    </row>
    <row r="95" spans="2:5" ht="15" x14ac:dyDescent="0.25">
      <c r="B95" s="43" t="s">
        <v>114</v>
      </c>
      <c r="C95" s="54" t="s">
        <v>115</v>
      </c>
      <c r="D95" s="68"/>
      <c r="E95" s="68"/>
    </row>
    <row r="96" spans="2:5" ht="25.5" customHeight="1" x14ac:dyDescent="0.25">
      <c r="B96" s="55" t="s">
        <v>116</v>
      </c>
      <c r="C96" s="56" t="s">
        <v>111</v>
      </c>
      <c r="D96" s="68"/>
      <c r="E96" s="68"/>
    </row>
    <row r="97" spans="2:5" x14ac:dyDescent="0.25">
      <c r="B97" s="57" t="str">
        <f>B11</f>
        <v>Bharat Sookshma Udyam Suraksha  - Fixed Assets &amp; Stocks</v>
      </c>
      <c r="C97" s="58">
        <f>C14</f>
        <v>20775000</v>
      </c>
      <c r="D97" s="68"/>
      <c r="E97" s="68"/>
    </row>
    <row r="98" spans="2:5" x14ac:dyDescent="0.25">
      <c r="B98" s="57" t="str">
        <f>B28</f>
        <v>Burglary - Fixed Assets &amp; Stocks</v>
      </c>
      <c r="C98" s="58">
        <f>C30</f>
        <v>14775000</v>
      </c>
      <c r="D98" s="68"/>
      <c r="E98" s="68"/>
    </row>
    <row r="99" spans="2:5" x14ac:dyDescent="0.25">
      <c r="B99" s="57" t="str">
        <f>B38</f>
        <v>EEI</v>
      </c>
      <c r="C99" s="58">
        <f>C39</f>
        <v>300000</v>
      </c>
      <c r="D99" s="68"/>
      <c r="E99" s="68"/>
    </row>
    <row r="100" spans="2:5" x14ac:dyDescent="0.25">
      <c r="B100" s="57" t="str">
        <f>B44</f>
        <v>MBD</v>
      </c>
      <c r="C100" s="58">
        <f>C45</f>
        <v>5000000</v>
      </c>
      <c r="D100" s="68"/>
      <c r="E100" s="68"/>
    </row>
    <row r="101" spans="2:5" x14ac:dyDescent="0.25">
      <c r="B101" s="57" t="str">
        <f>B52</f>
        <v>Neon Sign Insurance</v>
      </c>
      <c r="C101" s="58">
        <f>C53</f>
        <v>300000</v>
      </c>
      <c r="D101" s="68"/>
      <c r="E101" s="68"/>
    </row>
    <row r="102" spans="2:5" x14ac:dyDescent="0.25">
      <c r="B102" s="57" t="s">
        <v>123</v>
      </c>
      <c r="C102" s="58">
        <f>C58</f>
        <v>275000</v>
      </c>
      <c r="D102" s="68"/>
      <c r="E102" s="68"/>
    </row>
    <row r="103" spans="2:5" x14ac:dyDescent="0.25">
      <c r="B103" s="57" t="str">
        <f>B74</f>
        <v>Money</v>
      </c>
      <c r="C103" s="58">
        <f>C77</f>
        <v>10500000</v>
      </c>
      <c r="D103" s="68"/>
      <c r="E103" s="68"/>
    </row>
    <row r="104" spans="2:5" x14ac:dyDescent="0.25">
      <c r="B104" s="57" t="str">
        <f>B84</f>
        <v>Fidelity</v>
      </c>
      <c r="C104" s="58">
        <f>C85</f>
        <v>2500000</v>
      </c>
      <c r="D104" s="68"/>
      <c r="E104" s="68"/>
    </row>
    <row r="105" spans="2:5" x14ac:dyDescent="0.25">
      <c r="B105" s="57" t="str">
        <f>B90</f>
        <v>Plate Glass &amp; Sanitary Fittings</v>
      </c>
      <c r="C105" s="58">
        <f>C91</f>
        <v>400000</v>
      </c>
      <c r="D105" s="68"/>
      <c r="E105" s="68"/>
    </row>
    <row r="106" spans="2:5" x14ac:dyDescent="0.25">
      <c r="B106" s="57" t="s">
        <v>112</v>
      </c>
      <c r="C106" s="58">
        <v>2000000</v>
      </c>
      <c r="D106" s="68"/>
      <c r="E106" s="68"/>
    </row>
    <row r="107" spans="2:5" x14ac:dyDescent="0.25">
      <c r="B107" s="90" t="s">
        <v>117</v>
      </c>
      <c r="C107" s="91"/>
      <c r="D107" s="70">
        <f>SUM(D97:D106)</f>
        <v>0</v>
      </c>
      <c r="E107" s="68"/>
    </row>
    <row r="108" spans="2:5" x14ac:dyDescent="0.25">
      <c r="B108" s="90" t="s">
        <v>118</v>
      </c>
      <c r="C108" s="91"/>
      <c r="D108" s="70">
        <f>D107*1.18</f>
        <v>0</v>
      </c>
      <c r="E108" s="68"/>
    </row>
  </sheetData>
  <mergeCells count="20">
    <mergeCell ref="B108:C108"/>
    <mergeCell ref="B57:E57"/>
    <mergeCell ref="B74:E74"/>
    <mergeCell ref="B84:E84"/>
    <mergeCell ref="B90:E90"/>
    <mergeCell ref="B93:E93"/>
    <mergeCell ref="B107:C107"/>
    <mergeCell ref="B52:E52"/>
    <mergeCell ref="B2:E2"/>
    <mergeCell ref="C3:E3"/>
    <mergeCell ref="C4:E4"/>
    <mergeCell ref="C5:E5"/>
    <mergeCell ref="C6:E6"/>
    <mergeCell ref="C7:E7"/>
    <mergeCell ref="C8:E8"/>
    <mergeCell ref="C9:E9"/>
    <mergeCell ref="B11:E11"/>
    <mergeCell ref="B28:E28"/>
    <mergeCell ref="B38:E38"/>
    <mergeCell ref="B44:E44"/>
  </mergeCells>
  <conditionalFormatting sqref="A11:B11 A4:C6 A28:B28 A38:B38 A84:B84 A90:B90 A10:C10 A52:B52 A40:A41 A9 A2:B3 A93:A95 A19:A26 A107:B108 A12:C18 A27:C27 A39:C39 C40:C41 A42:C43 B94:C95 A53:A54 A55:C56 A8:C8 A7:B7 A74:B74 A96:C106 A73:C73 A57:A72 A109:C1048576 A1:XFD1 D12:XFD27 A29:XFD37 F28:XFD28 D39:XFD43 F38:XFD38 D53:XFD56 F52:XFD52 D58:XFD73 F57:XFD57 A75:XFD83 F74:XFD74 A85:XFD89 F84:XFD84 A91:XFD92 F90:XFD90 D94:XFD1048576 F93:XFD93 F2:XFD11 A51:C51 A44:A50 D45:XFD51 F44:XFD44">
    <cfRule type="containsText" dxfId="32" priority="13" operator="containsText" text="Not covered">
      <formula>NOT(ISERROR(SEARCH("Not covered",A1)))</formula>
    </cfRule>
  </conditionalFormatting>
  <conditionalFormatting sqref="B40:B41">
    <cfRule type="containsText" dxfId="31" priority="12" operator="containsText" text="Not covered">
      <formula>NOT(ISERROR(SEARCH("Not covered",B40)))</formula>
    </cfRule>
  </conditionalFormatting>
  <conditionalFormatting sqref="C53:C54">
    <cfRule type="containsText" dxfId="30" priority="11" operator="containsText" text="Not covered">
      <formula>NOT(ISERROR(SEARCH("Not covered",C53)))</formula>
    </cfRule>
  </conditionalFormatting>
  <conditionalFormatting sqref="C26">
    <cfRule type="containsText" dxfId="29" priority="10" operator="containsText" text="Not covered">
      <formula>NOT(ISERROR(SEARCH("Not covered",C26)))</formula>
    </cfRule>
  </conditionalFormatting>
  <conditionalFormatting sqref="B93">
    <cfRule type="containsText" dxfId="28" priority="9" operator="containsText" text="Not covered">
      <formula>NOT(ISERROR(SEARCH("Not covered",B93)))</formula>
    </cfRule>
  </conditionalFormatting>
  <conditionalFormatting sqref="B53:B54">
    <cfRule type="containsText" dxfId="27" priority="8" operator="containsText" text="Not covered">
      <formula>NOT(ISERROR(SEARCH("Not covered",B53)))</formula>
    </cfRule>
  </conditionalFormatting>
  <conditionalFormatting sqref="B59:C72 B57 C58">
    <cfRule type="containsText" dxfId="26" priority="7" operator="containsText" text="Not covered">
      <formula>NOT(ISERROR(SEARCH("Not covered",B57)))</formula>
    </cfRule>
  </conditionalFormatting>
  <conditionalFormatting sqref="D10">
    <cfRule type="containsText" dxfId="25" priority="6" operator="containsText" text="Not covered">
      <formula>NOT(ISERROR(SEARCH("Not covered",D10)))</formula>
    </cfRule>
  </conditionalFormatting>
  <conditionalFormatting sqref="B58">
    <cfRule type="containsText" dxfId="24" priority="5" operator="containsText" text="Not covered">
      <formula>NOT(ISERROR(SEARCH("Not covered",B58)))</formula>
    </cfRule>
  </conditionalFormatting>
  <conditionalFormatting sqref="B44 B46:B50">
    <cfRule type="containsText" dxfId="23" priority="4" operator="containsText" text="Not covered">
      <formula>NOT(ISERROR(SEARCH("Not covered",B44)))</formula>
    </cfRule>
  </conditionalFormatting>
  <conditionalFormatting sqref="C46:C50">
    <cfRule type="containsText" dxfId="22" priority="3" operator="containsText" text="Not covered">
      <formula>NOT(ISERROR(SEARCH("Not covered",C46)))</formula>
    </cfRule>
  </conditionalFormatting>
  <conditionalFormatting sqref="B45">
    <cfRule type="containsText" dxfId="21" priority="1" operator="containsText" text="Not covered">
      <formula>NOT(ISERROR(SEARCH("Not covered",B45)))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8"/>
  <sheetViews>
    <sheetView topLeftCell="A93" workbookViewId="0">
      <selection activeCell="C100" sqref="C100"/>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SI'!F3</f>
        <v>M/S MAANSAROVAR MOTORS PVT LTD</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44</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SI'!F22</f>
        <v>14570000</v>
      </c>
      <c r="D12" s="68"/>
      <c r="E12" s="68"/>
    </row>
    <row r="13" spans="2:5" ht="15" x14ac:dyDescent="0.25">
      <c r="B13" s="36" t="s">
        <v>63</v>
      </c>
      <c r="C13" s="37">
        <f>'RENEWAL SI'!F29</f>
        <v>20000000</v>
      </c>
      <c r="D13" s="68"/>
      <c r="E13" s="68"/>
    </row>
    <row r="14" spans="2:5" s="40" customFormat="1" ht="15" x14ac:dyDescent="0.25">
      <c r="B14" s="38" t="s">
        <v>64</v>
      </c>
      <c r="C14" s="39">
        <f>SUM(C12:C13)</f>
        <v>34570000</v>
      </c>
      <c r="D14" s="69"/>
      <c r="E14" s="69"/>
    </row>
    <row r="15" spans="2:5" ht="15" x14ac:dyDescent="0.25">
      <c r="B15" s="41" t="s">
        <v>65</v>
      </c>
      <c r="C15" s="42"/>
      <c r="D15" s="68"/>
      <c r="E15" s="68"/>
    </row>
    <row r="16" spans="2:5" ht="15" x14ac:dyDescent="0.25">
      <c r="B16" s="43" t="s">
        <v>66</v>
      </c>
      <c r="C16" s="42">
        <f>C14</f>
        <v>34570000</v>
      </c>
      <c r="D16" s="68"/>
      <c r="E16" s="68"/>
    </row>
    <row r="17" spans="2:5" ht="15" x14ac:dyDescent="0.25">
      <c r="B17" s="43" t="s">
        <v>67</v>
      </c>
      <c r="C17" s="42">
        <f>C16</f>
        <v>34570000</v>
      </c>
      <c r="D17" s="68"/>
      <c r="E17" s="68"/>
    </row>
    <row r="18" spans="2:5" ht="15" x14ac:dyDescent="0.25">
      <c r="B18" s="43" t="s">
        <v>68</v>
      </c>
      <c r="C18" s="42">
        <f>C16</f>
        <v>34570000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SI'!F13</f>
        <v>32070000</v>
      </c>
      <c r="D29" s="68"/>
      <c r="E29" s="68"/>
    </row>
    <row r="30" spans="2:5" x14ac:dyDescent="0.25">
      <c r="B30" s="47" t="s">
        <v>64</v>
      </c>
      <c r="C30" s="48">
        <f>C29</f>
        <v>32070000</v>
      </c>
      <c r="D30" s="68"/>
      <c r="E30" s="68"/>
    </row>
    <row r="31" spans="2:5" x14ac:dyDescent="0.25">
      <c r="B31" s="46" t="s">
        <v>81</v>
      </c>
      <c r="C31" s="42">
        <f>C30*25%</f>
        <v>8017500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SI'!F17</f>
        <v>1130000</v>
      </c>
      <c r="D39" s="68"/>
      <c r="E39" s="68"/>
    </row>
    <row r="40" spans="2:5" x14ac:dyDescent="0.25">
      <c r="B40" s="46" t="s">
        <v>90</v>
      </c>
      <c r="C40" s="42">
        <f>C39*5%</f>
        <v>56500</v>
      </c>
      <c r="D40" s="68"/>
      <c r="E40" s="68"/>
    </row>
    <row r="41" spans="2:5" x14ac:dyDescent="0.25">
      <c r="B41" s="46" t="s">
        <v>91</v>
      </c>
      <c r="C41" s="42">
        <f>C39*10%</f>
        <v>113000</v>
      </c>
      <c r="D41" s="68"/>
      <c r="E41" s="68"/>
    </row>
    <row r="42" spans="2:5" x14ac:dyDescent="0.25">
      <c r="B42" s="46" t="s">
        <v>86</v>
      </c>
      <c r="C42" s="49" t="s">
        <v>92</v>
      </c>
      <c r="D42" s="68"/>
      <c r="E42" s="68"/>
    </row>
    <row r="43" spans="2:5" x14ac:dyDescent="0.25">
      <c r="B43" s="46"/>
      <c r="C43" s="49"/>
      <c r="D43" s="68"/>
      <c r="E43" s="68"/>
    </row>
    <row r="44" spans="2:5" ht="15" x14ac:dyDescent="0.25">
      <c r="B44" s="87" t="s">
        <v>145</v>
      </c>
      <c r="C44" s="88"/>
      <c r="D44" s="88"/>
      <c r="E44" s="89"/>
    </row>
    <row r="45" spans="2:5" ht="15" x14ac:dyDescent="0.25">
      <c r="B45" s="46" t="s">
        <v>151</v>
      </c>
      <c r="C45" s="98">
        <f>'RENEWAL SI'!F14</f>
        <v>9990000</v>
      </c>
      <c r="D45" s="68"/>
      <c r="E45" s="68"/>
    </row>
    <row r="46" spans="2:5" x14ac:dyDescent="0.2">
      <c r="B46" s="46" t="s">
        <v>90</v>
      </c>
      <c r="C46" s="99">
        <f>C45*5%</f>
        <v>499500</v>
      </c>
      <c r="D46" s="68"/>
      <c r="E46" s="68"/>
    </row>
    <row r="47" spans="2:5" x14ac:dyDescent="0.2">
      <c r="B47" s="46" t="s">
        <v>146</v>
      </c>
      <c r="C47" s="99" t="s">
        <v>147</v>
      </c>
      <c r="D47" s="68"/>
      <c r="E47" s="68"/>
    </row>
    <row r="48" spans="2:5" x14ac:dyDescent="0.2">
      <c r="B48" s="46" t="s">
        <v>148</v>
      </c>
      <c r="C48" s="99" t="s">
        <v>147</v>
      </c>
      <c r="D48" s="68"/>
      <c r="E48" s="68"/>
    </row>
    <row r="49" spans="2:5" x14ac:dyDescent="0.2">
      <c r="B49" s="46" t="s">
        <v>149</v>
      </c>
      <c r="C49" s="99">
        <f>C45*10%</f>
        <v>999000</v>
      </c>
      <c r="D49" s="68"/>
      <c r="E49" s="68"/>
    </row>
    <row r="50" spans="2:5" x14ac:dyDescent="0.2">
      <c r="B50" s="46" t="s">
        <v>86</v>
      </c>
      <c r="C50" s="99" t="s">
        <v>150</v>
      </c>
      <c r="D50" s="68"/>
      <c r="E50" s="68"/>
    </row>
    <row r="51" spans="2:5" x14ac:dyDescent="0.25">
      <c r="B51" s="46"/>
      <c r="C51" s="49"/>
      <c r="D51" s="68"/>
      <c r="E51" s="68"/>
    </row>
    <row r="52" spans="2:5" ht="15" x14ac:dyDescent="0.25">
      <c r="B52" s="87" t="s">
        <v>93</v>
      </c>
      <c r="C52" s="88"/>
      <c r="D52" s="88"/>
      <c r="E52" s="89"/>
    </row>
    <row r="53" spans="2:5" ht="15" x14ac:dyDescent="0.25">
      <c r="B53" s="43" t="s">
        <v>94</v>
      </c>
      <c r="C53" s="50">
        <f>'RENEWAL SI'!F19</f>
        <v>200000</v>
      </c>
      <c r="D53" s="68"/>
      <c r="E53" s="68"/>
    </row>
    <row r="54" spans="2:5" x14ac:dyDescent="0.2">
      <c r="B54" s="51" t="s">
        <v>95</v>
      </c>
      <c r="C54" s="50" t="s">
        <v>96</v>
      </c>
      <c r="D54" s="68"/>
      <c r="E54" s="68"/>
    </row>
    <row r="55" spans="2:5" ht="15" x14ac:dyDescent="0.25">
      <c r="B55" s="43" t="s">
        <v>77</v>
      </c>
      <c r="C55" s="52" t="s">
        <v>97</v>
      </c>
      <c r="D55" s="68"/>
      <c r="E55" s="68"/>
    </row>
    <row r="56" spans="2:5" ht="15" x14ac:dyDescent="0.25">
      <c r="B56" s="43"/>
      <c r="C56" s="52"/>
      <c r="D56" s="68"/>
      <c r="E56" s="68"/>
    </row>
    <row r="57" spans="2:5" ht="15" x14ac:dyDescent="0.25">
      <c r="B57" s="96" t="s">
        <v>136</v>
      </c>
      <c r="C57" s="88"/>
      <c r="D57" s="88"/>
      <c r="E57" s="89"/>
    </row>
    <row r="58" spans="2:5" ht="15" x14ac:dyDescent="0.25">
      <c r="B58" s="64" t="s">
        <v>142</v>
      </c>
      <c r="C58" s="65">
        <f>'RENEWAL SI'!F20</f>
        <v>450000</v>
      </c>
      <c r="D58" s="68"/>
      <c r="E58" s="68"/>
    </row>
    <row r="59" spans="2:5" ht="15" x14ac:dyDescent="0.2">
      <c r="B59" s="66" t="s">
        <v>95</v>
      </c>
      <c r="C59" s="52" t="s">
        <v>96</v>
      </c>
      <c r="D59" s="68"/>
      <c r="E59" s="68"/>
    </row>
    <row r="60" spans="2:5" ht="15" x14ac:dyDescent="0.25">
      <c r="B60" s="64" t="s">
        <v>124</v>
      </c>
      <c r="C60" s="52" t="s">
        <v>125</v>
      </c>
      <c r="D60" s="68"/>
      <c r="E60" s="68"/>
    </row>
    <row r="61" spans="2:5" ht="15" x14ac:dyDescent="0.25">
      <c r="B61" s="64" t="s">
        <v>126</v>
      </c>
      <c r="C61" s="52" t="s">
        <v>125</v>
      </c>
      <c r="D61" s="68"/>
      <c r="E61" s="68"/>
    </row>
    <row r="62" spans="2:5" ht="15" x14ac:dyDescent="0.25">
      <c r="B62" s="64" t="s">
        <v>127</v>
      </c>
      <c r="C62" s="52" t="s">
        <v>70</v>
      </c>
      <c r="D62" s="68"/>
      <c r="E62" s="68"/>
    </row>
    <row r="63" spans="2:5" ht="15" x14ac:dyDescent="0.25">
      <c r="B63" s="64" t="s">
        <v>83</v>
      </c>
      <c r="C63" s="52" t="s">
        <v>70</v>
      </c>
      <c r="D63" s="68"/>
      <c r="E63" s="68"/>
    </row>
    <row r="64" spans="2:5" ht="15" x14ac:dyDescent="0.25">
      <c r="B64" s="64" t="s">
        <v>128</v>
      </c>
      <c r="C64" s="52" t="s">
        <v>70</v>
      </c>
      <c r="D64" s="68"/>
      <c r="E64" s="68"/>
    </row>
    <row r="65" spans="2:5" ht="15" x14ac:dyDescent="0.25">
      <c r="B65" s="64" t="s">
        <v>129</v>
      </c>
      <c r="C65" s="52" t="s">
        <v>70</v>
      </c>
      <c r="D65" s="68"/>
      <c r="E65" s="68"/>
    </row>
    <row r="66" spans="2:5" ht="15" x14ac:dyDescent="0.25">
      <c r="B66" s="64" t="s">
        <v>130</v>
      </c>
      <c r="C66" s="52" t="s">
        <v>70</v>
      </c>
      <c r="D66" s="68"/>
      <c r="E66" s="68"/>
    </row>
    <row r="67" spans="2:5" ht="15" x14ac:dyDescent="0.25">
      <c r="B67" s="64" t="s">
        <v>131</v>
      </c>
      <c r="C67" s="52" t="s">
        <v>70</v>
      </c>
      <c r="D67" s="68"/>
      <c r="E67" s="68"/>
    </row>
    <row r="68" spans="2:5" ht="45" x14ac:dyDescent="0.25">
      <c r="B68" s="64" t="s">
        <v>132</v>
      </c>
      <c r="C68" s="52" t="s">
        <v>70</v>
      </c>
      <c r="D68" s="68"/>
      <c r="E68" s="68"/>
    </row>
    <row r="69" spans="2:5" ht="15" x14ac:dyDescent="0.25">
      <c r="B69" s="64" t="s">
        <v>133</v>
      </c>
      <c r="C69" s="52" t="s">
        <v>70</v>
      </c>
      <c r="D69" s="68"/>
      <c r="E69" s="68"/>
    </row>
    <row r="70" spans="2:5" ht="15" x14ac:dyDescent="0.25">
      <c r="B70" s="64" t="s">
        <v>134</v>
      </c>
      <c r="C70" s="52" t="s">
        <v>70</v>
      </c>
      <c r="D70" s="68"/>
      <c r="E70" s="68"/>
    </row>
    <row r="71" spans="2:5" ht="45" x14ac:dyDescent="0.25">
      <c r="B71" s="64" t="s">
        <v>135</v>
      </c>
      <c r="C71" s="52" t="s">
        <v>70</v>
      </c>
      <c r="D71" s="68"/>
      <c r="E71" s="68"/>
    </row>
    <row r="72" spans="2:5" ht="15" x14ac:dyDescent="0.25">
      <c r="B72" s="64" t="s">
        <v>77</v>
      </c>
      <c r="C72" s="52" t="s">
        <v>97</v>
      </c>
      <c r="D72" s="68"/>
      <c r="E72" s="68"/>
    </row>
    <row r="73" spans="2:5" ht="15" x14ac:dyDescent="0.25">
      <c r="B73" s="43"/>
      <c r="C73" s="52"/>
      <c r="D73" s="68"/>
      <c r="E73" s="68"/>
    </row>
    <row r="74" spans="2:5" ht="15" x14ac:dyDescent="0.25">
      <c r="B74" s="87" t="s">
        <v>98</v>
      </c>
      <c r="C74" s="88"/>
      <c r="D74" s="88"/>
      <c r="E74" s="89"/>
    </row>
    <row r="75" spans="2:5" x14ac:dyDescent="0.25">
      <c r="B75" s="46" t="s">
        <v>99</v>
      </c>
      <c r="C75" s="50">
        <v>100000</v>
      </c>
      <c r="D75" s="68"/>
      <c r="E75" s="68"/>
    </row>
    <row r="76" spans="2:5" x14ac:dyDescent="0.25">
      <c r="B76" s="46" t="s">
        <v>100</v>
      </c>
      <c r="C76" s="50">
        <v>100000</v>
      </c>
      <c r="D76" s="68"/>
      <c r="E76" s="68"/>
    </row>
    <row r="77" spans="2:5" x14ac:dyDescent="0.25">
      <c r="B77" s="46" t="s">
        <v>101</v>
      </c>
      <c r="C77" s="53">
        <v>10500000</v>
      </c>
      <c r="D77" s="68"/>
      <c r="E77" s="68"/>
    </row>
    <row r="78" spans="2:5" x14ac:dyDescent="0.25">
      <c r="B78" s="46" t="s">
        <v>102</v>
      </c>
      <c r="C78" s="50" t="s">
        <v>70</v>
      </c>
      <c r="D78" s="68"/>
      <c r="E78" s="68"/>
    </row>
    <row r="79" spans="2:5" x14ac:dyDescent="0.25">
      <c r="B79" s="46" t="s">
        <v>83</v>
      </c>
      <c r="C79" s="50" t="s">
        <v>70</v>
      </c>
      <c r="D79" s="68"/>
      <c r="E79" s="68"/>
    </row>
    <row r="80" spans="2:5" x14ac:dyDescent="0.25">
      <c r="B80" s="46" t="s">
        <v>103</v>
      </c>
      <c r="C80" s="50" t="s">
        <v>70</v>
      </c>
      <c r="D80" s="68"/>
      <c r="E80" s="68"/>
    </row>
    <row r="81" spans="2:5" x14ac:dyDescent="0.25">
      <c r="B81" s="46" t="s">
        <v>104</v>
      </c>
      <c r="C81" s="50" t="s">
        <v>70</v>
      </c>
      <c r="D81" s="68"/>
      <c r="E81" s="68"/>
    </row>
    <row r="82" spans="2:5" x14ac:dyDescent="0.25">
      <c r="B82" s="46" t="s">
        <v>105</v>
      </c>
      <c r="C82" s="50" t="s">
        <v>87</v>
      </c>
      <c r="D82" s="68"/>
      <c r="E82" s="68"/>
    </row>
    <row r="83" spans="2:5" x14ac:dyDescent="0.25">
      <c r="B83" s="46"/>
      <c r="C83" s="50"/>
      <c r="D83" s="68"/>
      <c r="E83" s="68"/>
    </row>
    <row r="84" spans="2:5" ht="15" x14ac:dyDescent="0.25">
      <c r="B84" s="87" t="s">
        <v>106</v>
      </c>
      <c r="C84" s="88"/>
      <c r="D84" s="88"/>
      <c r="E84" s="89"/>
    </row>
    <row r="85" spans="2:5" x14ac:dyDescent="0.25">
      <c r="B85" s="46" t="s">
        <v>107</v>
      </c>
      <c r="C85" s="50">
        <v>2500000</v>
      </c>
      <c r="D85" s="68"/>
      <c r="E85" s="68"/>
    </row>
    <row r="86" spans="2:5" x14ac:dyDescent="0.25">
      <c r="B86" s="46" t="s">
        <v>108</v>
      </c>
      <c r="C86" s="50"/>
      <c r="D86" s="68"/>
      <c r="E86" s="68"/>
    </row>
    <row r="87" spans="2:5" x14ac:dyDescent="0.25">
      <c r="B87" s="46" t="s">
        <v>109</v>
      </c>
      <c r="C87" s="50">
        <v>1000000</v>
      </c>
      <c r="D87" s="68"/>
      <c r="E87" s="68"/>
    </row>
    <row r="88" spans="2:5" x14ac:dyDescent="0.25">
      <c r="B88" s="46" t="s">
        <v>86</v>
      </c>
      <c r="C88" s="50" t="s">
        <v>87</v>
      </c>
      <c r="D88" s="68"/>
      <c r="E88" s="68"/>
    </row>
    <row r="89" spans="2:5" x14ac:dyDescent="0.25">
      <c r="B89" s="46"/>
      <c r="C89" s="50"/>
      <c r="D89" s="68"/>
      <c r="E89" s="68"/>
    </row>
    <row r="90" spans="2:5" ht="15" x14ac:dyDescent="0.25">
      <c r="B90" s="87" t="s">
        <v>110</v>
      </c>
      <c r="C90" s="88"/>
      <c r="D90" s="88"/>
      <c r="E90" s="89"/>
    </row>
    <row r="91" spans="2:5" x14ac:dyDescent="0.25">
      <c r="B91" s="46" t="s">
        <v>111</v>
      </c>
      <c r="C91" s="50">
        <f>'RENEWAL SI'!F18</f>
        <v>300000</v>
      </c>
      <c r="D91" s="68"/>
      <c r="E91" s="68"/>
    </row>
    <row r="92" spans="2:5" x14ac:dyDescent="0.25">
      <c r="B92" s="46" t="s">
        <v>86</v>
      </c>
      <c r="C92" s="50" t="s">
        <v>87</v>
      </c>
      <c r="D92" s="68"/>
      <c r="E92" s="68"/>
    </row>
    <row r="93" spans="2:5" ht="15" x14ac:dyDescent="0.25">
      <c r="B93" s="87" t="s">
        <v>112</v>
      </c>
      <c r="C93" s="88"/>
      <c r="D93" s="88"/>
      <c r="E93" s="89"/>
    </row>
    <row r="94" spans="2:5" ht="15" x14ac:dyDescent="0.25">
      <c r="B94" s="43" t="s">
        <v>113</v>
      </c>
      <c r="C94" s="54">
        <v>2000000</v>
      </c>
      <c r="D94" s="68"/>
      <c r="E94" s="68"/>
    </row>
    <row r="95" spans="2:5" ht="15" x14ac:dyDescent="0.25">
      <c r="B95" s="43" t="s">
        <v>114</v>
      </c>
      <c r="C95" s="54" t="s">
        <v>115</v>
      </c>
      <c r="D95" s="68"/>
      <c r="E95" s="68"/>
    </row>
    <row r="96" spans="2:5" ht="25.5" customHeight="1" x14ac:dyDescent="0.25">
      <c r="B96" s="55" t="s">
        <v>116</v>
      </c>
      <c r="C96" s="56" t="s">
        <v>111</v>
      </c>
      <c r="D96" s="68"/>
      <c r="E96" s="68"/>
    </row>
    <row r="97" spans="2:5" x14ac:dyDescent="0.25">
      <c r="B97" s="57" t="str">
        <f>B11</f>
        <v>Bharat Sookshma Udyam Suraksha  - Fixed Assets &amp; Stocks</v>
      </c>
      <c r="C97" s="58">
        <f>C14</f>
        <v>34570000</v>
      </c>
      <c r="D97" s="68"/>
      <c r="E97" s="68"/>
    </row>
    <row r="98" spans="2:5" x14ac:dyDescent="0.25">
      <c r="B98" s="57" t="str">
        <f>B28</f>
        <v>Burglary - Fixed Assets &amp; Stocks</v>
      </c>
      <c r="C98" s="58">
        <f>C30</f>
        <v>32070000</v>
      </c>
      <c r="D98" s="68"/>
      <c r="E98" s="68"/>
    </row>
    <row r="99" spans="2:5" x14ac:dyDescent="0.25">
      <c r="B99" s="57" t="str">
        <f>B38</f>
        <v>EEI</v>
      </c>
      <c r="C99" s="58">
        <f>C39</f>
        <v>1130000</v>
      </c>
      <c r="D99" s="68"/>
      <c r="E99" s="68"/>
    </row>
    <row r="100" spans="2:5" x14ac:dyDescent="0.25">
      <c r="B100" s="57" t="str">
        <f>B44</f>
        <v>MBD</v>
      </c>
      <c r="C100" s="58">
        <f>C45</f>
        <v>9990000</v>
      </c>
      <c r="D100" s="68"/>
      <c r="E100" s="68"/>
    </row>
    <row r="101" spans="2:5" x14ac:dyDescent="0.25">
      <c r="B101" s="57" t="str">
        <f>B52</f>
        <v>Neon Sign Insurance</v>
      </c>
      <c r="C101" s="58">
        <f>C53</f>
        <v>200000</v>
      </c>
      <c r="D101" s="68"/>
      <c r="E101" s="68"/>
    </row>
    <row r="102" spans="2:5" x14ac:dyDescent="0.25">
      <c r="B102" s="57" t="s">
        <v>123</v>
      </c>
      <c r="C102" s="58">
        <f>C58</f>
        <v>450000</v>
      </c>
      <c r="D102" s="68"/>
      <c r="E102" s="68"/>
    </row>
    <row r="103" spans="2:5" x14ac:dyDescent="0.25">
      <c r="B103" s="57" t="str">
        <f>B74</f>
        <v>Money</v>
      </c>
      <c r="C103" s="58">
        <f>C77</f>
        <v>10500000</v>
      </c>
      <c r="D103" s="68"/>
      <c r="E103" s="68"/>
    </row>
    <row r="104" spans="2:5" x14ac:dyDescent="0.25">
      <c r="B104" s="57" t="str">
        <f>B84</f>
        <v>Fidelity</v>
      </c>
      <c r="C104" s="58">
        <f>C85</f>
        <v>2500000</v>
      </c>
      <c r="D104" s="68"/>
      <c r="E104" s="68"/>
    </row>
    <row r="105" spans="2:5" x14ac:dyDescent="0.25">
      <c r="B105" s="57" t="str">
        <f>B90</f>
        <v>Plate Glass &amp; Sanitary Fittings</v>
      </c>
      <c r="C105" s="58">
        <f>C91</f>
        <v>300000</v>
      </c>
      <c r="D105" s="68"/>
      <c r="E105" s="68"/>
    </row>
    <row r="106" spans="2:5" x14ac:dyDescent="0.25">
      <c r="B106" s="57" t="s">
        <v>112</v>
      </c>
      <c r="C106" s="58">
        <v>2000000</v>
      </c>
      <c r="D106" s="68"/>
      <c r="E106" s="68"/>
    </row>
    <row r="107" spans="2:5" x14ac:dyDescent="0.25">
      <c r="B107" s="90" t="s">
        <v>117</v>
      </c>
      <c r="C107" s="91"/>
      <c r="D107" s="70">
        <f>SUM(D97:D106)</f>
        <v>0</v>
      </c>
      <c r="E107" s="68"/>
    </row>
    <row r="108" spans="2:5" x14ac:dyDescent="0.25">
      <c r="B108" s="90" t="s">
        <v>118</v>
      </c>
      <c r="C108" s="91"/>
      <c r="D108" s="70">
        <f>D107*1.18</f>
        <v>0</v>
      </c>
      <c r="E108" s="68"/>
    </row>
  </sheetData>
  <mergeCells count="20">
    <mergeCell ref="B108:C108"/>
    <mergeCell ref="B57:E57"/>
    <mergeCell ref="B74:E74"/>
    <mergeCell ref="B84:E84"/>
    <mergeCell ref="B90:E90"/>
    <mergeCell ref="B93:E93"/>
    <mergeCell ref="B107:C107"/>
    <mergeCell ref="B52:E52"/>
    <mergeCell ref="B2:E2"/>
    <mergeCell ref="C3:E3"/>
    <mergeCell ref="C4:E4"/>
    <mergeCell ref="C5:E5"/>
    <mergeCell ref="C6:E6"/>
    <mergeCell ref="C7:E7"/>
    <mergeCell ref="C8:E8"/>
    <mergeCell ref="C9:E9"/>
    <mergeCell ref="B11:E11"/>
    <mergeCell ref="B28:E28"/>
    <mergeCell ref="B38:E38"/>
    <mergeCell ref="B44:E44"/>
  </mergeCells>
  <conditionalFormatting sqref="A11:B11 A4:C6 A28:B28 A38:B38 A84:B84 A90:B90 A10:C10 A52:B52 A40:A41 A9 A2:B3 A93:A95 A19:A26 A107:B108 A12:C18 A27:C27 A39:C39 C40:C41 A42:C42 B94:C95 A53:A54 A55:C56 A8:C8 A7:B7 A74:B74 A96:C106 A73:C73 A57:A72 A109:C1048576 A1:XFD1 D12:XFD27 A29:XFD37 F28:XFD28 D39:XFD42 F38:XFD38 D53:XFD56 F52:XFD52 D58:XFD73 F57:XFD57 A75:XFD83 F74:XFD74 A85:XFD89 F84:XFD84 A91:XFD92 F90:XFD90 D94:XFD1048576 F93:XFD93 F2:XFD11">
    <cfRule type="containsText" dxfId="20" priority="12" operator="containsText" text="Not covered">
      <formula>NOT(ISERROR(SEARCH("Not covered",A1)))</formula>
    </cfRule>
  </conditionalFormatting>
  <conditionalFormatting sqref="B40:B41">
    <cfRule type="containsText" dxfId="19" priority="11" operator="containsText" text="Not covered">
      <formula>NOT(ISERROR(SEARCH("Not covered",B40)))</formula>
    </cfRule>
  </conditionalFormatting>
  <conditionalFormatting sqref="C53:C54">
    <cfRule type="containsText" dxfId="18" priority="10" operator="containsText" text="Not covered">
      <formula>NOT(ISERROR(SEARCH("Not covered",C53)))</formula>
    </cfRule>
  </conditionalFormatting>
  <conditionalFormatting sqref="C26">
    <cfRule type="containsText" dxfId="17" priority="9" operator="containsText" text="Not covered">
      <formula>NOT(ISERROR(SEARCH("Not covered",C26)))</formula>
    </cfRule>
  </conditionalFormatting>
  <conditionalFormatting sqref="B93">
    <cfRule type="containsText" dxfId="16" priority="8" operator="containsText" text="Not covered">
      <formula>NOT(ISERROR(SEARCH("Not covered",B93)))</formula>
    </cfRule>
  </conditionalFormatting>
  <conditionalFormatting sqref="B53:B54">
    <cfRule type="containsText" dxfId="15" priority="7" operator="containsText" text="Not covered">
      <formula>NOT(ISERROR(SEARCH("Not covered",B53)))</formula>
    </cfRule>
  </conditionalFormatting>
  <conditionalFormatting sqref="B59:C72 B57 C58">
    <cfRule type="containsText" dxfId="14" priority="6" operator="containsText" text="Not covered">
      <formula>NOT(ISERROR(SEARCH("Not covered",B57)))</formula>
    </cfRule>
  </conditionalFormatting>
  <conditionalFormatting sqref="D10">
    <cfRule type="containsText" dxfId="13" priority="5" operator="containsText" text="Not covered">
      <formula>NOT(ISERROR(SEARCH("Not covered",D10)))</formula>
    </cfRule>
  </conditionalFormatting>
  <conditionalFormatting sqref="B58">
    <cfRule type="containsText" dxfId="12" priority="4" operator="containsText" text="Not covered">
      <formula>NOT(ISERROR(SEARCH("Not covered",B58)))</formula>
    </cfRule>
  </conditionalFormatting>
  <conditionalFormatting sqref="B44:B50">
    <cfRule type="containsText" dxfId="10" priority="2" operator="containsText" text="Not covered">
      <formula>NOT(ISERROR(SEARCH("Not covered",B44)))</formula>
    </cfRule>
  </conditionalFormatting>
  <conditionalFormatting sqref="C46:C50">
    <cfRule type="containsText" dxfId="9" priority="1" operator="containsText" text="Not covered">
      <formula>NOT(ISERROR(SEARCH("Not covered",C46)))</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3" operator="containsText" text="Not covered" id="{C2541976-411F-424C-9441-0AD62EE47E59}">
            <xm:f>NOT(ISERROR(SEARCH("Not covered",EKKADUTHANGAL!A43)))</xm:f>
            <x14:dxf>
              <font>
                <color rgb="FFFF0000"/>
              </font>
            </x14:dxf>
          </x14:cfRule>
          <xm:sqref>A43:XFD43 A51:XFD51 A44:A50 D45:XFD50 F44:XFD44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workbookViewId="0">
      <selection activeCell="A3" sqref="A3"/>
    </sheetView>
  </sheetViews>
  <sheetFormatPr defaultColWidth="9.28515625" defaultRowHeight="12.75" x14ac:dyDescent="0.25"/>
  <cols>
    <col min="1" max="1" width="3.5703125" style="31" customWidth="1"/>
    <col min="2" max="2" width="91.7109375" style="59" customWidth="1"/>
    <col min="3" max="3" width="76.7109375" style="60" customWidth="1"/>
    <col min="4" max="4" width="29" style="31" customWidth="1"/>
    <col min="5" max="5" width="33.5703125" style="31" bestFit="1" customWidth="1"/>
    <col min="6" max="16384" width="9.28515625" style="31"/>
  </cols>
  <sheetData>
    <row r="2" spans="2:5" s="29" customFormat="1" ht="37.9" customHeight="1" x14ac:dyDescent="0.25">
      <c r="B2" s="83" t="s">
        <v>52</v>
      </c>
      <c r="C2" s="83"/>
      <c r="D2" s="83"/>
      <c r="E2" s="83"/>
    </row>
    <row r="3" spans="2:5" ht="15" x14ac:dyDescent="0.25">
      <c r="B3" s="30" t="s">
        <v>53</v>
      </c>
      <c r="C3" s="84" t="str">
        <f>'RENEWAL SI'!G3</f>
        <v>M/S MARUDHAR MISHRI MOTORS LLP</v>
      </c>
      <c r="D3" s="84"/>
      <c r="E3" s="84"/>
    </row>
    <row r="4" spans="2:5" ht="12.75" customHeight="1" x14ac:dyDescent="0.25">
      <c r="B4" s="32" t="s">
        <v>54</v>
      </c>
      <c r="C4" s="85" t="s">
        <v>55</v>
      </c>
      <c r="D4" s="85"/>
      <c r="E4" s="85"/>
    </row>
    <row r="5" spans="2:5" x14ac:dyDescent="0.25">
      <c r="B5" s="30" t="s">
        <v>56</v>
      </c>
      <c r="C5" s="86" t="s">
        <v>121</v>
      </c>
      <c r="D5" s="86"/>
      <c r="E5" s="86"/>
    </row>
    <row r="6" spans="2:5" x14ac:dyDescent="0.25">
      <c r="B6" s="30" t="s">
        <v>57</v>
      </c>
      <c r="C6" s="92" t="s">
        <v>5</v>
      </c>
      <c r="D6" s="92"/>
      <c r="E6" s="92"/>
    </row>
    <row r="7" spans="2:5" x14ac:dyDescent="0.2">
      <c r="B7" s="30" t="s">
        <v>58</v>
      </c>
      <c r="C7" s="93" t="s">
        <v>45</v>
      </c>
      <c r="D7" s="93"/>
      <c r="E7" s="93"/>
    </row>
    <row r="8" spans="2:5" ht="12.75" customHeight="1" x14ac:dyDescent="0.25">
      <c r="B8" s="30" t="s">
        <v>59</v>
      </c>
      <c r="C8" s="94" t="s">
        <v>55</v>
      </c>
      <c r="D8" s="94"/>
      <c r="E8" s="94"/>
    </row>
    <row r="9" spans="2:5" x14ac:dyDescent="0.25">
      <c r="B9" s="30" t="s">
        <v>9</v>
      </c>
      <c r="C9" s="94" t="s">
        <v>10</v>
      </c>
      <c r="D9" s="94"/>
      <c r="E9" s="94"/>
    </row>
    <row r="10" spans="2:5" s="35" customFormat="1" ht="21" customHeight="1" x14ac:dyDescent="0.25">
      <c r="B10" s="33" t="s">
        <v>60</v>
      </c>
      <c r="C10" s="34" t="s">
        <v>61</v>
      </c>
      <c r="D10" s="67" t="s">
        <v>137</v>
      </c>
      <c r="E10" s="67" t="s">
        <v>138</v>
      </c>
    </row>
    <row r="11" spans="2:5" ht="13.9" customHeight="1" x14ac:dyDescent="0.25">
      <c r="B11" s="95" t="s">
        <v>122</v>
      </c>
      <c r="C11" s="95"/>
      <c r="D11" s="95"/>
      <c r="E11" s="95"/>
    </row>
    <row r="12" spans="2:5" ht="135" x14ac:dyDescent="0.25">
      <c r="B12" s="36" t="s">
        <v>62</v>
      </c>
      <c r="C12" s="37">
        <f>'RENEWAL SI'!G22</f>
        <v>4915000</v>
      </c>
      <c r="D12" s="68"/>
      <c r="E12" s="68"/>
    </row>
    <row r="13" spans="2:5" ht="15" x14ac:dyDescent="0.25">
      <c r="B13" s="36" t="s">
        <v>63</v>
      </c>
      <c r="C13" s="37">
        <f>'RENEWAL SI'!G29</f>
        <v>4500000</v>
      </c>
      <c r="D13" s="68"/>
      <c r="E13" s="68"/>
    </row>
    <row r="14" spans="2:5" s="40" customFormat="1" ht="15" x14ac:dyDescent="0.25">
      <c r="B14" s="38" t="s">
        <v>64</v>
      </c>
      <c r="C14" s="39">
        <f>SUM(C12:C13)</f>
        <v>9415000</v>
      </c>
      <c r="D14" s="69"/>
      <c r="E14" s="69"/>
    </row>
    <row r="15" spans="2:5" ht="15" x14ac:dyDescent="0.25">
      <c r="B15" s="41" t="s">
        <v>65</v>
      </c>
      <c r="C15" s="42"/>
      <c r="D15" s="68"/>
      <c r="E15" s="68"/>
    </row>
    <row r="16" spans="2:5" ht="15" x14ac:dyDescent="0.25">
      <c r="B16" s="43" t="s">
        <v>66</v>
      </c>
      <c r="C16" s="42">
        <f>C14</f>
        <v>9415000</v>
      </c>
      <c r="D16" s="68"/>
      <c r="E16" s="68"/>
    </row>
    <row r="17" spans="2:5" ht="15" x14ac:dyDescent="0.25">
      <c r="B17" s="43" t="s">
        <v>67</v>
      </c>
      <c r="C17" s="42">
        <f>C16</f>
        <v>9415000</v>
      </c>
      <c r="D17" s="68"/>
      <c r="E17" s="68"/>
    </row>
    <row r="18" spans="2:5" ht="15" x14ac:dyDescent="0.25">
      <c r="B18" s="43" t="s">
        <v>68</v>
      </c>
      <c r="C18" s="42">
        <f>C16</f>
        <v>9415000</v>
      </c>
      <c r="D18" s="68"/>
      <c r="E18" s="68"/>
    </row>
    <row r="19" spans="2:5" ht="15" x14ac:dyDescent="0.25">
      <c r="B19" s="43" t="s">
        <v>69</v>
      </c>
      <c r="C19" s="44" t="s">
        <v>70</v>
      </c>
      <c r="D19" s="68"/>
      <c r="E19" s="68"/>
    </row>
    <row r="20" spans="2:5" ht="15" x14ac:dyDescent="0.25">
      <c r="B20" s="43" t="s">
        <v>71</v>
      </c>
      <c r="C20" s="44" t="s">
        <v>70</v>
      </c>
      <c r="D20" s="68"/>
      <c r="E20" s="68"/>
    </row>
    <row r="21" spans="2:5" ht="15" x14ac:dyDescent="0.25">
      <c r="B21" s="43" t="s">
        <v>72</v>
      </c>
      <c r="C21" s="44" t="s">
        <v>70</v>
      </c>
      <c r="D21" s="68"/>
      <c r="E21" s="68"/>
    </row>
    <row r="22" spans="2:5" ht="15" x14ac:dyDescent="0.25">
      <c r="B22" s="45" t="s">
        <v>73</v>
      </c>
      <c r="C22" s="44" t="s">
        <v>70</v>
      </c>
      <c r="D22" s="68"/>
      <c r="E22" s="68"/>
    </row>
    <row r="23" spans="2:5" ht="15" x14ac:dyDescent="0.25">
      <c r="B23" s="43" t="s">
        <v>74</v>
      </c>
      <c r="C23" s="44" t="s">
        <v>70</v>
      </c>
      <c r="D23" s="68"/>
      <c r="E23" s="68"/>
    </row>
    <row r="24" spans="2:5" ht="15" x14ac:dyDescent="0.25">
      <c r="B24" s="43" t="s">
        <v>75</v>
      </c>
      <c r="C24" s="44" t="s">
        <v>70</v>
      </c>
      <c r="D24" s="68"/>
      <c r="E24" s="68"/>
    </row>
    <row r="25" spans="2:5" ht="15" x14ac:dyDescent="0.25">
      <c r="B25" s="43" t="s">
        <v>76</v>
      </c>
      <c r="C25" s="44" t="s">
        <v>70</v>
      </c>
      <c r="D25" s="68"/>
      <c r="E25" s="68"/>
    </row>
    <row r="26" spans="2:5" ht="15" x14ac:dyDescent="0.25">
      <c r="B26" s="43" t="s">
        <v>77</v>
      </c>
      <c r="C26" s="42" t="s">
        <v>78</v>
      </c>
      <c r="D26" s="68"/>
      <c r="E26" s="68"/>
    </row>
    <row r="27" spans="2:5" x14ac:dyDescent="0.25">
      <c r="B27" s="46"/>
      <c r="C27" s="42"/>
      <c r="D27" s="68"/>
      <c r="E27" s="68"/>
    </row>
    <row r="28" spans="2:5" ht="15" x14ac:dyDescent="0.25">
      <c r="B28" s="87" t="s">
        <v>79</v>
      </c>
      <c r="C28" s="88"/>
      <c r="D28" s="88"/>
      <c r="E28" s="89"/>
    </row>
    <row r="29" spans="2:5" x14ac:dyDescent="0.25">
      <c r="B29" s="46" t="s">
        <v>80</v>
      </c>
      <c r="C29" s="42">
        <f>C14-'RENEWAL SI'!G13</f>
        <v>4915000</v>
      </c>
      <c r="D29" s="68"/>
      <c r="E29" s="68"/>
    </row>
    <row r="30" spans="2:5" x14ac:dyDescent="0.25">
      <c r="B30" s="47" t="s">
        <v>64</v>
      </c>
      <c r="C30" s="48">
        <f>C29</f>
        <v>4915000</v>
      </c>
      <c r="D30" s="68"/>
      <c r="E30" s="68"/>
    </row>
    <row r="31" spans="2:5" x14ac:dyDescent="0.25">
      <c r="B31" s="46" t="s">
        <v>81</v>
      </c>
      <c r="C31" s="42">
        <f>C30*25%</f>
        <v>1228750</v>
      </c>
      <c r="D31" s="68"/>
      <c r="E31" s="68"/>
    </row>
    <row r="32" spans="2:5" x14ac:dyDescent="0.25">
      <c r="B32" s="47" t="s">
        <v>65</v>
      </c>
      <c r="C32" s="42"/>
      <c r="D32" s="68"/>
      <c r="E32" s="68"/>
    </row>
    <row r="33" spans="2:5" x14ac:dyDescent="0.25">
      <c r="B33" s="46" t="s">
        <v>82</v>
      </c>
      <c r="C33" s="49" t="s">
        <v>70</v>
      </c>
      <c r="D33" s="68"/>
      <c r="E33" s="68"/>
    </row>
    <row r="34" spans="2:5" x14ac:dyDescent="0.25">
      <c r="B34" s="46" t="s">
        <v>83</v>
      </c>
      <c r="C34" s="49" t="s">
        <v>70</v>
      </c>
      <c r="D34" s="68"/>
      <c r="E34" s="68"/>
    </row>
    <row r="35" spans="2:5" x14ac:dyDescent="0.25">
      <c r="B35" s="46" t="s">
        <v>84</v>
      </c>
      <c r="C35" s="49" t="s">
        <v>70</v>
      </c>
      <c r="D35" s="68"/>
      <c r="E35" s="68"/>
    </row>
    <row r="36" spans="2:5" x14ac:dyDescent="0.25">
      <c r="B36" s="46" t="s">
        <v>85</v>
      </c>
      <c r="C36" s="49" t="s">
        <v>70</v>
      </c>
      <c r="D36" s="68"/>
      <c r="E36" s="68"/>
    </row>
    <row r="37" spans="2:5" x14ac:dyDescent="0.25">
      <c r="B37" s="46" t="s">
        <v>86</v>
      </c>
      <c r="C37" s="42" t="s">
        <v>87</v>
      </c>
      <c r="D37" s="68"/>
      <c r="E37" s="68"/>
    </row>
    <row r="38" spans="2:5" ht="15" x14ac:dyDescent="0.25">
      <c r="B38" s="87" t="s">
        <v>88</v>
      </c>
      <c r="C38" s="88"/>
      <c r="D38" s="88"/>
      <c r="E38" s="89"/>
    </row>
    <row r="39" spans="2:5" x14ac:dyDescent="0.25">
      <c r="B39" s="46" t="s">
        <v>89</v>
      </c>
      <c r="C39" s="42">
        <f>'RENEWAL SI'!G17</f>
        <v>125000</v>
      </c>
      <c r="D39" s="68"/>
      <c r="E39" s="68"/>
    </row>
    <row r="40" spans="2:5" x14ac:dyDescent="0.25">
      <c r="B40" s="46" t="s">
        <v>90</v>
      </c>
      <c r="C40" s="42">
        <f>C39*5%</f>
        <v>6250</v>
      </c>
      <c r="D40" s="68"/>
      <c r="E40" s="68"/>
    </row>
    <row r="41" spans="2:5" x14ac:dyDescent="0.25">
      <c r="B41" s="46" t="s">
        <v>91</v>
      </c>
      <c r="C41" s="42">
        <f>C39*10%</f>
        <v>12500</v>
      </c>
      <c r="D41" s="68"/>
      <c r="E41" s="68"/>
    </row>
    <row r="42" spans="2:5" x14ac:dyDescent="0.25">
      <c r="B42" s="46" t="s">
        <v>86</v>
      </c>
      <c r="C42" s="49" t="s">
        <v>92</v>
      </c>
      <c r="D42" s="68"/>
      <c r="E42" s="68"/>
    </row>
    <row r="43" spans="2:5" x14ac:dyDescent="0.25">
      <c r="B43" s="46"/>
      <c r="C43" s="42"/>
      <c r="D43" s="68"/>
      <c r="E43" s="68"/>
    </row>
    <row r="44" spans="2:5" ht="15" x14ac:dyDescent="0.25">
      <c r="B44" s="87" t="s">
        <v>93</v>
      </c>
      <c r="C44" s="88"/>
      <c r="D44" s="88"/>
      <c r="E44" s="89"/>
    </row>
    <row r="45" spans="2:5" ht="15" x14ac:dyDescent="0.25">
      <c r="B45" s="43" t="s">
        <v>94</v>
      </c>
      <c r="C45" s="50">
        <f>'RENEWAL SI'!G19</f>
        <v>100000</v>
      </c>
      <c r="D45" s="68"/>
      <c r="E45" s="68"/>
    </row>
    <row r="46" spans="2:5" x14ac:dyDescent="0.2">
      <c r="B46" s="51" t="s">
        <v>95</v>
      </c>
      <c r="C46" s="50" t="s">
        <v>96</v>
      </c>
      <c r="D46" s="68"/>
      <c r="E46" s="68"/>
    </row>
    <row r="47" spans="2:5" ht="15" x14ac:dyDescent="0.25">
      <c r="B47" s="43" t="s">
        <v>77</v>
      </c>
      <c r="C47" s="52" t="s">
        <v>97</v>
      </c>
      <c r="D47" s="68"/>
      <c r="E47" s="68"/>
    </row>
    <row r="48" spans="2:5" ht="15" x14ac:dyDescent="0.25">
      <c r="B48" s="43"/>
      <c r="C48" s="52"/>
      <c r="D48" s="68"/>
      <c r="E48" s="68"/>
    </row>
    <row r="49" spans="2:5" ht="15" x14ac:dyDescent="0.25">
      <c r="B49" s="96" t="s">
        <v>136</v>
      </c>
      <c r="C49" s="88"/>
      <c r="D49" s="88"/>
      <c r="E49" s="89"/>
    </row>
    <row r="50" spans="2:5" ht="15" x14ac:dyDescent="0.25">
      <c r="B50" s="64" t="s">
        <v>142</v>
      </c>
      <c r="C50" s="65">
        <f>'RENEWAL SI'!G20</f>
        <v>40000</v>
      </c>
      <c r="D50" s="68"/>
      <c r="E50" s="68"/>
    </row>
    <row r="51" spans="2:5" ht="15" x14ac:dyDescent="0.2">
      <c r="B51" s="66" t="s">
        <v>95</v>
      </c>
      <c r="C51" s="52" t="s">
        <v>96</v>
      </c>
      <c r="D51" s="68"/>
      <c r="E51" s="68"/>
    </row>
    <row r="52" spans="2:5" ht="15" x14ac:dyDescent="0.25">
      <c r="B52" s="64" t="s">
        <v>124</v>
      </c>
      <c r="C52" s="52" t="s">
        <v>125</v>
      </c>
      <c r="D52" s="68"/>
      <c r="E52" s="68"/>
    </row>
    <row r="53" spans="2:5" ht="15" x14ac:dyDescent="0.25">
      <c r="B53" s="64" t="s">
        <v>126</v>
      </c>
      <c r="C53" s="52" t="s">
        <v>125</v>
      </c>
      <c r="D53" s="68"/>
      <c r="E53" s="68"/>
    </row>
    <row r="54" spans="2:5" ht="15" x14ac:dyDescent="0.25">
      <c r="B54" s="64" t="s">
        <v>127</v>
      </c>
      <c r="C54" s="52" t="s">
        <v>70</v>
      </c>
      <c r="D54" s="68"/>
      <c r="E54" s="68"/>
    </row>
    <row r="55" spans="2:5" ht="15" x14ac:dyDescent="0.25">
      <c r="B55" s="64" t="s">
        <v>83</v>
      </c>
      <c r="C55" s="52" t="s">
        <v>70</v>
      </c>
      <c r="D55" s="68"/>
      <c r="E55" s="68"/>
    </row>
    <row r="56" spans="2:5" ht="15" x14ac:dyDescent="0.25">
      <c r="B56" s="64" t="s">
        <v>128</v>
      </c>
      <c r="C56" s="52" t="s">
        <v>70</v>
      </c>
      <c r="D56" s="68"/>
      <c r="E56" s="68"/>
    </row>
    <row r="57" spans="2:5" ht="15" x14ac:dyDescent="0.25">
      <c r="B57" s="64" t="s">
        <v>129</v>
      </c>
      <c r="C57" s="52" t="s">
        <v>70</v>
      </c>
      <c r="D57" s="68"/>
      <c r="E57" s="68"/>
    </row>
    <row r="58" spans="2:5" ht="15" x14ac:dyDescent="0.25">
      <c r="B58" s="64" t="s">
        <v>130</v>
      </c>
      <c r="C58" s="52" t="s">
        <v>70</v>
      </c>
      <c r="D58" s="68"/>
      <c r="E58" s="68"/>
    </row>
    <row r="59" spans="2:5" ht="15" x14ac:dyDescent="0.25">
      <c r="B59" s="64" t="s">
        <v>131</v>
      </c>
      <c r="C59" s="52" t="s">
        <v>70</v>
      </c>
      <c r="D59" s="68"/>
      <c r="E59" s="68"/>
    </row>
    <row r="60" spans="2:5" ht="45" x14ac:dyDescent="0.25">
      <c r="B60" s="64" t="s">
        <v>132</v>
      </c>
      <c r="C60" s="52" t="s">
        <v>70</v>
      </c>
      <c r="D60" s="68"/>
      <c r="E60" s="68"/>
    </row>
    <row r="61" spans="2:5" ht="15" x14ac:dyDescent="0.25">
      <c r="B61" s="64" t="s">
        <v>133</v>
      </c>
      <c r="C61" s="52" t="s">
        <v>70</v>
      </c>
      <c r="D61" s="68"/>
      <c r="E61" s="68"/>
    </row>
    <row r="62" spans="2:5" ht="15" x14ac:dyDescent="0.25">
      <c r="B62" s="64" t="s">
        <v>134</v>
      </c>
      <c r="C62" s="52" t="s">
        <v>70</v>
      </c>
      <c r="D62" s="68"/>
      <c r="E62" s="68"/>
    </row>
    <row r="63" spans="2:5" ht="45" x14ac:dyDescent="0.25">
      <c r="B63" s="64" t="s">
        <v>135</v>
      </c>
      <c r="C63" s="52" t="s">
        <v>70</v>
      </c>
      <c r="D63" s="68"/>
      <c r="E63" s="68"/>
    </row>
    <row r="64" spans="2:5" ht="15" x14ac:dyDescent="0.25">
      <c r="B64" s="64" t="s">
        <v>77</v>
      </c>
      <c r="C64" s="52" t="s">
        <v>97</v>
      </c>
      <c r="D64" s="68"/>
      <c r="E64" s="68"/>
    </row>
    <row r="65" spans="2:5" ht="15" x14ac:dyDescent="0.25">
      <c r="B65" s="43"/>
      <c r="C65" s="52"/>
      <c r="D65" s="68"/>
      <c r="E65" s="68"/>
    </row>
    <row r="66" spans="2:5" ht="15" x14ac:dyDescent="0.25">
      <c r="B66" s="87" t="s">
        <v>98</v>
      </c>
      <c r="C66" s="88"/>
      <c r="D66" s="88"/>
      <c r="E66" s="89"/>
    </row>
    <row r="67" spans="2:5" x14ac:dyDescent="0.25">
      <c r="B67" s="46" t="s">
        <v>99</v>
      </c>
      <c r="C67" s="50">
        <v>100000</v>
      </c>
      <c r="D67" s="68"/>
      <c r="E67" s="68"/>
    </row>
    <row r="68" spans="2:5" x14ac:dyDescent="0.25">
      <c r="B68" s="46" t="s">
        <v>100</v>
      </c>
      <c r="C68" s="50">
        <v>100000</v>
      </c>
      <c r="D68" s="68"/>
      <c r="E68" s="68"/>
    </row>
    <row r="69" spans="2:5" x14ac:dyDescent="0.25">
      <c r="B69" s="46" t="s">
        <v>101</v>
      </c>
      <c r="C69" s="53">
        <v>10500000</v>
      </c>
      <c r="D69" s="68"/>
      <c r="E69" s="68"/>
    </row>
    <row r="70" spans="2:5" x14ac:dyDescent="0.25">
      <c r="B70" s="46" t="s">
        <v>102</v>
      </c>
      <c r="C70" s="50" t="s">
        <v>70</v>
      </c>
      <c r="D70" s="68"/>
      <c r="E70" s="68"/>
    </row>
    <row r="71" spans="2:5" x14ac:dyDescent="0.25">
      <c r="B71" s="46" t="s">
        <v>83</v>
      </c>
      <c r="C71" s="50" t="s">
        <v>70</v>
      </c>
      <c r="D71" s="68"/>
      <c r="E71" s="68"/>
    </row>
    <row r="72" spans="2:5" x14ac:dyDescent="0.25">
      <c r="B72" s="46" t="s">
        <v>103</v>
      </c>
      <c r="C72" s="50" t="s">
        <v>70</v>
      </c>
      <c r="D72" s="68"/>
      <c r="E72" s="68"/>
    </row>
    <row r="73" spans="2:5" x14ac:dyDescent="0.25">
      <c r="B73" s="46" t="s">
        <v>104</v>
      </c>
      <c r="C73" s="50" t="s">
        <v>70</v>
      </c>
      <c r="D73" s="68"/>
      <c r="E73" s="68"/>
    </row>
    <row r="74" spans="2:5" x14ac:dyDescent="0.25">
      <c r="B74" s="46" t="s">
        <v>105</v>
      </c>
      <c r="C74" s="50" t="s">
        <v>87</v>
      </c>
      <c r="D74" s="68"/>
      <c r="E74" s="68"/>
    </row>
    <row r="75" spans="2:5" x14ac:dyDescent="0.25">
      <c r="B75" s="46"/>
      <c r="C75" s="50"/>
      <c r="D75" s="68"/>
      <c r="E75" s="68"/>
    </row>
    <row r="76" spans="2:5" ht="15" x14ac:dyDescent="0.25">
      <c r="B76" s="87" t="s">
        <v>106</v>
      </c>
      <c r="C76" s="88"/>
      <c r="D76" s="88"/>
      <c r="E76" s="89"/>
    </row>
    <row r="77" spans="2:5" x14ac:dyDescent="0.25">
      <c r="B77" s="46" t="s">
        <v>107</v>
      </c>
      <c r="C77" s="50">
        <v>2500000</v>
      </c>
      <c r="D77" s="68"/>
      <c r="E77" s="68"/>
    </row>
    <row r="78" spans="2:5" x14ac:dyDescent="0.25">
      <c r="B78" s="46" t="s">
        <v>108</v>
      </c>
      <c r="C78" s="50"/>
      <c r="D78" s="68"/>
      <c r="E78" s="68"/>
    </row>
    <row r="79" spans="2:5" x14ac:dyDescent="0.25">
      <c r="B79" s="46" t="s">
        <v>109</v>
      </c>
      <c r="C79" s="50">
        <v>1000000</v>
      </c>
      <c r="D79" s="68"/>
      <c r="E79" s="68"/>
    </row>
    <row r="80" spans="2:5" x14ac:dyDescent="0.25">
      <c r="B80" s="46" t="s">
        <v>86</v>
      </c>
      <c r="C80" s="50" t="s">
        <v>87</v>
      </c>
      <c r="D80" s="68"/>
      <c r="E80" s="68"/>
    </row>
    <row r="81" spans="2:5" x14ac:dyDescent="0.25">
      <c r="B81" s="46"/>
      <c r="C81" s="50"/>
      <c r="D81" s="68"/>
      <c r="E81" s="68"/>
    </row>
    <row r="82" spans="2:5" ht="15" x14ac:dyDescent="0.25">
      <c r="B82" s="87" t="s">
        <v>110</v>
      </c>
      <c r="C82" s="88"/>
      <c r="D82" s="88"/>
      <c r="E82" s="89"/>
    </row>
    <row r="83" spans="2:5" x14ac:dyDescent="0.25">
      <c r="B83" s="46" t="s">
        <v>111</v>
      </c>
      <c r="C83" s="50">
        <f>'RENEWAL SI'!G18</f>
        <v>150000</v>
      </c>
      <c r="D83" s="68"/>
      <c r="E83" s="68"/>
    </row>
    <row r="84" spans="2:5" x14ac:dyDescent="0.25">
      <c r="B84" s="46" t="s">
        <v>86</v>
      </c>
      <c r="C84" s="50" t="s">
        <v>87</v>
      </c>
      <c r="D84" s="68"/>
      <c r="E84" s="68"/>
    </row>
    <row r="85" spans="2:5" ht="15" x14ac:dyDescent="0.25">
      <c r="B85" s="87" t="s">
        <v>112</v>
      </c>
      <c r="C85" s="88"/>
      <c r="D85" s="88"/>
      <c r="E85" s="89"/>
    </row>
    <row r="86" spans="2:5" ht="15" x14ac:dyDescent="0.25">
      <c r="B86" s="43" t="s">
        <v>113</v>
      </c>
      <c r="C86" s="54">
        <v>2000000</v>
      </c>
      <c r="D86" s="68"/>
      <c r="E86" s="68"/>
    </row>
    <row r="87" spans="2:5" ht="15" x14ac:dyDescent="0.25">
      <c r="B87" s="43" t="s">
        <v>114</v>
      </c>
      <c r="C87" s="54" t="s">
        <v>115</v>
      </c>
      <c r="D87" s="68"/>
      <c r="E87" s="68"/>
    </row>
    <row r="88" spans="2:5" ht="25.5" customHeight="1" x14ac:dyDescent="0.25">
      <c r="B88" s="55" t="s">
        <v>116</v>
      </c>
      <c r="C88" s="56" t="s">
        <v>111</v>
      </c>
      <c r="D88" s="68"/>
      <c r="E88" s="68"/>
    </row>
    <row r="89" spans="2:5" x14ac:dyDescent="0.25">
      <c r="B89" s="57" t="str">
        <f>B11</f>
        <v>Bharat Sookshma Udyam Suraksha  - Fixed Assets &amp; Stocks</v>
      </c>
      <c r="C89" s="58">
        <f>C14</f>
        <v>9415000</v>
      </c>
      <c r="D89" s="68"/>
      <c r="E89" s="68"/>
    </row>
    <row r="90" spans="2:5" x14ac:dyDescent="0.25">
      <c r="B90" s="57" t="str">
        <f>B28</f>
        <v>Burglary - Fixed Assets &amp; Stocks</v>
      </c>
      <c r="C90" s="58">
        <f>C30</f>
        <v>4915000</v>
      </c>
      <c r="D90" s="68"/>
      <c r="E90" s="68"/>
    </row>
    <row r="91" spans="2:5" x14ac:dyDescent="0.25">
      <c r="B91" s="57" t="str">
        <f>B38</f>
        <v>EEI</v>
      </c>
      <c r="C91" s="58">
        <f>C39</f>
        <v>125000</v>
      </c>
      <c r="D91" s="68"/>
      <c r="E91" s="68"/>
    </row>
    <row r="92" spans="2:5" x14ac:dyDescent="0.25">
      <c r="B92" s="57" t="str">
        <f>B44</f>
        <v>Neon Sign Insurance</v>
      </c>
      <c r="C92" s="58">
        <f>C45</f>
        <v>100000</v>
      </c>
      <c r="D92" s="68"/>
      <c r="E92" s="68"/>
    </row>
    <row r="93" spans="2:5" x14ac:dyDescent="0.25">
      <c r="B93" s="57" t="s">
        <v>123</v>
      </c>
      <c r="C93" s="58">
        <f>C50</f>
        <v>40000</v>
      </c>
      <c r="D93" s="68"/>
      <c r="E93" s="68"/>
    </row>
    <row r="94" spans="2:5" x14ac:dyDescent="0.25">
      <c r="B94" s="57" t="str">
        <f>B66</f>
        <v>Money</v>
      </c>
      <c r="C94" s="58">
        <f>C69</f>
        <v>10500000</v>
      </c>
      <c r="D94" s="68"/>
      <c r="E94" s="68"/>
    </row>
    <row r="95" spans="2:5" x14ac:dyDescent="0.25">
      <c r="B95" s="57" t="str">
        <f>B76</f>
        <v>Fidelity</v>
      </c>
      <c r="C95" s="58">
        <f>C77</f>
        <v>2500000</v>
      </c>
      <c r="D95" s="68"/>
      <c r="E95" s="68"/>
    </row>
    <row r="96" spans="2:5" x14ac:dyDescent="0.25">
      <c r="B96" s="57" t="str">
        <f>B82</f>
        <v>Plate Glass &amp; Sanitary Fittings</v>
      </c>
      <c r="C96" s="58">
        <f>C83</f>
        <v>150000</v>
      </c>
      <c r="D96" s="68"/>
      <c r="E96" s="68"/>
    </row>
    <row r="97" spans="2:5" x14ac:dyDescent="0.25">
      <c r="B97" s="57" t="s">
        <v>112</v>
      </c>
      <c r="C97" s="58">
        <v>2000000</v>
      </c>
      <c r="D97" s="68"/>
      <c r="E97" s="68"/>
    </row>
    <row r="98" spans="2:5" x14ac:dyDescent="0.25">
      <c r="B98" s="90" t="s">
        <v>117</v>
      </c>
      <c r="C98" s="91"/>
      <c r="D98" s="70">
        <f>SUM(D89:D97)</f>
        <v>0</v>
      </c>
      <c r="E98" s="68"/>
    </row>
    <row r="99" spans="2:5" x14ac:dyDescent="0.25">
      <c r="B99" s="90" t="s">
        <v>118</v>
      </c>
      <c r="C99" s="91"/>
      <c r="D99" s="70">
        <f>D98*1.18</f>
        <v>0</v>
      </c>
      <c r="E99" s="68"/>
    </row>
  </sheetData>
  <mergeCells count="19">
    <mergeCell ref="B99:C99"/>
    <mergeCell ref="B49:E49"/>
    <mergeCell ref="B66:E66"/>
    <mergeCell ref="B76:E76"/>
    <mergeCell ref="B82:E82"/>
    <mergeCell ref="B85:E85"/>
    <mergeCell ref="B98:C98"/>
    <mergeCell ref="B44:E44"/>
    <mergeCell ref="B2:E2"/>
    <mergeCell ref="C3:E3"/>
    <mergeCell ref="C4:E4"/>
    <mergeCell ref="C5:E5"/>
    <mergeCell ref="C6:E6"/>
    <mergeCell ref="C7:E7"/>
    <mergeCell ref="C8:E8"/>
    <mergeCell ref="C9:E9"/>
    <mergeCell ref="B11:E11"/>
    <mergeCell ref="B28:E28"/>
    <mergeCell ref="B38:E38"/>
  </mergeCells>
  <conditionalFormatting sqref="A11:B11 A4:C6 A28:B28 A38:B38 A76:B76 A82:B82 A10:C10 A44:B44 A40:A41 A9 A2:B3 A85:A87 A19:A26 A98:B99 A12:C18 A27:C27 A39:C39 C40:C41 A42:C43 B86:C87 A45:A46 A47:C48 A8:C8 A7:B7 A66:B66 A88:C97 A65:C65 A49:A64 A100:C1048576 A1:XFD1 D12:XFD27 A29:XFD37 F28:XFD28 D39:XFD43 F38:XFD38 D45:XFD48 F44:XFD44 D50:XFD65 F49:XFD49 A67:XFD75 F66:XFD66 A77:XFD81 F76:XFD76 A83:XFD84 F82:XFD82 D86:XFD1048576 F85:XFD85 F2:XFD11">
    <cfRule type="containsText" dxfId="8" priority="9" operator="containsText" text="Not covered">
      <formula>NOT(ISERROR(SEARCH("Not covered",A1)))</formula>
    </cfRule>
  </conditionalFormatting>
  <conditionalFormatting sqref="B40:B41">
    <cfRule type="containsText" dxfId="7" priority="8" operator="containsText" text="Not covered">
      <formula>NOT(ISERROR(SEARCH("Not covered",B40)))</formula>
    </cfRule>
  </conditionalFormatting>
  <conditionalFormatting sqref="C45:C46">
    <cfRule type="containsText" dxfId="6" priority="7" operator="containsText" text="Not covered">
      <formula>NOT(ISERROR(SEARCH("Not covered",C45)))</formula>
    </cfRule>
  </conditionalFormatting>
  <conditionalFormatting sqref="C26">
    <cfRule type="containsText" dxfId="5" priority="6" operator="containsText" text="Not covered">
      <formula>NOT(ISERROR(SEARCH("Not covered",C26)))</formula>
    </cfRule>
  </conditionalFormatting>
  <conditionalFormatting sqref="B85">
    <cfRule type="containsText" dxfId="4" priority="5" operator="containsText" text="Not covered">
      <formula>NOT(ISERROR(SEARCH("Not covered",B85)))</formula>
    </cfRule>
  </conditionalFormatting>
  <conditionalFormatting sqref="B45:B46">
    <cfRule type="containsText" dxfId="3" priority="4" operator="containsText" text="Not covered">
      <formula>NOT(ISERROR(SEARCH("Not covered",B45)))</formula>
    </cfRule>
  </conditionalFormatting>
  <conditionalFormatting sqref="B51:C64 B49 C50">
    <cfRule type="containsText" dxfId="2" priority="3" operator="containsText" text="Not covered">
      <formula>NOT(ISERROR(SEARCH("Not covered",B49)))</formula>
    </cfRule>
  </conditionalFormatting>
  <conditionalFormatting sqref="D10">
    <cfRule type="containsText" dxfId="1" priority="2" operator="containsText" text="Not covered">
      <formula>NOT(ISERROR(SEARCH("Not covered",D10)))</formula>
    </cfRule>
  </conditionalFormatting>
  <conditionalFormatting sqref="B50">
    <cfRule type="containsText" dxfId="0" priority="1" operator="containsText" text="Not covered">
      <formula>NOT(ISERROR(SEARCH("Not covered",B50)))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RENEWAL SI</vt:lpstr>
      <vt:lpstr>ANNA SALAI</vt:lpstr>
      <vt:lpstr>PURUSAWALKAM</vt:lpstr>
      <vt:lpstr>TEYNAMPET</vt:lpstr>
      <vt:lpstr>EKKADUTHANGAL</vt:lpstr>
      <vt:lpstr>PORUR</vt:lpstr>
      <vt:lpstr>POONAMALLEE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27022601</dc:creator>
  <cp:lastModifiedBy>27022601</cp:lastModifiedBy>
  <dcterms:created xsi:type="dcterms:W3CDTF">2023-11-20T09:11:52Z</dcterms:created>
  <dcterms:modified xsi:type="dcterms:W3CDTF">2023-12-01T07:38:07Z</dcterms:modified>
</cp:coreProperties>
</file>