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styles.xml" ContentType="application/vnd.openxmlformats-officedocument.spreadsheetml.styles+xml"/>
  <Override PartName="/xl/comments3.xml" ContentType="application/vnd.openxmlformats-officedocument.spreadsheetml.comment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xl/_rels/workbook.xml.rels" ContentType="application/vnd.openxmlformats-package.relationships+xml"/>
  <Override PartName="/xl/media/image6.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NEWAL SI" sheetId="1" state="visible" r:id="rId2"/>
    <sheet name="ANNA SALAI"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30"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35 Lacs
</t>
        </r>
      </text>
    </comment>
    <comment ref="B3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64 lacs </t>
        </r>
      </text>
    </comment>
    <comment ref="C1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2 Lacs</t>
        </r>
      </text>
    </comment>
    <comment ref="D3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27 lacs</t>
        </r>
      </text>
    </comment>
    <comment ref="E1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E1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
</t>
        </r>
      </text>
    </comment>
    <comment ref="E19"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E22"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E2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15.5 Lacs</t>
        </r>
      </text>
    </comment>
    <comment ref="E29"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E31" authorId="0">
      <text>
        <r>
          <rPr>
            <b val="true"/>
            <sz val="9"/>
            <color rgb="FF000000"/>
            <rFont val="Tahoma"/>
            <family val="0"/>
            <charset val="1"/>
          </rPr>
          <t xml:space="preserve">User:
</t>
        </r>
        <r>
          <rPr>
            <sz val="9"/>
            <color rgb="FF000000"/>
            <rFont val="Tahoma"/>
            <family val="0"/>
            <charset val="1"/>
          </rPr>
          <t xml:space="preserve">Earlier 7.5 lacs</t>
        </r>
      </text>
    </comment>
    <comment ref="F1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F1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F2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66 Lacs</t>
        </r>
      </text>
    </comment>
    <comment ref="G20"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35K</t>
        </r>
      </text>
    </comment>
    <comment ref="H22"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List>
</comments>
</file>

<file path=xl/comments3.xml><?xml version="1.0" encoding="utf-8"?>
<comments xmlns="http://schemas.openxmlformats.org/spreadsheetml/2006/main" xmlns:xdr="http://schemas.openxmlformats.org/drawingml/2006/spreadsheetDrawing">
  <authors>
    <author> </author>
  </authors>
  <commentList>
    <comment ref="E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64 lacs </t>
        </r>
      </text>
    </comment>
    <comment ref="E6"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27 lacs</t>
        </r>
      </text>
    </comment>
    <comment ref="E7" authorId="0">
      <text>
        <r>
          <rPr>
            <b val="true"/>
            <sz val="9"/>
            <color rgb="FF000000"/>
            <rFont val="Tahoma"/>
            <family val="0"/>
            <charset val="1"/>
          </rPr>
          <t xml:space="preserve">User:
</t>
        </r>
        <r>
          <rPr>
            <sz val="9"/>
            <color rgb="FF000000"/>
            <rFont val="Tahoma"/>
            <family val="0"/>
            <charset val="1"/>
          </rPr>
          <t xml:space="preserve">Earlier 7.5 lacs</t>
        </r>
      </text>
    </comment>
    <comment ref="F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35 Lacs
</t>
        </r>
      </text>
    </comment>
    <comment ref="G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15.5 Lacs</t>
        </r>
      </text>
    </comment>
    <comment ref="G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66 Lacs</t>
        </r>
      </text>
    </comment>
    <comment ref="H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I5"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2 Lacs</t>
        </r>
      </text>
    </comment>
    <comment ref="J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
</t>
        </r>
      </text>
    </comment>
    <comment ref="J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K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K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M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N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N10"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None</t>
        </r>
      </text>
    </comment>
    <comment ref="O9"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Last Year 35K</t>
        </r>
      </text>
    </comment>
  </commentList>
</comments>
</file>

<file path=xl/sharedStrings.xml><?xml version="1.0" encoding="utf-8"?>
<sst xmlns="http://schemas.openxmlformats.org/spreadsheetml/2006/main" count="250" uniqueCount="172">
  <si>
    <t xml:space="preserve">RENEWAL</t>
  </si>
  <si>
    <t xml:space="preserve">INSURED   </t>
  </si>
  <si>
    <r>
      <rPr>
        <b val="true"/>
        <sz val="10"/>
        <color rgb="FFFFFFFF"/>
        <rFont val="Calibri"/>
        <family val="2"/>
        <charset val="1"/>
      </rPr>
      <t xml:space="preserve">M/S </t>
    </r>
    <r>
      <rPr>
        <sz val="18"/>
        <color rgb="FF000000"/>
        <rFont val="Calibri"/>
        <family val="2"/>
      </rPr>
      <t xml:space="preserve">MARUTHI MOTORS, </t>
    </r>
  </si>
  <si>
    <t xml:space="preserve">LOCATIONS</t>
  </si>
  <si>
    <t xml:space="preserve">Location 1</t>
  </si>
  <si>
    <t xml:space="preserve">Location 2</t>
  </si>
  <si>
    <t xml:space="preserve">Location 3</t>
  </si>
  <si>
    <t xml:space="preserve">Location 4</t>
  </si>
  <si>
    <t xml:space="preserve">Location 5</t>
  </si>
  <si>
    <t xml:space="preserve">Location 6</t>
  </si>
  <si>
    <t xml:space="preserve">Location 7</t>
  </si>
  <si>
    <t xml:space="preserve">COMMUNICATION ADDRESS</t>
  </si>
  <si>
    <t xml:space="preserve"> OCCUPANCY</t>
  </si>
  <si>
    <t xml:space="preserve">TRACTOR DEALER- SHOWROOM &amp; SERVICE</t>
  </si>
  <si>
    <t xml:space="preserve">RENEWAL DATE</t>
  </si>
  <si>
    <t xml:space="preserve">24TH MAR</t>
  </si>
  <si>
    <t xml:space="preserve">RISK LOCATION  </t>
  </si>
  <si>
    <t xml:space="preserve">Davangere</t>
  </si>
  <si>
    <t xml:space="preserve">Honnali</t>
  </si>
  <si>
    <t xml:space="preserve">Channagiri</t>
  </si>
  <si>
    <t xml:space="preserve">Jagalur</t>
  </si>
  <si>
    <t xml:space="preserve">Malebennur</t>
  </si>
  <si>
    <t xml:space="preserve">RISK LOCATION ADDRESS</t>
  </si>
  <si>
    <t xml:space="preserve">D No 1728/A , Opp Ravi Oil Mill,Chitradurga Road,Davangere - 577 003</t>
  </si>
  <si>
    <t xml:space="preserve">#2345,9th Main Road,MCC A Block,Davangere -577 004</t>
  </si>
  <si>
    <t xml:space="preserve">Survy No 251, Avargere Village Chitradurga Road Davangere -577003</t>
  </si>
  <si>
    <t xml:space="preserve">Sy No 211/14,211/15,211/35 &amp; 211/36 Devanayakanahalli,TB circle,Shivamogga Road,Honnali - 577 217</t>
  </si>
  <si>
    <t xml:space="preserve">Survy No.22/*/4, Kasaba Hobali,Maachanayakanahalli Kavalu Village,Channagiri Taluk, Davangere District</t>
  </si>
  <si>
    <t xml:space="preserve">Property No. 24-4-197, Ward No-10, Property Old No-3440,Sy No: 80/3 </t>
  </si>
  <si>
    <t xml:space="preserve">No.113/14 Khatha No 2296, Nandigudi Road, MALEBENNUR Harihar Taluk  (Ground Floor)</t>
  </si>
  <si>
    <t xml:space="preserve">HYPOTHECATION</t>
  </si>
  <si>
    <t xml:space="preserve">PROPERTY DETAILS</t>
  </si>
  <si>
    <r>
      <rPr>
        <b val="true"/>
        <sz val="11"/>
        <rFont val="Calibri"/>
        <family val="2"/>
      </rPr>
      <t xml:space="preserve">FA &amp; CONTENTS</t>
    </r>
    <r>
      <rPr>
        <b val="true"/>
        <sz val="11"/>
        <rFont val="Calibri"/>
        <family val="2"/>
        <charset val="1"/>
      </rPr>
      <t xml:space="preserve"> SECTION PARTICULARS </t>
    </r>
  </si>
  <si>
    <t xml:space="preserve">SUM ASSURED</t>
  </si>
  <si>
    <t xml:space="preserve">Property Insured: All real and personal property of any kind, nature or description including but not limited to Building(including plinth &amp; foundation, internal road, any kind of civil structures and Compound walls, Basement using for spares and employees cabins, Security Room, Shed, Etc.) electrical Installations / fittings , pipes, cables, tanks (both underground and surface),.  in which the insured has an insurable interest etc.. pertaining to insured's trade.</t>
  </si>
  <si>
    <t xml:space="preserve">Plant &amp; Machinery / Workshop Tools &amp; Equipments (DG Set, Solar Plant, Passenger Lift, Car Lift, Etc)</t>
  </si>
  <si>
    <t xml:space="preserve">Installation work including weather refrigerator,Air conditioner, Painting booth,water washing pump etc.,</t>
  </si>
  <si>
    <t xml:space="preserve">Special Tools</t>
  </si>
  <si>
    <t xml:space="preserve">Furniture Fixtures Fittings</t>
  </si>
  <si>
    <t xml:space="preserve">Electrical Fittings</t>
  </si>
  <si>
    <t xml:space="preserve">Electronic &amp; Electrical Equipments (Computers, Printers, Servers, CCTV Camera, etc..)</t>
  </si>
  <si>
    <t xml:space="preserve">Plate Glass inside &amp; outside the building Plus Sanitary Fittings</t>
  </si>
  <si>
    <t xml:space="preserve">Neon Sign / Glow Sign Boards</t>
  </si>
  <si>
    <t xml:space="preserve">Portable Equipments (TV, Laptop, Tab, Mobile, Etc)</t>
  </si>
  <si>
    <t xml:space="preserve">Solar Energy Plant</t>
  </si>
  <si>
    <t xml:space="preserve">Other Contents related to insured trade</t>
  </si>
  <si>
    <t xml:space="preserve">FA &amp; CONTENTS TOTAL</t>
  </si>
  <si>
    <t xml:space="preserve">INVENTORY SECTION PARTICULARS</t>
  </si>
  <si>
    <t xml:space="preserve">Stock of New Vehicles and new harvest box at showroom  </t>
  </si>
  <si>
    <t xml:space="preserve">Stock of old/new Vehicles  old harvester at Workshop</t>
  </si>
  <si>
    <t xml:space="preserve">Stock of vehicles kept in shed &amp; open at stockyard within the boundary wall</t>
  </si>
  <si>
    <t xml:space="preserve">Stock of Old/Customers vehicles/Exchange vehicles/Goods held in trust vehicles within the boundary wall kept closed &amp; open in surrounding area, Stock of Old/Customers vehicles for repair / Service at Workshop/Damage to motor vehicle coverage</t>
  </si>
  <si>
    <t xml:space="preserve">Stock of Spare Parts,Tools, lubes &amp; Accessories, consumables and implements</t>
  </si>
  <si>
    <t xml:space="preserve">INVENTORY SECTION TOTAL</t>
  </si>
  <si>
    <t xml:space="preserve">TOTAL SI</t>
  </si>
  <si>
    <t xml:space="preserve">Money</t>
  </si>
  <si>
    <t xml:space="preserve">Property Policies </t>
  </si>
  <si>
    <t xml:space="preserve">Insured</t>
  </si>
  <si>
    <t xml:space="preserve">Occupancy</t>
  </si>
  <si>
    <t xml:space="preserve">AUTO DEALER- SHOWROOM / SERVICE / WORKSHOP/ GODOWN</t>
  </si>
  <si>
    <t xml:space="preserve">Policy period</t>
  </si>
  <si>
    <t xml:space="preserve">2/12/22 TO 1/12/23</t>
  </si>
  <si>
    <t xml:space="preserve">Communication Address</t>
  </si>
  <si>
    <t xml:space="preserve">NO:235,MOUNT POONAMALLEE ROAD, IYYAPPANTHANGAL, AVADI (M), CHENNAI - 600071</t>
  </si>
  <si>
    <t xml:space="preserve">Risk location</t>
  </si>
  <si>
    <t xml:space="preserve">NO 212/720, PLA RATHNA TOWERS, ANNASALAI, CHENNAI - 600006</t>
  </si>
  <si>
    <t xml:space="preserve">Insured Busiess</t>
  </si>
  <si>
    <t xml:space="preserve">HDFC BANK LTD</t>
  </si>
  <si>
    <t xml:space="preserve">Coverage Summary</t>
  </si>
  <si>
    <t xml:space="preserve">Sum Insured(INR)</t>
  </si>
  <si>
    <t xml:space="preserve">Premium excluding GST</t>
  </si>
  <si>
    <t xml:space="preserve">Covered/Not covered/ Insured Remarks</t>
  </si>
  <si>
    <t xml:space="preserve">Bharat Sookshma Udyam Suraksha  - Fixed Assets &amp; Stocks</t>
  </si>
  <si>
    <t xml:space="preserve">
Property Insured: All real and personal property of any kind, nature or description including but not limited to Building(including plinth &amp; foundation, internal road, any kind of civil structures and Compound walls) plant and machinery(including Machinery foundation, electrical fitting , pipes, cables, tanks (both underground and surface),. Lab equipments, Computer peripherals, any other electrical or mechanical material/equipments pertaining to insured's trade) furniture, fixtures and fittings, improvements and other assets owned or held in trust by the insured or for which the insured is responsible or in which the insured has an insurable interest etc.. pertaining to insured's trade.</t>
  </si>
  <si>
    <t xml:space="preserve">Stocks As per Table of Contents</t>
  </si>
  <si>
    <t xml:space="preserve">Total Sum Insured</t>
  </si>
  <si>
    <t xml:space="preserve">Extensions Required</t>
  </si>
  <si>
    <t xml:space="preserve">Earthquake </t>
  </si>
  <si>
    <t xml:space="preserve">STFI</t>
  </si>
  <si>
    <t xml:space="preserve">Terrorism </t>
  </si>
  <si>
    <t xml:space="preserve">Goods held in trust are covered if the same is included in TSI</t>
  </si>
  <si>
    <t xml:space="preserve">Require</t>
  </si>
  <si>
    <t xml:space="preserve">Waiver of underinsurance up to 15%</t>
  </si>
  <si>
    <t xml:space="preserve">Architects, Surveyors, Consulting Engg Fees in excess of 3% of the claim amount</t>
  </si>
  <si>
    <t xml:space="preserve">Debris Removal (including foreign debris and De watering)beyond 1 % of SI - INR 5 Cr.</t>
  </si>
  <si>
    <t xml:space="preserve">Reinstatement Value Policies</t>
  </si>
  <si>
    <t xml:space="preserve">Local Authorities Clause</t>
  </si>
  <si>
    <t xml:space="preserve">Designation of Property Clause</t>
  </si>
  <si>
    <t xml:space="preserve">Excess</t>
  </si>
  <si>
    <t xml:space="preserve">As  per Tariff</t>
  </si>
  <si>
    <t xml:space="preserve">Burglary - Fixed Assets &amp; Stocks</t>
  </si>
  <si>
    <t xml:space="preserve">Fixed Assets &amp; Stocks(excluding building)</t>
  </si>
  <si>
    <t xml:space="preserve">First loss Sum Insured (25%) - Limit of Liability</t>
  </si>
  <si>
    <t xml:space="preserve">Theft</t>
  </si>
  <si>
    <t xml:space="preserve">RSMD</t>
  </si>
  <si>
    <t xml:space="preserve">Damage to building on occasion of Burglary &amp; theft</t>
  </si>
  <si>
    <t xml:space="preserve">Waiver of FIR &amp; Closure Report- Claim amt. upto INR 1 lac</t>
  </si>
  <si>
    <t xml:space="preserve">Deductible</t>
  </si>
  <si>
    <t xml:space="preserve">Flat Rs.2,500 each and every claim</t>
  </si>
  <si>
    <t xml:space="preserve">EEI</t>
  </si>
  <si>
    <t xml:space="preserve">All Electrical &amp; Electrinoic Equipments as per Fixed Assets Register</t>
  </si>
  <si>
    <t xml:space="preserve">Omission to insure addition, alteration and extension clause: 5%</t>
  </si>
  <si>
    <t xml:space="preserve">Escalation 10%</t>
  </si>
  <si>
    <t xml:space="preserve">Flat Deductible of Rs. 2,500/- for each and every claims</t>
  </si>
  <si>
    <t xml:space="preserve">Neon Sign Insurance</t>
  </si>
  <si>
    <t xml:space="preserve">Neon Sign incl. Farm works</t>
  </si>
  <si>
    <t xml:space="preserve">Including SFSP covers (incl EQ)</t>
  </si>
  <si>
    <t xml:space="preserve">Required</t>
  </si>
  <si>
    <t xml:space="preserve">For each and every claim Rs. 2,500/-</t>
  </si>
  <si>
    <t xml:space="preserve">All Risk (Portable Equipment)</t>
  </si>
  <si>
    <t xml:space="preserve">All portable Equipments incl. Farm works</t>
  </si>
  <si>
    <t xml:space="preserve">De-arrangement</t>
  </si>
  <si>
    <t xml:space="preserve">Yes / No</t>
  </si>
  <si>
    <t xml:space="preserve">Waiver of FIR &amp; Closure Report up to INR 1 Lac</t>
  </si>
  <si>
    <t xml:space="preserve">Assets Register Clause</t>
  </si>
  <si>
    <t xml:space="preserve">Gross negligence covered</t>
  </si>
  <si>
    <t xml:space="preserve">Burglary / Theft from anywhere in the world including within all Insured premises </t>
  </si>
  <si>
    <t xml:space="preserve">Accidental damage including damage due spillage of water/ tea/ coffee etcs </t>
  </si>
  <si>
    <t xml:space="preserve">Non Standard Claim Settlement of minimum of 85% of the claim amount </t>
  </si>
  <si>
    <t xml:space="preserve">Payment-On-Account clause: Insurer agrees to pay on account payment of  75% of the claim amount, wherever loss exceeds INR 1 lacs within 15 days from the date of loss OR 1st (initial) surveyor done</t>
  </si>
  <si>
    <t xml:space="preserve">No depreciation to be charged on partial losses</t>
  </si>
  <si>
    <r>
      <rPr>
        <sz val="11"/>
        <rFont val="Calibri"/>
        <family val="2"/>
        <charset val="1"/>
      </rPr>
      <t xml:space="preserve">On total loss : </t>
    </r>
    <r>
      <rPr>
        <sz val="11"/>
        <color rgb="FFFF0000"/>
        <rFont val="Calibri"/>
        <family val="2"/>
        <charset val="1"/>
      </rPr>
      <t xml:space="preserve">Depreciation slab will be 5% of each year, Maximum depreciation allowed is 50%</t>
    </r>
  </si>
  <si>
    <r>
      <rPr>
        <b val="true"/>
        <u val="single"/>
        <sz val="11"/>
        <rFont val="Calibri"/>
        <family val="2"/>
        <charset val="1"/>
      </rPr>
      <t xml:space="preserve">Claim servicing  Requirement:</t>
    </r>
    <r>
      <rPr>
        <sz val="11"/>
        <rFont val="Calibri"/>
        <family val="2"/>
        <charset val="1"/>
      </rPr>
      <t xml:space="preserve"> Claim amount below Rs. 25,000/- should be settled without any loss assessment survey from surveyor and processed only with a set of documents i.e. Incident Report, Claim Bill, Supporting Invoice, Stock Report/ledger</t>
    </r>
  </si>
  <si>
    <t xml:space="preserve">Money Insurance - In Safe </t>
  </si>
  <si>
    <t xml:space="preserve">Money Insurance - In Transit </t>
  </si>
  <si>
    <t xml:space="preserve">Annual Turnover</t>
  </si>
  <si>
    <t xml:space="preserve">Terrorism</t>
  </si>
  <si>
    <t xml:space="preserve">SRCC</t>
  </si>
  <si>
    <t xml:space="preserve">Infidelity of cash carrying messenger</t>
  </si>
  <si>
    <t xml:space="preserve">Excess/Deductible</t>
  </si>
  <si>
    <t xml:space="preserve">Fidelity</t>
  </si>
  <si>
    <t xml:space="preserve">Fidelity (All Employees )</t>
  </si>
  <si>
    <t xml:space="preserve">Unnamed policy</t>
  </si>
  <si>
    <t xml:space="preserve">Per Person Limit</t>
  </si>
  <si>
    <t xml:space="preserve">Plate Glass &amp; Sanitary Fittings</t>
  </si>
  <si>
    <t xml:space="preserve">Sum Insured</t>
  </si>
  <si>
    <t xml:space="preserve">Public Liability - Non Industrial</t>
  </si>
  <si>
    <t xml:space="preserve">Indemnity Limit</t>
  </si>
  <si>
    <t xml:space="preserve">AOA:AOY</t>
  </si>
  <si>
    <t xml:space="preserve">Full Limit</t>
  </si>
  <si>
    <t xml:space="preserve">Policies</t>
  </si>
  <si>
    <t xml:space="preserve">All Risk ( Portable Equipement)</t>
  </si>
  <si>
    <t xml:space="preserve">Total premium excluding GST</t>
  </si>
  <si>
    <t xml:space="preserve">Total premium inclusive of GST</t>
  </si>
  <si>
    <t xml:space="preserve">MARUTHI MOTORS, TRACTOR SHOW ROOM AND BRANCHES</t>
  </si>
  <si>
    <t xml:space="preserve">Location wise Asset Details - 2023-24  PROPOSED SCHEDULE OF COVERAGE TRADE PROTECTION INSURANCE  exacting policy expaires by 24th of March 2023</t>
  </si>
  <si>
    <t xml:space="preserve">Sl. No</t>
  </si>
  <si>
    <t xml:space="preserve">Location</t>
  </si>
  <si>
    <t xml:space="preserve">Location Address</t>
  </si>
  <si>
    <t xml:space="preserve">Building Including Plinth Foundation and All kind of Structures</t>
  </si>
  <si>
    <t xml:space="preserve">Stock of Spares, Lubes  &amp;Implements</t>
  </si>
  <si>
    <t xml:space="preserve">Stock of Customer Vehicles Held In Trust</t>
  </si>
  <si>
    <t xml:space="preserve">Stock of New Vehicles Kept Under Cover</t>
  </si>
  <si>
    <t xml:space="preserve">Stock of New Vehicles Kept In Open Yard</t>
  </si>
  <si>
    <t xml:space="preserve">Furniture Fixtures and All kind of Contents</t>
  </si>
  <si>
    <t xml:space="preserve">Plant and Machinery</t>
  </si>
  <si>
    <t xml:space="preserve">Electronic Equipment</t>
  </si>
  <si>
    <t xml:space="preserve">I-PAD, Portable Computers</t>
  </si>
  <si>
    <t xml:space="preserve">Plate Glass</t>
  </si>
  <si>
    <t xml:space="preserve">TOTAL</t>
  </si>
  <si>
    <t xml:space="preserve">Note: </t>
  </si>
  <si>
    <t xml:space="preserve">The sum Insured should be coverd fire, Earth Quake &amp; other standered perils</t>
  </si>
  <si>
    <t xml:space="preserve">The above are as per the earlier location and only the value changed</t>
  </si>
  <si>
    <t xml:space="preserve">The policy should be covered under clause terrism and specific other clauses as per insurance parametters for the banking norms   </t>
  </si>
  <si>
    <t xml:space="preserve">The lien to the Bank of Baroda, P.B. Road Main Branch, Davangere should be given in policy</t>
  </si>
  <si>
    <t xml:space="preserve">The Personal Accident clause to be added for employees </t>
  </si>
  <si>
    <t xml:space="preserve">The Money insurance should be add on in the policy as stated below:-</t>
  </si>
  <si>
    <t xml:space="preserve">Name</t>
  </si>
  <si>
    <t xml:space="preserve">Amount</t>
  </si>
  <si>
    <t xml:space="preserve">Money In Safe</t>
  </si>
  <si>
    <t xml:space="preserve">Money In counter</t>
  </si>
  <si>
    <t xml:space="preserve">Money inTransit </t>
  </si>
</sst>
</file>

<file path=xl/styles.xml><?xml version="1.0" encoding="utf-8"?>
<styleSheet xmlns="http://schemas.openxmlformats.org/spreadsheetml/2006/main">
  <numFmts count="10">
    <numFmt numFmtId="164" formatCode="General"/>
    <numFmt numFmtId="165" formatCode="_(* #,##0.00_);_(* \(#,##0.00\);_(* \-??_);_(@_)"/>
    <numFmt numFmtId="166" formatCode="_ * #,##0.00_ ;_ * \-#,##0.00_ ;_ * \-??_ ;_ @_ "/>
    <numFmt numFmtId="167" formatCode="_ * #,##0_ ;_ * \-#,##0_ ;_ * \-??_ ;_ @_ "/>
    <numFmt numFmtId="168" formatCode="_(* #,##0_);_(* \(#,##0\);_(* \-??_);_(@_)"/>
    <numFmt numFmtId="169" formatCode="&quot;₹ &quot;#,##0"/>
    <numFmt numFmtId="170" formatCode="#,##0"/>
    <numFmt numFmtId="171" formatCode="[$₹-4009]#,##0;[RED]\-[$₹-4009]#,##0"/>
    <numFmt numFmtId="172" formatCode="General"/>
    <numFmt numFmtId="173" formatCode="\ #,##0\ ;&quot; (&quot;#,##0\);&quot; -&quot;#\ ;\ @\ "/>
  </numFmts>
  <fonts count="30">
    <font>
      <sz val="11"/>
      <color rgb="FF000000"/>
      <name val="Calibri"/>
      <family val="2"/>
      <charset val="1"/>
    </font>
    <font>
      <sz val="10"/>
      <name val="Arial"/>
      <family val="0"/>
    </font>
    <font>
      <sz val="10"/>
      <name val="Arial"/>
      <family val="0"/>
    </font>
    <font>
      <sz val="10"/>
      <name val="Arial"/>
      <family val="0"/>
    </font>
    <font>
      <sz val="12"/>
      <name val="Times New Roman"/>
      <family val="1"/>
      <charset val="1"/>
    </font>
    <font>
      <b val="true"/>
      <sz val="11"/>
      <color rgb="FF000000"/>
      <name val="Calibri"/>
      <family val="2"/>
      <charset val="1"/>
    </font>
    <font>
      <b val="true"/>
      <sz val="11"/>
      <color rgb="FFFFFFFF"/>
      <name val="Calibri"/>
      <family val="2"/>
      <charset val="1"/>
    </font>
    <font>
      <sz val="11"/>
      <color rgb="FFFFFFFF"/>
      <name val="Calibri"/>
      <family val="2"/>
      <charset val="1"/>
    </font>
    <font>
      <b val="true"/>
      <sz val="10"/>
      <color rgb="FFFFFFFF"/>
      <name val="Calibri"/>
      <family val="2"/>
      <charset val="1"/>
    </font>
    <font>
      <sz val="18"/>
      <color rgb="FF000000"/>
      <name val="Calibri"/>
      <family val="2"/>
    </font>
    <font>
      <sz val="11"/>
      <name val="Calibri"/>
      <family val="2"/>
      <charset val="1"/>
    </font>
    <font>
      <b val="true"/>
      <sz val="11"/>
      <name val="Calibri"/>
      <family val="2"/>
    </font>
    <font>
      <b val="true"/>
      <sz val="11"/>
      <name val="Calibri"/>
      <family val="2"/>
      <charset val="1"/>
    </font>
    <font>
      <sz val="11"/>
      <color rgb="FF000000"/>
      <name val="Calibri"/>
      <family val="0"/>
      <charset val="1"/>
    </font>
    <font>
      <b val="true"/>
      <sz val="9"/>
      <color rgb="FF000000"/>
      <name val="Tahoma"/>
      <family val="0"/>
      <charset val="1"/>
    </font>
    <font>
      <sz val="9"/>
      <color rgb="FF000000"/>
      <name val="Tahoma"/>
      <family val="0"/>
      <charset val="1"/>
    </font>
    <font>
      <sz val="10"/>
      <color rgb="FF000000"/>
      <name val="Calibri"/>
      <family val="2"/>
      <charset val="1"/>
    </font>
    <font>
      <b val="true"/>
      <sz val="10"/>
      <color rgb="FFFFFFFF"/>
      <name val="Arial"/>
      <family val="2"/>
      <charset val="1"/>
    </font>
    <font>
      <sz val="10"/>
      <name val="Calibri"/>
      <family val="2"/>
      <charset val="1"/>
    </font>
    <font>
      <b val="true"/>
      <sz val="10"/>
      <color rgb="FF000000"/>
      <name val="Calibri"/>
      <family val="2"/>
      <charset val="1"/>
    </font>
    <font>
      <b val="true"/>
      <sz val="10"/>
      <name val="Calibri"/>
      <family val="2"/>
      <charset val="1"/>
    </font>
    <font>
      <sz val="11"/>
      <name val="Verdana"/>
      <family val="2"/>
      <charset val="1"/>
    </font>
    <font>
      <sz val="11"/>
      <color rgb="FFFF0000"/>
      <name val="Calibri"/>
      <family val="2"/>
      <charset val="1"/>
    </font>
    <font>
      <b val="true"/>
      <u val="single"/>
      <sz val="11"/>
      <name val="Calibri"/>
      <family val="2"/>
      <charset val="1"/>
    </font>
    <font>
      <sz val="10"/>
      <color rgb="FFFF0000"/>
      <name val="Calibri"/>
      <family val="2"/>
      <charset val="1"/>
    </font>
    <font>
      <sz val="18"/>
      <color rgb="FF000000"/>
      <name val="Calibri"/>
      <family val="2"/>
      <charset val="1"/>
    </font>
    <font>
      <i val="true"/>
      <sz val="18"/>
      <name val="Calibri"/>
      <family val="2"/>
      <charset val="1"/>
    </font>
    <font>
      <b val="true"/>
      <sz val="18"/>
      <color rgb="FF000000"/>
      <name val="Calibri"/>
      <family val="2"/>
      <charset val="1"/>
    </font>
    <font>
      <b val="true"/>
      <sz val="18"/>
      <name val="Calibri"/>
      <family val="2"/>
      <charset val="1"/>
    </font>
    <font>
      <sz val="18"/>
      <name val="Calibri"/>
      <family val="2"/>
      <charset val="1"/>
    </font>
  </fonts>
  <fills count="16">
    <fill>
      <patternFill patternType="none"/>
    </fill>
    <fill>
      <patternFill patternType="gray125"/>
    </fill>
    <fill>
      <patternFill patternType="solid">
        <fgColor rgb="FFFFFF00"/>
        <bgColor rgb="FFFFFF00"/>
      </patternFill>
    </fill>
    <fill>
      <patternFill patternType="solid">
        <fgColor rgb="FF0070C0"/>
        <bgColor rgb="FF008080"/>
      </patternFill>
    </fill>
    <fill>
      <patternFill patternType="solid">
        <fgColor rgb="FF843C0B"/>
        <bgColor rgb="FF993366"/>
      </patternFill>
    </fill>
    <fill>
      <patternFill patternType="solid">
        <fgColor rgb="FF2E75B6"/>
        <bgColor rgb="FF0070C0"/>
      </patternFill>
    </fill>
    <fill>
      <patternFill patternType="solid">
        <fgColor rgb="FFF4B183"/>
        <bgColor rgb="FFFFD966"/>
      </patternFill>
    </fill>
    <fill>
      <patternFill patternType="solid">
        <fgColor rgb="FFA9D18E"/>
        <bgColor rgb="FFAFD095"/>
      </patternFill>
    </fill>
    <fill>
      <patternFill patternType="solid">
        <fgColor rgb="FFBFBFBF"/>
        <bgColor rgb="FFAFD095"/>
      </patternFill>
    </fill>
    <fill>
      <patternFill patternType="solid">
        <fgColor rgb="FFFFFFFF"/>
        <bgColor rgb="FFF2F2F2"/>
      </patternFill>
    </fill>
    <fill>
      <patternFill patternType="solid">
        <fgColor rgb="FFFFD966"/>
        <bgColor rgb="FFF4B183"/>
      </patternFill>
    </fill>
    <fill>
      <patternFill patternType="solid">
        <fgColor rgb="FF9DC3E6"/>
        <bgColor rgb="FFBFBFBF"/>
      </patternFill>
    </fill>
    <fill>
      <patternFill patternType="solid">
        <fgColor rgb="FFAFD095"/>
        <bgColor rgb="FFA9D18E"/>
      </patternFill>
    </fill>
    <fill>
      <patternFill patternType="solid">
        <fgColor rgb="FFEDEDED"/>
        <bgColor rgb="FFF2F2F2"/>
      </patternFill>
    </fill>
    <fill>
      <patternFill patternType="solid">
        <fgColor rgb="FFF2F2F2"/>
        <bgColor rgb="FFEDEDED"/>
      </patternFill>
    </fill>
    <fill>
      <patternFill patternType="solid">
        <fgColor rgb="FF548235"/>
        <bgColor rgb="FF339966"/>
      </patternFill>
    </fill>
  </fills>
  <borders count="11">
    <border diagonalUp="false" diagonalDown="false">
      <left/>
      <right/>
      <top/>
      <bottom/>
      <diagonal/>
    </border>
    <border diagonalUp="false" diagonalDown="false">
      <left style="hair"/>
      <right style="hair"/>
      <top style="hair"/>
      <bottom style="hair"/>
      <diagonal/>
    </border>
    <border diagonalUp="false" diagonalDown="false">
      <left/>
      <right/>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8" fontId="7" fillId="5" borderId="1" xfId="21" applyFont="true" applyBorder="true" applyAlignment="true" applyProtection="true">
      <alignment horizontal="center" vertical="center" textRotation="0" wrapText="true" indent="0" shrinkToFit="false" readingOrder="1"/>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8" fontId="0" fillId="6" borderId="1" xfId="21" applyFont="true" applyBorder="true" applyAlignment="true" applyProtection="true">
      <alignment horizontal="center" vertical="center" textRotation="0" wrapText="true" indent="0" shrinkToFit="false" readingOrder="1"/>
      <protection locked="true" hidden="false"/>
    </xf>
    <xf numFmtId="168" fontId="5" fillId="6" borderId="1" xfId="21" applyFont="true" applyBorder="true" applyAlignment="true" applyProtection="true">
      <alignment horizontal="center" vertical="center" textRotation="0" wrapText="true" indent="0" shrinkToFit="false"/>
      <protection locked="true" hidden="false"/>
    </xf>
    <xf numFmtId="164" fontId="0" fillId="0" borderId="1" xfId="21" applyFont="true" applyBorder="true" applyAlignment="true" applyProtection="true">
      <alignment horizontal="center" vertical="center" textRotation="0" wrapText="true" indent="0" shrinkToFit="false" readingOrder="1"/>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8" fontId="0" fillId="0" borderId="1" xfId="21" applyFont="true" applyBorder="true" applyAlignment="true" applyProtection="true">
      <alignment horizontal="center" vertical="center" textRotation="0" wrapText="true" indent="0" shrinkToFit="false"/>
      <protection locked="true" hidden="false"/>
    </xf>
    <xf numFmtId="168" fontId="0" fillId="7" borderId="1" xfId="21" applyFont="true" applyBorder="true" applyAlignment="true" applyProtection="true">
      <alignment horizontal="center" vertical="center" textRotation="0" wrapText="true" indent="0" shrinkToFit="false" readingOrder="1"/>
      <protection locked="true" hidden="false"/>
    </xf>
    <xf numFmtId="164" fontId="0" fillId="0" borderId="1" xfId="24" applyFont="true" applyBorder="true" applyAlignment="true" applyProtection="false">
      <alignment horizontal="center" vertical="center" textRotation="0" wrapText="true" indent="0" shrinkToFit="false"/>
      <protection locked="true" hidden="false"/>
    </xf>
    <xf numFmtId="164" fontId="10" fillId="0" borderId="1" xfId="24" applyFont="true" applyBorder="true" applyAlignment="true" applyProtection="false">
      <alignment horizontal="center" vertical="center" textRotation="0" wrapText="true" indent="0" shrinkToFit="false"/>
      <protection locked="true" hidden="false"/>
    </xf>
    <xf numFmtId="164" fontId="10" fillId="0" borderId="1" xfId="23" applyFont="true" applyBorder="true" applyAlignment="true" applyProtection="false">
      <alignment horizontal="center" vertical="center" textRotation="0" wrapText="true" indent="0" shrinkToFit="false"/>
      <protection locked="true" hidden="false"/>
    </xf>
    <xf numFmtId="168" fontId="0" fillId="0" borderId="1" xfId="21" applyFont="true" applyBorder="true" applyAlignment="true" applyProtection="true">
      <alignment horizontal="center" vertical="center" textRotation="0" wrapText="true" indent="0" shrinkToFit="false" readingOrder="1"/>
      <protection locked="true" hidden="false"/>
    </xf>
    <xf numFmtId="168" fontId="5" fillId="0" borderId="1" xfId="21" applyFont="true" applyBorder="true" applyAlignment="true" applyProtection="true">
      <alignment horizontal="center" vertical="center" textRotation="0" wrapText="true" indent="0" shrinkToFit="false" readingOrder="1"/>
      <protection locked="true" hidden="false"/>
    </xf>
    <xf numFmtId="164" fontId="11" fillId="8" borderId="1" xfId="0" applyFont="true" applyBorder="true" applyAlignment="true" applyProtection="false">
      <alignment horizontal="left" vertical="center" textRotation="0" wrapText="true" indent="0" shrinkToFit="false"/>
      <protection locked="true" hidden="false"/>
    </xf>
    <xf numFmtId="164" fontId="12" fillId="8"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9" fontId="10" fillId="0" borderId="1" xfId="25" applyFont="true" applyBorder="true" applyAlignment="true" applyProtection="true">
      <alignment horizontal="center" vertical="center" textRotation="0" wrapText="false" indent="0" shrinkToFit="false"/>
      <protection locked="true" hidden="false"/>
    </xf>
    <xf numFmtId="169" fontId="0" fillId="0" borderId="1" xfId="25"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70" fontId="0" fillId="9" borderId="1" xfId="0" applyFont="true" applyBorder="true" applyAlignment="true" applyProtection="false">
      <alignment horizontal="center" vertical="center" textRotation="0" wrapText="false" indent="0" shrinkToFit="false"/>
      <protection locked="true" hidden="false"/>
    </xf>
    <xf numFmtId="164" fontId="10" fillId="0" borderId="1" xfId="23" applyFont="true" applyBorder="true" applyAlignment="true" applyProtection="false">
      <alignment horizontal="left" vertical="center" textRotation="0" wrapText="true" indent="0" shrinkToFit="false"/>
      <protection locked="true" hidden="false"/>
    </xf>
    <xf numFmtId="170" fontId="0" fillId="0" borderId="1" xfId="15" applyFont="true" applyBorder="true" applyAlignment="true" applyProtection="true">
      <alignment horizontal="center" vertical="center" textRotation="0" wrapText="false" indent="0" shrinkToFit="false"/>
      <protection locked="true" hidden="false"/>
    </xf>
    <xf numFmtId="171" fontId="10" fillId="0" borderId="1" xfId="15" applyFont="true" applyBorder="true" applyAlignment="true" applyProtection="true">
      <alignment horizontal="center" vertical="center"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12" fillId="10" borderId="1" xfId="0" applyFont="true" applyBorder="true" applyAlignment="true" applyProtection="false">
      <alignment horizontal="center" vertical="center" textRotation="0" wrapText="false" indent="0" shrinkToFit="false"/>
      <protection locked="true" hidden="false"/>
    </xf>
    <xf numFmtId="170" fontId="10" fillId="11" borderId="1" xfId="15" applyFont="true" applyBorder="true" applyAlignment="true" applyProtection="true">
      <alignment horizontal="center" vertical="center" textRotation="0" wrapText="false" indent="0" shrinkToFit="false"/>
      <protection locked="true" hidden="false"/>
    </xf>
    <xf numFmtId="164" fontId="12" fillId="8" borderId="1" xfId="0" applyFont="true" applyBorder="true" applyAlignment="true" applyProtection="false">
      <alignment horizontal="left" vertical="center" textRotation="0" wrapText="true" indent="0" shrinkToFit="false"/>
      <protection locked="true" hidden="false"/>
    </xf>
    <xf numFmtId="170" fontId="12" fillId="8" borderId="1" xfId="0" applyFont="true" applyBorder="true" applyAlignment="true" applyProtection="false">
      <alignment horizontal="center" vertical="center" textRotation="0" wrapText="false" indent="0" shrinkToFit="false"/>
      <protection locked="true" hidden="false"/>
    </xf>
    <xf numFmtId="169" fontId="10" fillId="2" borderId="1" xfId="25" applyFont="true" applyBorder="true" applyAlignment="true" applyProtection="true">
      <alignment horizontal="center" vertical="center" textRotation="0" wrapText="false" indent="0" shrinkToFit="false"/>
      <protection locked="true" hidden="false"/>
    </xf>
    <xf numFmtId="170" fontId="5"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1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70" fontId="0" fillId="1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0" fontId="0" fillId="0" borderId="1" xfId="0" applyFont="true" applyBorder="true" applyAlignment="true" applyProtection="false">
      <alignment horizontal="center" vertical="center" textRotation="0" wrapText="fals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xf numFmtId="164" fontId="16" fillId="9" borderId="0" xfId="0" applyFont="true" applyBorder="false" applyAlignment="true" applyProtection="false">
      <alignment horizontal="general" vertical="center" textRotation="0" wrapText="true" indent="0" shrinkToFit="false"/>
      <protection locked="true" hidden="false"/>
    </xf>
    <xf numFmtId="168" fontId="16" fillId="9" borderId="0" xfId="15" applyFont="true" applyBorder="true" applyAlignment="true" applyProtection="true">
      <alignment horizontal="right" vertical="center" textRotation="0" wrapText="false" indent="0" shrinkToFit="false"/>
      <protection locked="true" hidden="false"/>
    </xf>
    <xf numFmtId="164" fontId="16" fillId="9" borderId="2" xfId="0" applyFont="true" applyBorder="true" applyAlignment="true" applyProtection="false">
      <alignment horizontal="general" vertical="center" textRotation="0" wrapText="false" indent="0" shrinkToFit="false"/>
      <protection locked="true" hidden="false"/>
    </xf>
    <xf numFmtId="168" fontId="17" fillId="5" borderId="3" xfId="21" applyFont="true" applyBorder="true" applyAlignment="true" applyProtection="true">
      <alignment horizontal="center" vertical="center" textRotation="0" wrapText="false" indent="0" shrinkToFit="false"/>
      <protection locked="true" hidden="false"/>
    </xf>
    <xf numFmtId="168" fontId="16" fillId="13" borderId="3" xfId="21" applyFont="true" applyBorder="true" applyAlignment="true" applyProtection="true">
      <alignment horizontal="left" vertical="center" textRotation="0" wrapText="true" indent="0" shrinkToFit="false"/>
      <protection locked="true" hidden="false"/>
    </xf>
    <xf numFmtId="172" fontId="5" fillId="13" borderId="3" xfId="0" applyFont="true" applyBorder="true" applyAlignment="true" applyProtection="false">
      <alignment horizontal="left" vertical="bottom" textRotation="0" wrapText="false" indent="0" shrinkToFit="false"/>
      <protection locked="true" hidden="false"/>
    </xf>
    <xf numFmtId="164" fontId="16" fillId="13" borderId="3" xfId="21" applyFont="true" applyBorder="true" applyAlignment="true" applyProtection="true">
      <alignment horizontal="left" vertical="center" textRotation="0" wrapText="true" indent="0" shrinkToFit="false"/>
      <protection locked="true" hidden="false"/>
    </xf>
    <xf numFmtId="168" fontId="16" fillId="2" borderId="3" xfId="21" applyFont="true" applyBorder="true" applyAlignment="true" applyProtection="true">
      <alignment horizontal="left" vertical="center" textRotation="0" wrapText="false" indent="0" shrinkToFit="false"/>
      <protection locked="true" hidden="false"/>
    </xf>
    <xf numFmtId="168" fontId="16" fillId="13" borderId="3" xfId="21" applyFont="true" applyBorder="true" applyAlignment="true" applyProtection="true">
      <alignment horizontal="left" vertical="center" textRotation="0" wrapText="false" indent="0" shrinkToFit="false"/>
      <protection locked="true" hidden="false"/>
    </xf>
    <xf numFmtId="164" fontId="16" fillId="14" borderId="3" xfId="0" applyFont="true" applyBorder="true" applyAlignment="true" applyProtection="false">
      <alignment horizontal="left" vertical="bottom" textRotation="0" wrapText="true" indent="0" shrinkToFit="false"/>
      <protection locked="true" hidden="false"/>
    </xf>
    <xf numFmtId="164" fontId="18" fillId="13" borderId="3" xfId="0" applyFont="true" applyBorder="true" applyAlignment="true" applyProtection="false">
      <alignment horizontal="left" vertical="center" textRotation="0" wrapText="true" indent="0" shrinkToFit="false"/>
      <protection locked="true" hidden="false"/>
    </xf>
    <xf numFmtId="164" fontId="8" fillId="5" borderId="3" xfId="0" applyFont="true" applyBorder="true" applyAlignment="true" applyProtection="false">
      <alignment horizontal="center" vertical="center" textRotation="0" wrapText="false" indent="0" shrinkToFit="false"/>
      <protection locked="true" hidden="false"/>
    </xf>
    <xf numFmtId="168" fontId="8" fillId="5" borderId="3" xfId="15" applyFont="true" applyBorder="true" applyAlignment="true" applyProtection="true">
      <alignment horizontal="center" vertical="center" textRotation="0" wrapText="false" indent="0" shrinkToFit="false"/>
      <protection locked="true" hidden="false"/>
    </xf>
    <xf numFmtId="168" fontId="8" fillId="5" borderId="3" xfId="15" applyFont="true" applyBorder="true" applyAlignment="true" applyProtection="true">
      <alignment horizontal="center" vertical="center" textRotation="0" wrapText="true" indent="0" shrinkToFit="false"/>
      <protection locked="true" hidden="false"/>
    </xf>
    <xf numFmtId="164" fontId="6" fillId="15" borderId="3" xfId="20" applyFont="true" applyBorder="true" applyAlignment="true" applyProtection="true">
      <alignment horizontal="center" vertical="center" textRotation="0" wrapText="true" indent="0" shrinkToFit="false"/>
      <protection locked="true" hidden="false"/>
    </xf>
    <xf numFmtId="164" fontId="10" fillId="2" borderId="3" xfId="20" applyFont="true" applyBorder="true" applyAlignment="true" applyProtection="true">
      <alignment horizontal="general" vertical="center" textRotation="0" wrapText="true" indent="0" shrinkToFit="false"/>
      <protection locked="true" hidden="false"/>
    </xf>
    <xf numFmtId="168" fontId="10" fillId="2" borderId="3" xfId="15" applyFont="true" applyBorder="true" applyAlignment="true" applyProtection="true">
      <alignment horizontal="right" vertical="center" textRotation="0" wrapText="false" indent="0" shrinkToFit="false"/>
      <protection locked="true" hidden="false"/>
    </xf>
    <xf numFmtId="164" fontId="16" fillId="9" borderId="3" xfId="0" applyFont="true" applyBorder="true" applyAlignment="true" applyProtection="false">
      <alignment horizontal="general" vertical="center" textRotation="0" wrapText="false" indent="0" shrinkToFit="false"/>
      <protection locked="true" hidden="false"/>
    </xf>
    <xf numFmtId="164" fontId="19" fillId="9" borderId="0" xfId="0" applyFont="true" applyBorder="false" applyAlignment="true" applyProtection="false">
      <alignment horizontal="general" vertical="center" textRotation="0" wrapText="false" indent="0" shrinkToFit="false"/>
      <protection locked="true" hidden="false"/>
    </xf>
    <xf numFmtId="164" fontId="12" fillId="2" borderId="3" xfId="20" applyFont="true" applyBorder="true" applyAlignment="true" applyProtection="true">
      <alignment horizontal="general" vertical="center" textRotation="0" wrapText="true" indent="0" shrinkToFit="false"/>
      <protection locked="true" hidden="false"/>
    </xf>
    <xf numFmtId="168" fontId="12" fillId="2" borderId="3" xfId="15" applyFont="true" applyBorder="true" applyAlignment="true" applyProtection="true">
      <alignment horizontal="right" vertical="center" textRotation="0" wrapText="false" indent="0" shrinkToFit="false"/>
      <protection locked="true" hidden="false"/>
    </xf>
    <xf numFmtId="164" fontId="19" fillId="9" borderId="3" xfId="0" applyFont="true" applyBorder="true" applyAlignment="true" applyProtection="false">
      <alignment horizontal="general" vertical="center" textRotation="0" wrapText="false" indent="0" shrinkToFit="false"/>
      <protection locked="true" hidden="false"/>
    </xf>
    <xf numFmtId="164" fontId="12" fillId="13" borderId="3" xfId="20" applyFont="true" applyBorder="true" applyAlignment="true" applyProtection="true">
      <alignment horizontal="general" vertical="center" textRotation="0" wrapText="true" indent="0" shrinkToFit="false"/>
      <protection locked="true" hidden="false"/>
    </xf>
    <xf numFmtId="168" fontId="18" fillId="0" borderId="3" xfId="15" applyFont="true" applyBorder="true" applyAlignment="true" applyProtection="true">
      <alignment horizontal="right" vertical="center" textRotation="0" wrapText="false" indent="0" shrinkToFit="false"/>
      <protection locked="true" hidden="false"/>
    </xf>
    <xf numFmtId="164" fontId="10" fillId="13" borderId="3" xfId="20" applyFont="true" applyBorder="true" applyAlignment="true" applyProtection="true">
      <alignment horizontal="general" vertical="center" textRotation="0" wrapText="true" indent="0" shrinkToFit="false"/>
      <protection locked="true" hidden="false"/>
    </xf>
    <xf numFmtId="173" fontId="0" fillId="13" borderId="3" xfId="22" applyFont="true" applyBorder="true" applyAlignment="true" applyProtection="true">
      <alignment horizontal="right" vertical="center" textRotation="0" wrapText="false" indent="0" shrinkToFit="false"/>
      <protection locked="true" hidden="false"/>
    </xf>
    <xf numFmtId="164" fontId="10" fillId="13" borderId="3" xfId="20" applyFont="true" applyBorder="true" applyAlignment="true" applyProtection="true">
      <alignment horizontal="left" vertical="center" textRotation="0" wrapText="true" indent="0" shrinkToFit="false"/>
      <protection locked="true" hidden="false"/>
    </xf>
    <xf numFmtId="164" fontId="18" fillId="13" borderId="3" xfId="20" applyFont="true" applyBorder="true" applyAlignment="true" applyProtection="true">
      <alignment horizontal="general" vertical="center" textRotation="0" wrapText="true" indent="0" shrinkToFit="false"/>
      <protection locked="true" hidden="false"/>
    </xf>
    <xf numFmtId="164" fontId="20" fillId="13" borderId="3" xfId="20" applyFont="true" applyBorder="true" applyAlignment="true" applyProtection="true">
      <alignment horizontal="general" vertical="center" textRotation="0" wrapText="true" indent="0" shrinkToFit="false"/>
      <protection locked="true" hidden="false"/>
    </xf>
    <xf numFmtId="168" fontId="20" fillId="0" borderId="3" xfId="15" applyFont="true" applyBorder="true" applyAlignment="true" applyProtection="true">
      <alignment horizontal="right" vertical="center" textRotation="0" wrapText="false" indent="0" shrinkToFit="false"/>
      <protection locked="true" hidden="false"/>
    </xf>
    <xf numFmtId="168" fontId="18" fillId="0" borderId="3" xfId="15" applyFont="true" applyBorder="true" applyAlignment="true" applyProtection="true">
      <alignment horizontal="right" vertical="center" textRotation="0" wrapText="true" indent="0" shrinkToFit="false"/>
      <protection locked="true" hidden="false"/>
    </xf>
    <xf numFmtId="168" fontId="16" fillId="9" borderId="3" xfId="15" applyFont="true" applyBorder="true" applyAlignment="true" applyProtection="true">
      <alignment horizontal="right" vertical="center" textRotation="0" wrapText="true" indent="0" shrinkToFit="false"/>
      <protection locked="true" hidden="false"/>
    </xf>
    <xf numFmtId="164" fontId="18" fillId="13" borderId="3" xfId="0" applyFont="true" applyBorder="true" applyAlignment="true" applyProtection="false">
      <alignment horizontal="left" vertical="bottom" textRotation="0" wrapText="true" indent="0" shrinkToFit="false"/>
      <protection locked="true" hidden="false"/>
    </xf>
    <xf numFmtId="168" fontId="10" fillId="0" borderId="3" xfId="22" applyFont="true" applyBorder="true" applyAlignment="true" applyProtection="true">
      <alignment horizontal="right" vertical="center" textRotation="0" wrapText="true" indent="0" shrinkToFit="false"/>
      <protection locked="true" hidden="false"/>
    </xf>
    <xf numFmtId="164" fontId="6" fillId="15" borderId="4" xfId="20" applyFont="true" applyBorder="true" applyAlignment="true" applyProtection="true">
      <alignment horizontal="center" vertical="center" textRotation="0" wrapText="true" indent="0" shrinkToFit="false"/>
      <protection locked="true" hidden="false"/>
    </xf>
    <xf numFmtId="164" fontId="10" fillId="13" borderId="4" xfId="20" applyFont="true" applyBorder="true" applyAlignment="true" applyProtection="true">
      <alignment horizontal="general" vertical="center" textRotation="0" wrapText="true" indent="0" shrinkToFit="false"/>
      <protection locked="true" hidden="false"/>
    </xf>
    <xf numFmtId="168" fontId="10" fillId="0" borderId="3" xfId="22" applyFont="true" applyBorder="true" applyAlignment="true" applyProtection="true">
      <alignment horizontal="center" vertical="center" textRotation="0" wrapText="true" indent="0" shrinkToFit="false"/>
      <protection locked="true" hidden="false"/>
    </xf>
    <xf numFmtId="164" fontId="21" fillId="13" borderId="4" xfId="0" applyFont="true" applyBorder="true" applyAlignment="true" applyProtection="false">
      <alignment horizontal="left" vertical="bottom" textRotation="0" wrapText="true" indent="0" shrinkToFit="false"/>
      <protection locked="true" hidden="false"/>
    </xf>
    <xf numFmtId="164" fontId="23" fillId="13" borderId="4" xfId="20" applyFont="true" applyBorder="true" applyAlignment="true" applyProtection="true">
      <alignment horizontal="general" vertical="center" textRotation="0" wrapText="true" indent="0" shrinkToFit="false"/>
      <protection locked="true" hidden="false"/>
    </xf>
    <xf numFmtId="168" fontId="24" fillId="9" borderId="3" xfId="15" applyFont="true" applyBorder="true" applyAlignment="true" applyProtection="true">
      <alignment horizontal="right" vertical="center" textRotation="0" wrapText="true" indent="0" shrinkToFit="false"/>
      <protection locked="true" hidden="false"/>
    </xf>
    <xf numFmtId="168" fontId="10" fillId="0" borderId="3" xfId="22" applyFont="true" applyBorder="true" applyAlignment="true" applyProtection="tru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true" indent="0" shrinkToFit="false"/>
      <protection locked="true" hidden="false"/>
    </xf>
    <xf numFmtId="168" fontId="8" fillId="5" borderId="3" xfId="15" applyFont="true" applyBorder="true" applyAlignment="true" applyProtection="true">
      <alignment horizontal="right" vertical="center" textRotation="0" wrapText="false" indent="0" shrinkToFit="false"/>
      <protection locked="true" hidden="false"/>
    </xf>
    <xf numFmtId="172" fontId="16" fillId="13" borderId="3" xfId="0" applyFont="true" applyBorder="true" applyAlignment="true" applyProtection="false">
      <alignment horizontal="general" vertical="center" textRotation="0" wrapText="true" indent="0" shrinkToFit="false"/>
      <protection locked="true" hidden="false"/>
    </xf>
    <xf numFmtId="168" fontId="16" fillId="13" borderId="3" xfId="15" applyFont="true" applyBorder="true" applyAlignment="true" applyProtection="true">
      <alignment horizontal="right" vertical="center" textRotation="0" wrapText="false" indent="0" shrinkToFit="false"/>
      <protection locked="true" hidden="false"/>
    </xf>
    <xf numFmtId="164" fontId="8" fillId="5" borderId="3" xfId="0" applyFont="true" applyBorder="true" applyAlignment="true" applyProtection="false">
      <alignment horizontal="center" vertical="center" textRotation="0" wrapText="true" indent="0" shrinkToFit="false"/>
      <protection locked="true" hidden="false"/>
    </xf>
    <xf numFmtId="172" fontId="16" fillId="2" borderId="3" xfId="0" applyFont="true" applyBorder="true" applyAlignment="true" applyProtection="false">
      <alignment horizontal="general" vertical="center" textRotation="0" wrapText="false" indent="0" shrinkToFit="false"/>
      <protection locked="true" hidden="false"/>
    </xf>
    <xf numFmtId="164" fontId="25" fillId="0" borderId="0" xfId="23" applyFont="true" applyBorder="false" applyAlignment="true" applyProtection="false">
      <alignment horizontal="general" vertical="center" textRotation="0" wrapText="false" indent="0" shrinkToFit="false"/>
      <protection locked="true" hidden="false"/>
    </xf>
    <xf numFmtId="164" fontId="25" fillId="0" borderId="5" xfId="23" applyFont="true" applyBorder="true" applyAlignment="true" applyProtection="false">
      <alignment horizontal="center" vertical="center" textRotation="0" wrapText="false" indent="0" shrinkToFit="false"/>
      <protection locked="true" hidden="false"/>
    </xf>
    <xf numFmtId="164" fontId="26" fillId="0" borderId="6" xfId="23" applyFont="true" applyBorder="true" applyAlignment="true" applyProtection="false">
      <alignment horizontal="general" vertical="center" textRotation="0" wrapText="false" indent="0" shrinkToFit="false"/>
      <protection locked="true" hidden="false"/>
    </xf>
    <xf numFmtId="164" fontId="26" fillId="0" borderId="2" xfId="23" applyFont="true" applyBorder="true" applyAlignment="true" applyProtection="false">
      <alignment horizontal="general" vertical="center" textRotation="0" wrapText="false" indent="0" shrinkToFit="false"/>
      <protection locked="true" hidden="false"/>
    </xf>
    <xf numFmtId="164" fontId="26" fillId="0" borderId="7" xfId="23" applyFont="true" applyBorder="true" applyAlignment="true" applyProtection="false">
      <alignment horizontal="general" vertical="center" textRotation="0" wrapText="false" indent="0" shrinkToFit="false"/>
      <protection locked="true" hidden="false"/>
    </xf>
    <xf numFmtId="164" fontId="27" fillId="0" borderId="8" xfId="23" applyFont="true" applyBorder="true" applyAlignment="true" applyProtection="false">
      <alignment horizontal="center" vertical="center" textRotation="0" wrapText="false" indent="0" shrinkToFit="false"/>
      <protection locked="true" hidden="false"/>
    </xf>
    <xf numFmtId="164" fontId="28" fillId="0" borderId="8" xfId="23" applyFont="true" applyBorder="true" applyAlignment="true" applyProtection="false">
      <alignment horizontal="center" vertical="center" textRotation="0" wrapText="true" indent="0" shrinkToFit="false"/>
      <protection locked="true" hidden="false"/>
    </xf>
    <xf numFmtId="164" fontId="28" fillId="2" borderId="8" xfId="23" applyFont="true" applyBorder="true" applyAlignment="true" applyProtection="false">
      <alignment horizontal="center" vertical="center" textRotation="0" wrapText="true" indent="0" shrinkToFit="false"/>
      <protection locked="true" hidden="false"/>
    </xf>
    <xf numFmtId="164" fontId="28" fillId="0" borderId="8" xfId="23" applyFont="true" applyBorder="true" applyAlignment="true" applyProtection="false">
      <alignment horizontal="center" vertical="center" textRotation="0" wrapText="false" indent="0" shrinkToFit="false"/>
      <protection locked="true" hidden="false"/>
    </xf>
    <xf numFmtId="164" fontId="27" fillId="0" borderId="9" xfId="23" applyFont="true" applyBorder="true" applyAlignment="true" applyProtection="false">
      <alignment horizontal="center" vertical="center" textRotation="0" wrapText="false" indent="0" shrinkToFit="false"/>
      <protection locked="true" hidden="false"/>
    </xf>
    <xf numFmtId="164" fontId="25" fillId="0" borderId="9" xfId="24" applyFont="true" applyBorder="true" applyAlignment="true" applyProtection="false">
      <alignment horizontal="center" vertical="center" textRotation="0" wrapText="true" indent="0" shrinkToFit="false"/>
      <protection locked="true" hidden="false"/>
    </xf>
    <xf numFmtId="164" fontId="29" fillId="0" borderId="9" xfId="23" applyFont="true" applyBorder="true" applyAlignment="true" applyProtection="false">
      <alignment horizontal="center" vertical="center" textRotation="0" wrapText="true" indent="0" shrinkToFit="false"/>
      <protection locked="true" hidden="false"/>
    </xf>
    <xf numFmtId="169" fontId="29" fillId="0" borderId="9" xfId="25" applyFont="true" applyBorder="true" applyAlignment="true" applyProtection="true">
      <alignment horizontal="center" vertical="center" textRotation="0" wrapText="false" indent="0" shrinkToFit="false"/>
      <protection locked="true" hidden="false"/>
    </xf>
    <xf numFmtId="169" fontId="27" fillId="0" borderId="9" xfId="25" applyFont="true" applyBorder="true" applyAlignment="true" applyProtection="true">
      <alignment horizontal="center" vertical="center" textRotation="0" wrapText="false" indent="0" shrinkToFit="false"/>
      <protection locked="true" hidden="false"/>
    </xf>
    <xf numFmtId="164" fontId="28" fillId="0" borderId="9" xfId="23" applyFont="true" applyBorder="true" applyAlignment="true" applyProtection="false">
      <alignment horizontal="center" vertical="center" textRotation="0" wrapText="false" indent="0" shrinkToFit="false"/>
      <protection locked="true" hidden="false"/>
    </xf>
    <xf numFmtId="164" fontId="29" fillId="0" borderId="9" xfId="24" applyFont="true" applyBorder="true" applyAlignment="true" applyProtection="false">
      <alignment horizontal="center" vertical="center" textRotation="0" wrapText="true" indent="0" shrinkToFit="false"/>
      <protection locked="true" hidden="false"/>
    </xf>
    <xf numFmtId="164" fontId="29" fillId="0" borderId="0" xfId="23" applyFont="true" applyBorder="false" applyAlignment="true" applyProtection="false">
      <alignment horizontal="general" vertical="center" textRotation="0" wrapText="false" indent="0" shrinkToFit="false"/>
      <protection locked="true" hidden="false"/>
    </xf>
    <xf numFmtId="164" fontId="28" fillId="0" borderId="5" xfId="23" applyFont="true" applyBorder="true" applyAlignment="true" applyProtection="false">
      <alignment horizontal="center" vertical="center" textRotation="0" wrapText="false" indent="0" shrinkToFit="false"/>
      <protection locked="true" hidden="false"/>
    </xf>
    <xf numFmtId="169" fontId="27" fillId="0" borderId="10" xfId="25" applyFont="true" applyBorder="true" applyAlignment="true" applyProtection="true">
      <alignment horizontal="center" vertical="center" textRotation="0" wrapText="false" indent="0" shrinkToFit="false"/>
      <protection locked="true" hidden="false"/>
    </xf>
    <xf numFmtId="169" fontId="25" fillId="0" borderId="0" xfId="23" applyFont="true" applyBorder="false" applyAlignment="true" applyProtection="false">
      <alignment horizontal="general" vertical="center" textRotation="0" wrapText="false" indent="0" shrinkToFit="false"/>
      <protection locked="true" hidden="false"/>
    </xf>
    <xf numFmtId="168" fontId="25" fillId="0" borderId="0" xfId="15" applyFont="true" applyBorder="true" applyAlignment="true" applyProtection="true">
      <alignment horizontal="general" vertical="center" textRotation="0" wrapText="false" indent="0" shrinkToFit="false"/>
      <protection locked="true" hidden="false"/>
    </xf>
    <xf numFmtId="164" fontId="5" fillId="0" borderId="0" xfId="24" applyFont="true" applyBorder="false" applyAlignment="true" applyProtection="false">
      <alignment horizontal="center" vertical="center" textRotation="0" wrapText="false" indent="0" shrinkToFit="false"/>
      <protection locked="true" hidden="false"/>
    </xf>
    <xf numFmtId="168" fontId="25" fillId="0" borderId="0" xfId="23" applyFont="true" applyBorder="false" applyAlignment="true" applyProtection="false">
      <alignment horizontal="general" vertical="center" textRotation="0" wrapText="false" indent="0" shrinkToFit="false"/>
      <protection locked="true" hidden="false"/>
    </xf>
    <xf numFmtId="164" fontId="25" fillId="0" borderId="3" xfId="23" applyFont="true" applyBorder="true" applyAlignment="true" applyProtection="false">
      <alignment horizontal="center" vertical="center" textRotation="0" wrapText="false" indent="0" shrinkToFit="false"/>
      <protection locked="true" hidden="false"/>
    </xf>
    <xf numFmtId="164" fontId="25" fillId="0" borderId="3" xfId="23" applyFont="true" applyBorder="true" applyAlignment="true" applyProtection="false">
      <alignment horizontal="general" vertical="center" textRotation="0" wrapText="false" indent="0" shrinkToFit="false"/>
      <protection locked="true" hidden="false"/>
    </xf>
    <xf numFmtId="167" fontId="25" fillId="0" borderId="3" xfId="15" applyFont="true" applyBorder="true" applyAlignment="true" applyProtection="true">
      <alignment horizontal="general"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 xfId="20"/>
    <cellStyle name="Comma 3" xfId="21"/>
    <cellStyle name="Comma 4" xfId="22"/>
    <cellStyle name="Normal 27 3 4" xfId="23"/>
    <cellStyle name="Normal 27 2" xfId="24"/>
    <cellStyle name="Comma 7 2 2 2 3" xfId="25"/>
  </cellStyles>
  <dxfs count="11">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9999FF"/>
      <rgbColor rgb="FF993366"/>
      <rgbColor rgb="FFF2F2F2"/>
      <rgbColor rgb="FFEDEDED"/>
      <rgbColor rgb="FF660066"/>
      <rgbColor rgb="FFFF8080"/>
      <rgbColor rgb="FF0070C0"/>
      <rgbColor rgb="FFAFD095"/>
      <rgbColor rgb="FF000080"/>
      <rgbColor rgb="FFFF00FF"/>
      <rgbColor rgb="FFFFFF00"/>
      <rgbColor rgb="FF00FFFF"/>
      <rgbColor rgb="FF800080"/>
      <rgbColor rgb="FF800000"/>
      <rgbColor rgb="FF008080"/>
      <rgbColor rgb="FF0000FF"/>
      <rgbColor rgb="FF00CCFF"/>
      <rgbColor rgb="FFCCFFFF"/>
      <rgbColor rgb="FFA9D18E"/>
      <rgbColor rgb="FFFFFF99"/>
      <rgbColor rgb="FF9DC3E6"/>
      <rgbColor rgb="FFF4B183"/>
      <rgbColor rgb="FFCC99FF"/>
      <rgbColor rgb="FFFFD966"/>
      <rgbColor rgb="FF2E75B6"/>
      <rgbColor rgb="FF33CCCC"/>
      <rgbColor rgb="FF99CC00"/>
      <rgbColor rgb="FFFFCC00"/>
      <rgbColor rgb="FFFF9900"/>
      <rgbColor rgb="FFFF6600"/>
      <rgbColor rgb="FF666699"/>
      <rgbColor rgb="FF969696"/>
      <rgbColor rgb="FF003366"/>
      <rgbColor rgb="FF339966"/>
      <rgbColor rgb="FF003300"/>
      <rgbColor rgb="FF333300"/>
      <rgbColor rgb="FF84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29520</xdr:colOff>
      <xdr:row>1</xdr:row>
      <xdr:rowOff>38160</xdr:rowOff>
    </xdr:from>
    <xdr:to>
      <xdr:col>1</xdr:col>
      <xdr:colOff>1209240</xdr:colOff>
      <xdr:row>1</xdr:row>
      <xdr:rowOff>456840</xdr:rowOff>
    </xdr:to>
    <xdr:pic>
      <xdr:nvPicPr>
        <xdr:cNvPr id="0" name="Picture 1" descr=""/>
        <xdr:cNvPicPr/>
      </xdr:nvPicPr>
      <xdr:blipFill>
        <a:blip r:embed="rId1"/>
        <a:stretch/>
      </xdr:blipFill>
      <xdr:spPr>
        <a:xfrm>
          <a:off x="281520" y="199800"/>
          <a:ext cx="1179720" cy="4186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5"/>
  <sheetViews>
    <sheetView showFormulas="false" showGridLines="true" showRowColHeaders="true" showZeros="true" rightToLeft="false" tabSelected="true" showOutlineSymbols="true" defaultGridColor="true" view="normal" topLeftCell="A8" colorId="64" zoomScale="65" zoomScaleNormal="65" zoomScalePageLayoutView="100" workbookViewId="0">
      <pane xSplit="1" ySplit="0" topLeftCell="B8" activePane="topRight" state="frozen"/>
      <selection pane="topLeft" activeCell="A8" activeCellId="0" sqref="A8"/>
      <selection pane="topRight" activeCell="A13" activeCellId="0" sqref="A13"/>
    </sheetView>
  </sheetViews>
  <sheetFormatPr defaultColWidth="9.15625" defaultRowHeight="13.8" zeroHeight="false" outlineLevelRow="0" outlineLevelCol="0"/>
  <cols>
    <col collapsed="false" customWidth="true" hidden="false" outlineLevel="0" max="1" min="1" style="1" width="61.7"/>
    <col collapsed="false" customWidth="true" hidden="false" outlineLevel="0" max="2" min="2" style="2" width="44"/>
    <col collapsed="false" customWidth="true" hidden="false" outlineLevel="0" max="9" min="3" style="1" width="44"/>
    <col collapsed="false" customWidth="true" hidden="false" outlineLevel="0" max="10" min="10" style="1" width="13.32"/>
    <col collapsed="false" customWidth="true" hidden="false" outlineLevel="0" max="14" min="11" style="1" width="15.01"/>
    <col collapsed="false" customWidth="true" hidden="false" outlineLevel="0" max="15" min="15" style="1" width="15.94"/>
    <col collapsed="false" customWidth="true" hidden="false" outlineLevel="0" max="16" min="16" style="1" width="5.79"/>
    <col collapsed="false" customWidth="true" hidden="false" outlineLevel="0" max="17" min="17" style="1" width="19.17"/>
    <col collapsed="false" customWidth="false" hidden="false" outlineLevel="0" max="1011" min="18" style="1" width="9.14"/>
    <col collapsed="false" customWidth="true" hidden="false" outlineLevel="0" max="1024" min="1012" style="3" width="11.52"/>
  </cols>
  <sheetData>
    <row r="1" customFormat="false" ht="13.8" hidden="false" customHeight="false" outlineLevel="0" collapsed="false">
      <c r="A1" s="4"/>
      <c r="B1" s="4"/>
      <c r="C1" s="5"/>
      <c r="D1" s="5"/>
      <c r="E1" s="5"/>
      <c r="F1" s="5"/>
      <c r="G1" s="5"/>
      <c r="H1" s="5"/>
    </row>
    <row r="2" customFormat="false" ht="13.8" hidden="false" customHeight="false" outlineLevel="0" collapsed="false">
      <c r="A2" s="6"/>
      <c r="B2" s="7" t="s">
        <v>0</v>
      </c>
      <c r="C2" s="7"/>
      <c r="D2" s="7"/>
      <c r="E2" s="7"/>
      <c r="F2" s="7"/>
      <c r="G2" s="7"/>
      <c r="H2" s="7"/>
    </row>
    <row r="3" customFormat="false" ht="19.85" hidden="false" customHeight="false" outlineLevel="0" collapsed="false">
      <c r="A3" s="8" t="s">
        <v>1</v>
      </c>
      <c r="B3" s="9" t="s">
        <v>2</v>
      </c>
      <c r="C3" s="9"/>
      <c r="D3" s="9"/>
      <c r="E3" s="9"/>
      <c r="F3" s="9"/>
      <c r="G3" s="9"/>
      <c r="H3" s="9"/>
    </row>
    <row r="4" customFormat="false" ht="13.8" hidden="false" customHeight="false" outlineLevel="0" collapsed="false">
      <c r="A4" s="10" t="s">
        <v>3</v>
      </c>
      <c r="B4" s="11" t="s">
        <v>4</v>
      </c>
      <c r="C4" s="11" t="s">
        <v>5</v>
      </c>
      <c r="D4" s="11" t="s">
        <v>6</v>
      </c>
      <c r="E4" s="11" t="s">
        <v>7</v>
      </c>
      <c r="F4" s="11" t="s">
        <v>8</v>
      </c>
      <c r="G4" s="11" t="s">
        <v>9</v>
      </c>
      <c r="H4" s="11" t="s">
        <v>10</v>
      </c>
    </row>
    <row r="5" customFormat="false" ht="13.8" hidden="false" customHeight="false" outlineLevel="0" collapsed="false">
      <c r="A5" s="12" t="s">
        <v>11</v>
      </c>
      <c r="B5" s="13"/>
      <c r="C5" s="5"/>
      <c r="D5" s="5"/>
      <c r="E5" s="5"/>
      <c r="F5" s="5"/>
      <c r="G5" s="5"/>
      <c r="H5" s="5"/>
    </row>
    <row r="6" customFormat="false" ht="13.8" hidden="false" customHeight="true" outlineLevel="0" collapsed="false">
      <c r="A6" s="12" t="s">
        <v>12</v>
      </c>
      <c r="B6" s="14" t="s">
        <v>13</v>
      </c>
      <c r="C6" s="14"/>
      <c r="D6" s="14"/>
      <c r="E6" s="14"/>
      <c r="F6" s="14"/>
      <c r="G6" s="14"/>
      <c r="H6" s="14"/>
    </row>
    <row r="7" customFormat="false" ht="13.8" hidden="false" customHeight="true" outlineLevel="0" collapsed="false">
      <c r="A7" s="12" t="s">
        <v>14</v>
      </c>
      <c r="B7" s="14" t="s">
        <v>15</v>
      </c>
      <c r="C7" s="14"/>
      <c r="D7" s="14"/>
      <c r="E7" s="14"/>
      <c r="F7" s="14"/>
      <c r="G7" s="14"/>
      <c r="H7" s="14"/>
    </row>
    <row r="8" customFormat="false" ht="13.8" hidden="false" customHeight="false" outlineLevel="0" collapsed="false">
      <c r="A8" s="15" t="s">
        <v>16</v>
      </c>
      <c r="B8" s="16" t="s">
        <v>17</v>
      </c>
      <c r="C8" s="16" t="s">
        <v>17</v>
      </c>
      <c r="D8" s="16" t="s">
        <v>17</v>
      </c>
      <c r="E8" s="17" t="s">
        <v>18</v>
      </c>
      <c r="F8" s="18" t="s">
        <v>19</v>
      </c>
      <c r="G8" s="18" t="s">
        <v>20</v>
      </c>
      <c r="H8" s="18" t="s">
        <v>21</v>
      </c>
    </row>
    <row r="9" customFormat="false" ht="35.4" hidden="false" customHeight="false" outlineLevel="0" collapsed="false">
      <c r="A9" s="19" t="s">
        <v>22</v>
      </c>
      <c r="B9" s="18" t="s">
        <v>23</v>
      </c>
      <c r="C9" s="18" t="s">
        <v>24</v>
      </c>
      <c r="D9" s="18" t="s">
        <v>25</v>
      </c>
      <c r="E9" s="18" t="s">
        <v>26</v>
      </c>
      <c r="F9" s="18" t="s">
        <v>27</v>
      </c>
      <c r="G9" s="18" t="s">
        <v>28</v>
      </c>
      <c r="H9" s="18" t="s">
        <v>29</v>
      </c>
    </row>
    <row r="10" customFormat="false" ht="13.8" hidden="false" customHeight="false" outlineLevel="0" collapsed="false">
      <c r="A10" s="19" t="s">
        <v>30</v>
      </c>
      <c r="B10" s="13"/>
      <c r="C10" s="5"/>
      <c r="D10" s="5"/>
      <c r="E10" s="5"/>
      <c r="F10" s="5"/>
      <c r="G10" s="5"/>
      <c r="H10" s="5"/>
    </row>
    <row r="11" customFormat="false" ht="13.8" hidden="false" customHeight="true" outlineLevel="0" collapsed="false">
      <c r="A11" s="20" t="s">
        <v>31</v>
      </c>
      <c r="B11" s="20"/>
      <c r="C11" s="20"/>
      <c r="D11" s="20"/>
      <c r="E11" s="20"/>
      <c r="F11" s="20"/>
      <c r="G11" s="20"/>
      <c r="H11" s="20"/>
    </row>
    <row r="12" customFormat="false" ht="13.8" hidden="false" customHeight="false" outlineLevel="0" collapsed="false">
      <c r="A12" s="21" t="s">
        <v>32</v>
      </c>
      <c r="B12" s="22" t="s">
        <v>33</v>
      </c>
      <c r="C12" s="22" t="s">
        <v>33</v>
      </c>
      <c r="D12" s="22" t="s">
        <v>33</v>
      </c>
      <c r="E12" s="22" t="s">
        <v>33</v>
      </c>
      <c r="F12" s="22" t="s">
        <v>33</v>
      </c>
      <c r="G12" s="22" t="s">
        <v>33</v>
      </c>
      <c r="H12" s="22" t="s">
        <v>33</v>
      </c>
    </row>
    <row r="13" customFormat="false" ht="80.35" hidden="false" customHeight="false" outlineLevel="0" collapsed="false">
      <c r="A13" s="23" t="s">
        <v>34</v>
      </c>
      <c r="B13" s="24" t="n">
        <v>5000000</v>
      </c>
      <c r="C13" s="24" t="n">
        <v>3000000</v>
      </c>
      <c r="D13" s="5"/>
      <c r="E13" s="24" t="n">
        <v>1000000</v>
      </c>
      <c r="F13" s="24" t="n">
        <v>2500000</v>
      </c>
      <c r="G13" s="24" t="n">
        <v>500000</v>
      </c>
      <c r="H13" s="24"/>
    </row>
    <row r="14" s="27" customFormat="true" ht="24.2" hidden="false" customHeight="false" outlineLevel="0" collapsed="false">
      <c r="A14" s="23" t="s">
        <v>35</v>
      </c>
      <c r="B14" s="25" t="n">
        <v>250000</v>
      </c>
      <c r="C14" s="26"/>
      <c r="D14" s="26"/>
      <c r="E14" s="24" t="n">
        <v>50000</v>
      </c>
      <c r="F14" s="24" t="n">
        <v>50000</v>
      </c>
      <c r="G14" s="26"/>
      <c r="H14" s="26"/>
      <c r="ALX14" s="3"/>
      <c r="ALY14" s="3"/>
      <c r="ALZ14" s="3"/>
      <c r="AMA14" s="3"/>
      <c r="AMB14" s="3"/>
      <c r="AMC14" s="3"/>
      <c r="AMD14" s="3"/>
      <c r="AME14" s="3"/>
      <c r="AMF14" s="3"/>
      <c r="AMG14" s="3"/>
      <c r="AMH14" s="3"/>
      <c r="AMI14" s="3"/>
      <c r="AMJ14" s="3"/>
    </row>
    <row r="15" customFormat="false" ht="24.2" hidden="false" customHeight="false" outlineLevel="0" collapsed="false">
      <c r="A15" s="23" t="s">
        <v>36</v>
      </c>
      <c r="B15" s="28"/>
      <c r="C15" s="5"/>
      <c r="D15" s="5"/>
      <c r="E15" s="5"/>
      <c r="F15" s="24"/>
      <c r="G15" s="5"/>
      <c r="H15" s="5"/>
    </row>
    <row r="16" customFormat="false" ht="13.8" hidden="false" customHeight="false" outlineLevel="0" collapsed="false">
      <c r="A16" s="23" t="s">
        <v>37</v>
      </c>
      <c r="B16" s="25" t="n">
        <v>100000</v>
      </c>
      <c r="C16" s="5"/>
      <c r="D16" s="5"/>
      <c r="E16" s="24" t="n">
        <v>25000</v>
      </c>
      <c r="F16" s="24" t="n">
        <v>50000</v>
      </c>
      <c r="G16" s="24" t="n">
        <v>25000</v>
      </c>
      <c r="H16" s="24"/>
    </row>
    <row r="17" customFormat="false" ht="13.8" hidden="false" customHeight="false" outlineLevel="0" collapsed="false">
      <c r="A17" s="23" t="s">
        <v>38</v>
      </c>
      <c r="B17" s="25" t="n">
        <v>950000</v>
      </c>
      <c r="C17" s="24" t="n">
        <v>100000</v>
      </c>
      <c r="D17" s="24" t="n">
        <v>75000</v>
      </c>
      <c r="E17" s="24" t="n">
        <v>50000</v>
      </c>
      <c r="F17" s="24" t="n">
        <v>150000</v>
      </c>
      <c r="G17" s="24" t="n">
        <v>50000</v>
      </c>
      <c r="H17" s="24" t="n">
        <v>25000</v>
      </c>
    </row>
    <row r="18" customFormat="false" ht="13.8" hidden="false" customHeight="false" outlineLevel="0" collapsed="false">
      <c r="A18" s="29" t="s">
        <v>39</v>
      </c>
      <c r="B18" s="25" t="n">
        <v>150000</v>
      </c>
      <c r="C18" s="5"/>
      <c r="D18" s="5"/>
      <c r="E18" s="24" t="n">
        <v>25000</v>
      </c>
      <c r="F18" s="24" t="n">
        <v>25000</v>
      </c>
      <c r="G18" s="5"/>
      <c r="H18" s="5"/>
    </row>
    <row r="19" customFormat="false" ht="24.2" hidden="false" customHeight="false" outlineLevel="0" collapsed="false">
      <c r="A19" s="23" t="s">
        <v>40</v>
      </c>
      <c r="B19" s="25" t="n">
        <v>300000</v>
      </c>
      <c r="C19" s="24" t="n">
        <v>200000</v>
      </c>
      <c r="D19" s="5"/>
      <c r="E19" s="24" t="n">
        <v>50000</v>
      </c>
      <c r="F19" s="24" t="n">
        <v>50000</v>
      </c>
      <c r="G19" s="5"/>
      <c r="H19" s="5"/>
    </row>
    <row r="20" customFormat="false" ht="13.8" hidden="false" customHeight="false" outlineLevel="0" collapsed="false">
      <c r="A20" s="23" t="s">
        <v>41</v>
      </c>
      <c r="B20" s="25" t="n">
        <v>1125000</v>
      </c>
      <c r="C20" s="5"/>
      <c r="D20" s="5"/>
      <c r="E20" s="24" t="n">
        <v>35000</v>
      </c>
      <c r="F20" s="24" t="n">
        <v>150000</v>
      </c>
      <c r="G20" s="24" t="n">
        <v>15000</v>
      </c>
      <c r="H20" s="24"/>
    </row>
    <row r="21" customFormat="false" ht="13.8" hidden="false" customHeight="false" outlineLevel="0" collapsed="false">
      <c r="A21" s="23" t="s">
        <v>42</v>
      </c>
      <c r="B21" s="30"/>
      <c r="C21" s="5"/>
      <c r="D21" s="5"/>
      <c r="E21" s="5"/>
      <c r="F21" s="5"/>
      <c r="G21" s="5"/>
      <c r="H21" s="5"/>
    </row>
    <row r="22" customFormat="false" ht="13.8" hidden="false" customHeight="false" outlineLevel="0" collapsed="false">
      <c r="A22" s="23" t="s">
        <v>43</v>
      </c>
      <c r="B22" s="31" t="n">
        <v>350000</v>
      </c>
      <c r="C22" s="5"/>
      <c r="D22" s="5"/>
      <c r="E22" s="24" t="n">
        <v>50000</v>
      </c>
      <c r="F22" s="24" t="n">
        <v>150000</v>
      </c>
      <c r="G22" s="5"/>
      <c r="H22" s="24" t="n">
        <v>25000</v>
      </c>
    </row>
    <row r="23" customFormat="false" ht="13.8" hidden="false" customHeight="false" outlineLevel="0" collapsed="false">
      <c r="A23" s="23" t="s">
        <v>44</v>
      </c>
      <c r="B23" s="24" t="n">
        <v>190000</v>
      </c>
      <c r="C23" s="5"/>
      <c r="D23" s="5"/>
      <c r="E23" s="5"/>
      <c r="F23" s="5"/>
      <c r="G23" s="5"/>
      <c r="H23" s="5"/>
    </row>
    <row r="24" customFormat="false" ht="13.8" hidden="false" customHeight="false" outlineLevel="0" collapsed="false">
      <c r="A24" s="32" t="s">
        <v>45</v>
      </c>
      <c r="B24" s="28"/>
      <c r="C24" s="5"/>
      <c r="D24" s="5"/>
      <c r="E24" s="5"/>
      <c r="F24" s="5"/>
      <c r="G24" s="5"/>
      <c r="H24" s="5"/>
    </row>
    <row r="25" customFormat="false" ht="13.8" hidden="false" customHeight="false" outlineLevel="0" collapsed="false">
      <c r="A25" s="33" t="s">
        <v>46</v>
      </c>
      <c r="B25" s="34" t="n">
        <f aca="false">SUM(B13:B24)</f>
        <v>8415000</v>
      </c>
      <c r="C25" s="34" t="n">
        <f aca="false">SUM(C13:C24)</f>
        <v>3300000</v>
      </c>
      <c r="D25" s="34" t="n">
        <f aca="false">SUM(D13:D24)</f>
        <v>75000</v>
      </c>
      <c r="E25" s="34" t="n">
        <f aca="false">SUM(E13:E24)</f>
        <v>1285000</v>
      </c>
      <c r="F25" s="34" t="n">
        <f aca="false">SUM(F13:F24)</f>
        <v>3125000</v>
      </c>
      <c r="G25" s="34" t="n">
        <f aca="false">SUM(G13:G24)</f>
        <v>590000</v>
      </c>
      <c r="H25" s="34" t="n">
        <f aca="false">SUM(H13:H24)</f>
        <v>50000</v>
      </c>
    </row>
    <row r="26" customFormat="false" ht="13.8" hidden="false" customHeight="false" outlineLevel="0" collapsed="false">
      <c r="A26" s="35" t="s">
        <v>47</v>
      </c>
      <c r="B26" s="36" t="s">
        <v>33</v>
      </c>
      <c r="C26" s="36" t="s">
        <v>33</v>
      </c>
      <c r="D26" s="36" t="s">
        <v>33</v>
      </c>
      <c r="E26" s="36" t="s">
        <v>33</v>
      </c>
      <c r="F26" s="36" t="s">
        <v>33</v>
      </c>
      <c r="G26" s="36" t="s">
        <v>33</v>
      </c>
      <c r="H26" s="36" t="s">
        <v>33</v>
      </c>
    </row>
    <row r="27" customFormat="false" ht="13.8" hidden="false" customHeight="false" outlineLevel="0" collapsed="false">
      <c r="A27" s="23" t="s">
        <v>48</v>
      </c>
      <c r="B27" s="37" t="n">
        <v>650000</v>
      </c>
      <c r="C27" s="5"/>
      <c r="D27" s="37" t="n">
        <v>31500000</v>
      </c>
      <c r="E27" s="37" t="n">
        <v>1500000</v>
      </c>
      <c r="F27" s="37" t="n">
        <v>5600000</v>
      </c>
      <c r="G27" s="37" t="n">
        <v>700000</v>
      </c>
      <c r="H27" s="37"/>
    </row>
    <row r="28" customFormat="false" ht="13.8" hidden="false" customHeight="false" outlineLevel="0" collapsed="false">
      <c r="A28" s="23" t="s">
        <v>49</v>
      </c>
      <c r="B28" s="38"/>
      <c r="C28" s="5"/>
      <c r="D28" s="5"/>
      <c r="E28" s="5"/>
      <c r="F28" s="5"/>
      <c r="G28" s="5"/>
      <c r="H28" s="5"/>
    </row>
    <row r="29" customFormat="false" ht="24.2" hidden="false" customHeight="false" outlineLevel="0" collapsed="false">
      <c r="A29" s="39" t="s">
        <v>50</v>
      </c>
      <c r="B29" s="24" t="n">
        <f aca="false">3500000</f>
        <v>3500000</v>
      </c>
      <c r="C29" s="5"/>
      <c r="D29" s="24" t="n">
        <v>27500000</v>
      </c>
      <c r="E29" s="24" t="n">
        <v>1500000</v>
      </c>
      <c r="F29" s="24" t="n">
        <v>1250000</v>
      </c>
      <c r="G29" s="5"/>
      <c r="H29" s="5"/>
    </row>
    <row r="30" customFormat="false" ht="46.65" hidden="false" customHeight="false" outlineLevel="0" collapsed="false">
      <c r="A30" s="40" t="s">
        <v>51</v>
      </c>
      <c r="B30" s="24" t="n">
        <v>1500000</v>
      </c>
      <c r="C30" s="5"/>
      <c r="D30" s="5"/>
      <c r="E30" s="24" t="n">
        <v>750000</v>
      </c>
      <c r="F30" s="24" t="n">
        <v>1300000</v>
      </c>
      <c r="G30" s="24" t="n">
        <v>750000</v>
      </c>
      <c r="H30" s="24" t="n">
        <v>500000</v>
      </c>
    </row>
    <row r="31" customFormat="false" ht="24.2" hidden="false" customHeight="false" outlineLevel="0" collapsed="false">
      <c r="A31" s="23" t="s">
        <v>52</v>
      </c>
      <c r="B31" s="24" t="n">
        <v>9000000</v>
      </c>
      <c r="C31" s="5"/>
      <c r="D31" s="24" t="n">
        <v>3000000</v>
      </c>
      <c r="E31" s="24" t="n">
        <v>750000</v>
      </c>
      <c r="F31" s="24" t="n">
        <v>1050000</v>
      </c>
      <c r="G31" s="24" t="n">
        <v>500000</v>
      </c>
      <c r="H31" s="24" t="n">
        <v>600000</v>
      </c>
    </row>
    <row r="32" customFormat="false" ht="13.8" hidden="false" customHeight="false" outlineLevel="0" collapsed="false">
      <c r="A32" s="41" t="s">
        <v>53</v>
      </c>
      <c r="B32" s="34" t="n">
        <f aca="false">SUM(B27:B31)</f>
        <v>14650000</v>
      </c>
      <c r="C32" s="34" t="n">
        <f aca="false">SUM(C27:C31)</f>
        <v>0</v>
      </c>
      <c r="D32" s="34" t="n">
        <f aca="false">SUM(D27:D31)</f>
        <v>62000000</v>
      </c>
      <c r="E32" s="34" t="n">
        <f aca="false">SUM(E27:E31)</f>
        <v>4500000</v>
      </c>
      <c r="F32" s="34" t="n">
        <f aca="false">SUM(F27:F31)</f>
        <v>9200000</v>
      </c>
      <c r="G32" s="34" t="n">
        <f aca="false">SUM(G27:G31)</f>
        <v>1950000</v>
      </c>
      <c r="H32" s="34" t="n">
        <f aca="false">SUM(H27:H31)</f>
        <v>1100000</v>
      </c>
    </row>
    <row r="33" customFormat="false" ht="13.8" hidden="false" customHeight="false" outlineLevel="0" collapsed="false">
      <c r="A33" s="42" t="s">
        <v>54</v>
      </c>
      <c r="B33" s="43" t="n">
        <f aca="false">B25+B32</f>
        <v>23065000</v>
      </c>
      <c r="C33" s="43" t="n">
        <f aca="false">C25+C32</f>
        <v>3300000</v>
      </c>
      <c r="D33" s="43" t="n">
        <f aca="false">D25+D32</f>
        <v>62075000</v>
      </c>
      <c r="E33" s="43" t="n">
        <f aca="false">E25+E32</f>
        <v>5785000</v>
      </c>
      <c r="F33" s="43" t="n">
        <f aca="false">F25+F32</f>
        <v>12325000</v>
      </c>
      <c r="G33" s="43" t="n">
        <f aca="false">G25+G32</f>
        <v>2540000</v>
      </c>
      <c r="H33" s="43" t="n">
        <f aca="false">H25+H32</f>
        <v>1150000</v>
      </c>
    </row>
    <row r="34" customFormat="false" ht="13.8" hidden="false" customHeight="false" outlineLevel="0" collapsed="false">
      <c r="A34" s="5"/>
      <c r="B34" s="44"/>
      <c r="C34" s="5"/>
      <c r="D34" s="5"/>
      <c r="E34" s="5"/>
      <c r="F34" s="5"/>
      <c r="G34" s="5"/>
      <c r="H34" s="5"/>
    </row>
    <row r="35" customFormat="false" ht="13.8" hidden="false" customHeight="false" outlineLevel="0" collapsed="false">
      <c r="A35" s="5" t="s">
        <v>55</v>
      </c>
      <c r="B35" s="45" t="n">
        <v>400000</v>
      </c>
      <c r="C35" s="5"/>
      <c r="D35" s="5"/>
      <c r="E35" s="5"/>
      <c r="F35" s="5"/>
      <c r="G35" s="5"/>
      <c r="H35" s="5"/>
    </row>
  </sheetData>
  <mergeCells count="6">
    <mergeCell ref="A1:B1"/>
    <mergeCell ref="B2:H2"/>
    <mergeCell ref="B3:H3"/>
    <mergeCell ref="B6:H6"/>
    <mergeCell ref="B7:H7"/>
    <mergeCell ref="A11:H11"/>
  </mergeCells>
  <conditionalFormatting sqref="A5:A8">
    <cfRule type="containsText" priority="2" operator="containsText" aboveAverage="0" equalAverage="0" bottom="0" percent="0" rank="0" text="Not covered" dxfId="0">
      <formula>NOT(ISERROR(SEARCH("Not covered",A5)))</formula>
    </cfRule>
  </conditionalFormatting>
  <conditionalFormatting sqref="B4:H4 B6:B7">
    <cfRule type="containsText" priority="3" operator="containsText" aboveAverage="0" equalAverage="0" bottom="0" percent="0" rank="0" text="Not covered" dxfId="1">
      <formula>NOT(ISERROR(SEARCH("Not covered",B4)))</formula>
    </cfRule>
  </conditionalFormatting>
  <conditionalFormatting sqref="A3:A4 A9:A11">
    <cfRule type="containsText" priority="4" operator="containsText" aboveAverage="0" equalAverage="0" bottom="0" percent="0" rank="0" text="Not covered" dxfId="2">
      <formula>NOT(ISERROR(SEARCH("Not covered",A3)))</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E99"/>
  <sheetViews>
    <sheetView showFormulas="false" showGridLines="true" showRowColHeaders="true" showZeros="true" rightToLeft="false" tabSelected="false" showOutlineSymbols="true" defaultGridColor="true" view="normal" topLeftCell="A49" colorId="64" zoomScale="65" zoomScaleNormal="65" zoomScalePageLayoutView="100" workbookViewId="0">
      <selection pane="topLeft" activeCell="C56" activeCellId="0" sqref="C56"/>
    </sheetView>
  </sheetViews>
  <sheetFormatPr defaultColWidth="9.30078125" defaultRowHeight="12.75" zeroHeight="false" outlineLevelRow="0" outlineLevelCol="0"/>
  <cols>
    <col collapsed="false" customWidth="true" hidden="false" outlineLevel="0" max="1" min="1" style="46" width="3.57"/>
    <col collapsed="false" customWidth="true" hidden="false" outlineLevel="0" max="2" min="2" style="47" width="91.71"/>
    <col collapsed="false" customWidth="true" hidden="false" outlineLevel="0" max="3" min="3" style="48" width="76.71"/>
    <col collapsed="false" customWidth="true" hidden="false" outlineLevel="0" max="4" min="4" style="46" width="28.99"/>
    <col collapsed="false" customWidth="true" hidden="false" outlineLevel="0" max="5" min="5" style="46" width="33.57"/>
    <col collapsed="false" customWidth="false" hidden="false" outlineLevel="0" max="1024" min="6" style="46" width="9.29"/>
  </cols>
  <sheetData>
    <row r="2" s="49" customFormat="true" ht="37.9" hidden="false" customHeight="true" outlineLevel="0" collapsed="false">
      <c r="B2" s="50" t="s">
        <v>56</v>
      </c>
      <c r="C2" s="50"/>
      <c r="D2" s="50"/>
      <c r="E2" s="50"/>
    </row>
    <row r="3" customFormat="false" ht="15" hidden="false" customHeight="false" outlineLevel="0" collapsed="false">
      <c r="B3" s="51" t="s">
        <v>57</v>
      </c>
      <c r="C3" s="52" t="str">
        <f aca="false">'RENEWAL SI'!B3</f>
        <v>M/S MARUTHI MOTORS, </v>
      </c>
      <c r="D3" s="52"/>
      <c r="E3" s="52"/>
    </row>
    <row r="4" customFormat="false" ht="12.75" hidden="false" customHeight="true" outlineLevel="0" collapsed="false">
      <c r="B4" s="53" t="s">
        <v>58</v>
      </c>
      <c r="C4" s="51" t="s">
        <v>59</v>
      </c>
      <c r="D4" s="51"/>
      <c r="E4" s="51"/>
    </row>
    <row r="5" customFormat="false" ht="12.75" hidden="false" customHeight="false" outlineLevel="0" collapsed="false">
      <c r="B5" s="51" t="s">
        <v>60</v>
      </c>
      <c r="C5" s="54" t="s">
        <v>61</v>
      </c>
      <c r="D5" s="54"/>
      <c r="E5" s="54"/>
    </row>
    <row r="6" customFormat="false" ht="12.75" hidden="false" customHeight="false" outlineLevel="0" collapsed="false">
      <c r="B6" s="51" t="s">
        <v>62</v>
      </c>
      <c r="C6" s="55" t="s">
        <v>63</v>
      </c>
      <c r="D6" s="55"/>
      <c r="E6" s="55"/>
    </row>
    <row r="7" customFormat="false" ht="12.75" hidden="false" customHeight="true" outlineLevel="0" collapsed="false">
      <c r="B7" s="51" t="s">
        <v>64</v>
      </c>
      <c r="C7" s="56" t="s">
        <v>65</v>
      </c>
      <c r="D7" s="56"/>
      <c r="E7" s="56"/>
    </row>
    <row r="8" customFormat="false" ht="12.75" hidden="false" customHeight="true" outlineLevel="0" collapsed="false">
      <c r="B8" s="51" t="s">
        <v>66</v>
      </c>
      <c r="C8" s="57" t="s">
        <v>59</v>
      </c>
      <c r="D8" s="57"/>
      <c r="E8" s="57"/>
    </row>
    <row r="9" customFormat="false" ht="12.75" hidden="false" customHeight="true" outlineLevel="0" collapsed="false">
      <c r="B9" s="51" t="s">
        <v>30</v>
      </c>
      <c r="C9" s="57" t="s">
        <v>67</v>
      </c>
      <c r="D9" s="57"/>
      <c r="E9" s="57"/>
    </row>
    <row r="10" customFormat="false" ht="21" hidden="false" customHeight="true" outlineLevel="0" collapsed="false">
      <c r="B10" s="58" t="s">
        <v>68</v>
      </c>
      <c r="C10" s="59" t="s">
        <v>69</v>
      </c>
      <c r="D10" s="60" t="s">
        <v>70</v>
      </c>
      <c r="E10" s="60" t="s">
        <v>71</v>
      </c>
    </row>
    <row r="11" customFormat="false" ht="13.9" hidden="false" customHeight="true" outlineLevel="0" collapsed="false">
      <c r="B11" s="61" t="s">
        <v>72</v>
      </c>
      <c r="C11" s="61"/>
      <c r="D11" s="61"/>
      <c r="E11" s="61"/>
    </row>
    <row r="12" customFormat="false" ht="135" hidden="false" customHeight="false" outlineLevel="0" collapsed="false">
      <c r="B12" s="62" t="s">
        <v>73</v>
      </c>
      <c r="C12" s="63" t="n">
        <f aca="false">'RENEWAL SI'!B25</f>
        <v>8415000</v>
      </c>
      <c r="D12" s="64"/>
      <c r="E12" s="64"/>
    </row>
    <row r="13" customFormat="false" ht="15" hidden="false" customHeight="false" outlineLevel="0" collapsed="false">
      <c r="B13" s="62" t="s">
        <v>74</v>
      </c>
      <c r="C13" s="63" t="n">
        <f aca="false">'RENEWAL SI'!B32</f>
        <v>14650000</v>
      </c>
      <c r="D13" s="64"/>
      <c r="E13" s="64"/>
    </row>
    <row r="14" s="65" customFormat="true" ht="15" hidden="false" customHeight="false" outlineLevel="0" collapsed="false">
      <c r="B14" s="66" t="s">
        <v>75</v>
      </c>
      <c r="C14" s="67" t="n">
        <f aca="false">SUM(C12:C13)</f>
        <v>23065000</v>
      </c>
      <c r="D14" s="68"/>
      <c r="E14" s="68"/>
    </row>
    <row r="15" customFormat="false" ht="15" hidden="false" customHeight="false" outlineLevel="0" collapsed="false">
      <c r="B15" s="69" t="s">
        <v>76</v>
      </c>
      <c r="C15" s="70"/>
      <c r="D15" s="64"/>
      <c r="E15" s="64"/>
    </row>
    <row r="16" customFormat="false" ht="15" hidden="false" customHeight="false" outlineLevel="0" collapsed="false">
      <c r="B16" s="71" t="s">
        <v>77</v>
      </c>
      <c r="C16" s="70" t="n">
        <f aca="false">C14</f>
        <v>23065000</v>
      </c>
      <c r="D16" s="64"/>
      <c r="E16" s="64"/>
    </row>
    <row r="17" customFormat="false" ht="15" hidden="false" customHeight="false" outlineLevel="0" collapsed="false">
      <c r="B17" s="71" t="s">
        <v>78</v>
      </c>
      <c r="C17" s="70" t="n">
        <f aca="false">C16</f>
        <v>23065000</v>
      </c>
      <c r="D17" s="64"/>
      <c r="E17" s="64"/>
    </row>
    <row r="18" customFormat="false" ht="15" hidden="false" customHeight="false" outlineLevel="0" collapsed="false">
      <c r="B18" s="71" t="s">
        <v>79</v>
      </c>
      <c r="C18" s="70" t="n">
        <f aca="false">C16</f>
        <v>23065000</v>
      </c>
      <c r="D18" s="64"/>
      <c r="E18" s="64"/>
    </row>
    <row r="19" customFormat="false" ht="15" hidden="false" customHeight="false" outlineLevel="0" collapsed="false">
      <c r="B19" s="71" t="s">
        <v>80</v>
      </c>
      <c r="C19" s="72" t="s">
        <v>81</v>
      </c>
      <c r="D19" s="64"/>
      <c r="E19" s="64"/>
    </row>
    <row r="20" customFormat="false" ht="15" hidden="false" customHeight="false" outlineLevel="0" collapsed="false">
      <c r="B20" s="71" t="s">
        <v>82</v>
      </c>
      <c r="C20" s="72" t="s">
        <v>81</v>
      </c>
      <c r="D20" s="64"/>
      <c r="E20" s="64"/>
    </row>
    <row r="21" customFormat="false" ht="15" hidden="false" customHeight="false" outlineLevel="0" collapsed="false">
      <c r="B21" s="71" t="s">
        <v>83</v>
      </c>
      <c r="C21" s="72" t="s">
        <v>81</v>
      </c>
      <c r="D21" s="64"/>
      <c r="E21" s="64"/>
    </row>
    <row r="22" customFormat="false" ht="15" hidden="false" customHeight="false" outlineLevel="0" collapsed="false">
      <c r="B22" s="73" t="s">
        <v>84</v>
      </c>
      <c r="C22" s="72" t="s">
        <v>81</v>
      </c>
      <c r="D22" s="64"/>
      <c r="E22" s="64"/>
    </row>
    <row r="23" customFormat="false" ht="15" hidden="false" customHeight="false" outlineLevel="0" collapsed="false">
      <c r="B23" s="71" t="s">
        <v>85</v>
      </c>
      <c r="C23" s="72" t="s">
        <v>81</v>
      </c>
      <c r="D23" s="64"/>
      <c r="E23" s="64"/>
    </row>
    <row r="24" customFormat="false" ht="15" hidden="false" customHeight="false" outlineLevel="0" collapsed="false">
      <c r="B24" s="71" t="s">
        <v>86</v>
      </c>
      <c r="C24" s="72" t="s">
        <v>81</v>
      </c>
      <c r="D24" s="64"/>
      <c r="E24" s="64"/>
    </row>
    <row r="25" customFormat="false" ht="15" hidden="false" customHeight="false" outlineLevel="0" collapsed="false">
      <c r="B25" s="71" t="s">
        <v>87</v>
      </c>
      <c r="C25" s="72" t="s">
        <v>81</v>
      </c>
      <c r="D25" s="64"/>
      <c r="E25" s="64"/>
    </row>
    <row r="26" customFormat="false" ht="15" hidden="false" customHeight="false" outlineLevel="0" collapsed="false">
      <c r="B26" s="71" t="s">
        <v>88</v>
      </c>
      <c r="C26" s="70" t="s">
        <v>89</v>
      </c>
      <c r="D26" s="64"/>
      <c r="E26" s="64"/>
    </row>
    <row r="27" customFormat="false" ht="12.75" hidden="false" customHeight="false" outlineLevel="0" collapsed="false">
      <c r="B27" s="74"/>
      <c r="C27" s="70"/>
      <c r="D27" s="64"/>
      <c r="E27" s="64"/>
    </row>
    <row r="28" customFormat="false" ht="15" hidden="false" customHeight="true" outlineLevel="0" collapsed="false">
      <c r="B28" s="61" t="s">
        <v>90</v>
      </c>
      <c r="C28" s="61"/>
      <c r="D28" s="61"/>
      <c r="E28" s="61"/>
    </row>
    <row r="29" customFormat="false" ht="12.75" hidden="false" customHeight="false" outlineLevel="0" collapsed="false">
      <c r="B29" s="74" t="s">
        <v>91</v>
      </c>
      <c r="C29" s="70" t="n">
        <f aca="false">C14-'RENEWAL SI'!B13</f>
        <v>18065000</v>
      </c>
      <c r="D29" s="64"/>
      <c r="E29" s="64"/>
    </row>
    <row r="30" customFormat="false" ht="12.75" hidden="false" customHeight="false" outlineLevel="0" collapsed="false">
      <c r="B30" s="75" t="s">
        <v>75</v>
      </c>
      <c r="C30" s="76" t="n">
        <f aca="false">C29</f>
        <v>18065000</v>
      </c>
      <c r="D30" s="64"/>
      <c r="E30" s="64"/>
    </row>
    <row r="31" customFormat="false" ht="12.75" hidden="false" customHeight="false" outlineLevel="0" collapsed="false">
      <c r="B31" s="74" t="s">
        <v>92</v>
      </c>
      <c r="C31" s="70" t="n">
        <f aca="false">C30*25%</f>
        <v>4516250</v>
      </c>
      <c r="D31" s="64"/>
      <c r="E31" s="64"/>
    </row>
    <row r="32" customFormat="false" ht="12.75" hidden="false" customHeight="false" outlineLevel="0" collapsed="false">
      <c r="B32" s="75" t="s">
        <v>76</v>
      </c>
      <c r="C32" s="70"/>
      <c r="D32" s="64"/>
      <c r="E32" s="64"/>
    </row>
    <row r="33" customFormat="false" ht="12.75" hidden="false" customHeight="false" outlineLevel="0" collapsed="false">
      <c r="B33" s="74" t="s">
        <v>93</v>
      </c>
      <c r="C33" s="77" t="s">
        <v>81</v>
      </c>
      <c r="D33" s="64"/>
      <c r="E33" s="64"/>
    </row>
    <row r="34" customFormat="false" ht="12.75" hidden="false" customHeight="false" outlineLevel="0" collapsed="false">
      <c r="B34" s="74" t="s">
        <v>94</v>
      </c>
      <c r="C34" s="77" t="s">
        <v>81</v>
      </c>
      <c r="D34" s="64"/>
      <c r="E34" s="64"/>
    </row>
    <row r="35" customFormat="false" ht="12.75" hidden="false" customHeight="false" outlineLevel="0" collapsed="false">
      <c r="B35" s="74" t="s">
        <v>95</v>
      </c>
      <c r="C35" s="77" t="s">
        <v>81</v>
      </c>
      <c r="D35" s="64"/>
      <c r="E35" s="64"/>
    </row>
    <row r="36" customFormat="false" ht="12.75" hidden="false" customHeight="false" outlineLevel="0" collapsed="false">
      <c r="B36" s="74" t="s">
        <v>96</v>
      </c>
      <c r="C36" s="77" t="s">
        <v>81</v>
      </c>
      <c r="D36" s="64"/>
      <c r="E36" s="64"/>
    </row>
    <row r="37" customFormat="false" ht="12.75" hidden="false" customHeight="false" outlineLevel="0" collapsed="false">
      <c r="B37" s="74" t="s">
        <v>97</v>
      </c>
      <c r="C37" s="70" t="s">
        <v>98</v>
      </c>
      <c r="D37" s="64"/>
      <c r="E37" s="64"/>
    </row>
    <row r="38" customFormat="false" ht="15" hidden="false" customHeight="true" outlineLevel="0" collapsed="false">
      <c r="B38" s="61" t="s">
        <v>99</v>
      </c>
      <c r="C38" s="61"/>
      <c r="D38" s="61"/>
      <c r="E38" s="61"/>
    </row>
    <row r="39" customFormat="false" ht="12.75" hidden="false" customHeight="false" outlineLevel="0" collapsed="false">
      <c r="B39" s="74" t="s">
        <v>100</v>
      </c>
      <c r="C39" s="70" t="n">
        <f aca="false">'RENEWAL SI'!B19</f>
        <v>300000</v>
      </c>
      <c r="D39" s="64"/>
      <c r="E39" s="64"/>
    </row>
    <row r="40" customFormat="false" ht="12.75" hidden="false" customHeight="false" outlineLevel="0" collapsed="false">
      <c r="B40" s="74" t="s">
        <v>101</v>
      </c>
      <c r="C40" s="70" t="n">
        <f aca="false">C39*5%</f>
        <v>15000</v>
      </c>
      <c r="D40" s="64"/>
      <c r="E40" s="64"/>
    </row>
    <row r="41" customFormat="false" ht="12.75" hidden="false" customHeight="false" outlineLevel="0" collapsed="false">
      <c r="B41" s="74" t="s">
        <v>102</v>
      </c>
      <c r="C41" s="70" t="n">
        <f aca="false">C39*10%</f>
        <v>30000</v>
      </c>
      <c r="D41" s="64"/>
      <c r="E41" s="64"/>
    </row>
    <row r="42" customFormat="false" ht="12.75" hidden="false" customHeight="false" outlineLevel="0" collapsed="false">
      <c r="B42" s="74" t="s">
        <v>97</v>
      </c>
      <c r="C42" s="77" t="s">
        <v>103</v>
      </c>
      <c r="D42" s="64"/>
      <c r="E42" s="64"/>
    </row>
    <row r="43" customFormat="false" ht="12.75" hidden="false" customHeight="false" outlineLevel="0" collapsed="false">
      <c r="B43" s="74"/>
      <c r="C43" s="70"/>
      <c r="D43" s="64"/>
      <c r="E43" s="64"/>
    </row>
    <row r="44" customFormat="false" ht="15" hidden="false" customHeight="true" outlineLevel="0" collapsed="false">
      <c r="B44" s="61" t="s">
        <v>104</v>
      </c>
      <c r="C44" s="61"/>
      <c r="D44" s="61"/>
      <c r="E44" s="61"/>
    </row>
    <row r="45" customFormat="false" ht="15" hidden="false" customHeight="false" outlineLevel="0" collapsed="false">
      <c r="B45" s="71" t="s">
        <v>105</v>
      </c>
      <c r="C45" s="78" t="n">
        <f aca="false">'RENEWAL SI'!B21</f>
        <v>0</v>
      </c>
      <c r="D45" s="64"/>
      <c r="E45" s="64"/>
    </row>
    <row r="46" customFormat="false" ht="12.75" hidden="false" customHeight="false" outlineLevel="0" collapsed="false">
      <c r="B46" s="79" t="s">
        <v>106</v>
      </c>
      <c r="C46" s="78" t="s">
        <v>107</v>
      </c>
      <c r="D46" s="64"/>
      <c r="E46" s="64"/>
    </row>
    <row r="47" customFormat="false" ht="15" hidden="false" customHeight="false" outlineLevel="0" collapsed="false">
      <c r="B47" s="71" t="s">
        <v>88</v>
      </c>
      <c r="C47" s="80" t="s">
        <v>108</v>
      </c>
      <c r="D47" s="64"/>
      <c r="E47" s="64"/>
    </row>
    <row r="48" customFormat="false" ht="15" hidden="false" customHeight="false" outlineLevel="0" collapsed="false">
      <c r="B48" s="71"/>
      <c r="C48" s="80"/>
      <c r="D48" s="64"/>
      <c r="E48" s="64"/>
    </row>
    <row r="49" customFormat="false" ht="15" hidden="false" customHeight="true" outlineLevel="0" collapsed="false">
      <c r="B49" s="81" t="s">
        <v>109</v>
      </c>
      <c r="C49" s="81"/>
      <c r="D49" s="81"/>
      <c r="E49" s="81"/>
    </row>
    <row r="50" customFormat="false" ht="15" hidden="false" customHeight="false" outlineLevel="0" collapsed="false">
      <c r="B50" s="82" t="s">
        <v>110</v>
      </c>
      <c r="C50" s="83" t="n">
        <f aca="false">'RENEWAL SI'!B22</f>
        <v>350000</v>
      </c>
      <c r="D50" s="64"/>
      <c r="E50" s="64"/>
    </row>
    <row r="51" customFormat="false" ht="15" hidden="false" customHeight="false" outlineLevel="0" collapsed="false">
      <c r="B51" s="84" t="s">
        <v>106</v>
      </c>
      <c r="C51" s="80" t="s">
        <v>107</v>
      </c>
      <c r="D51" s="64"/>
      <c r="E51" s="64"/>
    </row>
    <row r="52" customFormat="false" ht="15" hidden="false" customHeight="false" outlineLevel="0" collapsed="false">
      <c r="B52" s="82" t="s">
        <v>111</v>
      </c>
      <c r="C52" s="80" t="s">
        <v>112</v>
      </c>
      <c r="D52" s="64"/>
      <c r="E52" s="64"/>
    </row>
    <row r="53" customFormat="false" ht="15" hidden="false" customHeight="false" outlineLevel="0" collapsed="false">
      <c r="B53" s="82" t="s">
        <v>113</v>
      </c>
      <c r="C53" s="80" t="s">
        <v>112</v>
      </c>
      <c r="D53" s="64"/>
      <c r="E53" s="64"/>
    </row>
    <row r="54" customFormat="false" ht="15" hidden="false" customHeight="false" outlineLevel="0" collapsed="false">
      <c r="B54" s="82" t="s">
        <v>114</v>
      </c>
      <c r="C54" s="80" t="s">
        <v>81</v>
      </c>
      <c r="D54" s="64"/>
      <c r="E54" s="64"/>
    </row>
    <row r="55" customFormat="false" ht="15" hidden="false" customHeight="false" outlineLevel="0" collapsed="false">
      <c r="B55" s="82" t="s">
        <v>94</v>
      </c>
      <c r="C55" s="80" t="s">
        <v>81</v>
      </c>
      <c r="D55" s="64"/>
      <c r="E55" s="64"/>
    </row>
    <row r="56" customFormat="false" ht="15" hidden="false" customHeight="false" outlineLevel="0" collapsed="false">
      <c r="B56" s="82" t="s">
        <v>115</v>
      </c>
      <c r="C56" s="80" t="s">
        <v>81</v>
      </c>
      <c r="D56" s="64"/>
      <c r="E56" s="64"/>
    </row>
    <row r="57" customFormat="false" ht="15" hidden="false" customHeight="false" outlineLevel="0" collapsed="false">
      <c r="B57" s="82" t="s">
        <v>116</v>
      </c>
      <c r="C57" s="80" t="s">
        <v>81</v>
      </c>
      <c r="D57" s="64"/>
      <c r="E57" s="64"/>
    </row>
    <row r="58" customFormat="false" ht="15" hidden="false" customHeight="false" outlineLevel="0" collapsed="false">
      <c r="B58" s="82" t="s">
        <v>117</v>
      </c>
      <c r="C58" s="80" t="s">
        <v>81</v>
      </c>
      <c r="D58" s="64"/>
      <c r="E58" s="64"/>
    </row>
    <row r="59" customFormat="false" ht="15" hidden="false" customHeight="false" outlineLevel="0" collapsed="false">
      <c r="B59" s="82" t="s">
        <v>118</v>
      </c>
      <c r="C59" s="80" t="s">
        <v>81</v>
      </c>
      <c r="D59" s="64"/>
      <c r="E59" s="64"/>
    </row>
    <row r="60" customFormat="false" ht="45" hidden="false" customHeight="false" outlineLevel="0" collapsed="false">
      <c r="B60" s="82" t="s">
        <v>119</v>
      </c>
      <c r="C60" s="80" t="s">
        <v>81</v>
      </c>
      <c r="D60" s="64"/>
      <c r="E60" s="64"/>
    </row>
    <row r="61" customFormat="false" ht="15" hidden="false" customHeight="false" outlineLevel="0" collapsed="false">
      <c r="B61" s="82" t="s">
        <v>120</v>
      </c>
      <c r="C61" s="80" t="s">
        <v>81</v>
      </c>
      <c r="D61" s="64"/>
      <c r="E61" s="64"/>
    </row>
    <row r="62" customFormat="false" ht="15" hidden="false" customHeight="false" outlineLevel="0" collapsed="false">
      <c r="B62" s="82" t="s">
        <v>121</v>
      </c>
      <c r="C62" s="80" t="s">
        <v>81</v>
      </c>
      <c r="D62" s="64"/>
      <c r="E62" s="64"/>
    </row>
    <row r="63" customFormat="false" ht="45" hidden="false" customHeight="false" outlineLevel="0" collapsed="false">
      <c r="B63" s="85" t="s">
        <v>122</v>
      </c>
      <c r="C63" s="80" t="s">
        <v>81</v>
      </c>
      <c r="D63" s="64"/>
      <c r="E63" s="64"/>
    </row>
    <row r="64" customFormat="false" ht="15" hidden="false" customHeight="false" outlineLevel="0" collapsed="false">
      <c r="B64" s="82" t="s">
        <v>88</v>
      </c>
      <c r="C64" s="80" t="s">
        <v>108</v>
      </c>
      <c r="D64" s="64"/>
      <c r="E64" s="64"/>
    </row>
    <row r="65" customFormat="false" ht="15" hidden="false" customHeight="false" outlineLevel="0" collapsed="false">
      <c r="B65" s="71"/>
      <c r="C65" s="80"/>
      <c r="D65" s="64"/>
      <c r="E65" s="64"/>
    </row>
    <row r="66" customFormat="false" ht="15" hidden="false" customHeight="true" outlineLevel="0" collapsed="false">
      <c r="B66" s="61" t="s">
        <v>55</v>
      </c>
      <c r="C66" s="61"/>
      <c r="D66" s="61"/>
      <c r="E66" s="61"/>
    </row>
    <row r="67" customFormat="false" ht="12.75" hidden="false" customHeight="false" outlineLevel="0" collapsed="false">
      <c r="B67" s="74" t="s">
        <v>123</v>
      </c>
      <c r="C67" s="78" t="n">
        <v>200000</v>
      </c>
      <c r="D67" s="64"/>
      <c r="E67" s="64"/>
    </row>
    <row r="68" customFormat="false" ht="12.75" hidden="false" customHeight="false" outlineLevel="0" collapsed="false">
      <c r="B68" s="74" t="s">
        <v>124</v>
      </c>
      <c r="C68" s="78" t="n">
        <v>200000</v>
      </c>
      <c r="D68" s="64"/>
      <c r="E68" s="64"/>
    </row>
    <row r="69" customFormat="false" ht="12.75" hidden="false" customHeight="false" outlineLevel="0" collapsed="false">
      <c r="B69" s="74" t="s">
        <v>125</v>
      </c>
      <c r="C69" s="86" t="n">
        <v>10500000</v>
      </c>
      <c r="D69" s="64"/>
      <c r="E69" s="64"/>
    </row>
    <row r="70" customFormat="false" ht="12.75" hidden="false" customHeight="false" outlineLevel="0" collapsed="false">
      <c r="B70" s="74" t="s">
        <v>126</v>
      </c>
      <c r="C70" s="78" t="s">
        <v>81</v>
      </c>
      <c r="D70" s="64"/>
      <c r="E70" s="64"/>
    </row>
    <row r="71" customFormat="false" ht="12.75" hidden="false" customHeight="false" outlineLevel="0" collapsed="false">
      <c r="B71" s="74" t="s">
        <v>94</v>
      </c>
      <c r="C71" s="78" t="s">
        <v>81</v>
      </c>
      <c r="D71" s="64"/>
      <c r="E71" s="64"/>
    </row>
    <row r="72" customFormat="false" ht="12.75" hidden="false" customHeight="false" outlineLevel="0" collapsed="false">
      <c r="B72" s="74" t="s">
        <v>127</v>
      </c>
      <c r="C72" s="78" t="s">
        <v>81</v>
      </c>
      <c r="D72" s="64"/>
      <c r="E72" s="64"/>
    </row>
    <row r="73" customFormat="false" ht="12.75" hidden="false" customHeight="false" outlineLevel="0" collapsed="false">
      <c r="B73" s="74" t="s">
        <v>128</v>
      </c>
      <c r="C73" s="78" t="s">
        <v>81</v>
      </c>
      <c r="D73" s="64"/>
      <c r="E73" s="64"/>
    </row>
    <row r="74" customFormat="false" ht="12.75" hidden="false" customHeight="false" outlineLevel="0" collapsed="false">
      <c r="B74" s="74" t="s">
        <v>129</v>
      </c>
      <c r="C74" s="78" t="s">
        <v>98</v>
      </c>
      <c r="D74" s="64"/>
      <c r="E74" s="64"/>
    </row>
    <row r="75" customFormat="false" ht="12.75" hidden="false" customHeight="false" outlineLevel="0" collapsed="false">
      <c r="B75" s="74"/>
      <c r="C75" s="78"/>
      <c r="D75" s="64"/>
      <c r="E75" s="64"/>
    </row>
    <row r="76" customFormat="false" ht="15" hidden="false" customHeight="true" outlineLevel="0" collapsed="false">
      <c r="B76" s="61" t="s">
        <v>130</v>
      </c>
      <c r="C76" s="61"/>
      <c r="D76" s="61"/>
      <c r="E76" s="61"/>
    </row>
    <row r="77" customFormat="false" ht="12.75" hidden="false" customHeight="false" outlineLevel="0" collapsed="false">
      <c r="B77" s="74" t="s">
        <v>131</v>
      </c>
      <c r="C77" s="78" t="n">
        <v>2500000</v>
      </c>
      <c r="D77" s="64"/>
      <c r="E77" s="64"/>
    </row>
    <row r="78" customFormat="false" ht="12.75" hidden="false" customHeight="false" outlineLevel="0" collapsed="false">
      <c r="B78" s="74" t="s">
        <v>132</v>
      </c>
      <c r="C78" s="78"/>
      <c r="D78" s="64"/>
      <c r="E78" s="64"/>
    </row>
    <row r="79" customFormat="false" ht="12.75" hidden="false" customHeight="false" outlineLevel="0" collapsed="false">
      <c r="B79" s="74" t="s">
        <v>133</v>
      </c>
      <c r="C79" s="78" t="n">
        <v>1000000</v>
      </c>
      <c r="D79" s="64"/>
      <c r="E79" s="64"/>
    </row>
    <row r="80" customFormat="false" ht="12.75" hidden="false" customHeight="false" outlineLevel="0" collapsed="false">
      <c r="B80" s="74" t="s">
        <v>97</v>
      </c>
      <c r="C80" s="78" t="s">
        <v>98</v>
      </c>
      <c r="D80" s="64"/>
      <c r="E80" s="64"/>
    </row>
    <row r="81" customFormat="false" ht="12.75" hidden="false" customHeight="false" outlineLevel="0" collapsed="false">
      <c r="B81" s="74"/>
      <c r="C81" s="78"/>
      <c r="D81" s="64"/>
      <c r="E81" s="64"/>
    </row>
    <row r="82" customFormat="false" ht="15" hidden="false" customHeight="true" outlineLevel="0" collapsed="false">
      <c r="B82" s="61" t="s">
        <v>134</v>
      </c>
      <c r="C82" s="61"/>
      <c r="D82" s="61"/>
      <c r="E82" s="61"/>
    </row>
    <row r="83" customFormat="false" ht="12.75" hidden="false" customHeight="false" outlineLevel="0" collapsed="false">
      <c r="B83" s="74" t="s">
        <v>135</v>
      </c>
      <c r="C83" s="78" t="n">
        <f aca="false">'RENEWAL SI'!B20</f>
        <v>1125000</v>
      </c>
      <c r="D83" s="64"/>
      <c r="E83" s="64"/>
    </row>
    <row r="84" customFormat="false" ht="12.75" hidden="false" customHeight="false" outlineLevel="0" collapsed="false">
      <c r="B84" s="74" t="s">
        <v>97</v>
      </c>
      <c r="C84" s="78" t="s">
        <v>98</v>
      </c>
      <c r="D84" s="64"/>
      <c r="E84" s="64"/>
    </row>
    <row r="85" customFormat="false" ht="15" hidden="false" customHeight="true" outlineLevel="0" collapsed="false">
      <c r="B85" s="61" t="s">
        <v>136</v>
      </c>
      <c r="C85" s="61"/>
      <c r="D85" s="61"/>
      <c r="E85" s="61"/>
    </row>
    <row r="86" customFormat="false" ht="15" hidden="false" customHeight="false" outlineLevel="0" collapsed="false">
      <c r="B86" s="71" t="s">
        <v>137</v>
      </c>
      <c r="C86" s="87" t="n">
        <v>2000000</v>
      </c>
      <c r="D86" s="64"/>
      <c r="E86" s="64"/>
    </row>
    <row r="87" customFormat="false" ht="15" hidden="false" customHeight="false" outlineLevel="0" collapsed="false">
      <c r="B87" s="71" t="s">
        <v>138</v>
      </c>
      <c r="C87" s="87" t="s">
        <v>139</v>
      </c>
      <c r="D87" s="64"/>
      <c r="E87" s="64"/>
    </row>
    <row r="88" customFormat="false" ht="25.5" hidden="false" customHeight="true" outlineLevel="0" collapsed="false">
      <c r="B88" s="88" t="s">
        <v>140</v>
      </c>
      <c r="C88" s="89" t="s">
        <v>135</v>
      </c>
      <c r="D88" s="64"/>
      <c r="E88" s="64"/>
    </row>
    <row r="89" customFormat="false" ht="12.75" hidden="false" customHeight="false" outlineLevel="0" collapsed="false">
      <c r="B89" s="90" t="str">
        <f aca="false">B11</f>
        <v>Bharat Sookshma Udyam Suraksha  - Fixed Assets &amp; Stocks</v>
      </c>
      <c r="C89" s="91" t="n">
        <f aca="false">C14</f>
        <v>23065000</v>
      </c>
      <c r="D89" s="64"/>
      <c r="E89" s="64"/>
    </row>
    <row r="90" customFormat="false" ht="12.75" hidden="false" customHeight="false" outlineLevel="0" collapsed="false">
      <c r="B90" s="90" t="str">
        <f aca="false">B28</f>
        <v>Burglary - Fixed Assets &amp; Stocks</v>
      </c>
      <c r="C90" s="91" t="n">
        <f aca="false">C30</f>
        <v>18065000</v>
      </c>
      <c r="D90" s="64"/>
      <c r="E90" s="64"/>
    </row>
    <row r="91" customFormat="false" ht="12.75" hidden="false" customHeight="false" outlineLevel="0" collapsed="false">
      <c r="B91" s="90" t="str">
        <f aca="false">B38</f>
        <v>EEI</v>
      </c>
      <c r="C91" s="91" t="n">
        <f aca="false">C39</f>
        <v>300000</v>
      </c>
      <c r="D91" s="64"/>
      <c r="E91" s="64"/>
    </row>
    <row r="92" customFormat="false" ht="12.75" hidden="false" customHeight="false" outlineLevel="0" collapsed="false">
      <c r="B92" s="90" t="str">
        <f aca="false">B44</f>
        <v>Neon Sign Insurance</v>
      </c>
      <c r="C92" s="91" t="n">
        <f aca="false">C45</f>
        <v>0</v>
      </c>
      <c r="D92" s="64"/>
      <c r="E92" s="64"/>
    </row>
    <row r="93" customFormat="false" ht="12.75" hidden="false" customHeight="false" outlineLevel="0" collapsed="false">
      <c r="B93" s="90" t="s">
        <v>141</v>
      </c>
      <c r="C93" s="91" t="n">
        <f aca="false">C50</f>
        <v>350000</v>
      </c>
      <c r="D93" s="64"/>
      <c r="E93" s="64"/>
    </row>
    <row r="94" customFormat="false" ht="12.75" hidden="false" customHeight="false" outlineLevel="0" collapsed="false">
      <c r="B94" s="90" t="str">
        <f aca="false">B66</f>
        <v>Money</v>
      </c>
      <c r="C94" s="91" t="n">
        <f aca="false">C69</f>
        <v>10500000</v>
      </c>
      <c r="D94" s="64"/>
      <c r="E94" s="64"/>
    </row>
    <row r="95" customFormat="false" ht="12.75" hidden="false" customHeight="false" outlineLevel="0" collapsed="false">
      <c r="B95" s="90" t="str">
        <f aca="false">B76</f>
        <v>Fidelity</v>
      </c>
      <c r="C95" s="91" t="n">
        <f aca="false">C77</f>
        <v>2500000</v>
      </c>
      <c r="D95" s="64"/>
      <c r="E95" s="64"/>
    </row>
    <row r="96" customFormat="false" ht="12.75" hidden="false" customHeight="false" outlineLevel="0" collapsed="false">
      <c r="B96" s="90" t="str">
        <f aca="false">B82</f>
        <v>Plate Glass &amp; Sanitary Fittings</v>
      </c>
      <c r="C96" s="91" t="n">
        <f aca="false">C83</f>
        <v>1125000</v>
      </c>
      <c r="D96" s="64"/>
      <c r="E96" s="64"/>
    </row>
    <row r="97" customFormat="false" ht="12.75" hidden="false" customHeight="false" outlineLevel="0" collapsed="false">
      <c r="B97" s="90" t="s">
        <v>136</v>
      </c>
      <c r="C97" s="91" t="n">
        <v>2000000</v>
      </c>
      <c r="D97" s="64"/>
      <c r="E97" s="64"/>
    </row>
    <row r="98" customFormat="false" ht="12.75" hidden="false" customHeight="true" outlineLevel="0" collapsed="false">
      <c r="B98" s="92" t="s">
        <v>142</v>
      </c>
      <c r="C98" s="92"/>
      <c r="D98" s="93" t="n">
        <f aca="false">SUM(D89:D97)</f>
        <v>0</v>
      </c>
      <c r="E98" s="64"/>
    </row>
    <row r="99" customFormat="false" ht="12.75" hidden="false" customHeight="true" outlineLevel="0" collapsed="false">
      <c r="B99" s="92" t="s">
        <v>143</v>
      </c>
      <c r="C99" s="92"/>
      <c r="D99" s="93" t="n">
        <f aca="false">D98*1.18</f>
        <v>0</v>
      </c>
      <c r="E99" s="64"/>
    </row>
  </sheetData>
  <mergeCells count="19">
    <mergeCell ref="B2:E2"/>
    <mergeCell ref="C3:E3"/>
    <mergeCell ref="C4:E4"/>
    <mergeCell ref="C5:E5"/>
    <mergeCell ref="C6:E6"/>
    <mergeCell ref="C7:E7"/>
    <mergeCell ref="C8:E8"/>
    <mergeCell ref="C9:E9"/>
    <mergeCell ref="B11:E11"/>
    <mergeCell ref="B28:E28"/>
    <mergeCell ref="B38:E38"/>
    <mergeCell ref="B44:E44"/>
    <mergeCell ref="B49:E49"/>
    <mergeCell ref="B66:E66"/>
    <mergeCell ref="B76:E76"/>
    <mergeCell ref="B82:E82"/>
    <mergeCell ref="B85:E85"/>
    <mergeCell ref="B98:C98"/>
    <mergeCell ref="B99:C99"/>
  </mergeCells>
  <conditionalFormatting sqref="A11:B11 A4:C6 A28:B28 A38:B38 A76:B76 A82:B82 A10:C10 A44:B44 A40:A41 A9 A2:B3 A85:A87 A19:A26 A98:B99 A12:C18 A27:C27 A39:C39 C40:C41 A42:C43 B86:C87 A45:A46 A47:C48 A8:C8 A7:B7 A66:B66 A88:C97 A65:C65 A49:A64 A100:C1048576 A1:AMJ1 D12:AMJ27 A29:AMJ37 F28:AMJ28 D39:AMJ43 F38:AMJ38 D45:AMJ48 F44:AMJ44 D50:AMJ65 F49:AMJ49 A67:AMJ75 F66:AMJ66 A77:AMJ81 F76:AMJ76 A83:AMJ84 F82:AMJ82 D86:AMJ1048576 F85:AMJ85 F2:AMJ11">
    <cfRule type="containsText" priority="2" operator="containsText" aboveAverage="0" equalAverage="0" bottom="0" percent="0" rank="0" text="Not covered" dxfId="3">
      <formula>NOT(ISERROR(SEARCH("Not covered",A1)))</formula>
    </cfRule>
  </conditionalFormatting>
  <conditionalFormatting sqref="B40:B41">
    <cfRule type="containsText" priority="3" operator="containsText" aboveAverage="0" equalAverage="0" bottom="0" percent="0" rank="0" text="Not covered" dxfId="4">
      <formula>NOT(ISERROR(SEARCH("Not covered",B40)))</formula>
    </cfRule>
  </conditionalFormatting>
  <conditionalFormatting sqref="C45:C46">
    <cfRule type="containsText" priority="4" operator="containsText" aboveAverage="0" equalAverage="0" bottom="0" percent="0" rank="0" text="Not covered" dxfId="5">
      <formula>NOT(ISERROR(SEARCH("Not covered",C45)))</formula>
    </cfRule>
  </conditionalFormatting>
  <conditionalFormatting sqref="C26">
    <cfRule type="containsText" priority="5" operator="containsText" aboveAverage="0" equalAverage="0" bottom="0" percent="0" rank="0" text="Not covered" dxfId="6">
      <formula>NOT(ISERROR(SEARCH("Not covered",C26)))</formula>
    </cfRule>
  </conditionalFormatting>
  <conditionalFormatting sqref="B85">
    <cfRule type="containsText" priority="6" operator="containsText" aboveAverage="0" equalAverage="0" bottom="0" percent="0" rank="0" text="Not covered" dxfId="7">
      <formula>NOT(ISERROR(SEARCH("Not covered",B85)))</formula>
    </cfRule>
  </conditionalFormatting>
  <conditionalFormatting sqref="B45:B46">
    <cfRule type="containsText" priority="7" operator="containsText" aboveAverage="0" equalAverage="0" bottom="0" percent="0" rank="0" text="Not covered" dxfId="8">
      <formula>NOT(ISERROR(SEARCH("Not covered",B45)))</formula>
    </cfRule>
  </conditionalFormatting>
  <conditionalFormatting sqref="B50:C64 B49">
    <cfRule type="containsText" priority="8" operator="containsText" aboveAverage="0" equalAverage="0" bottom="0" percent="0" rank="0" text="Not covered" dxfId="9">
      <formula>NOT(ISERROR(SEARCH("Not covered",B49)))</formula>
    </cfRule>
  </conditionalFormatting>
  <conditionalFormatting sqref="D10">
    <cfRule type="containsText" priority="9" operator="containsText" aboveAverage="0" equalAverage="0" bottom="0" percent="0" rank="0" text="Not covered" dxfId="10">
      <formula>NOT(ISERROR(SEARCH("Not covered",D10)))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2"/>
  <sheetViews>
    <sheetView showFormulas="false" showGridLines="true" showRowColHeaders="true" showZeros="true" rightToLeft="false" tabSelected="false" showOutlineSymbols="true" defaultGridColor="true" view="normal" topLeftCell="G1" colorId="64" zoomScale="65" zoomScaleNormal="65" zoomScalePageLayoutView="100" workbookViewId="0">
      <selection pane="topLeft" activeCell="Q10" activeCellId="0" sqref="Q10"/>
    </sheetView>
  </sheetViews>
  <sheetFormatPr defaultColWidth="9.12109375" defaultRowHeight="22.05" zeroHeight="false" outlineLevelRow="0" outlineLevelCol="0"/>
  <cols>
    <col collapsed="false" customWidth="true" hidden="false" outlineLevel="0" max="1" min="1" style="94" width="10"/>
    <col collapsed="false" customWidth="true" hidden="false" outlineLevel="0" max="2" min="2" style="94" width="27.33"/>
    <col collapsed="false" customWidth="true" hidden="false" outlineLevel="0" max="3" min="3" style="94" width="44.89"/>
    <col collapsed="false" customWidth="true" hidden="false" outlineLevel="0" max="4" min="4" style="94" width="23.34"/>
    <col collapsed="false" customWidth="true" hidden="false" outlineLevel="0" max="5" min="5" style="94" width="20.99"/>
    <col collapsed="false" customWidth="true" hidden="false" outlineLevel="0" max="6" min="6" style="94" width="37.66"/>
    <col collapsed="false" customWidth="true" hidden="false" outlineLevel="0" max="7" min="7" style="94" width="21.66"/>
    <col collapsed="false" customWidth="true" hidden="false" outlineLevel="0" max="8" min="8" style="94" width="20.89"/>
    <col collapsed="false" customWidth="true" hidden="false" outlineLevel="0" max="9" min="9" style="94" width="22.66"/>
    <col collapsed="false" customWidth="true" hidden="false" outlineLevel="0" max="10" min="10" style="94" width="16.11"/>
    <col collapsed="false" customWidth="true" hidden="false" outlineLevel="0" max="11" min="11" style="94" width="16.56"/>
    <col collapsed="false" customWidth="true" hidden="false" outlineLevel="0" max="12" min="12" style="94" width="17.44"/>
    <col collapsed="false" customWidth="true" hidden="false" outlineLevel="0" max="13" min="13" style="94" width="17"/>
    <col collapsed="false" customWidth="true" hidden="false" outlineLevel="0" max="14" min="14" style="94" width="18.44"/>
    <col collapsed="false" customWidth="true" hidden="false" outlineLevel="0" max="15" min="15" style="94" width="19.45"/>
    <col collapsed="false" customWidth="true" hidden="false" outlineLevel="0" max="16" min="16" style="94" width="18"/>
    <col collapsed="false" customWidth="true" hidden="false" outlineLevel="0" max="17" min="17" style="94" width="27"/>
    <col collapsed="false" customWidth="true" hidden="false" outlineLevel="0" max="18" min="18" style="94" width="10.11"/>
    <col collapsed="false" customWidth="false" hidden="false" outlineLevel="0" max="1024" min="19" style="94" width="9.11"/>
  </cols>
  <sheetData>
    <row r="1" customFormat="false" ht="22.05" hidden="false" customHeight="false" outlineLevel="0" collapsed="false">
      <c r="A1" s="95" t="s">
        <v>144</v>
      </c>
      <c r="B1" s="95"/>
      <c r="C1" s="95"/>
      <c r="D1" s="95"/>
      <c r="E1" s="95"/>
      <c r="F1" s="95"/>
      <c r="G1" s="95"/>
      <c r="H1" s="95"/>
      <c r="I1" s="95"/>
      <c r="J1" s="95"/>
      <c r="K1" s="95"/>
      <c r="L1" s="95"/>
      <c r="M1" s="95"/>
      <c r="N1" s="95"/>
      <c r="O1" s="95"/>
      <c r="P1" s="95"/>
      <c r="Q1" s="95"/>
    </row>
    <row r="2" customFormat="false" ht="22.05" hidden="false" customHeight="false" outlineLevel="0" collapsed="false">
      <c r="A2" s="96" t="s">
        <v>145</v>
      </c>
      <c r="B2" s="97"/>
      <c r="C2" s="97"/>
      <c r="D2" s="97"/>
      <c r="E2" s="97"/>
      <c r="F2" s="97"/>
      <c r="G2" s="97"/>
      <c r="H2" s="97"/>
      <c r="I2" s="97"/>
      <c r="J2" s="97"/>
      <c r="K2" s="97"/>
      <c r="L2" s="97"/>
      <c r="M2" s="97"/>
      <c r="N2" s="97"/>
      <c r="O2" s="97"/>
      <c r="P2" s="97"/>
      <c r="Q2" s="98"/>
    </row>
    <row r="3" customFormat="false" ht="92.45" hidden="false" customHeight="false" outlineLevel="0" collapsed="false">
      <c r="A3" s="99" t="s">
        <v>146</v>
      </c>
      <c r="B3" s="99" t="s">
        <v>147</v>
      </c>
      <c r="C3" s="99" t="s">
        <v>148</v>
      </c>
      <c r="D3" s="100" t="s">
        <v>149</v>
      </c>
      <c r="E3" s="100" t="s">
        <v>150</v>
      </c>
      <c r="F3" s="100" t="s">
        <v>151</v>
      </c>
      <c r="G3" s="101" t="s">
        <v>152</v>
      </c>
      <c r="H3" s="100" t="s">
        <v>153</v>
      </c>
      <c r="I3" s="100" t="s">
        <v>154</v>
      </c>
      <c r="J3" s="100" t="s">
        <v>39</v>
      </c>
      <c r="K3" s="100" t="s">
        <v>155</v>
      </c>
      <c r="L3" s="100" t="s">
        <v>37</v>
      </c>
      <c r="M3" s="100" t="s">
        <v>156</v>
      </c>
      <c r="N3" s="100" t="s">
        <v>157</v>
      </c>
      <c r="O3" s="102" t="s">
        <v>158</v>
      </c>
      <c r="P3" s="100" t="s">
        <v>44</v>
      </c>
      <c r="Q3" s="102" t="s">
        <v>159</v>
      </c>
    </row>
    <row r="4" customFormat="false" ht="56.15" hidden="true" customHeight="false" outlineLevel="0" collapsed="false">
      <c r="A4" s="103" t="n">
        <v>1</v>
      </c>
      <c r="B4" s="104" t="s">
        <v>17</v>
      </c>
      <c r="C4" s="105" t="s">
        <v>23</v>
      </c>
      <c r="D4" s="106" t="n">
        <v>5000000</v>
      </c>
      <c r="E4" s="106" t="n">
        <v>9000000</v>
      </c>
      <c r="F4" s="106" t="n">
        <v>1500000</v>
      </c>
      <c r="G4" s="106" t="n">
        <v>650000</v>
      </c>
      <c r="H4" s="106" t="n">
        <f aca="false">3500000</f>
        <v>3500000</v>
      </c>
      <c r="I4" s="106" t="n">
        <v>950000</v>
      </c>
      <c r="J4" s="106" t="n">
        <v>150000</v>
      </c>
      <c r="K4" s="106" t="n">
        <v>250000</v>
      </c>
      <c r="L4" s="106" t="n">
        <v>100000</v>
      </c>
      <c r="M4" s="106" t="n">
        <v>300000</v>
      </c>
      <c r="N4" s="106" t="n">
        <v>350000</v>
      </c>
      <c r="O4" s="106" t="n">
        <v>1125000</v>
      </c>
      <c r="P4" s="106" t="n">
        <v>190000</v>
      </c>
      <c r="Q4" s="107" t="n">
        <f aca="false">SUM(D4:P4)</f>
        <v>23065000</v>
      </c>
    </row>
    <row r="5" s="110" customFormat="true" ht="38" hidden="true" customHeight="false" outlineLevel="0" collapsed="false">
      <c r="A5" s="108" t="n">
        <v>2</v>
      </c>
      <c r="B5" s="109" t="s">
        <v>17</v>
      </c>
      <c r="C5" s="105" t="s">
        <v>24</v>
      </c>
      <c r="D5" s="106" t="n">
        <v>3000000</v>
      </c>
      <c r="E5" s="106" t="n">
        <v>0</v>
      </c>
      <c r="F5" s="106" t="n">
        <v>0</v>
      </c>
      <c r="G5" s="106" t="n">
        <v>0</v>
      </c>
      <c r="H5" s="106" t="n">
        <v>0</v>
      </c>
      <c r="I5" s="106" t="n">
        <v>100000</v>
      </c>
      <c r="J5" s="106" t="n">
        <v>0</v>
      </c>
      <c r="K5" s="106" t="n">
        <v>0</v>
      </c>
      <c r="L5" s="106" t="n">
        <v>0</v>
      </c>
      <c r="M5" s="106" t="n">
        <v>200000</v>
      </c>
      <c r="N5" s="106" t="n">
        <v>0</v>
      </c>
      <c r="O5" s="106" t="n">
        <v>0</v>
      </c>
      <c r="P5" s="106" t="n">
        <v>0</v>
      </c>
      <c r="Q5" s="107" t="n">
        <f aca="false">SUM(D5:P5)</f>
        <v>3300000</v>
      </c>
    </row>
    <row r="6" s="110" customFormat="true" ht="56.15" hidden="true" customHeight="false" outlineLevel="0" collapsed="false">
      <c r="A6" s="108" t="n">
        <f aca="false">A5+1</f>
        <v>3</v>
      </c>
      <c r="B6" s="109" t="s">
        <v>17</v>
      </c>
      <c r="C6" s="105" t="s">
        <v>25</v>
      </c>
      <c r="D6" s="106" t="n">
        <v>0</v>
      </c>
      <c r="E6" s="106" t="n">
        <v>3000000</v>
      </c>
      <c r="F6" s="106" t="n">
        <v>0</v>
      </c>
      <c r="G6" s="106" t="n">
        <v>31500000</v>
      </c>
      <c r="H6" s="106" t="n">
        <v>27500000</v>
      </c>
      <c r="I6" s="106" t="n">
        <v>75000</v>
      </c>
      <c r="J6" s="106" t="n">
        <v>0</v>
      </c>
      <c r="K6" s="106" t="n">
        <v>0</v>
      </c>
      <c r="L6" s="106" t="n">
        <v>0</v>
      </c>
      <c r="M6" s="106" t="n">
        <v>0</v>
      </c>
      <c r="N6" s="106" t="n">
        <v>0</v>
      </c>
      <c r="O6" s="106" t="n">
        <v>0</v>
      </c>
      <c r="P6" s="106" t="n">
        <v>0</v>
      </c>
      <c r="Q6" s="107" t="n">
        <f aca="false">SUM(D6:P6)</f>
        <v>62075000</v>
      </c>
    </row>
    <row r="7" s="110" customFormat="true" ht="74.3" hidden="true" customHeight="false" outlineLevel="0" collapsed="false">
      <c r="A7" s="108" t="n">
        <v>4</v>
      </c>
      <c r="B7" s="109" t="s">
        <v>18</v>
      </c>
      <c r="C7" s="105" t="s">
        <v>26</v>
      </c>
      <c r="D7" s="106" t="n">
        <v>1000000</v>
      </c>
      <c r="E7" s="106" t="n">
        <v>750000</v>
      </c>
      <c r="F7" s="106" t="n">
        <v>750000</v>
      </c>
      <c r="G7" s="106" t="n">
        <v>1500000</v>
      </c>
      <c r="H7" s="106" t="n">
        <v>1500000</v>
      </c>
      <c r="I7" s="106" t="n">
        <v>50000</v>
      </c>
      <c r="J7" s="106" t="n">
        <v>25000</v>
      </c>
      <c r="K7" s="106" t="n">
        <v>50000</v>
      </c>
      <c r="L7" s="106" t="n">
        <v>25000</v>
      </c>
      <c r="M7" s="106" t="n">
        <v>50000</v>
      </c>
      <c r="N7" s="106" t="n">
        <v>50000</v>
      </c>
      <c r="O7" s="106" t="n">
        <v>35000</v>
      </c>
      <c r="P7" s="106" t="n">
        <v>0</v>
      </c>
      <c r="Q7" s="107" t="n">
        <f aca="false">SUM(D7:P7)</f>
        <v>5785000</v>
      </c>
    </row>
    <row r="8" s="110" customFormat="true" ht="74.3" hidden="true" customHeight="false" outlineLevel="0" collapsed="false">
      <c r="A8" s="108" t="n">
        <v>5</v>
      </c>
      <c r="B8" s="105" t="s">
        <v>19</v>
      </c>
      <c r="C8" s="105" t="s">
        <v>27</v>
      </c>
      <c r="D8" s="106" t="n">
        <v>2500000</v>
      </c>
      <c r="E8" s="106" t="n">
        <v>1050000</v>
      </c>
      <c r="F8" s="106" t="n">
        <v>1300000</v>
      </c>
      <c r="G8" s="106" t="n">
        <v>5600000</v>
      </c>
      <c r="H8" s="106" t="n">
        <v>1250000</v>
      </c>
      <c r="I8" s="106" t="n">
        <v>150000</v>
      </c>
      <c r="J8" s="106" t="n">
        <v>25000</v>
      </c>
      <c r="K8" s="106" t="n">
        <v>50000</v>
      </c>
      <c r="L8" s="106" t="n">
        <v>50000</v>
      </c>
      <c r="M8" s="106" t="n">
        <v>50000</v>
      </c>
      <c r="N8" s="106" t="n">
        <v>150000</v>
      </c>
      <c r="O8" s="106" t="n">
        <v>150000</v>
      </c>
      <c r="P8" s="106" t="n">
        <v>0</v>
      </c>
      <c r="Q8" s="107" t="n">
        <f aca="false">SUM(D8:P8)</f>
        <v>12325000</v>
      </c>
    </row>
    <row r="9" s="110" customFormat="true" ht="56.15" hidden="false" customHeight="false" outlineLevel="0" collapsed="false">
      <c r="A9" s="108" t="n">
        <v>6</v>
      </c>
      <c r="B9" s="105" t="s">
        <v>20</v>
      </c>
      <c r="C9" s="105" t="s">
        <v>28</v>
      </c>
      <c r="D9" s="106" t="n">
        <v>500000</v>
      </c>
      <c r="E9" s="106" t="n">
        <v>500000</v>
      </c>
      <c r="F9" s="106" t="n">
        <v>750000</v>
      </c>
      <c r="G9" s="106" t="n">
        <v>700000</v>
      </c>
      <c r="H9" s="106" t="n">
        <v>0</v>
      </c>
      <c r="I9" s="106" t="n">
        <v>50000</v>
      </c>
      <c r="J9" s="106" t="n">
        <v>0</v>
      </c>
      <c r="K9" s="106" t="n">
        <v>0</v>
      </c>
      <c r="L9" s="106" t="n">
        <v>25000</v>
      </c>
      <c r="M9" s="106" t="n">
        <v>0</v>
      </c>
      <c r="N9" s="106" t="n">
        <v>0</v>
      </c>
      <c r="O9" s="106" t="n">
        <v>15000</v>
      </c>
      <c r="P9" s="106" t="n">
        <v>0</v>
      </c>
      <c r="Q9" s="107" t="n">
        <f aca="false">SUM(D9:P9)</f>
        <v>2540000</v>
      </c>
    </row>
    <row r="10" s="110" customFormat="true" ht="56.15" hidden="false" customHeight="false" outlineLevel="0" collapsed="false">
      <c r="A10" s="108" t="n">
        <v>7</v>
      </c>
      <c r="B10" s="105" t="s">
        <v>21</v>
      </c>
      <c r="C10" s="105" t="s">
        <v>29</v>
      </c>
      <c r="D10" s="106" t="n">
        <v>0</v>
      </c>
      <c r="E10" s="106" t="n">
        <v>600000</v>
      </c>
      <c r="F10" s="106" t="n">
        <v>500000</v>
      </c>
      <c r="G10" s="106" t="n">
        <v>0</v>
      </c>
      <c r="H10" s="106" t="n">
        <v>0</v>
      </c>
      <c r="I10" s="106" t="n">
        <v>25000</v>
      </c>
      <c r="J10" s="106" t="n">
        <v>0</v>
      </c>
      <c r="K10" s="106" t="n">
        <v>0</v>
      </c>
      <c r="L10" s="106" t="n">
        <v>0</v>
      </c>
      <c r="M10" s="106" t="n">
        <v>0</v>
      </c>
      <c r="N10" s="106" t="n">
        <v>25000</v>
      </c>
      <c r="O10" s="106" t="n">
        <v>0</v>
      </c>
      <c r="P10" s="106" t="n">
        <v>0</v>
      </c>
      <c r="Q10" s="107" t="n">
        <f aca="false">SUM(D10:P10)</f>
        <v>1150000</v>
      </c>
    </row>
    <row r="11" customFormat="false" ht="22.05" hidden="false" customHeight="false" outlineLevel="0" collapsed="false">
      <c r="A11" s="111" t="s">
        <v>159</v>
      </c>
      <c r="B11" s="111"/>
      <c r="C11" s="111"/>
      <c r="D11" s="112" t="n">
        <f aca="false">SUM(D4:D10)</f>
        <v>12000000</v>
      </c>
      <c r="E11" s="112" t="n">
        <f aca="false">SUM(E4:E10)</f>
        <v>14900000</v>
      </c>
      <c r="F11" s="112" t="n">
        <f aca="false">SUM(F4:F10)</f>
        <v>4800000</v>
      </c>
      <c r="G11" s="112" t="n">
        <f aca="false">SUM(G4:G10)</f>
        <v>39950000</v>
      </c>
      <c r="H11" s="112" t="n">
        <f aca="false">SUM(H4:H10)</f>
        <v>33750000</v>
      </c>
      <c r="I11" s="112" t="n">
        <f aca="false">SUM(I4:I10)</f>
        <v>1400000</v>
      </c>
      <c r="J11" s="112" t="n">
        <f aca="false">SUM(J4:J10)</f>
        <v>200000</v>
      </c>
      <c r="K11" s="112" t="n">
        <f aca="false">SUM(K4:K10)</f>
        <v>350000</v>
      </c>
      <c r="L11" s="112" t="n">
        <f aca="false">SUM(L4:L10)</f>
        <v>200000</v>
      </c>
      <c r="M11" s="112" t="n">
        <f aca="false">SUM(M4:M10)</f>
        <v>600000</v>
      </c>
      <c r="N11" s="112" t="n">
        <f aca="false">SUM(N4:N10)</f>
        <v>575000</v>
      </c>
      <c r="O11" s="112" t="n">
        <f aca="false">SUM(O4:O10)</f>
        <v>1325000</v>
      </c>
      <c r="P11" s="112" t="n">
        <f aca="false">SUM(P4:P10)</f>
        <v>190000</v>
      </c>
      <c r="Q11" s="112" t="n">
        <f aca="false">SUM(Q4:Q10)</f>
        <v>110240000</v>
      </c>
    </row>
    <row r="13" customFormat="false" ht="22.05" hidden="false" customHeight="false" outlineLevel="0" collapsed="false">
      <c r="A13" s="94" t="s">
        <v>160</v>
      </c>
      <c r="B13" s="94" t="s">
        <v>161</v>
      </c>
      <c r="G13" s="113"/>
      <c r="Q13" s="114"/>
    </row>
    <row r="14" customFormat="false" ht="22.05" hidden="false" customHeight="false" outlineLevel="0" collapsed="false">
      <c r="B14" s="94" t="s">
        <v>162</v>
      </c>
      <c r="Q14" s="114"/>
    </row>
    <row r="15" customFormat="false" ht="22.05" hidden="false" customHeight="false" outlineLevel="0" collapsed="false">
      <c r="B15" s="94" t="s">
        <v>163</v>
      </c>
      <c r="Q15" s="114"/>
    </row>
    <row r="16" customFormat="false" ht="22.05" hidden="false" customHeight="false" outlineLevel="0" collapsed="false">
      <c r="B16" s="94" t="s">
        <v>164</v>
      </c>
      <c r="O16" s="113"/>
      <c r="Q16" s="114"/>
    </row>
    <row r="17" customFormat="false" ht="22.05" hidden="false" customHeight="false" outlineLevel="0" collapsed="false">
      <c r="B17" s="94" t="s">
        <v>165</v>
      </c>
      <c r="F17" s="115"/>
      <c r="G17" s="115"/>
      <c r="O17" s="116"/>
      <c r="Q17" s="114"/>
    </row>
    <row r="18" customFormat="false" ht="22.05" hidden="false" customHeight="false" outlineLevel="0" collapsed="false">
      <c r="B18" s="94" t="s">
        <v>166</v>
      </c>
    </row>
    <row r="19" customFormat="false" ht="22.05" hidden="false" customHeight="false" outlineLevel="0" collapsed="false">
      <c r="B19" s="117" t="s">
        <v>167</v>
      </c>
      <c r="C19" s="117" t="s">
        <v>168</v>
      </c>
      <c r="G19" s="114"/>
    </row>
    <row r="20" customFormat="false" ht="22.05" hidden="false" customHeight="false" outlineLevel="0" collapsed="false">
      <c r="B20" s="118" t="s">
        <v>169</v>
      </c>
      <c r="C20" s="119" t="n">
        <v>1000000</v>
      </c>
      <c r="G20" s="114"/>
    </row>
    <row r="21" customFormat="false" ht="22.05" hidden="false" customHeight="false" outlineLevel="0" collapsed="false">
      <c r="B21" s="118" t="s">
        <v>170</v>
      </c>
      <c r="C21" s="119" t="n">
        <v>200000</v>
      </c>
      <c r="G21" s="114"/>
    </row>
    <row r="22" customFormat="false" ht="22.05" hidden="false" customHeight="false" outlineLevel="0" collapsed="false">
      <c r="B22" s="118" t="s">
        <v>171</v>
      </c>
      <c r="C22" s="119" t="n">
        <v>15000000</v>
      </c>
    </row>
  </sheetData>
  <mergeCells count="2">
    <mergeCell ref="A1:Q1"/>
    <mergeCell ref="A11:C1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36</TotalTime>
  <Application>LibreOffice_Vanilla/7.2.5.2$MacOSX_X86_64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2023-11-20T09:11:52Z</dcterms:created>
  <dc:creator>27022601</dc:creator>
  <dc:description/>
  <dc:language>en-GB</dc:language>
  <cp:lastModifiedBy/>
  <dcterms:modified xsi:type="dcterms:W3CDTF">2024-03-19T17:36:53Z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