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UI_Automation\selenium\GUI_TestDataSheets\"/>
    </mc:Choice>
  </mc:AlternateContent>
  <bookViews>
    <workbookView xWindow="0" yWindow="0" windowWidth="24000" windowHeight="9675"/>
  </bookViews>
  <sheets>
    <sheet name="Budget_GU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1" l="1"/>
  <c r="P42" i="1"/>
  <c r="P41" i="1"/>
  <c r="P40" i="1"/>
  <c r="P39" i="1"/>
  <c r="P38" i="1"/>
  <c r="P37" i="1"/>
  <c r="P35" i="1"/>
  <c r="P34" i="1"/>
  <c r="P32" i="1"/>
  <c r="P2" i="1"/>
  <c r="M2" i="1"/>
  <c r="P113" i="1" l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3" i="1"/>
  <c r="P36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comments1.xml><?xml version="1.0" encoding="utf-8"?>
<comments xmlns="http://schemas.openxmlformats.org/spreadsheetml/2006/main">
  <authors>
    <author>Doris Anto Pauline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RST to MSP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the location from LGA to JFK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FAI to JFK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ENA to MIA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MIA to BOS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MSP to RST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<sst xmlns="http://schemas.openxmlformats.org/spreadsheetml/2006/main" count="1997" uniqueCount="565">
  <si>
    <t>REGION</t>
  </si>
  <si>
    <t>ITERATION</t>
  </si>
  <si>
    <t>EXECUTE</t>
  </si>
  <si>
    <t>ENVIRONMENT</t>
  </si>
  <si>
    <t>TESTCASENAME</t>
  </si>
  <si>
    <t>TESTCASEDESC</t>
  </si>
  <si>
    <t>THINCLIENTURL</t>
  </si>
  <si>
    <t>STA</t>
  </si>
  <si>
    <t>USERID</t>
  </si>
  <si>
    <t>PASSWORD</t>
  </si>
  <si>
    <t>LASTNAME</t>
  </si>
  <si>
    <t>FIRSTNAME</t>
  </si>
  <si>
    <t>CHECKOUTDATE</t>
  </si>
  <si>
    <t>CHECKOUTTIME</t>
  </si>
  <si>
    <t>INSTATION</t>
  </si>
  <si>
    <t>CHECKINDATE</t>
  </si>
  <si>
    <t>CHECKINTIME</t>
  </si>
  <si>
    <t>CARGROUP</t>
  </si>
  <si>
    <t>CREDIT/DEBIT CARD</t>
  </si>
  <si>
    <t>CARDNUMBER</t>
  </si>
  <si>
    <t>MONTH</t>
  </si>
  <si>
    <t>YEAR</t>
  </si>
  <si>
    <t>REASON</t>
  </si>
  <si>
    <t>INSURANCE</t>
  </si>
  <si>
    <t>COUNTERPRODUCTS</t>
  </si>
  <si>
    <t>RESERVATIONNO</t>
  </si>
  <si>
    <t>QVRATECODE</t>
  </si>
  <si>
    <t>QVCARGROUP</t>
  </si>
  <si>
    <t>QVOUTSTATION</t>
  </si>
  <si>
    <t>QVRETURNSTATION</t>
  </si>
  <si>
    <t>QVOUTDATE</t>
  </si>
  <si>
    <t>QVRTNDATE</t>
  </si>
  <si>
    <t>QVLOR</t>
  </si>
  <si>
    <t>QVBASERATE</t>
  </si>
  <si>
    <t>QVPROTECTIONSRATE</t>
  </si>
  <si>
    <t>QVPRODUCTSRATE</t>
  </si>
  <si>
    <t>QVLOYALTYPOINTS</t>
  </si>
  <si>
    <t>QVESTIMATEDTOTAL</t>
  </si>
  <si>
    <t>RATELOOKUPERRORMSG</t>
  </si>
  <si>
    <t>EXECUTIONSTATUS</t>
  </si>
  <si>
    <t>US</t>
  </si>
  <si>
    <t>Y</t>
  </si>
  <si>
    <t>BUDGET</t>
  </si>
  <si>
    <t>TCB_001_NonFast_1Dy_Same_Day</t>
  </si>
  <si>
    <t>Create a Res (Daily) 1/2 day in US LOC for a NON Fastbreak - pickup/dropoff same day</t>
  </si>
  <si>
    <t>TCB_002_NonFast_1Dy_BCD-A</t>
  </si>
  <si>
    <t>Create a Res (Daily) 1 day in US LOC for a NON Fastbreak with BCD Type A (Group Association)</t>
  </si>
  <si>
    <t>TCB_003_NonFast_1Dy_BCD-K</t>
  </si>
  <si>
    <t>Create a Res (Daily) 1 day in US LOC for a NON Fastbreak with BCD Type K (Competitive)</t>
  </si>
  <si>
    <t>TCB_004_NonFast_1Dy_BCD-C_Cool_Car</t>
  </si>
  <si>
    <t>Create a Res (Daily) 1 day in US LOC for a NON Fastbreak with BCD Type C (Corporate) Cool_Car</t>
  </si>
  <si>
    <t>TCB_005_NonFast_1Dy_BCD-D</t>
  </si>
  <si>
    <t>Create a Res (Daily) 1 day in US LOC for a NON Fastbreak with BCD Type D (Triple A)</t>
  </si>
  <si>
    <t>TCB_006_NonFast_1Dy_CPN_Money_Off</t>
  </si>
  <si>
    <t>Create a Res (Daily) 1 day in US LOC for a NON Fastbreak with CPN $ off</t>
  </si>
  <si>
    <t>TCB_007_NonFast_1Dy_Period_Rate</t>
  </si>
  <si>
    <t>Create a Res (Daily) 1 day in US LOC for a NON Fastbreak - with a Period rate</t>
  </si>
  <si>
    <t>TCB_008_NonFast_1Dy_1Hr_Counter_Products</t>
  </si>
  <si>
    <t>Create a Res (Daily) 1 day 1 hour) in US LOC for a NON Fastbreak with CSS | GPS</t>
  </si>
  <si>
    <t>TCB_009_NonFast_1Dy_Insurances_LDW_PAE</t>
  </si>
  <si>
    <t>Create a Res (Daily) 1 day in US LOC for a NON Fastbreak with Insurances LDW and PAE</t>
  </si>
  <si>
    <t>TCB_010_NonFast_1Dy_CPN_Money_Off_Counter_Products_Insurances_LDW_PAE_ESP</t>
  </si>
  <si>
    <t>Create a Res (Daily) 1 day in US LOC for a NON Fastbreak with CPN $ off with CBS | XMR with Insurances LDW PAE ESP</t>
  </si>
  <si>
    <t>TCB_011_NonFast_2Dys_One_Way_Fee_Cool_Car</t>
  </si>
  <si>
    <t>Create a Res (Daily) 2 days in US LOC for a NON Fastbreak with One Way Fee Cool_Car</t>
  </si>
  <si>
    <t>TCB_012_NonFast_2Dys_One_Way_Fee_Counter_Product</t>
  </si>
  <si>
    <t>Create a Res (Daily) 2 days in US LOC for a NON Fastbreak with One Way Fee with RSN | TAB</t>
  </si>
  <si>
    <t>TCB_013_NonFast_2Dys_One_Way_Fee_BCD-G_Govt</t>
  </si>
  <si>
    <t>Create a Res (Daily) 2 days in US LOC for a NON Fastbreak with One Way Fee with BCD G (Government)</t>
  </si>
  <si>
    <t>TCB_014_NonFast_2Dys_BCD-S</t>
  </si>
  <si>
    <t>Create a Res (Daily) 2 days in US LOC for a NON Fastbreak with BCD S (TeleSales)</t>
  </si>
  <si>
    <t>TCB_015_NonFast_2Dys_BCD-G_Govt</t>
  </si>
  <si>
    <t>Create a Res (Daily) 2 days in US LOC for a NON Fastbreak with BCD G (Government)</t>
  </si>
  <si>
    <t>TCB_016_NonFast_2Dys_BCD-F</t>
  </si>
  <si>
    <t>Create a Res (Daily) 2 days in US LOC for a NON Fastbreak with BCD F (Field Association)</t>
  </si>
  <si>
    <t>TCB_017_NonFast_2Dys_CPN_Percent_Off</t>
  </si>
  <si>
    <t>Create a Res (Daily) 2 days in US LOC for a NON Fastbreak with CPN % off</t>
  </si>
  <si>
    <t>TCB_018_NonFast_3Dys_Counter_Product</t>
  </si>
  <si>
    <t>Create a Res (Daily) 3 days in US LOC for a NON Fastbreak with GPS</t>
  </si>
  <si>
    <t>TCB_019_NonFast_3Dys_BCD-M</t>
  </si>
  <si>
    <t>Create a Res (Daily) 3 days in US LOC for a NON Fastbreak with BCD M (Marketing)</t>
  </si>
  <si>
    <t>TCB_020_NonFast_3Dys_BCD-I</t>
  </si>
  <si>
    <t>Create a Res (Daily) 3 days in US LOC for a NON Fastbreak with BCD I (International)</t>
  </si>
  <si>
    <t>TCB_021_NonFast_3Dys_BCD-J</t>
  </si>
  <si>
    <t>Create a Res (Daily) 3 days in US LOC for a NON Fastbreak with BCD J (Leisure Pass)</t>
  </si>
  <si>
    <t>TCB_022_NonFast_3Dys_BCD-F</t>
  </si>
  <si>
    <t>Create a Res (Daily) 3 days in US LOC for a NON Fastbreak with BCD F (Field Association)</t>
  </si>
  <si>
    <t>TCB_024_NonFast_3Dys_Licensee_Airport</t>
  </si>
  <si>
    <t>Create a Res (Daily) 3 days  in US LOC Licensee Airport for a NON Fastbreak</t>
  </si>
  <si>
    <t>TCB_026_NonFast_4Dys_BCD-R</t>
  </si>
  <si>
    <t>Create a Res (Daily) 4 days in US LOC for a NON Fastbreak with BCD R (Accomodation)</t>
  </si>
  <si>
    <t>TCB_027_NonFast_4Dys_BCD-T_Cool_Car</t>
  </si>
  <si>
    <t>Create a Res (Daily) 4 days in US LOC for a NON Fastbreak with BCD T (TeleSales) with Cool Car</t>
  </si>
  <si>
    <t>TCB_028_NonFast_4Dys_One_Way_Fee_GOVT_BCD</t>
  </si>
  <si>
    <t>Create a Res (Daily) 4 days in US LOC for a NON Fastbreak with One Way Fee with BCD G (Government)</t>
  </si>
  <si>
    <t>TCB_029_NonFast_4Dys_Corporate_Airport</t>
  </si>
  <si>
    <t>Create a Res (Daily) 4 days in US LOC Corporate Airport for a NON Fastbreak</t>
  </si>
  <si>
    <t>TCB_030_NonFast_4Dys_Corporate_Off_Airport</t>
  </si>
  <si>
    <t>Create a Res (Daily) 4 days in US LOC Corporate Off Airport for a NON Fastbreak</t>
  </si>
  <si>
    <t>TCB_031_NonFast_4Dys_Cool_Car_Insurances_LDW_PAE_ESP</t>
  </si>
  <si>
    <t>Create a Res (Daily) 4 days in US LOC for a NON Fastbreak with a Cool Car and Insurances LDW PAE and ESP</t>
  </si>
  <si>
    <t>TCB_032_NonFast_4Dys_2hr</t>
  </si>
  <si>
    <t>Create a Res (Daily) 4 days 2 hours in US LOC for a NON Fastbreak</t>
  </si>
  <si>
    <t>TCB_033_NonFast_WK_BCD-V</t>
  </si>
  <si>
    <t>Create a Res (Weekly) 5 days in US LOC for a NON Fastbreak with BCD V (TeleSales) with CPN days off</t>
  </si>
  <si>
    <t>TCB_034_NonFast_WK_8Dys_1hour</t>
  </si>
  <si>
    <t>Create a Res (Weekly) 8 days 1 hour in US LOC for a NON Fastbreak</t>
  </si>
  <si>
    <t>TCB_035_NonFast_WK_CPN_Money_Off</t>
  </si>
  <si>
    <t>Create a Res (Weekly) 9 days in US LOC for a NON Fastbreak with CPN $ off</t>
  </si>
  <si>
    <t>TCB_036_NonFast_WK_One_Way_Fee</t>
  </si>
  <si>
    <t>Create a Res (Weekly) 14 days in US LOC for a NON Fastbreak with One Way Fee</t>
  </si>
  <si>
    <t>TCB_037_NonFast_WK_6Dys_Counter_Product</t>
  </si>
  <si>
    <t>Create a Res (Weekly) 6 days in US LOC for a NON Fastbreak with GPS</t>
  </si>
  <si>
    <t>TCB_038_NonFast_WK_Insurances_PAE_SLI</t>
  </si>
  <si>
    <t>Create a Res (Weekly) 21 days in US LOC for a NON Fastbreak with Insurances PAE and SLI</t>
  </si>
  <si>
    <t>TCB_039_NonFast_WK_Insurances_LDW_PAE_ESP_SLI</t>
  </si>
  <si>
    <t>Create a Res (Weekly) 27 days in US LOC for a NON Fastbreak with Insurances LDW PAE ESP and SLI</t>
  </si>
  <si>
    <t>TCB_040_NonFast_WK_1hr_30mins_BCD-G_Govt</t>
  </si>
  <si>
    <t>Create a Res (Weekly) 5 days 1 hour 30 minutes in US LOC for a NON Fastbreak with BCD G (Government)</t>
  </si>
  <si>
    <t>TCB_042_NonFast_Monthly_CPN-Money_Off</t>
  </si>
  <si>
    <t>Create a Res (Monthly) 29 days in US LOC for a NON Fastbreak with CPN $ off</t>
  </si>
  <si>
    <t>TCB_043_NonFast_Extended_Insurances_LDW_ESP</t>
  </si>
  <si>
    <t>Create a Res (Extended) 42 days in US LOC for a NON Fastbreak with Insurances LDW and ESP</t>
  </si>
  <si>
    <t>TCB_044_NonFast_Extended_Counter_Products</t>
  </si>
  <si>
    <t>Create a Res (Extended) 59 days in US LOC for a NON Fastbreak with GPS | XMR</t>
  </si>
  <si>
    <t>TCB_045_NonFast_MiniLease_BCD-M</t>
  </si>
  <si>
    <t>Create a Res (Mini-Lease) 60 days) in US LOC for a NON Fastbreak with BCD M (Marketing)</t>
  </si>
  <si>
    <t>TCB_047_NonFast_MiniLease_CPN_Days_Off_Insurances_LDW_PAE_SLI</t>
  </si>
  <si>
    <t>Create a Res (Mini-Lease) 90 days) in US LOC for a NON Fastbreak with CPN Days off with Insurances LDW PAE and SLI</t>
  </si>
  <si>
    <t>TCB_048_NonFast_WKend_Licensee_Off_Airport_CPN_Money_Off</t>
  </si>
  <si>
    <t>Create a Res (Weekend) 3 days (Thu-Sun) in US LOC Licensee Off-Airport for a NON Fastbreak with CPN $ off</t>
  </si>
  <si>
    <t>TCB_049_NonFast_WKend_Insurances_LDW_PAE_ESP</t>
  </si>
  <si>
    <t>Create a Res (Weekend) 3 days (Thu-Sun) in US LOC for a NON Fastbreak with Insurances LDW PAE and ESP</t>
  </si>
  <si>
    <t>TCB_050_NonFast_WKend_Counter_Products</t>
  </si>
  <si>
    <t>Create a Res (Weekend) 3 days (Thu-Sun) in US LOC for a NON Fastbreak with RSN | CBS</t>
  </si>
  <si>
    <t>TCB_051_NonFast_WKend_BCD-S</t>
  </si>
  <si>
    <t>Create a Res (Weekend) 3 days (Thu-Sun) in US LOC for a NON Fastbreak with BCD S (TeleSales)</t>
  </si>
  <si>
    <t>TCB_052_NonFast_WKend_CPN_Days_Off</t>
  </si>
  <si>
    <t>Create a Res (Weekend) 3 days (Thu-Sun) in US LOC for a NON Fastbreak with CPN Days off</t>
  </si>
  <si>
    <t>TCB_053_NonFast_WKend_GSO_Remarks</t>
  </si>
  <si>
    <t>Create a Res (Weekend) 3 days (Thu-Sun) in US LOC for a NON Fastbreak with Gas Service Option in Remarks</t>
  </si>
  <si>
    <t>USA_TCA_001_NonFast_3Hrs_Period_Rate</t>
  </si>
  <si>
    <t>Create a Res (Daily) 3 HRS in US LOC for a NON Fast - with a Period rate and FTN number</t>
  </si>
  <si>
    <t>USA_TCA_002_NonFast_6Hrs_Same_Day</t>
  </si>
  <si>
    <t>Create a Res (Daily) 1/2 day in US LOC for a NON Fast - pickup/dropoff same day with all Insurances</t>
  </si>
  <si>
    <t>USA_TCA_003_NonFast_1Dy_No_show_enabled</t>
  </si>
  <si>
    <t>Create a Res (Daily) 1 day in US LOC for a NON Fast_with No Show enabled location</t>
  </si>
  <si>
    <t>USA_TCA_004_NonFast_1Dy_29mins_Grace_Period_check</t>
  </si>
  <si>
    <t>Create a Res (Daily) 1day 29 minutes in US LOC for a NON Fast Grace period check</t>
  </si>
  <si>
    <t>USA_TCA_005_NonFast_1Dy_</t>
  </si>
  <si>
    <t>Create a Res (Daily) 1 days in US LOC for NON Fast at a Puerto Rico Location</t>
  </si>
  <si>
    <t>USA_TCA_006_NonFast_1Dy_</t>
  </si>
  <si>
    <t>Create a Res (Daily) 1 days in US LOC for NON Fast at a  Location</t>
  </si>
  <si>
    <t>USA_TCA_007_NonFast_2Dys_One_Way_Fee_Cool_Car</t>
  </si>
  <si>
    <t>Create a Res  (Daily) 2 days in US LOC for a NON Fast with One Way Dropoff Fee C Car Group</t>
  </si>
  <si>
    <t>USA_TCA_008_NonFast_2Dys_All_inclusive_net_rates</t>
  </si>
  <si>
    <t>Create a Res (Daily) 2 days in US LOC for a NON Fast with All inclusive net rates</t>
  </si>
  <si>
    <t>USA_TCA_009_NonFast_2Dys_One_Way_Drop_Off_Fee</t>
  </si>
  <si>
    <t>Create a Res (Daily) 2 days in US LOC for a NON Fast without One Way Dropoff Fee H Car Group</t>
  </si>
  <si>
    <t>USA_TCA_010_NonFast_2Dys_Airport_Agency</t>
  </si>
  <si>
    <t>Create a Res(Daily) 2 days in US LOC  for a NON Fast at an AIRPORT AGENCY Location</t>
  </si>
  <si>
    <t>USA_TCA_011_NonFast_2Dys_29mins_Grace_Period_Check</t>
  </si>
  <si>
    <t>Create a Res(Daily) 2 days 29 mins in US LOC  for a NON Fast Grace period check</t>
  </si>
  <si>
    <t>USA_TCA_012_NonFast_2Dys_59mins_Boundary_Grace_Period_Check</t>
  </si>
  <si>
    <t>Create a Res(Daily) 2 days 30 mins in US LOC  for a NON Fast Boundary Grace period check</t>
  </si>
  <si>
    <t>USA_TCA_013_NonFast_2Dys_1Hr_Off_Airport_Agency</t>
  </si>
  <si>
    <t>Create a Res(Daily) 2 days 1 Hr in US LOC  for a NON Fast at an OFF AIRPORT AGENCY Location</t>
  </si>
  <si>
    <t>USA_TCA_014_NonFast_2Dys_1Hr_59mins_Airport_Corporate_LOC</t>
  </si>
  <si>
    <t>Create a Res(Daily) 2 days 1 Hr 59 mins in US LOC  for a NON Fast at an AIPORT Corporate Location</t>
  </si>
  <si>
    <t>USA_TCA_015_NonFast_3Dys_Under_Age_Surcharge</t>
  </si>
  <si>
    <t>Create a Res (Daily) 3 days in US LOC for a NON Fast with (UAS) Under Age Surcharge</t>
  </si>
  <si>
    <t>USA_TCA_016_NonFast_3Dys_Licensee_Airport</t>
  </si>
  <si>
    <t>Create a Res (Daily) 3 days in US LOC for a NON Fast AIRPORT LICENSEE Location</t>
  </si>
  <si>
    <t>USA_TCA_017_NonFast_3Dys_1Hrs_59mins_Grace_Period</t>
  </si>
  <si>
    <t>Create a Res(Daily) 3 days 1 Hr 59 mins in US LOC  for a NON Fast Grace period check</t>
  </si>
  <si>
    <t>USA_TCA_018_NonFast_3Dys_2Hrs_Extra_Day_Charge</t>
  </si>
  <si>
    <t>Create a Res(Daily) 3 days 2 Hours in US LOC for a NON Fast Extra Day Charge</t>
  </si>
  <si>
    <t>USA_TCA_019_NonFast_3Dys_29mins_Grace_Period_Check</t>
  </si>
  <si>
    <t>Create a Res(Daily) 3 days 29 mins in US LOC  for a NON Fast Grace period check</t>
  </si>
  <si>
    <t>USA_TCA_020_NonFast_3Dys_5Hrs_Wkend_LOR</t>
  </si>
  <si>
    <t>Create a Res(Weekend) 3 days 5 Hrs in US LOC  for a NON Fast AIRPORT CORPORATE location</t>
  </si>
  <si>
    <t>USA_TCA_021_NonFast_3Dys_2Hrs_20mins_WKend_LOR</t>
  </si>
  <si>
    <t>Create a Res(Weekend) 3 days 2 Hrs 29mins in US LOC  for a NON Fast OFF AIRPORT Licensee location</t>
  </si>
  <si>
    <t>USA_TCA_022_NonFast_3Dys_WKend_GSO_Remarks</t>
  </si>
  <si>
    <t>Create a Res (Weekend) 3 days (Thu-Sun) in US LOC for a NON Fast with GSO in Remarks</t>
  </si>
  <si>
    <t>USA_TCA_005_NonFast_3Dys_</t>
  </si>
  <si>
    <t>Create a Res (Daily) 3 days in US LOC for NON Fast at a Puerto Rico Location</t>
  </si>
  <si>
    <t>USA_TCA_005_NonFast_3Dys_4Hrs_Wkend_</t>
  </si>
  <si>
    <t>Create a Res (Weekend) 3 days 4 hours in US LOC for NON Fast at a Puerto Rico Location</t>
  </si>
  <si>
    <t>USA_TCA_028_NonFast_3Dys_4Hrs_</t>
  </si>
  <si>
    <t>Create a Res (Daily) 3 days 4 hours in US LOC for NON Fast at a  Location</t>
  </si>
  <si>
    <t>USA_TCA_005_NonFast_3Dys_29mins_Wkend_</t>
  </si>
  <si>
    <t>Create a Res (Weekend) 3 days 29mins in US LOC for NON Fast at a Puerto Rico Location</t>
  </si>
  <si>
    <t>USA_TCA_023_NonFast_4Dys_Corporate_Airport</t>
  </si>
  <si>
    <t>Create a Res (Daily) 4 days in US LOC Corporate Airport for a NON Fast</t>
  </si>
  <si>
    <t>USA_TCA_024_NonFast_4Dys_Corporate_Off_Airport</t>
  </si>
  <si>
    <t>Create a Res (Daily) 4 days in US LOC Corporate Off Airport for a NON Fast</t>
  </si>
  <si>
    <t>USA_TCA_025_NonFast_4Dys_2hr_Daily_Rate_Check</t>
  </si>
  <si>
    <t>Create a Res (Daily) 4 days 2 hours in US LOC for a NON Fast Extra 2 Hours Daily Rate check</t>
  </si>
  <si>
    <t>USA_TCA_026_NonFast_4Dys_2Hrs_29min_LOR</t>
  </si>
  <si>
    <t>Create a Res(Daily) 4 days 2 hrs 29 mins in US LOC  for a NON Fast at an AIRPORT LICENSEE location</t>
  </si>
  <si>
    <t>USA_TCA_027_NonFast_4Dys_</t>
  </si>
  <si>
    <t>Create a Res (Daily) 4 days in US LOC for NON Fast at a Puerto Rico Location</t>
  </si>
  <si>
    <t>USA_TCA_028_NonFast_4Dys_</t>
  </si>
  <si>
    <t>Create a Res (Daily) 4 days in USLOC for NON Fast at a  Location</t>
  </si>
  <si>
    <t>USA_TCA_005_NonFast_4Dys_5Hrs_</t>
  </si>
  <si>
    <t>Create a Res (Daily) 4 days 5 hours in US LOC for NON Fast at a Puerto Rico Location</t>
  </si>
  <si>
    <t>USA_TCA_029_NonFast_5Dys_29Mins_Grace_Period</t>
  </si>
  <si>
    <t>Create a Res (Daily) 5 Days 29 mins in US LOC  for a NON Fast 5 days 29 Mins Grace period check</t>
  </si>
  <si>
    <t>USA_TCA_030_NonFast_5Dys_30Mins_Grace_Period_Break</t>
  </si>
  <si>
    <t>Create a Res (Daily) 5 days in US LOC for a NON Fast 5 days 30 Mins Grace period Break</t>
  </si>
  <si>
    <t>USA_TCA_028_NonFast_5Dys_4Hrs_</t>
  </si>
  <si>
    <t>Create a Res (Daily) 5 days 4 hours in US LOC for NON Fast at a  Location</t>
  </si>
  <si>
    <t>USA_TCA_031_NonFast_6Dys_All_Fee_Types_VLF_ERF_CFC_TAX)</t>
  </si>
  <si>
    <t>Create a Res (Daily) 6 days in US LOC for a NON Fast with Fee Types (VLF, ERF, CFC, Taxable)</t>
  </si>
  <si>
    <t>USA_TCA_032_NonFast_6Dys_NO_SHOW_FEE</t>
  </si>
  <si>
    <t>Create a Res (Daily) 6 days in US LOC for a NON Fast that charges No Show Fee</t>
  </si>
  <si>
    <t>USA_TCA_033_NonFast_6Dys_Currency_Conversion_Unit_Currency</t>
  </si>
  <si>
    <t>Create a Res (Daily) 6 days in US LOC for a NON Fast with Currency Conversion Card</t>
  </si>
  <si>
    <t>USA_TCA_034_NonFast_6Dys_Weekly_Rates</t>
  </si>
  <si>
    <t>Create a Res (Daily) 6 days in US LOC for a NON Fast with Weekly Rates at a AIRPORT LICENSEE Loc</t>
  </si>
  <si>
    <t>USA_TCA_035_NonFast_7Dys_</t>
  </si>
  <si>
    <t>Create a Res (Weekly) 7 days in USLOC for NON Fast 7 Days at a Puerto Rico Location</t>
  </si>
  <si>
    <t>USA_TCA_036_NonFast_7Dys_</t>
  </si>
  <si>
    <t>Create a Res (Weekly) 7 days in USLOC for NON Fast 7 Days at a  Location</t>
  </si>
  <si>
    <t>USA_TCA_037_NonFast_7Dys_29Mins_Grace_Period_Check</t>
  </si>
  <si>
    <t>Create a Res (Weekly) 7 days 29 Minutes in US LOC for a NON Fast 1 day Grace period check</t>
  </si>
  <si>
    <t>USA_TCA_038_NonFast_8Dys_AIRPORT_LICENSEE_LOC</t>
  </si>
  <si>
    <t>Create a Res (Weekly) 8 days in US LOC for a NON Fast at an AIRPORT LICENSEE location</t>
  </si>
  <si>
    <t>USA_TCA_039_NonFast_9Dys_Alaska_Res_Delivery_Processing</t>
  </si>
  <si>
    <t>Create a Res (Weekly) 9 days in US LOC for a NON Fast with Alaska Res Delivery Processing</t>
  </si>
  <si>
    <t>USA_TCA_040_NonFast_9 Dys_6Hrs_18mins_LOR</t>
  </si>
  <si>
    <t xml:space="preserve">Create a Res (Weekly) 9 days 6 Hrs 18 mins in US LOC  for a NON Fast </t>
  </si>
  <si>
    <t>USA_TCA_005_NonFast_9Dys_2Hrs_</t>
  </si>
  <si>
    <t>Create a Res (Weekly) 9 days 2 hours in US LOC for NON Fast at a Puerto Rico Location</t>
  </si>
  <si>
    <t>USA_TCA_028_NonFast_10Dys_59mins_</t>
  </si>
  <si>
    <t>Create a Res (Weekly) 10 days 59mins in US LOC for NON Fast at a  Location</t>
  </si>
  <si>
    <t>USA_TCA_041_NonFast_14Dys_WK_One_Way_Fee</t>
  </si>
  <si>
    <t>Create a Res (Weekly) 14 days in US LOC for a NON Fast with One Way Fee</t>
  </si>
  <si>
    <t>USA_TCA_042_NonFast_14Dys_Minilease_Rental</t>
  </si>
  <si>
    <t>Create a Res (Weekly) 14 days in USLOC for non FastBreak Profile with Minilease Rental</t>
  </si>
  <si>
    <t>USA_TCA_043_NonFast_25Dys_Cool_Car_transaction</t>
  </si>
  <si>
    <t>Create a Res (Monthly) 25 days in US LOC for a NON Fast with Cool Car transaction</t>
  </si>
  <si>
    <t>USA_TCA_044_NonFast_29Dys_6Hrs_LOR</t>
  </si>
  <si>
    <t>Create a Res (Monthly) 29 days 6 Hrs in US LOC  for a NON Fast</t>
  </si>
  <si>
    <t>USA_TCA_045_NonFast_30 Dys_6Hrs_18mins_LOR</t>
  </si>
  <si>
    <t>Create a Res (Monthly) 30 days 59 mins in US LOC  for a NON Fast</t>
  </si>
  <si>
    <t>USA_TCA_005_NonFast_35Dys_</t>
  </si>
  <si>
    <t>Create a Res (Monthly) 35 days in US LOC for NON Fast at a Puerto Rico Location</t>
  </si>
  <si>
    <t>USA_TCA_028_NonFast_38Dys_29mins_</t>
  </si>
  <si>
    <t>Create a Res (Monthly) 38 days 29mins in US LOC for NON Fast at a  Location</t>
  </si>
  <si>
    <t>USA_TCA_046_NonFast_42Dys_1Hr_15mins_LOR</t>
  </si>
  <si>
    <t>Create a Res (Extended) 42 days 1 Hr 59 mins in US LOC  for a NON Fast</t>
  </si>
  <si>
    <t>USA_TCA_005_NonFast_51Dys_</t>
  </si>
  <si>
    <t>Create a Res (Extended) 51 days in US LOC for NON Fast at a Puerto Rico Location</t>
  </si>
  <si>
    <t>USA_TCA_047_NonFast_59Dys_LOR</t>
  </si>
  <si>
    <t>Create a Res (Extended) 59 days in US LOC  for a NON Fast</t>
  </si>
  <si>
    <t>USA_TCA_028_NonFast_62Dys_</t>
  </si>
  <si>
    <t>Create a Res (Extended) 62 days in US LOC for NON Fast at a  Location</t>
  </si>
  <si>
    <t>USA_TCA_048_NonFast_62Dys_LOR</t>
  </si>
  <si>
    <t>Create a Res (Extended) 62 days in US LOC  for a NON Fast</t>
  </si>
  <si>
    <t>USA_TCA_049_NonFast_87Dys_5Hrs_46mins_LOR</t>
  </si>
  <si>
    <t>Create a Res (Mini-Lease) 87 days 1 Hr 29 mins in US LOC  for a NON Fast</t>
  </si>
  <si>
    <t>USA_TCA_005_NonFast_90Dys_</t>
  </si>
  <si>
    <t>Create a Res (Mini-lease) 90 days in US LOC for NON Fast at a Puerto Rico Location</t>
  </si>
  <si>
    <t>USA_TCA_028_NonFast_100Dys_</t>
  </si>
  <si>
    <t>Create a Res (Mini-lease) 100 days in US LOC for NON Fast at a  Location</t>
  </si>
  <si>
    <t>Ostendorf</t>
  </si>
  <si>
    <t>Milan</t>
  </si>
  <si>
    <t>BOS</t>
  </si>
  <si>
    <t>Melrose</t>
  </si>
  <si>
    <t>Lucina</t>
  </si>
  <si>
    <t>JFK</t>
  </si>
  <si>
    <t>Healy</t>
  </si>
  <si>
    <t>Belkis</t>
  </si>
  <si>
    <t>BFL</t>
  </si>
  <si>
    <t>Autrey</t>
  </si>
  <si>
    <t>Isidra</t>
  </si>
  <si>
    <t>PHL</t>
  </si>
  <si>
    <t>Selig</t>
  </si>
  <si>
    <t>Arnette</t>
  </si>
  <si>
    <t>FAI</t>
  </si>
  <si>
    <t>Braham</t>
  </si>
  <si>
    <t>Rosena</t>
  </si>
  <si>
    <t>BNA</t>
  </si>
  <si>
    <t>Roberti</t>
  </si>
  <si>
    <t>Keith</t>
  </si>
  <si>
    <t>MSP</t>
  </si>
  <si>
    <t>Cosgrove</t>
  </si>
  <si>
    <t>Ileana</t>
  </si>
  <si>
    <t>PIE</t>
  </si>
  <si>
    <t>Kohut</t>
  </si>
  <si>
    <t>Kesha</t>
  </si>
  <si>
    <t>BUF</t>
  </si>
  <si>
    <t>Halbert</t>
  </si>
  <si>
    <t>Tamala</t>
  </si>
  <si>
    <t>IND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</si>
  <si>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</si>
  <si>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</si>
  <si>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</si>
  <si>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</si>
  <si>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</si>
  <si>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</si>
  <si>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</si>
  <si>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</si>
  <si>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</si>
  <si>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</si>
  <si>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RST</t>
  </si>
  <si>
    <t>Lohmann</t>
  </si>
  <si>
    <t>Alfred</t>
  </si>
  <si>
    <t>OAK</t>
  </si>
  <si>
    <t>Pates</t>
  </si>
  <si>
    <t>Palmer</t>
  </si>
  <si>
    <t>Sapien</t>
  </si>
  <si>
    <t>Leola</t>
  </si>
  <si>
    <t>MCO</t>
  </si>
  <si>
    <t>Favero</t>
  </si>
  <si>
    <t>Neta</t>
  </si>
  <si>
    <t>Knowles</t>
  </si>
  <si>
    <t>Barbera</t>
  </si>
  <si>
    <t>Veney</t>
  </si>
  <si>
    <t>Josephine</t>
  </si>
  <si>
    <t>Swanner</t>
  </si>
  <si>
    <t>Enola</t>
  </si>
  <si>
    <t>Nunes</t>
  </si>
  <si>
    <t>Maegan</t>
  </si>
  <si>
    <t>BHM</t>
  </si>
  <si>
    <t>Haugland</t>
  </si>
  <si>
    <t>Coletta</t>
  </si>
  <si>
    <t>Alfrey</t>
  </si>
  <si>
    <t>Hunter</t>
  </si>
  <si>
    <t>Marcus</t>
  </si>
  <si>
    <t>Vaughn</t>
  </si>
  <si>
    <t>Euler</t>
  </si>
  <si>
    <t>Allena</t>
  </si>
  <si>
    <t>Mcmullin</t>
  </si>
  <si>
    <t>Jason</t>
  </si>
  <si>
    <t>Cuthbert</t>
  </si>
  <si>
    <t>Natalie</t>
  </si>
  <si>
    <t>Ristow</t>
  </si>
  <si>
    <t>Leonardo</t>
  </si>
  <si>
    <t>GSP</t>
  </si>
  <si>
    <t>Cruze</t>
  </si>
  <si>
    <t>Paola</t>
  </si>
  <si>
    <t>ANC</t>
  </si>
  <si>
    <t>Biggers</t>
  </si>
  <si>
    <t>Temple</t>
  </si>
  <si>
    <t>Kersh</t>
  </si>
  <si>
    <t>Kathline</t>
  </si>
  <si>
    <t>Wanamaker</t>
  </si>
  <si>
    <t>Maybell</t>
  </si>
  <si>
    <t>SAN</t>
  </si>
  <si>
    <t>Mark</t>
  </si>
  <si>
    <t>Ashlie</t>
  </si>
  <si>
    <t>HHH</t>
  </si>
  <si>
    <t>Square</t>
  </si>
  <si>
    <t>Joie</t>
  </si>
  <si>
    <t>Emerick</t>
  </si>
  <si>
    <t>Breanna</t>
  </si>
  <si>
    <t>DAL</t>
  </si>
  <si>
    <t>Fazzino</t>
  </si>
  <si>
    <t>Nova</t>
  </si>
  <si>
    <t>ROW</t>
  </si>
  <si>
    <t>Hommel</t>
  </si>
  <si>
    <t>Adeline</t>
  </si>
  <si>
    <t>LYH</t>
  </si>
  <si>
    <t>Flythe</t>
  </si>
  <si>
    <t>Bill</t>
  </si>
  <si>
    <t>Okane</t>
  </si>
  <si>
    <t>Liza</t>
  </si>
  <si>
    <t>Murphy</t>
  </si>
  <si>
    <t>Madison</t>
  </si>
  <si>
    <t>Knauss</t>
  </si>
  <si>
    <t>Ahmed</t>
  </si>
  <si>
    <t>YCG</t>
  </si>
  <si>
    <t>Benge</t>
  </si>
  <si>
    <t>Milda</t>
  </si>
  <si>
    <t>LAX</t>
  </si>
  <si>
    <t>Cressey</t>
  </si>
  <si>
    <t>Natacha</t>
  </si>
  <si>
    <t>Coop</t>
  </si>
  <si>
    <t>Nella</t>
  </si>
  <si>
    <t>Krout</t>
  </si>
  <si>
    <t>Breann</t>
  </si>
  <si>
    <t>OKC</t>
  </si>
  <si>
    <t>Willet</t>
  </si>
  <si>
    <t>Alessandra</t>
  </si>
  <si>
    <t>DEN</t>
  </si>
  <si>
    <t>Heikkinen</t>
  </si>
  <si>
    <t>Deandre</t>
  </si>
  <si>
    <t>STL</t>
  </si>
  <si>
    <t>N5B</t>
  </si>
  <si>
    <t>BM1</t>
  </si>
  <si>
    <t>QB3</t>
  </si>
  <si>
    <t>QD6</t>
  </si>
  <si>
    <t>D7C</t>
  </si>
  <si>
    <t>HSV</t>
  </si>
  <si>
    <t>HV5</t>
  </si>
  <si>
    <t>MOB</t>
  </si>
  <si>
    <t>MGM</t>
  </si>
  <si>
    <t>M2G</t>
  </si>
  <si>
    <t>M6U</t>
  </si>
  <si>
    <t>BX3</t>
  </si>
  <si>
    <t>MO1</t>
  </si>
  <si>
    <t>PA3</t>
  </si>
  <si>
    <t>TCL</t>
  </si>
  <si>
    <t>AE2</t>
  </si>
  <si>
    <t>FA1</t>
  </si>
  <si>
    <t>JNU</t>
  </si>
  <si>
    <t>JN4</t>
  </si>
  <si>
    <t>ENA</t>
  </si>
  <si>
    <t>E9I</t>
  </si>
  <si>
    <t>KTN</t>
  </si>
  <si>
    <t>KT3</t>
  </si>
  <si>
    <t>ADQ</t>
  </si>
  <si>
    <t>KD1</t>
  </si>
  <si>
    <t>AV7</t>
  </si>
  <si>
    <t>IFP</t>
  </si>
  <si>
    <t>CD9</t>
  </si>
  <si>
    <t>C12</t>
  </si>
  <si>
    <t>C9A</t>
  </si>
  <si>
    <t>FLG</t>
  </si>
  <si>
    <t>AF1</t>
  </si>
  <si>
    <t>G1E</t>
  </si>
  <si>
    <t>G1D</t>
  </si>
  <si>
    <t>GY5</t>
  </si>
  <si>
    <t>KM5</t>
  </si>
  <si>
    <t>HII</t>
  </si>
  <si>
    <t>P05</t>
  </si>
  <si>
    <t>P28</t>
  </si>
  <si>
    <t>M4Z</t>
  </si>
  <si>
    <t>PHX</t>
  </si>
  <si>
    <t>PX1</t>
  </si>
  <si>
    <t>PX4</t>
  </si>
  <si>
    <t>P5A</t>
  </si>
  <si>
    <t>UH1</t>
  </si>
  <si>
    <t>P1X</t>
  </si>
  <si>
    <t>PRC</t>
  </si>
  <si>
    <t>PC6</t>
  </si>
  <si>
    <t>P1A</t>
  </si>
  <si>
    <t>PC7</t>
  </si>
  <si>
    <t>S3Z</t>
  </si>
  <si>
    <t>P22</t>
  </si>
  <si>
    <t>D2L</t>
  </si>
  <si>
    <t>D1L</t>
  </si>
  <si>
    <t>S8P</t>
  </si>
  <si>
    <t>P23</t>
  </si>
  <si>
    <t>S4U</t>
  </si>
  <si>
    <t>SC4</t>
  </si>
  <si>
    <t>TUS</t>
  </si>
  <si>
    <t>T01</t>
  </si>
  <si>
    <t>9</t>
  </si>
  <si>
    <t>MIA</t>
  </si>
  <si>
    <t>TPA</t>
  </si>
  <si>
    <t>19</t>
  </si>
  <si>
    <t>11</t>
  </si>
  <si>
    <t>14</t>
  </si>
  <si>
    <t>C-Intermediate</t>
  </si>
  <si>
    <t>D-Standard</t>
  </si>
  <si>
    <t>B-Compact</t>
  </si>
  <si>
    <t>F-Intermediate SUV</t>
  </si>
  <si>
    <t>E-Full-size 4 Door</t>
  </si>
  <si>
    <t>H-Luxury</t>
  </si>
  <si>
    <t>A-Sub-Compact</t>
  </si>
  <si>
    <t>W-Standard SUV</t>
  </si>
  <si>
    <t>A177300</t>
  </si>
  <si>
    <t>A177200</t>
  </si>
  <si>
    <t>P888800</t>
  </si>
  <si>
    <t>Y888800</t>
  </si>
  <si>
    <t>A044607</t>
  </si>
  <si>
    <t>B888811</t>
  </si>
  <si>
    <t>B888800</t>
  </si>
  <si>
    <t>B888897</t>
  </si>
  <si>
    <t>B008900</t>
  </si>
  <si>
    <t>A002000</t>
  </si>
  <si>
    <t>B003600</t>
  </si>
  <si>
    <t>A545400</t>
  </si>
  <si>
    <t>A000200</t>
  </si>
  <si>
    <t>LDW</t>
  </si>
  <si>
    <t>American Express</t>
  </si>
  <si>
    <t>371508953893008</t>
  </si>
  <si>
    <t>12</t>
  </si>
  <si>
    <t>21</t>
  </si>
  <si>
    <t>No reader/reader not working</t>
  </si>
  <si>
    <t>Discover</t>
  </si>
  <si>
    <t>6011298802646020</t>
  </si>
  <si>
    <t>Mastercard</t>
  </si>
  <si>
    <t>5474633171298833</t>
  </si>
  <si>
    <t>Visa</t>
  </si>
  <si>
    <t>4744720132379807</t>
  </si>
  <si>
    <t>379451737723005</t>
  </si>
  <si>
    <t>5424321019208021</t>
  </si>
  <si>
    <t>4275330000886359</t>
  </si>
  <si>
    <t>372867167558008</t>
  </si>
  <si>
    <t>378319757231004</t>
  </si>
  <si>
    <t>4323723368710009</t>
  </si>
  <si>
    <t>379450852723006</t>
  </si>
  <si>
    <t>5491130836949677</t>
  </si>
  <si>
    <t>4388575101036494</t>
  </si>
  <si>
    <t>372077034758001</t>
  </si>
  <si>
    <t>5405982111112297</t>
  </si>
  <si>
    <t>4678011612867</t>
  </si>
  <si>
    <t>371389106846007</t>
  </si>
  <si>
    <t>5445840088300273</t>
  </si>
  <si>
    <t>4417124614734314</t>
  </si>
  <si>
    <t>qa.user</t>
  </si>
  <si>
    <t>N</t>
  </si>
  <si>
    <t>FTN</t>
  </si>
  <si>
    <t>https://uat.ccrgservices.com/wizardgui/ui/wizard.jsf?i_brand=i-budget&amp;mnemonic=</t>
  </si>
  <si>
    <t>Avis2018#</t>
  </si>
  <si>
    <t>10</t>
  </si>
  <si>
    <t>18</t>
  </si>
  <si>
    <t>1229</t>
  </si>
  <si>
    <t>8</t>
  </si>
  <si>
    <t>1029</t>
  </si>
  <si>
    <t>1030</t>
  </si>
  <si>
    <t>1159</t>
  </si>
  <si>
    <t>15</t>
  </si>
  <si>
    <t>1329</t>
  </si>
  <si>
    <t>1618</t>
  </si>
  <si>
    <t>1059</t>
  </si>
  <si>
    <t>17</t>
  </si>
  <si>
    <t xml:space="preserve"> 10</t>
  </si>
  <si>
    <t>20</t>
  </si>
  <si>
    <t>BCD</t>
  </si>
  <si>
    <t>LDW-PAE</t>
  </si>
  <si>
    <t>LDW-PAE-ESP</t>
  </si>
  <si>
    <t>LDW-SLI</t>
  </si>
  <si>
    <t>PAE-SLI</t>
  </si>
  <si>
    <t>LDW-PAE-ESP-SLI</t>
  </si>
  <si>
    <t>LDW-ESP</t>
  </si>
  <si>
    <t>LDW-PAE-SLI</t>
  </si>
  <si>
    <t>Reservation created successfully. Reservation Number: 07858676US0</t>
  </si>
  <si>
    <t>07858676US0</t>
  </si>
  <si>
    <t>AQ</t>
  </si>
  <si>
    <t>C</t>
  </si>
  <si>
    <t>10/12/18</t>
  </si>
  <si>
    <t>0 Days 10 Hours</t>
  </si>
  <si>
    <t>$68.00</t>
  </si>
  <si>
    <t>$0.00</t>
  </si>
  <si>
    <t>0</t>
  </si>
  <si>
    <t>$107.41</t>
  </si>
  <si>
    <t>PASS</t>
  </si>
  <si>
    <t>Reservation created successfully. Reservation Number: 07858678US2</t>
  </si>
  <si>
    <t>07858678US2</t>
  </si>
  <si>
    <t>MN</t>
  </si>
  <si>
    <t>D</t>
  </si>
  <si>
    <t>10/09/18</t>
  </si>
  <si>
    <t>10/10/18</t>
  </si>
  <si>
    <t>1 Day 0 Hours</t>
  </si>
  <si>
    <t>$17.05</t>
  </si>
  <si>
    <t>$9.00</t>
  </si>
  <si>
    <t>$39.50</t>
  </si>
  <si>
    <t>LDW-PAE-ESP-SLI-FSO</t>
  </si>
  <si>
    <t>XMR-GPS-CSS-CSD-RSN-SNB</t>
  </si>
  <si>
    <t>07858694US4</t>
  </si>
  <si>
    <t>87</t>
  </si>
  <si>
    <t>B</t>
  </si>
  <si>
    <t>0 Days 21 Hours</t>
  </si>
  <si>
    <t>$63.00</t>
  </si>
  <si>
    <t>$22.95</t>
  </si>
  <si>
    <t>$23.97</t>
  </si>
  <si>
    <t>$128.90</t>
  </si>
  <si>
    <t>Reservation created successfully. Reservation Number: 07858694US4</t>
  </si>
  <si>
    <t>GPS-XMR-RSN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</si>
</sst>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1" xfId="0" applyNumberFormat="1" applyBorder="1"/>
    <xf numFmtId="49" fontId="3" fillId="0" borderId="1" xfId="0" applyNumberFormat="1" applyFont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center"/>
    </xf>
    <xf numFmtId="0" fontId="1" fillId="2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3"/>
  <sheetViews>
    <sheetView tabSelected="1" topLeftCell="C97" workbookViewId="0">
      <selection activeCell="AA126" sqref="AA126"/>
    </sheetView>
  </sheetViews>
  <sheetFormatPr defaultRowHeight="15" x14ac:dyDescent="0.25"/>
  <cols>
    <col min="1" max="1" width="9.140625" style="9" collapsed="1"/>
    <col min="2" max="2" width="11.42578125" style="9" bestFit="1" customWidth="1" collapsed="1"/>
    <col min="3" max="3" width="9.42578125" style="9" bestFit="1" customWidth="1" collapsed="1"/>
    <col min="4" max="4" width="16" style="9" bestFit="1" customWidth="1" collapsed="1"/>
    <col min="5" max="5" width="79.85546875" style="9" bestFit="1" customWidth="1" collapsed="1"/>
    <col min="6" max="6" width="106.42578125" style="9" hidden="1" customWidth="1" collapsed="1"/>
    <col min="7" max="7" width="76.85546875" style="9" hidden="1" customWidth="1" collapsed="1"/>
    <col min="8" max="8" width="6.42578125" style="9" hidden="1" customWidth="1" collapsed="1"/>
    <col min="9" max="9" width="8" style="9" hidden="1" customWidth="1" collapsed="1"/>
    <col min="10" max="10" width="12.42578125" style="9" hidden="1" customWidth="1" collapsed="1"/>
    <col min="11" max="11" width="11.85546875" style="9" hidden="1" customWidth="1" collapsed="1"/>
    <col min="12" max="12" width="12.28515625" style="9" hidden="1" customWidth="1" collapsed="1"/>
    <col min="13" max="13" width="16.5703125" style="20" hidden="1" customWidth="1" collapsed="1"/>
    <col min="14" max="14" width="16.28515625" style="9" hidden="1" customWidth="1" collapsed="1"/>
    <col min="15" max="15" width="11.7109375" style="9" hidden="1" customWidth="1" collapsed="1"/>
    <col min="16" max="16" width="14.5703125" style="20" hidden="1" customWidth="1" collapsed="1"/>
    <col min="17" max="17" width="14.28515625" style="9" hidden="1" customWidth="1" collapsed="1"/>
    <col min="18" max="18" width="18.7109375" style="9" hidden="1" customWidth="1" collapsed="1"/>
    <col min="19" max="20" width="8.28515625" style="9" hidden="1" customWidth="1" collapsed="1"/>
    <col min="21" max="21" width="20.42578125" style="9" hidden="1" customWidth="1" collapsed="1"/>
    <col min="22" max="22" width="17" style="9" hidden="1" customWidth="1" collapsed="1"/>
    <col min="23" max="23" width="8.7109375" style="9" hidden="1" customWidth="1" collapsed="1"/>
    <col min="24" max="24" width="6" style="9" hidden="1" customWidth="1" collapsed="1"/>
    <col min="25" max="25" width="28.140625" style="9" hidden="1" customWidth="1" collapsed="1"/>
    <col min="26" max="26" width="20.42578125" style="9" bestFit="1" customWidth="1" collapsed="1"/>
    <col min="27" max="27" width="26.28515625" style="9" bestFit="1" customWidth="1" collapsed="1"/>
    <col min="28" max="28" width="18" style="9" bestFit="1" customWidth="1" collapsed="1"/>
    <col min="29" max="29" width="14.28515625" style="9" bestFit="1" customWidth="1" collapsed="1"/>
    <col min="30" max="30" width="14.85546875" style="9" bestFit="1" customWidth="1" collapsed="1"/>
    <col min="31" max="31" width="16.7109375" style="9" bestFit="1" customWidth="1" collapsed="1"/>
    <col min="32" max="32" width="20.5703125" style="9" bestFit="1" customWidth="1" collapsed="1"/>
    <col min="33" max="33" width="13.28515625" style="9" bestFit="1" customWidth="1" collapsed="1"/>
    <col min="34" max="34" width="13.140625" style="9" bestFit="1" customWidth="1" collapsed="1"/>
    <col min="35" max="35" width="13.7109375" style="9" bestFit="1" customWidth="1" collapsed="1"/>
    <col min="36" max="36" width="14" style="9" bestFit="1" customWidth="1" collapsed="1"/>
    <col min="37" max="37" width="22.85546875" style="9" bestFit="1" customWidth="1" collapsed="1"/>
    <col min="38" max="38" width="19.5703125" style="9" bestFit="1" customWidth="1" collapsed="1"/>
    <col min="39" max="39" width="19.85546875" style="9" bestFit="1" customWidth="1" collapsed="1"/>
    <col min="40" max="40" width="21.7109375" style="9" customWidth="1" collapsed="1"/>
    <col min="41" max="41" width="63.140625" style="9" bestFit="1" customWidth="1" collapsed="1"/>
    <col min="42" max="42" width="19.85546875" style="9" customWidth="1" collapsed="1"/>
  </cols>
  <sheetData>
    <row r="1" spans="1:42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9" t="s">
        <v>12</v>
      </c>
      <c r="N1" s="2" t="s">
        <v>13</v>
      </c>
      <c r="O1" s="2" t="s">
        <v>14</v>
      </c>
      <c r="P1" s="19" t="s">
        <v>15</v>
      </c>
      <c r="Q1" s="2" t="s">
        <v>16</v>
      </c>
      <c r="R1" s="2" t="s">
        <v>17</v>
      </c>
      <c r="S1" s="2" t="s">
        <v>524</v>
      </c>
      <c r="T1" s="2" t="s">
        <v>507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</row>
    <row r="2" spans="1:42" x14ac:dyDescent="0.25">
      <c r="A2" s="10" t="s">
        <v>40</v>
      </c>
      <c r="B2" s="10">
        <v>1</v>
      </c>
      <c r="C2" s="11" t="s">
        <v>506</v>
      </c>
      <c r="D2" s="12" t="s">
        <v>42</v>
      </c>
      <c r="E2" s="13" t="s">
        <v>43</v>
      </c>
      <c r="F2" s="13" t="s">
        <v>44</v>
      </c>
      <c r="G2" t="s">
        <v>508</v>
      </c>
      <c r="H2" s="13" t="s">
        <v>269</v>
      </c>
      <c r="I2" s="4" t="s">
        <v>505</v>
      </c>
      <c r="J2" s="7" t="s">
        <v>509</v>
      </c>
      <c r="K2" s="14" t="s">
        <v>267</v>
      </c>
      <c r="L2" s="14" t="s">
        <v>268</v>
      </c>
      <c r="M2" s="16" t="str">
        <f ca="1">TEXT(TODAY()+3, "mm/dd/yy")</f>
        <v>10/12/18</v>
      </c>
      <c r="N2" s="8" t="s">
        <v>451</v>
      </c>
      <c r="O2" s="13" t="s">
        <v>269</v>
      </c>
      <c r="P2" s="16" t="str">
        <f ca="1">TEXT(TODAY()+3, "mm/dd/yy")</f>
        <v>10/12/18</v>
      </c>
      <c r="Q2" s="8" t="s">
        <v>454</v>
      </c>
      <c r="R2" s="14" t="s">
        <v>457</v>
      </c>
      <c r="S2" s="14"/>
      <c r="T2" s="13"/>
      <c r="U2" s="13" t="s">
        <v>479</v>
      </c>
      <c r="V2" s="5" t="s">
        <v>480</v>
      </c>
      <c r="W2" s="5" t="s">
        <v>481</v>
      </c>
      <c r="X2" s="5" t="s">
        <v>482</v>
      </c>
      <c r="Y2" s="13" t="s">
        <v>483</v>
      </c>
      <c r="Z2" s="14"/>
      <c r="AA2" s="14"/>
      <c r="AB2" s="6" t="s">
        <v>533</v>
      </c>
      <c r="AC2" s="6" t="s">
        <v>534</v>
      </c>
      <c r="AD2" s="6" t="s">
        <v>535</v>
      </c>
      <c r="AE2" s="6" t="s">
        <v>269</v>
      </c>
      <c r="AF2" s="6" t="s">
        <v>269</v>
      </c>
      <c r="AG2" s="6" t="s">
        <v>536</v>
      </c>
      <c r="AH2" s="6" t="s">
        <v>536</v>
      </c>
      <c r="AI2" s="6" t="s">
        <v>537</v>
      </c>
      <c r="AJ2" s="6" t="s">
        <v>538</v>
      </c>
      <c r="AK2" s="6" t="s">
        <v>539</v>
      </c>
      <c r="AL2" s="6" t="s">
        <v>539</v>
      </c>
      <c r="AM2" s="6" t="s">
        <v>540</v>
      </c>
      <c r="AN2" s="6" t="s">
        <v>541</v>
      </c>
      <c r="AO2" s="6" t="s">
        <v>532</v>
      </c>
      <c r="AP2" s="6" t="s">
        <v>542</v>
      </c>
    </row>
    <row r="3" spans="1:42" x14ac:dyDescent="0.25">
      <c r="A3" s="10" t="s">
        <v>40</v>
      </c>
      <c r="B3" s="10">
        <v>2</v>
      </c>
      <c r="C3" s="11" t="s">
        <v>506</v>
      </c>
      <c r="D3" s="12" t="s">
        <v>42</v>
      </c>
      <c r="E3" s="13" t="s">
        <v>45</v>
      </c>
      <c r="F3" s="13" t="s">
        <v>46</v>
      </c>
      <c r="G3" t="s">
        <v>508</v>
      </c>
      <c r="H3" s="13" t="s">
        <v>272</v>
      </c>
      <c r="I3" s="4" t="s">
        <v>505</v>
      </c>
      <c r="J3" s="7" t="s">
        <v>509</v>
      </c>
      <c r="K3" s="14" t="s">
        <v>270</v>
      </c>
      <c r="L3" s="14" t="s">
        <v>271</v>
      </c>
      <c r="M3" s="16" t="str">
        <f t="shared" ref="M3:M65" ca="1" si="0">TEXT(TODAY(), "mm/dd/yy")</f>
        <v>10/09/18</v>
      </c>
      <c r="N3" s="8" t="s">
        <v>451</v>
      </c>
      <c r="O3" s="13" t="s">
        <v>452</v>
      </c>
      <c r="P3" s="16" t="str">
        <f ca="1">TEXT(TODAY()+1, "mm/dd/yy")</f>
        <v>10/10/18</v>
      </c>
      <c r="Q3" s="8" t="s">
        <v>451</v>
      </c>
      <c r="R3" s="14" t="s">
        <v>458</v>
      </c>
      <c r="S3" s="14" t="s">
        <v>465</v>
      </c>
      <c r="T3" s="13"/>
      <c r="U3" s="5" t="s">
        <v>484</v>
      </c>
      <c r="V3" s="5" t="s">
        <v>485</v>
      </c>
      <c r="W3" s="5" t="s">
        <v>481</v>
      </c>
      <c r="X3" s="5" t="s">
        <v>482</v>
      </c>
      <c r="Y3" s="13" t="s">
        <v>483</v>
      </c>
      <c r="Z3" s="14" t="s">
        <v>553</v>
      </c>
      <c r="AA3" s="14"/>
      <c r="AB3" s="6" t="s">
        <v>544</v>
      </c>
      <c r="AC3" s="6" t="s">
        <v>545</v>
      </c>
      <c r="AD3" s="6" t="s">
        <v>546</v>
      </c>
      <c r="AE3" s="6" t="s">
        <v>272</v>
      </c>
      <c r="AF3" s="6" t="s">
        <v>452</v>
      </c>
      <c r="AG3" s="6" t="s">
        <v>547</v>
      </c>
      <c r="AH3" s="6" t="s">
        <v>548</v>
      </c>
      <c r="AI3" s="6" t="s">
        <v>549</v>
      </c>
      <c r="AJ3" s="6" t="s">
        <v>550</v>
      </c>
      <c r="AK3" s="6" t="s">
        <v>551</v>
      </c>
      <c r="AL3" s="6" t="s">
        <v>539</v>
      </c>
      <c r="AM3" s="6" t="s">
        <v>540</v>
      </c>
      <c r="AN3" s="6" t="s">
        <v>552</v>
      </c>
      <c r="AO3" s="6" t="s">
        <v>543</v>
      </c>
      <c r="AP3" s="6" t="s">
        <v>542</v>
      </c>
    </row>
    <row r="4" spans="1:42" x14ac:dyDescent="0.25">
      <c r="A4" s="10" t="s">
        <v>40</v>
      </c>
      <c r="B4" s="10">
        <v>3</v>
      </c>
      <c r="C4" s="11" t="s">
        <v>506</v>
      </c>
      <c r="D4" s="12" t="s">
        <v>42</v>
      </c>
      <c r="E4" s="13" t="s">
        <v>47</v>
      </c>
      <c r="F4" s="13" t="s">
        <v>48</v>
      </c>
      <c r="G4" t="s">
        <v>508</v>
      </c>
      <c r="H4" s="13" t="s">
        <v>275</v>
      </c>
      <c r="I4" s="4" t="s">
        <v>505</v>
      </c>
      <c r="J4" s="7" t="s">
        <v>509</v>
      </c>
      <c r="K4" s="14" t="s">
        <v>273</v>
      </c>
      <c r="L4" s="14" t="s">
        <v>274</v>
      </c>
      <c r="M4" s="16" t="str">
        <f t="shared" ca="1" si="0"/>
        <v>10/09/18</v>
      </c>
      <c r="N4" s="8" t="s">
        <v>451</v>
      </c>
      <c r="O4" s="13" t="s">
        <v>278</v>
      </c>
      <c r="P4" s="16" t="str">
        <f t="shared" ref="P4:P11" ca="1" si="1">TEXT(TODAY()+1, "mm/dd/yy")</f>
        <v>10/10/18</v>
      </c>
      <c r="Q4" s="8" t="s">
        <v>451</v>
      </c>
      <c r="R4" s="14" t="s">
        <v>459</v>
      </c>
      <c r="S4" s="14" t="s">
        <v>466</v>
      </c>
      <c r="T4" s="13"/>
      <c r="U4" s="13" t="s">
        <v>486</v>
      </c>
      <c r="V4" s="5" t="s">
        <v>487</v>
      </c>
      <c r="W4" s="5" t="s">
        <v>481</v>
      </c>
      <c r="X4" s="5" t="s">
        <v>482</v>
      </c>
      <c r="Y4" s="13" t="s">
        <v>483</v>
      </c>
      <c r="Z4" s="14" t="s">
        <v>526</v>
      </c>
      <c r="AA4" s="14" t="s">
        <v>554</v>
      </c>
      <c r="AB4" s="6" t="s">
        <v>555</v>
      </c>
      <c r="AC4" s="6" t="s">
        <v>556</v>
      </c>
      <c r="AD4" s="6" t="s">
        <v>557</v>
      </c>
      <c r="AE4" s="6" t="s">
        <v>275</v>
      </c>
      <c r="AF4" s="6" t="s">
        <v>278</v>
      </c>
      <c r="AG4" s="6" t="s">
        <v>547</v>
      </c>
      <c r="AH4" s="6" t="s">
        <v>548</v>
      </c>
      <c r="AI4" s="6" t="s">
        <v>558</v>
      </c>
      <c r="AJ4" s="6" t="s">
        <v>559</v>
      </c>
      <c r="AK4" s="6" t="s">
        <v>560</v>
      </c>
      <c r="AL4" s="6" t="s">
        <v>561</v>
      </c>
      <c r="AM4" s="6" t="s">
        <v>540</v>
      </c>
      <c r="AN4" s="6" t="s">
        <v>562</v>
      </c>
      <c r="AO4" s="6" t="s">
        <v>563</v>
      </c>
      <c r="AP4" s="6" t="s">
        <v>542</v>
      </c>
    </row>
    <row r="5" spans="1:42" x14ac:dyDescent="0.25">
      <c r="A5" s="10" t="s">
        <v>40</v>
      </c>
      <c r="B5" s="10">
        <v>4</v>
      </c>
      <c r="C5" s="11" t="s">
        <v>41</v>
      </c>
      <c r="D5" s="12" t="s">
        <v>42</v>
      </c>
      <c r="E5" s="13" t="s">
        <v>49</v>
      </c>
      <c r="F5" s="13" t="s">
        <v>50</v>
      </c>
      <c r="G5" t="s">
        <v>508</v>
      </c>
      <c r="H5" s="13" t="s">
        <v>278</v>
      </c>
      <c r="I5" s="4" t="s">
        <v>505</v>
      </c>
      <c r="J5" s="7" t="s">
        <v>509</v>
      </c>
      <c r="K5" s="14" t="s">
        <v>276</v>
      </c>
      <c r="L5" s="14" t="s">
        <v>277</v>
      </c>
      <c r="M5" s="16" t="str">
        <f t="shared" ca="1" si="0"/>
        <v>10/09/18</v>
      </c>
      <c r="N5" s="8" t="s">
        <v>451</v>
      </c>
      <c r="O5" s="13" t="s">
        <v>275</v>
      </c>
      <c r="P5" s="16" t="str">
        <f t="shared" ca="1" si="1"/>
        <v>10/10/18</v>
      </c>
      <c r="Q5" s="8" t="s">
        <v>451</v>
      </c>
      <c r="R5" s="13" t="s">
        <v>457</v>
      </c>
      <c r="S5" s="14" t="s">
        <v>467</v>
      </c>
      <c r="T5" s="13"/>
      <c r="U5" s="5" t="s">
        <v>488</v>
      </c>
      <c r="V5" s="5" t="s">
        <v>489</v>
      </c>
      <c r="W5" s="5" t="s">
        <v>481</v>
      </c>
      <c r="X5" s="5" t="s">
        <v>482</v>
      </c>
      <c r="Y5" s="13" t="s">
        <v>483</v>
      </c>
      <c r="Z5" s="14" t="s">
        <v>526</v>
      </c>
      <c r="AA5" s="14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10" t="s">
        <v>40</v>
      </c>
      <c r="B6" s="10">
        <v>5</v>
      </c>
      <c r="C6" s="11" t="s">
        <v>41</v>
      </c>
      <c r="D6" s="12" t="s">
        <v>42</v>
      </c>
      <c r="E6" s="13" t="s">
        <v>51</v>
      </c>
      <c r="F6" s="13" t="s">
        <v>52</v>
      </c>
      <c r="G6" t="s">
        <v>508</v>
      </c>
      <c r="H6" s="13" t="s">
        <v>281</v>
      </c>
      <c r="I6" s="4" t="s">
        <v>505</v>
      </c>
      <c r="J6" s="7" t="s">
        <v>509</v>
      </c>
      <c r="K6" s="14" t="s">
        <v>279</v>
      </c>
      <c r="L6" s="14" t="s">
        <v>280</v>
      </c>
      <c r="M6" s="16" t="str">
        <f t="shared" ca="1" si="0"/>
        <v>10/09/18</v>
      </c>
      <c r="N6" s="8" t="s">
        <v>451</v>
      </c>
      <c r="O6" s="13" t="s">
        <v>453</v>
      </c>
      <c r="P6" s="16" t="str">
        <f t="shared" ca="1" si="1"/>
        <v>10/10/18</v>
      </c>
      <c r="Q6" s="8" t="s">
        <v>451</v>
      </c>
      <c r="R6" s="14" t="s">
        <v>460</v>
      </c>
      <c r="S6" s="14" t="s">
        <v>468</v>
      </c>
      <c r="T6" s="13"/>
      <c r="U6" s="13" t="s">
        <v>479</v>
      </c>
      <c r="V6" s="5" t="s">
        <v>490</v>
      </c>
      <c r="W6" s="5" t="s">
        <v>481</v>
      </c>
      <c r="X6" s="5" t="s">
        <v>482</v>
      </c>
      <c r="Y6" s="13" t="s">
        <v>483</v>
      </c>
      <c r="Z6" s="1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10" t="s">
        <v>40</v>
      </c>
      <c r="B7" s="10">
        <v>6</v>
      </c>
      <c r="C7" s="11" t="s">
        <v>41</v>
      </c>
      <c r="D7" s="12" t="s">
        <v>42</v>
      </c>
      <c r="E7" s="13" t="s">
        <v>53</v>
      </c>
      <c r="F7" s="13" t="s">
        <v>54</v>
      </c>
      <c r="G7" t="s">
        <v>508</v>
      </c>
      <c r="H7" s="13" t="s">
        <v>284</v>
      </c>
      <c r="I7" s="4" t="s">
        <v>505</v>
      </c>
      <c r="J7" s="7" t="s">
        <v>509</v>
      </c>
      <c r="K7" s="14" t="s">
        <v>282</v>
      </c>
      <c r="L7" s="14" t="s">
        <v>283</v>
      </c>
      <c r="M7" s="16" t="str">
        <f t="shared" ca="1" si="0"/>
        <v>10/09/18</v>
      </c>
      <c r="N7" s="8" t="s">
        <v>451</v>
      </c>
      <c r="O7" s="13" t="s">
        <v>284</v>
      </c>
      <c r="P7" s="16" t="str">
        <f t="shared" ca="1" si="1"/>
        <v>10/10/18</v>
      </c>
      <c r="Q7" s="8" t="s">
        <v>451</v>
      </c>
      <c r="R7" s="14" t="s">
        <v>461</v>
      </c>
      <c r="S7" s="14"/>
      <c r="T7" s="13"/>
      <c r="U7" s="5" t="s">
        <v>484</v>
      </c>
      <c r="V7" s="5" t="s">
        <v>485</v>
      </c>
      <c r="W7" s="5" t="s">
        <v>481</v>
      </c>
      <c r="X7" s="5" t="s">
        <v>482</v>
      </c>
      <c r="Y7" s="13" t="s">
        <v>483</v>
      </c>
      <c r="Z7" s="1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10" t="s">
        <v>40</v>
      </c>
      <c r="B8" s="10">
        <v>7</v>
      </c>
      <c r="C8" s="11" t="s">
        <v>41</v>
      </c>
      <c r="D8" s="12" t="s">
        <v>42</v>
      </c>
      <c r="E8" s="13" t="s">
        <v>55</v>
      </c>
      <c r="F8" s="13" t="s">
        <v>56</v>
      </c>
      <c r="G8" t="s">
        <v>508</v>
      </c>
      <c r="H8" s="13" t="s">
        <v>287</v>
      </c>
      <c r="I8" s="4" t="s">
        <v>505</v>
      </c>
      <c r="J8" s="7" t="s">
        <v>509</v>
      </c>
      <c r="K8" s="14" t="s">
        <v>285</v>
      </c>
      <c r="L8" s="14" t="s">
        <v>286</v>
      </c>
      <c r="M8" s="16" t="str">
        <f t="shared" ca="1" si="0"/>
        <v>10/09/18</v>
      </c>
      <c r="N8" s="8" t="s">
        <v>451</v>
      </c>
      <c r="O8" s="13" t="s">
        <v>287</v>
      </c>
      <c r="P8" s="16" t="str">
        <f t="shared" ca="1" si="1"/>
        <v>10/10/18</v>
      </c>
      <c r="Q8" s="8" t="s">
        <v>451</v>
      </c>
      <c r="R8" s="14" t="s">
        <v>462</v>
      </c>
      <c r="S8" s="14"/>
      <c r="T8" s="13"/>
      <c r="U8" s="13" t="s">
        <v>486</v>
      </c>
      <c r="V8" s="5" t="s">
        <v>491</v>
      </c>
      <c r="W8" s="5" t="s">
        <v>481</v>
      </c>
      <c r="X8" s="5" t="s">
        <v>482</v>
      </c>
      <c r="Y8" s="13" t="s">
        <v>483</v>
      </c>
      <c r="Z8" s="14" t="s">
        <v>527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10" t="s">
        <v>40</v>
      </c>
      <c r="B9" s="10">
        <v>8</v>
      </c>
      <c r="C9" s="11" t="s">
        <v>41</v>
      </c>
      <c r="D9" s="12" t="s">
        <v>42</v>
      </c>
      <c r="E9" s="13" t="s">
        <v>57</v>
      </c>
      <c r="F9" s="13" t="s">
        <v>58</v>
      </c>
      <c r="G9" t="s">
        <v>508</v>
      </c>
      <c r="H9" s="13" t="s">
        <v>290</v>
      </c>
      <c r="I9" s="4" t="s">
        <v>505</v>
      </c>
      <c r="J9" s="7" t="s">
        <v>509</v>
      </c>
      <c r="K9" s="14" t="s">
        <v>288</v>
      </c>
      <c r="L9" s="14" t="s">
        <v>289</v>
      </c>
      <c r="M9" s="16" t="str">
        <f t="shared" ca="1" si="0"/>
        <v>10/09/18</v>
      </c>
      <c r="N9" s="8" t="s">
        <v>451</v>
      </c>
      <c r="O9" s="13" t="s">
        <v>290</v>
      </c>
      <c r="P9" s="16" t="str">
        <f t="shared" ca="1" si="1"/>
        <v>10/10/18</v>
      </c>
      <c r="Q9" s="8" t="s">
        <v>510</v>
      </c>
      <c r="R9" s="14" t="s">
        <v>463</v>
      </c>
      <c r="S9" s="14"/>
      <c r="T9" s="13"/>
      <c r="U9" s="5" t="s">
        <v>488</v>
      </c>
      <c r="V9" s="5" t="s">
        <v>492</v>
      </c>
      <c r="W9" s="5" t="s">
        <v>481</v>
      </c>
      <c r="X9" s="5" t="s">
        <v>482</v>
      </c>
      <c r="Y9" s="13" t="s">
        <v>483</v>
      </c>
      <c r="Z9" s="14"/>
      <c r="AA9" s="6" t="s">
        <v>564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10" t="s">
        <v>40</v>
      </c>
      <c r="B10" s="10">
        <v>9</v>
      </c>
      <c r="C10" s="11" t="s">
        <v>41</v>
      </c>
      <c r="D10" s="12" t="s">
        <v>42</v>
      </c>
      <c r="E10" s="13" t="s">
        <v>59</v>
      </c>
      <c r="F10" s="13" t="s">
        <v>60</v>
      </c>
      <c r="G10" t="s">
        <v>508</v>
      </c>
      <c r="H10" s="13" t="s">
        <v>293</v>
      </c>
      <c r="I10" s="4" t="s">
        <v>505</v>
      </c>
      <c r="J10" s="7" t="s">
        <v>509</v>
      </c>
      <c r="K10" s="14" t="s">
        <v>291</v>
      </c>
      <c r="L10" s="14" t="s">
        <v>292</v>
      </c>
      <c r="M10" s="16" t="str">
        <f t="shared" ca="1" si="0"/>
        <v>10/09/18</v>
      </c>
      <c r="N10" s="8" t="s">
        <v>451</v>
      </c>
      <c r="O10" s="13" t="s">
        <v>293</v>
      </c>
      <c r="P10" s="16" t="str">
        <f t="shared" ca="1" si="1"/>
        <v>10/10/18</v>
      </c>
      <c r="Q10" s="8" t="s">
        <v>451</v>
      </c>
      <c r="R10" s="14" t="s">
        <v>461</v>
      </c>
      <c r="S10" s="14"/>
      <c r="T10" s="13"/>
      <c r="U10" s="13" t="s">
        <v>479</v>
      </c>
      <c r="V10" s="5" t="s">
        <v>493</v>
      </c>
      <c r="W10" s="5" t="s">
        <v>481</v>
      </c>
      <c r="X10" s="5" t="s">
        <v>482</v>
      </c>
      <c r="Y10" s="13" t="s">
        <v>483</v>
      </c>
      <c r="Z10" s="14" t="s">
        <v>525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10" t="s">
        <v>40</v>
      </c>
      <c r="B11" s="10">
        <v>10</v>
      </c>
      <c r="C11" s="11" t="s">
        <v>41</v>
      </c>
      <c r="D11" s="12" t="s">
        <v>42</v>
      </c>
      <c r="E11" s="13" t="s">
        <v>61</v>
      </c>
      <c r="F11" s="13" t="s">
        <v>62</v>
      </c>
      <c r="G11" t="s">
        <v>508</v>
      </c>
      <c r="H11" s="13" t="s">
        <v>296</v>
      </c>
      <c r="I11" s="4" t="s">
        <v>505</v>
      </c>
      <c r="J11" s="7" t="s">
        <v>509</v>
      </c>
      <c r="K11" s="14" t="s">
        <v>294</v>
      </c>
      <c r="L11" s="14" t="s">
        <v>295</v>
      </c>
      <c r="M11" s="16" t="str">
        <f t="shared" ca="1" si="0"/>
        <v>10/09/18</v>
      </c>
      <c r="N11" s="8" t="s">
        <v>451</v>
      </c>
      <c r="O11" s="13" t="s">
        <v>296</v>
      </c>
      <c r="P11" s="16" t="str">
        <f t="shared" ca="1" si="1"/>
        <v>10/10/18</v>
      </c>
      <c r="Q11" s="8" t="s">
        <v>451</v>
      </c>
      <c r="R11" s="14" t="s">
        <v>462</v>
      </c>
      <c r="S11" s="14"/>
      <c r="T11" s="13"/>
      <c r="U11" s="5" t="s">
        <v>484</v>
      </c>
      <c r="V11" s="5" t="s">
        <v>485</v>
      </c>
      <c r="W11" s="5" t="s">
        <v>481</v>
      </c>
      <c r="X11" s="5" t="s">
        <v>482</v>
      </c>
      <c r="Y11" s="13" t="s">
        <v>483</v>
      </c>
      <c r="Z11" s="14" t="s">
        <v>526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10" t="s">
        <v>40</v>
      </c>
      <c r="B12" s="10">
        <v>11</v>
      </c>
      <c r="C12" s="11" t="s">
        <v>41</v>
      </c>
      <c r="D12" s="12" t="s">
        <v>42</v>
      </c>
      <c r="E12" s="13" t="s">
        <v>63</v>
      </c>
      <c r="F12" s="13" t="s">
        <v>64</v>
      </c>
      <c r="G12" t="s">
        <v>508</v>
      </c>
      <c r="H12" s="13" t="s">
        <v>272</v>
      </c>
      <c r="I12" s="4" t="s">
        <v>505</v>
      </c>
      <c r="J12" s="7" t="s">
        <v>509</v>
      </c>
      <c r="K12" s="14" t="s">
        <v>297</v>
      </c>
      <c r="L12" s="14" t="s">
        <v>298</v>
      </c>
      <c r="M12" s="16" t="str">
        <f t="shared" ca="1" si="0"/>
        <v>10/09/18</v>
      </c>
      <c r="N12" s="8" t="s">
        <v>451</v>
      </c>
      <c r="O12" s="13" t="s">
        <v>452</v>
      </c>
      <c r="P12" s="16" t="str">
        <f ca="1">TEXT(TODAY()+2, "mm/dd/yy")</f>
        <v>10/11/18</v>
      </c>
      <c r="Q12" s="8" t="s">
        <v>451</v>
      </c>
      <c r="R12" s="14" t="s">
        <v>462</v>
      </c>
      <c r="S12" s="14"/>
      <c r="T12" s="13"/>
      <c r="U12" s="13" t="s">
        <v>486</v>
      </c>
      <c r="V12" s="5" t="s">
        <v>487</v>
      </c>
      <c r="W12" s="5" t="s">
        <v>481</v>
      </c>
      <c r="X12" s="5" t="s">
        <v>482</v>
      </c>
      <c r="Y12" s="13" t="s">
        <v>483</v>
      </c>
      <c r="Z12" s="14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10" t="s">
        <v>40</v>
      </c>
      <c r="B13" s="10">
        <v>12</v>
      </c>
      <c r="C13" s="11" t="s">
        <v>41</v>
      </c>
      <c r="D13" s="12" t="s">
        <v>42</v>
      </c>
      <c r="E13" s="13" t="s">
        <v>65</v>
      </c>
      <c r="F13" s="13" t="s">
        <v>66</v>
      </c>
      <c r="G13" t="s">
        <v>508</v>
      </c>
      <c r="H13" s="13" t="s">
        <v>272</v>
      </c>
      <c r="I13" s="4" t="s">
        <v>505</v>
      </c>
      <c r="J13" s="7" t="s">
        <v>509</v>
      </c>
      <c r="K13" s="14" t="s">
        <v>299</v>
      </c>
      <c r="L13" s="14" t="s">
        <v>300</v>
      </c>
      <c r="M13" s="16" t="str">
        <f t="shared" ca="1" si="0"/>
        <v>10/09/18</v>
      </c>
      <c r="N13" s="8" t="s">
        <v>451</v>
      </c>
      <c r="O13" s="13" t="s">
        <v>452</v>
      </c>
      <c r="P13" s="16" t="str">
        <f t="shared" ref="P13:P18" ca="1" si="2">TEXT(TODAY()+2, "mm/dd/yy")</f>
        <v>10/11/18</v>
      </c>
      <c r="Q13" s="8" t="s">
        <v>451</v>
      </c>
      <c r="R13" s="14" t="s">
        <v>463</v>
      </c>
      <c r="S13" s="14"/>
      <c r="T13" s="13"/>
      <c r="U13" s="5" t="s">
        <v>488</v>
      </c>
      <c r="V13" s="5" t="s">
        <v>492</v>
      </c>
      <c r="W13" s="5" t="s">
        <v>481</v>
      </c>
      <c r="X13" s="5" t="s">
        <v>482</v>
      </c>
      <c r="Y13" s="13" t="s">
        <v>483</v>
      </c>
      <c r="Z13" s="14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10" t="s">
        <v>40</v>
      </c>
      <c r="B14" s="10">
        <v>13</v>
      </c>
      <c r="C14" s="11" t="s">
        <v>41</v>
      </c>
      <c r="D14" s="12" t="s">
        <v>42</v>
      </c>
      <c r="E14" s="13" t="s">
        <v>67</v>
      </c>
      <c r="F14" s="13" t="s">
        <v>68</v>
      </c>
      <c r="G14" t="s">
        <v>508</v>
      </c>
      <c r="H14" s="13" t="s">
        <v>269</v>
      </c>
      <c r="I14" s="4" t="s">
        <v>505</v>
      </c>
      <c r="J14" s="7" t="s">
        <v>509</v>
      </c>
      <c r="K14" s="14" t="s">
        <v>301</v>
      </c>
      <c r="L14" s="14" t="s">
        <v>302</v>
      </c>
      <c r="M14" s="16" t="str">
        <f t="shared" ca="1" si="0"/>
        <v>10/09/18</v>
      </c>
      <c r="N14" s="8" t="s">
        <v>451</v>
      </c>
      <c r="O14" s="13" t="s">
        <v>293</v>
      </c>
      <c r="P14" s="16" t="str">
        <f t="shared" ca="1" si="2"/>
        <v>10/11/18</v>
      </c>
      <c r="Q14" s="8" t="s">
        <v>451</v>
      </c>
      <c r="R14" s="14" t="s">
        <v>461</v>
      </c>
      <c r="S14" s="14" t="s">
        <v>469</v>
      </c>
      <c r="T14" s="13"/>
      <c r="U14" s="13" t="s">
        <v>479</v>
      </c>
      <c r="V14" s="5" t="s">
        <v>494</v>
      </c>
      <c r="W14" s="5" t="s">
        <v>481</v>
      </c>
      <c r="X14" s="5" t="s">
        <v>482</v>
      </c>
      <c r="Y14" s="13" t="s">
        <v>483</v>
      </c>
      <c r="Z14" s="14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10" t="s">
        <v>40</v>
      </c>
      <c r="B15" s="10">
        <v>14</v>
      </c>
      <c r="C15" s="11" t="s">
        <v>41</v>
      </c>
      <c r="D15" s="12" t="s">
        <v>42</v>
      </c>
      <c r="E15" s="13" t="s">
        <v>69</v>
      </c>
      <c r="F15" s="13" t="s">
        <v>70</v>
      </c>
      <c r="G15" t="s">
        <v>508</v>
      </c>
      <c r="H15" s="13" t="s">
        <v>284</v>
      </c>
      <c r="I15" s="4" t="s">
        <v>505</v>
      </c>
      <c r="J15" s="7" t="s">
        <v>509</v>
      </c>
      <c r="K15" s="14" t="s">
        <v>303</v>
      </c>
      <c r="L15" s="14" t="s">
        <v>304</v>
      </c>
      <c r="M15" s="16" t="str">
        <f t="shared" ca="1" si="0"/>
        <v>10/09/18</v>
      </c>
      <c r="N15" s="8" t="s">
        <v>451</v>
      </c>
      <c r="O15" s="13" t="s">
        <v>284</v>
      </c>
      <c r="P15" s="16" t="str">
        <f t="shared" ca="1" si="2"/>
        <v>10/11/18</v>
      </c>
      <c r="Q15" s="8" t="s">
        <v>451</v>
      </c>
      <c r="R15" s="14" t="s">
        <v>459</v>
      </c>
      <c r="S15" s="14" t="s">
        <v>470</v>
      </c>
      <c r="T15" s="13"/>
      <c r="U15" s="5" t="s">
        <v>484</v>
      </c>
      <c r="V15" s="5" t="s">
        <v>485</v>
      </c>
      <c r="W15" s="5" t="s">
        <v>481</v>
      </c>
      <c r="X15" s="5" t="s">
        <v>482</v>
      </c>
      <c r="Y15" s="13" t="s">
        <v>483</v>
      </c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10" t="s">
        <v>40</v>
      </c>
      <c r="B16" s="10">
        <v>15</v>
      </c>
      <c r="C16" s="11" t="s">
        <v>41</v>
      </c>
      <c r="D16" s="12" t="s">
        <v>42</v>
      </c>
      <c r="E16" s="13" t="s">
        <v>71</v>
      </c>
      <c r="F16" s="13" t="s">
        <v>72</v>
      </c>
      <c r="G16" t="s">
        <v>508</v>
      </c>
      <c r="H16" s="13" t="s">
        <v>307</v>
      </c>
      <c r="I16" s="4" t="s">
        <v>505</v>
      </c>
      <c r="J16" s="7" t="s">
        <v>509</v>
      </c>
      <c r="K16" s="14" t="s">
        <v>305</v>
      </c>
      <c r="L16" s="14" t="s">
        <v>306</v>
      </c>
      <c r="M16" s="16" t="str">
        <f t="shared" ca="1" si="0"/>
        <v>10/09/18</v>
      </c>
      <c r="N16" s="8" t="s">
        <v>451</v>
      </c>
      <c r="O16" s="13" t="s">
        <v>307</v>
      </c>
      <c r="P16" s="16" t="str">
        <f t="shared" ca="1" si="2"/>
        <v>10/11/18</v>
      </c>
      <c r="Q16" s="8" t="s">
        <v>451</v>
      </c>
      <c r="R16" s="14" t="s">
        <v>457</v>
      </c>
      <c r="S16" s="14" t="s">
        <v>471</v>
      </c>
      <c r="T16" s="13"/>
      <c r="U16" s="13" t="s">
        <v>486</v>
      </c>
      <c r="V16" s="5" t="s">
        <v>491</v>
      </c>
      <c r="W16" s="5" t="s">
        <v>481</v>
      </c>
      <c r="X16" s="5" t="s">
        <v>482</v>
      </c>
      <c r="Y16" s="13" t="s">
        <v>483</v>
      </c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10" t="s">
        <v>40</v>
      </c>
      <c r="B17" s="10">
        <v>16</v>
      </c>
      <c r="C17" s="11" t="s">
        <v>41</v>
      </c>
      <c r="D17" s="12" t="s">
        <v>42</v>
      </c>
      <c r="E17" s="13" t="s">
        <v>73</v>
      </c>
      <c r="F17" s="13" t="s">
        <v>74</v>
      </c>
      <c r="G17" t="s">
        <v>508</v>
      </c>
      <c r="H17" s="13" t="s">
        <v>310</v>
      </c>
      <c r="I17" s="4" t="s">
        <v>505</v>
      </c>
      <c r="J17" s="7" t="s">
        <v>509</v>
      </c>
      <c r="K17" s="14" t="s">
        <v>308</v>
      </c>
      <c r="L17" s="14" t="s">
        <v>309</v>
      </c>
      <c r="M17" s="16" t="str">
        <f t="shared" ca="1" si="0"/>
        <v>10/09/18</v>
      </c>
      <c r="N17" s="8" t="s">
        <v>451</v>
      </c>
      <c r="O17" s="13" t="s">
        <v>310</v>
      </c>
      <c r="P17" s="16" t="str">
        <f t="shared" ca="1" si="2"/>
        <v>10/11/18</v>
      </c>
      <c r="Q17" s="8" t="s">
        <v>451</v>
      </c>
      <c r="R17" s="14" t="s">
        <v>464</v>
      </c>
      <c r="S17" s="14" t="s">
        <v>467</v>
      </c>
      <c r="T17" s="13"/>
      <c r="U17" s="5" t="s">
        <v>488</v>
      </c>
      <c r="V17" s="5" t="s">
        <v>495</v>
      </c>
      <c r="W17" s="5" t="s">
        <v>481</v>
      </c>
      <c r="X17" s="5" t="s">
        <v>482</v>
      </c>
      <c r="Y17" s="13" t="s">
        <v>483</v>
      </c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10" t="s">
        <v>40</v>
      </c>
      <c r="B18" s="10">
        <v>17</v>
      </c>
      <c r="C18" s="11" t="s">
        <v>41</v>
      </c>
      <c r="D18" s="12" t="s">
        <v>42</v>
      </c>
      <c r="E18" s="13" t="s">
        <v>75</v>
      </c>
      <c r="F18" s="13" t="s">
        <v>76</v>
      </c>
      <c r="G18" t="s">
        <v>508</v>
      </c>
      <c r="H18" s="13" t="s">
        <v>287</v>
      </c>
      <c r="I18" s="4" t="s">
        <v>505</v>
      </c>
      <c r="J18" s="7" t="s">
        <v>509</v>
      </c>
      <c r="K18" s="14" t="s">
        <v>311</v>
      </c>
      <c r="L18" s="14" t="s">
        <v>312</v>
      </c>
      <c r="M18" s="16" t="str">
        <f t="shared" ca="1" si="0"/>
        <v>10/09/18</v>
      </c>
      <c r="N18" s="8" t="s">
        <v>451</v>
      </c>
      <c r="O18" s="13" t="s">
        <v>287</v>
      </c>
      <c r="P18" s="16" t="str">
        <f t="shared" ca="1" si="2"/>
        <v>10/11/18</v>
      </c>
      <c r="Q18" s="8" t="s">
        <v>451</v>
      </c>
      <c r="R18" s="14" t="s">
        <v>459</v>
      </c>
      <c r="S18" s="14"/>
      <c r="T18" s="13"/>
      <c r="U18" s="13" t="s">
        <v>479</v>
      </c>
      <c r="V18" s="5" t="s">
        <v>496</v>
      </c>
      <c r="W18" s="5" t="s">
        <v>481</v>
      </c>
      <c r="X18" s="5" t="s">
        <v>482</v>
      </c>
      <c r="Y18" s="13" t="s">
        <v>483</v>
      </c>
      <c r="Z18" s="14" t="s">
        <v>526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10" t="s">
        <v>40</v>
      </c>
      <c r="B19" s="10">
        <v>18</v>
      </c>
      <c r="C19" s="11" t="s">
        <v>41</v>
      </c>
      <c r="D19" s="12" t="s">
        <v>42</v>
      </c>
      <c r="E19" s="13" t="s">
        <v>77</v>
      </c>
      <c r="F19" s="13" t="s">
        <v>78</v>
      </c>
      <c r="G19" t="s">
        <v>508</v>
      </c>
      <c r="H19" s="13" t="s">
        <v>315</v>
      </c>
      <c r="I19" s="4" t="s">
        <v>505</v>
      </c>
      <c r="J19" s="7" t="s">
        <v>509</v>
      </c>
      <c r="K19" s="14" t="s">
        <v>313</v>
      </c>
      <c r="L19" s="14" t="s">
        <v>314</v>
      </c>
      <c r="M19" s="16" t="str">
        <f t="shared" ca="1" si="0"/>
        <v>10/09/18</v>
      </c>
      <c r="N19" s="8" t="s">
        <v>451</v>
      </c>
      <c r="O19" s="13" t="s">
        <v>315</v>
      </c>
      <c r="P19" s="16" t="str">
        <f t="shared" ref="P19:P24" ca="1" si="3">TEXT(TODAY()+3,"mm/dd/yy")</f>
        <v>10/12/18</v>
      </c>
      <c r="Q19" s="8" t="s">
        <v>451</v>
      </c>
      <c r="R19" s="14" t="s">
        <v>457</v>
      </c>
      <c r="S19" s="14"/>
      <c r="T19" s="13"/>
      <c r="U19" s="5" t="s">
        <v>484</v>
      </c>
      <c r="V19" s="5" t="s">
        <v>485</v>
      </c>
      <c r="W19" s="5" t="s">
        <v>481</v>
      </c>
      <c r="X19" s="5" t="s">
        <v>482</v>
      </c>
      <c r="Y19" s="13" t="s">
        <v>483</v>
      </c>
      <c r="Z19" s="14" t="s">
        <v>478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10" t="s">
        <v>40</v>
      </c>
      <c r="B20" s="10">
        <v>19</v>
      </c>
      <c r="C20" s="11" t="s">
        <v>41</v>
      </c>
      <c r="D20" s="12" t="s">
        <v>42</v>
      </c>
      <c r="E20" s="13" t="s">
        <v>79</v>
      </c>
      <c r="F20" s="13" t="s">
        <v>80</v>
      </c>
      <c r="G20" t="s">
        <v>508</v>
      </c>
      <c r="H20" s="13" t="s">
        <v>272</v>
      </c>
      <c r="I20" s="4" t="s">
        <v>505</v>
      </c>
      <c r="J20" s="7" t="s">
        <v>509</v>
      </c>
      <c r="K20" s="15" t="s">
        <v>316</v>
      </c>
      <c r="L20" s="15" t="s">
        <v>317</v>
      </c>
      <c r="M20" s="16" t="str">
        <f t="shared" ca="1" si="0"/>
        <v>10/09/18</v>
      </c>
      <c r="N20" s="8" t="s">
        <v>451</v>
      </c>
      <c r="O20" s="13" t="s">
        <v>272</v>
      </c>
      <c r="P20" s="16" t="str">
        <f t="shared" ca="1" si="3"/>
        <v>10/12/18</v>
      </c>
      <c r="Q20" s="8" t="s">
        <v>451</v>
      </c>
      <c r="R20" s="15" t="s">
        <v>463</v>
      </c>
      <c r="S20" s="14" t="s">
        <v>471</v>
      </c>
      <c r="T20" s="13"/>
      <c r="U20" s="13" t="s">
        <v>486</v>
      </c>
      <c r="V20" s="5" t="s">
        <v>497</v>
      </c>
      <c r="W20" s="5" t="s">
        <v>481</v>
      </c>
      <c r="X20" s="5" t="s">
        <v>482</v>
      </c>
      <c r="Y20" s="13" t="s">
        <v>483</v>
      </c>
      <c r="Z20" s="14" t="s">
        <v>526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10" t="s">
        <v>40</v>
      </c>
      <c r="B21" s="10">
        <v>20</v>
      </c>
      <c r="C21" s="11" t="s">
        <v>41</v>
      </c>
      <c r="D21" s="12" t="s">
        <v>42</v>
      </c>
      <c r="E21" s="13" t="s">
        <v>81</v>
      </c>
      <c r="F21" s="13" t="s">
        <v>82</v>
      </c>
      <c r="G21" t="s">
        <v>508</v>
      </c>
      <c r="H21" s="13" t="s">
        <v>284</v>
      </c>
      <c r="I21" s="4" t="s">
        <v>505</v>
      </c>
      <c r="J21" s="7" t="s">
        <v>509</v>
      </c>
      <c r="K21" s="15" t="s">
        <v>318</v>
      </c>
      <c r="L21" s="15" t="s">
        <v>319</v>
      </c>
      <c r="M21" s="16" t="str">
        <f t="shared" ca="1" si="0"/>
        <v>10/09/18</v>
      </c>
      <c r="N21" s="8" t="s">
        <v>451</v>
      </c>
      <c r="O21" s="13" t="s">
        <v>284</v>
      </c>
      <c r="P21" s="16" t="str">
        <f t="shared" ca="1" si="3"/>
        <v>10/12/18</v>
      </c>
      <c r="Q21" s="8" t="s">
        <v>451</v>
      </c>
      <c r="R21" s="14" t="s">
        <v>459</v>
      </c>
      <c r="S21" s="14" t="s">
        <v>468</v>
      </c>
      <c r="T21" s="13"/>
      <c r="U21" s="5" t="s">
        <v>488</v>
      </c>
      <c r="V21" s="5" t="s">
        <v>498</v>
      </c>
      <c r="W21" s="5" t="s">
        <v>481</v>
      </c>
      <c r="X21" s="5" t="s">
        <v>482</v>
      </c>
      <c r="Y21" s="13" t="s">
        <v>483</v>
      </c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10" t="s">
        <v>40</v>
      </c>
      <c r="B22" s="10">
        <v>21</v>
      </c>
      <c r="C22" s="11" t="s">
        <v>41</v>
      </c>
      <c r="D22" s="12" t="s">
        <v>42</v>
      </c>
      <c r="E22" s="13" t="s">
        <v>83</v>
      </c>
      <c r="F22" s="13" t="s">
        <v>84</v>
      </c>
      <c r="G22" t="s">
        <v>508</v>
      </c>
      <c r="H22" s="13" t="s">
        <v>278</v>
      </c>
      <c r="I22" s="4" t="s">
        <v>505</v>
      </c>
      <c r="J22" s="7" t="s">
        <v>509</v>
      </c>
      <c r="K22" s="15" t="s">
        <v>320</v>
      </c>
      <c r="L22" s="15" t="s">
        <v>321</v>
      </c>
      <c r="M22" s="16" t="str">
        <f t="shared" ca="1" si="0"/>
        <v>10/09/18</v>
      </c>
      <c r="N22" s="8" t="s">
        <v>451</v>
      </c>
      <c r="O22" s="13" t="s">
        <v>307</v>
      </c>
      <c r="P22" s="16" t="str">
        <f t="shared" ca="1" si="3"/>
        <v>10/12/18</v>
      </c>
      <c r="Q22" s="8" t="s">
        <v>451</v>
      </c>
      <c r="R22" s="13" t="s">
        <v>457</v>
      </c>
      <c r="S22" s="14" t="s">
        <v>472</v>
      </c>
      <c r="T22" s="13"/>
      <c r="U22" s="13" t="s">
        <v>479</v>
      </c>
      <c r="V22" s="5" t="s">
        <v>499</v>
      </c>
      <c r="W22" s="5" t="s">
        <v>481</v>
      </c>
      <c r="X22" s="5" t="s">
        <v>482</v>
      </c>
      <c r="Y22" s="13" t="s">
        <v>483</v>
      </c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10" t="s">
        <v>40</v>
      </c>
      <c r="B23" s="10">
        <v>22</v>
      </c>
      <c r="C23" s="11" t="s">
        <v>41</v>
      </c>
      <c r="D23" s="12" t="s">
        <v>42</v>
      </c>
      <c r="E23" s="13" t="s">
        <v>85</v>
      </c>
      <c r="F23" s="13" t="s">
        <v>86</v>
      </c>
      <c r="G23" t="s">
        <v>508</v>
      </c>
      <c r="H23" s="13" t="s">
        <v>269</v>
      </c>
      <c r="I23" s="4" t="s">
        <v>505</v>
      </c>
      <c r="J23" s="7" t="s">
        <v>509</v>
      </c>
      <c r="K23" s="15" t="s">
        <v>322</v>
      </c>
      <c r="L23" s="15" t="s">
        <v>323</v>
      </c>
      <c r="M23" s="16" t="str">
        <f t="shared" ca="1" si="0"/>
        <v>10/09/18</v>
      </c>
      <c r="N23" s="8" t="s">
        <v>451</v>
      </c>
      <c r="O23" s="13" t="s">
        <v>269</v>
      </c>
      <c r="P23" s="16" t="str">
        <f t="shared" ca="1" si="3"/>
        <v>10/12/18</v>
      </c>
      <c r="Q23" s="8" t="s">
        <v>451</v>
      </c>
      <c r="R23" s="14" t="s">
        <v>459</v>
      </c>
      <c r="S23" s="14" t="s">
        <v>467</v>
      </c>
      <c r="T23" s="13"/>
      <c r="U23" s="5" t="s">
        <v>484</v>
      </c>
      <c r="V23" s="5" t="s">
        <v>485</v>
      </c>
      <c r="W23" s="5" t="s">
        <v>481</v>
      </c>
      <c r="X23" s="5" t="s">
        <v>482</v>
      </c>
      <c r="Y23" s="13" t="s">
        <v>483</v>
      </c>
      <c r="Z23" s="14" t="s">
        <v>526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10" t="s">
        <v>40</v>
      </c>
      <c r="B24" s="10">
        <v>23</v>
      </c>
      <c r="C24" s="11" t="s">
        <v>41</v>
      </c>
      <c r="D24" s="12" t="s">
        <v>42</v>
      </c>
      <c r="E24" s="13" t="s">
        <v>87</v>
      </c>
      <c r="F24" s="13" t="s">
        <v>88</v>
      </c>
      <c r="G24" t="s">
        <v>508</v>
      </c>
      <c r="H24" s="13" t="s">
        <v>326</v>
      </c>
      <c r="I24" s="4" t="s">
        <v>505</v>
      </c>
      <c r="J24" s="7" t="s">
        <v>509</v>
      </c>
      <c r="K24" s="15" t="s">
        <v>324</v>
      </c>
      <c r="L24" s="15" t="s">
        <v>325</v>
      </c>
      <c r="M24" s="16" t="str">
        <f t="shared" ca="1" si="0"/>
        <v>10/09/18</v>
      </c>
      <c r="N24" s="8" t="s">
        <v>451</v>
      </c>
      <c r="O24" s="13" t="s">
        <v>326</v>
      </c>
      <c r="P24" s="16" t="str">
        <f t="shared" ca="1" si="3"/>
        <v>10/12/18</v>
      </c>
      <c r="Q24" s="8" t="s">
        <v>451</v>
      </c>
      <c r="R24" s="14" t="s">
        <v>459</v>
      </c>
      <c r="S24" s="15"/>
      <c r="T24" s="13"/>
      <c r="U24" s="13" t="s">
        <v>486</v>
      </c>
      <c r="V24" s="5" t="s">
        <v>500</v>
      </c>
      <c r="W24" s="5" t="s">
        <v>481</v>
      </c>
      <c r="X24" s="5" t="s">
        <v>482</v>
      </c>
      <c r="Y24" s="13" t="s">
        <v>483</v>
      </c>
      <c r="Z24" s="14" t="s">
        <v>525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10" t="s">
        <v>40</v>
      </c>
      <c r="B25" s="10">
        <v>24</v>
      </c>
      <c r="C25" s="11" t="s">
        <v>41</v>
      </c>
      <c r="D25" s="12" t="s">
        <v>42</v>
      </c>
      <c r="E25" s="13" t="s">
        <v>89</v>
      </c>
      <c r="F25" s="13" t="s">
        <v>90</v>
      </c>
      <c r="G25" t="s">
        <v>508</v>
      </c>
      <c r="H25" s="13" t="s">
        <v>272</v>
      </c>
      <c r="I25" s="4" t="s">
        <v>505</v>
      </c>
      <c r="J25" s="7" t="s">
        <v>509</v>
      </c>
      <c r="K25" s="15" t="s">
        <v>327</v>
      </c>
      <c r="L25" s="15" t="s">
        <v>328</v>
      </c>
      <c r="M25" s="16" t="str">
        <f t="shared" ca="1" si="0"/>
        <v>10/09/18</v>
      </c>
      <c r="N25" s="8" t="s">
        <v>451</v>
      </c>
      <c r="O25" s="13" t="s">
        <v>272</v>
      </c>
      <c r="P25" s="16" t="str">
        <f ca="1">TEXT(TODAY()+4,"mm/dd/yy")</f>
        <v>10/13/18</v>
      </c>
      <c r="Q25" s="8" t="s">
        <v>451</v>
      </c>
      <c r="R25" s="14" t="s">
        <v>459</v>
      </c>
      <c r="S25" s="15" t="s">
        <v>473</v>
      </c>
      <c r="T25" s="13"/>
      <c r="U25" s="5" t="s">
        <v>488</v>
      </c>
      <c r="V25" s="5" t="s">
        <v>501</v>
      </c>
      <c r="W25" s="5" t="s">
        <v>481</v>
      </c>
      <c r="X25" s="5" t="s">
        <v>482</v>
      </c>
      <c r="Y25" s="13" t="s">
        <v>483</v>
      </c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10" t="s">
        <v>40</v>
      </c>
      <c r="B26" s="10">
        <v>25</v>
      </c>
      <c r="C26" s="11" t="s">
        <v>41</v>
      </c>
      <c r="D26" s="12" t="s">
        <v>42</v>
      </c>
      <c r="E26" s="13" t="s">
        <v>91</v>
      </c>
      <c r="F26" s="13" t="s">
        <v>92</v>
      </c>
      <c r="G26" t="s">
        <v>508</v>
      </c>
      <c r="H26" s="13" t="s">
        <v>272</v>
      </c>
      <c r="I26" s="4" t="s">
        <v>505</v>
      </c>
      <c r="J26" s="7" t="s">
        <v>509</v>
      </c>
      <c r="K26" s="15" t="s">
        <v>329</v>
      </c>
      <c r="L26" s="15" t="s">
        <v>330</v>
      </c>
      <c r="M26" s="16" t="str">
        <f t="shared" ca="1" si="0"/>
        <v>10/09/18</v>
      </c>
      <c r="N26" s="8" t="s">
        <v>451</v>
      </c>
      <c r="O26" s="13" t="s">
        <v>272</v>
      </c>
      <c r="P26" s="16" t="str">
        <f t="shared" ref="P26:P31" ca="1" si="4">TEXT(TODAY()+4,"mm/dd/yy")</f>
        <v>10/13/18</v>
      </c>
      <c r="Q26" s="8" t="s">
        <v>451</v>
      </c>
      <c r="R26" s="15" t="s">
        <v>462</v>
      </c>
      <c r="S26" s="15" t="s">
        <v>474</v>
      </c>
      <c r="T26" s="13"/>
      <c r="U26" s="13" t="s">
        <v>479</v>
      </c>
      <c r="V26" s="5" t="s">
        <v>502</v>
      </c>
      <c r="W26" s="5" t="s">
        <v>481</v>
      </c>
      <c r="X26" s="5" t="s">
        <v>482</v>
      </c>
      <c r="Y26" s="13" t="s">
        <v>483</v>
      </c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10" t="s">
        <v>40</v>
      </c>
      <c r="B27" s="10">
        <v>26</v>
      </c>
      <c r="C27" s="11" t="s">
        <v>41</v>
      </c>
      <c r="D27" s="12" t="s">
        <v>42</v>
      </c>
      <c r="E27" s="13" t="s">
        <v>93</v>
      </c>
      <c r="F27" s="13" t="s">
        <v>94</v>
      </c>
      <c r="G27" t="s">
        <v>508</v>
      </c>
      <c r="H27" s="13" t="s">
        <v>307</v>
      </c>
      <c r="I27" s="4" t="s">
        <v>505</v>
      </c>
      <c r="J27" s="7" t="s">
        <v>509</v>
      </c>
      <c r="K27" s="15" t="s">
        <v>331</v>
      </c>
      <c r="L27" s="15" t="s">
        <v>332</v>
      </c>
      <c r="M27" s="16" t="str">
        <f t="shared" ca="1" si="0"/>
        <v>10/09/18</v>
      </c>
      <c r="N27" s="8" t="s">
        <v>451</v>
      </c>
      <c r="O27" s="13" t="s">
        <v>278</v>
      </c>
      <c r="P27" s="16" t="str">
        <f t="shared" ca="1" si="4"/>
        <v>10/13/18</v>
      </c>
      <c r="Q27" s="8" t="s">
        <v>451</v>
      </c>
      <c r="R27" s="15" t="s">
        <v>463</v>
      </c>
      <c r="S27" s="14" t="s">
        <v>469</v>
      </c>
      <c r="T27" s="13"/>
      <c r="U27" s="5" t="s">
        <v>484</v>
      </c>
      <c r="V27" s="5" t="s">
        <v>485</v>
      </c>
      <c r="W27" s="5" t="s">
        <v>481</v>
      </c>
      <c r="X27" s="5" t="s">
        <v>482</v>
      </c>
      <c r="Y27" s="13" t="s">
        <v>483</v>
      </c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10" t="s">
        <v>40</v>
      </c>
      <c r="B28" s="10">
        <v>27</v>
      </c>
      <c r="C28" s="11" t="s">
        <v>41</v>
      </c>
      <c r="D28" s="12" t="s">
        <v>42</v>
      </c>
      <c r="E28" s="13" t="s">
        <v>95</v>
      </c>
      <c r="F28" s="13" t="s">
        <v>96</v>
      </c>
      <c r="G28" t="s">
        <v>508</v>
      </c>
      <c r="H28" s="13" t="s">
        <v>269</v>
      </c>
      <c r="I28" s="4" t="s">
        <v>505</v>
      </c>
      <c r="J28" s="7" t="s">
        <v>509</v>
      </c>
      <c r="K28" s="15" t="s">
        <v>333</v>
      </c>
      <c r="L28" s="15" t="s">
        <v>334</v>
      </c>
      <c r="M28" s="16" t="str">
        <f t="shared" ca="1" si="0"/>
        <v>10/09/18</v>
      </c>
      <c r="N28" s="8" t="s">
        <v>451</v>
      </c>
      <c r="O28" s="13" t="s">
        <v>269</v>
      </c>
      <c r="P28" s="16" t="str">
        <f t="shared" ca="1" si="4"/>
        <v>10/13/18</v>
      </c>
      <c r="Q28" s="8" t="s">
        <v>451</v>
      </c>
      <c r="R28" s="13" t="s">
        <v>457</v>
      </c>
      <c r="S28" s="15"/>
      <c r="T28" s="13"/>
      <c r="U28" s="13" t="s">
        <v>486</v>
      </c>
      <c r="V28" s="5" t="s">
        <v>503</v>
      </c>
      <c r="W28" s="5" t="s">
        <v>481</v>
      </c>
      <c r="X28" s="5" t="s">
        <v>482</v>
      </c>
      <c r="Y28" s="13" t="s">
        <v>483</v>
      </c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10" t="s">
        <v>40</v>
      </c>
      <c r="B29" s="10">
        <v>28</v>
      </c>
      <c r="C29" s="11" t="s">
        <v>41</v>
      </c>
      <c r="D29" s="12" t="s">
        <v>42</v>
      </c>
      <c r="E29" s="13" t="s">
        <v>97</v>
      </c>
      <c r="F29" s="13" t="s">
        <v>98</v>
      </c>
      <c r="G29" t="s">
        <v>508</v>
      </c>
      <c r="H29" s="13" t="s">
        <v>272</v>
      </c>
      <c r="I29" s="4" t="s">
        <v>505</v>
      </c>
      <c r="J29" s="7" t="s">
        <v>509</v>
      </c>
      <c r="K29" s="15" t="s">
        <v>335</v>
      </c>
      <c r="L29" s="15" t="s">
        <v>336</v>
      </c>
      <c r="M29" s="16" t="str">
        <f t="shared" ca="1" si="0"/>
        <v>10/09/18</v>
      </c>
      <c r="N29" s="8" t="s">
        <v>451</v>
      </c>
      <c r="O29" s="13" t="s">
        <v>272</v>
      </c>
      <c r="P29" s="16" t="str">
        <f t="shared" ca="1" si="4"/>
        <v>10/13/18</v>
      </c>
      <c r="Q29" s="8" t="s">
        <v>451</v>
      </c>
      <c r="R29" s="14" t="s">
        <v>460</v>
      </c>
      <c r="S29" s="15"/>
      <c r="T29" s="13"/>
      <c r="U29" s="5" t="s">
        <v>488</v>
      </c>
      <c r="V29" s="5" t="s">
        <v>504</v>
      </c>
      <c r="W29" s="5" t="s">
        <v>481</v>
      </c>
      <c r="X29" s="5" t="s">
        <v>482</v>
      </c>
      <c r="Y29" s="13" t="s">
        <v>483</v>
      </c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10" t="s">
        <v>40</v>
      </c>
      <c r="B30" s="10">
        <v>29</v>
      </c>
      <c r="C30" s="11" t="s">
        <v>41</v>
      </c>
      <c r="D30" s="12" t="s">
        <v>42</v>
      </c>
      <c r="E30" s="13" t="s">
        <v>99</v>
      </c>
      <c r="F30" s="13" t="s">
        <v>100</v>
      </c>
      <c r="G30" t="s">
        <v>508</v>
      </c>
      <c r="H30" s="13" t="s">
        <v>272</v>
      </c>
      <c r="I30" s="4" t="s">
        <v>505</v>
      </c>
      <c r="J30" s="7" t="s">
        <v>509</v>
      </c>
      <c r="K30" s="14" t="s">
        <v>337</v>
      </c>
      <c r="L30" s="14" t="s">
        <v>338</v>
      </c>
      <c r="M30" s="16" t="str">
        <f t="shared" ca="1" si="0"/>
        <v>10/09/18</v>
      </c>
      <c r="N30" s="8" t="s">
        <v>451</v>
      </c>
      <c r="O30" s="13" t="s">
        <v>272</v>
      </c>
      <c r="P30" s="16" t="str">
        <f t="shared" ca="1" si="4"/>
        <v>10/13/18</v>
      </c>
      <c r="Q30" s="8" t="s">
        <v>451</v>
      </c>
      <c r="R30" s="14" t="s">
        <v>462</v>
      </c>
      <c r="S30" s="14"/>
      <c r="T30" s="13"/>
      <c r="U30" s="13" t="s">
        <v>479</v>
      </c>
      <c r="V30" s="5" t="s">
        <v>480</v>
      </c>
      <c r="W30" s="5" t="s">
        <v>481</v>
      </c>
      <c r="X30" s="5" t="s">
        <v>482</v>
      </c>
      <c r="Y30" s="13" t="s">
        <v>483</v>
      </c>
      <c r="Z30" s="14" t="s">
        <v>526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10" t="s">
        <v>40</v>
      </c>
      <c r="B31" s="10">
        <v>30</v>
      </c>
      <c r="C31" s="11" t="s">
        <v>41</v>
      </c>
      <c r="D31" s="12" t="s">
        <v>42</v>
      </c>
      <c r="E31" s="13" t="s">
        <v>101</v>
      </c>
      <c r="F31" s="13" t="s">
        <v>102</v>
      </c>
      <c r="G31" t="s">
        <v>508</v>
      </c>
      <c r="H31" s="13" t="s">
        <v>341</v>
      </c>
      <c r="I31" s="4" t="s">
        <v>505</v>
      </c>
      <c r="J31" s="7" t="s">
        <v>509</v>
      </c>
      <c r="K31" s="14" t="s">
        <v>339</v>
      </c>
      <c r="L31" s="14" t="s">
        <v>340</v>
      </c>
      <c r="M31" s="16" t="str">
        <f t="shared" ca="1" si="0"/>
        <v>10/09/18</v>
      </c>
      <c r="N31" s="8" t="s">
        <v>451</v>
      </c>
      <c r="O31" s="13" t="s">
        <v>341</v>
      </c>
      <c r="P31" s="16" t="str">
        <f t="shared" ca="1" si="4"/>
        <v>10/13/18</v>
      </c>
      <c r="Q31" s="8" t="s">
        <v>455</v>
      </c>
      <c r="R31" s="14" t="s">
        <v>459</v>
      </c>
      <c r="S31" s="14"/>
      <c r="T31" s="13"/>
      <c r="U31" s="5" t="s">
        <v>484</v>
      </c>
      <c r="V31" s="5" t="s">
        <v>485</v>
      </c>
      <c r="W31" s="5" t="s">
        <v>481</v>
      </c>
      <c r="X31" s="5" t="s">
        <v>482</v>
      </c>
      <c r="Y31" s="13" t="s">
        <v>483</v>
      </c>
      <c r="Z31" s="14" t="s">
        <v>528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10" t="s">
        <v>40</v>
      </c>
      <c r="B32" s="10">
        <v>31</v>
      </c>
      <c r="C32" s="11" t="s">
        <v>41</v>
      </c>
      <c r="D32" s="12" t="s">
        <v>42</v>
      </c>
      <c r="E32" s="13" t="s">
        <v>103</v>
      </c>
      <c r="F32" s="13" t="s">
        <v>104</v>
      </c>
      <c r="G32" t="s">
        <v>508</v>
      </c>
      <c r="H32" s="13" t="s">
        <v>344</v>
      </c>
      <c r="I32" s="4" t="s">
        <v>505</v>
      </c>
      <c r="J32" s="7" t="s">
        <v>509</v>
      </c>
      <c r="K32" s="14" t="s">
        <v>342</v>
      </c>
      <c r="L32" s="14" t="s">
        <v>343</v>
      </c>
      <c r="M32" s="16" t="str">
        <f t="shared" ca="1" si="0"/>
        <v>10/09/18</v>
      </c>
      <c r="N32" s="8" t="s">
        <v>451</v>
      </c>
      <c r="O32" s="13" t="s">
        <v>344</v>
      </c>
      <c r="P32" s="16" t="str">
        <f ca="1">TEXT(TODAY()+5, "mm/dd/yy")</f>
        <v>10/14/18</v>
      </c>
      <c r="Q32" s="8" t="s">
        <v>451</v>
      </c>
      <c r="R32" s="14" t="s">
        <v>463</v>
      </c>
      <c r="S32" s="14" t="s">
        <v>475</v>
      </c>
      <c r="T32" s="13"/>
      <c r="U32" s="13" t="s">
        <v>486</v>
      </c>
      <c r="V32" s="5" t="s">
        <v>487</v>
      </c>
      <c r="W32" s="5" t="s">
        <v>481</v>
      </c>
      <c r="X32" s="5" t="s">
        <v>482</v>
      </c>
      <c r="Y32" s="13" t="s">
        <v>483</v>
      </c>
      <c r="Z32" s="14" t="s">
        <v>529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10" t="s">
        <v>40</v>
      </c>
      <c r="B33" s="10">
        <v>32</v>
      </c>
      <c r="C33" s="11" t="s">
        <v>41</v>
      </c>
      <c r="D33" s="12" t="s">
        <v>42</v>
      </c>
      <c r="E33" s="13" t="s">
        <v>105</v>
      </c>
      <c r="F33" s="13" t="s">
        <v>106</v>
      </c>
      <c r="G33" t="s">
        <v>508</v>
      </c>
      <c r="H33" s="13" t="s">
        <v>275</v>
      </c>
      <c r="I33" s="4" t="s">
        <v>505</v>
      </c>
      <c r="J33" s="7" t="s">
        <v>509</v>
      </c>
      <c r="K33" s="14" t="s">
        <v>345</v>
      </c>
      <c r="L33" s="14" t="s">
        <v>346</v>
      </c>
      <c r="M33" s="16" t="str">
        <f t="shared" ca="1" si="0"/>
        <v>10/09/18</v>
      </c>
      <c r="N33" s="8" t="s">
        <v>451</v>
      </c>
      <c r="O33" s="13" t="s">
        <v>275</v>
      </c>
      <c r="P33" s="16" t="str">
        <f ca="1">TEXT(TODAY()+8, "mm/dd/yy")</f>
        <v>10/17/18</v>
      </c>
      <c r="Q33" s="8" t="s">
        <v>510</v>
      </c>
      <c r="R33" s="14" t="s">
        <v>459</v>
      </c>
      <c r="S33" s="14"/>
      <c r="T33" s="13"/>
      <c r="U33" s="5" t="s">
        <v>488</v>
      </c>
      <c r="V33" s="5" t="s">
        <v>489</v>
      </c>
      <c r="W33" s="5" t="s">
        <v>481</v>
      </c>
      <c r="X33" s="5" t="s">
        <v>482</v>
      </c>
      <c r="Y33" s="13" t="s">
        <v>483</v>
      </c>
      <c r="Z33" s="14" t="s">
        <v>529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10" t="s">
        <v>40</v>
      </c>
      <c r="B34" s="10">
        <v>33</v>
      </c>
      <c r="C34" s="11" t="s">
        <v>41</v>
      </c>
      <c r="D34" s="12" t="s">
        <v>42</v>
      </c>
      <c r="E34" s="13" t="s">
        <v>107</v>
      </c>
      <c r="F34" s="13" t="s">
        <v>108</v>
      </c>
      <c r="G34" t="s">
        <v>508</v>
      </c>
      <c r="H34" s="13" t="s">
        <v>275</v>
      </c>
      <c r="I34" s="4" t="s">
        <v>505</v>
      </c>
      <c r="J34" s="7" t="s">
        <v>509</v>
      </c>
      <c r="K34" s="15" t="s">
        <v>347</v>
      </c>
      <c r="L34" s="15" t="s">
        <v>348</v>
      </c>
      <c r="M34" s="16" t="str">
        <f t="shared" ca="1" si="0"/>
        <v>10/09/18</v>
      </c>
      <c r="N34" s="8" t="s">
        <v>451</v>
      </c>
      <c r="O34" s="13" t="s">
        <v>275</v>
      </c>
      <c r="P34" s="16" t="str">
        <f ca="1">TEXT(TODAY()+9, "mm/dd/yy")</f>
        <v>10/18/18</v>
      </c>
      <c r="Q34" s="8" t="s">
        <v>455</v>
      </c>
      <c r="R34" s="13" t="s">
        <v>457</v>
      </c>
      <c r="S34" s="15"/>
      <c r="T34" s="13"/>
      <c r="U34" s="13" t="s">
        <v>479</v>
      </c>
      <c r="V34" s="5" t="s">
        <v>490</v>
      </c>
      <c r="W34" s="5" t="s">
        <v>481</v>
      </c>
      <c r="X34" s="5" t="s">
        <v>482</v>
      </c>
      <c r="Y34" s="13" t="s">
        <v>483</v>
      </c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10" t="s">
        <v>40</v>
      </c>
      <c r="B35" s="10">
        <v>34</v>
      </c>
      <c r="C35" s="11" t="s">
        <v>41</v>
      </c>
      <c r="D35" s="12" t="s">
        <v>42</v>
      </c>
      <c r="E35" s="13" t="s">
        <v>109</v>
      </c>
      <c r="F35" s="13" t="s">
        <v>110</v>
      </c>
      <c r="G35" t="s">
        <v>508</v>
      </c>
      <c r="H35" s="13" t="s">
        <v>351</v>
      </c>
      <c r="I35" s="4" t="s">
        <v>505</v>
      </c>
      <c r="J35" s="7" t="s">
        <v>509</v>
      </c>
      <c r="K35" s="14" t="s">
        <v>349</v>
      </c>
      <c r="L35" s="14" t="s">
        <v>350</v>
      </c>
      <c r="M35" s="16" t="str">
        <f t="shared" ca="1" si="0"/>
        <v>10/09/18</v>
      </c>
      <c r="N35" s="8" t="s">
        <v>451</v>
      </c>
      <c r="O35" s="13" t="s">
        <v>377</v>
      </c>
      <c r="P35" s="16" t="str">
        <f ca="1">TEXT(TODAY()+14, "mm/dd/yy")</f>
        <v>10/23/18</v>
      </c>
      <c r="Q35" s="8" t="s">
        <v>451</v>
      </c>
      <c r="R35" s="14" t="s">
        <v>457</v>
      </c>
      <c r="S35" s="14"/>
      <c r="T35" s="13"/>
      <c r="U35" s="5" t="s">
        <v>484</v>
      </c>
      <c r="V35" s="5" t="s">
        <v>485</v>
      </c>
      <c r="W35" s="5" t="s">
        <v>481</v>
      </c>
      <c r="X35" s="5" t="s">
        <v>482</v>
      </c>
      <c r="Y35" s="13" t="s">
        <v>483</v>
      </c>
      <c r="Z35" s="14" t="s">
        <v>526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10" t="s">
        <v>40</v>
      </c>
      <c r="B36" s="10">
        <v>35</v>
      </c>
      <c r="C36" s="11" t="s">
        <v>41</v>
      </c>
      <c r="D36" s="12" t="s">
        <v>42</v>
      </c>
      <c r="E36" s="13" t="s">
        <v>111</v>
      </c>
      <c r="F36" s="13" t="s">
        <v>112</v>
      </c>
      <c r="G36" t="s">
        <v>508</v>
      </c>
      <c r="H36" s="14" t="s">
        <v>354</v>
      </c>
      <c r="I36" s="4" t="s">
        <v>505</v>
      </c>
      <c r="J36" s="7" t="s">
        <v>509</v>
      </c>
      <c r="K36" s="14" t="s">
        <v>352</v>
      </c>
      <c r="L36" s="14" t="s">
        <v>353</v>
      </c>
      <c r="M36" s="16" t="str">
        <f t="shared" ca="1" si="0"/>
        <v>10/09/18</v>
      </c>
      <c r="N36" s="8" t="s">
        <v>451</v>
      </c>
      <c r="O36" s="14" t="s">
        <v>354</v>
      </c>
      <c r="P36" s="16" t="str">
        <f ca="1">TEXT(TODAY()+6, "mm/dd/yy")</f>
        <v>10/15/18</v>
      </c>
      <c r="Q36" s="8" t="s">
        <v>455</v>
      </c>
      <c r="R36" s="14" t="s">
        <v>457</v>
      </c>
      <c r="S36" s="14"/>
      <c r="T36" s="13"/>
      <c r="U36" s="13" t="s">
        <v>486</v>
      </c>
      <c r="V36" s="5" t="s">
        <v>491</v>
      </c>
      <c r="W36" s="5" t="s">
        <v>481</v>
      </c>
      <c r="X36" s="5" t="s">
        <v>482</v>
      </c>
      <c r="Y36" s="13" t="s">
        <v>483</v>
      </c>
      <c r="Z36" s="14" t="s">
        <v>526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10" t="s">
        <v>40</v>
      </c>
      <c r="B37" s="10">
        <v>36</v>
      </c>
      <c r="C37" s="11" t="s">
        <v>41</v>
      </c>
      <c r="D37" s="12" t="s">
        <v>42</v>
      </c>
      <c r="E37" s="13" t="s">
        <v>113</v>
      </c>
      <c r="F37" s="13" t="s">
        <v>114</v>
      </c>
      <c r="G37" t="s">
        <v>508</v>
      </c>
      <c r="H37" s="14" t="s">
        <v>351</v>
      </c>
      <c r="I37" s="4" t="s">
        <v>505</v>
      </c>
      <c r="J37" s="7" t="s">
        <v>509</v>
      </c>
      <c r="K37" s="14" t="s">
        <v>355</v>
      </c>
      <c r="L37" s="14" t="s">
        <v>356</v>
      </c>
      <c r="M37" s="16" t="str">
        <f t="shared" ca="1" si="0"/>
        <v>10/09/18</v>
      </c>
      <c r="N37" s="8" t="s">
        <v>451</v>
      </c>
      <c r="O37" s="14" t="s">
        <v>351</v>
      </c>
      <c r="P37" s="16" t="str">
        <f ca="1">TEXT(TODAY()+21, "mm/dd/yy")</f>
        <v>10/30/18</v>
      </c>
      <c r="Q37" s="8" t="s">
        <v>455</v>
      </c>
      <c r="R37" s="14" t="s">
        <v>457</v>
      </c>
      <c r="S37" s="14"/>
      <c r="T37" s="13"/>
      <c r="U37" s="5" t="s">
        <v>488</v>
      </c>
      <c r="V37" s="5" t="s">
        <v>492</v>
      </c>
      <c r="W37" s="5" t="s">
        <v>481</v>
      </c>
      <c r="X37" s="5" t="s">
        <v>482</v>
      </c>
      <c r="Y37" s="13" t="s">
        <v>483</v>
      </c>
      <c r="Z37" s="14" t="s">
        <v>528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10" t="s">
        <v>40</v>
      </c>
      <c r="B38" s="10">
        <v>37</v>
      </c>
      <c r="C38" s="11" t="s">
        <v>41</v>
      </c>
      <c r="D38" s="12" t="s">
        <v>42</v>
      </c>
      <c r="E38" s="13" t="s">
        <v>115</v>
      </c>
      <c r="F38" s="13" t="s">
        <v>116</v>
      </c>
      <c r="G38" t="s">
        <v>508</v>
      </c>
      <c r="H38" s="14" t="s">
        <v>359</v>
      </c>
      <c r="I38" s="4" t="s">
        <v>505</v>
      </c>
      <c r="J38" s="7" t="s">
        <v>509</v>
      </c>
      <c r="K38" s="14" t="s">
        <v>357</v>
      </c>
      <c r="L38" s="14" t="s">
        <v>358</v>
      </c>
      <c r="M38" s="16" t="str">
        <f t="shared" ca="1" si="0"/>
        <v>10/09/18</v>
      </c>
      <c r="N38" s="8" t="s">
        <v>451</v>
      </c>
      <c r="O38" s="14" t="s">
        <v>359</v>
      </c>
      <c r="P38" s="16" t="str">
        <f ca="1">TEXT(TODAY()+27, "mm/dd/yy")</f>
        <v>11/05/18</v>
      </c>
      <c r="Q38" s="8" t="s">
        <v>455</v>
      </c>
      <c r="R38" s="14" t="s">
        <v>457</v>
      </c>
      <c r="S38" s="14"/>
      <c r="T38" s="13"/>
      <c r="U38" s="13" t="s">
        <v>479</v>
      </c>
      <c r="V38" s="5" t="s">
        <v>493</v>
      </c>
      <c r="W38" s="5" t="s">
        <v>481</v>
      </c>
      <c r="X38" s="5" t="s">
        <v>482</v>
      </c>
      <c r="Y38" s="13" t="s">
        <v>483</v>
      </c>
      <c r="Z38" s="14" t="s">
        <v>530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10" t="s">
        <v>40</v>
      </c>
      <c r="B39" s="10">
        <v>38</v>
      </c>
      <c r="C39" s="11" t="s">
        <v>506</v>
      </c>
      <c r="D39" s="12" t="s">
        <v>42</v>
      </c>
      <c r="E39" s="13" t="s">
        <v>117</v>
      </c>
      <c r="F39" s="13" t="s">
        <v>118</v>
      </c>
      <c r="G39" t="s">
        <v>508</v>
      </c>
      <c r="H39" s="13" t="s">
        <v>362</v>
      </c>
      <c r="I39" s="4" t="s">
        <v>505</v>
      </c>
      <c r="J39" s="7" t="s">
        <v>509</v>
      </c>
      <c r="K39" s="14" t="s">
        <v>360</v>
      </c>
      <c r="L39" s="14" t="s">
        <v>361</v>
      </c>
      <c r="M39" s="16" t="str">
        <f t="shared" ca="1" si="0"/>
        <v>10/09/18</v>
      </c>
      <c r="N39" s="8" t="s">
        <v>451</v>
      </c>
      <c r="O39" s="13" t="s">
        <v>362</v>
      </c>
      <c r="P39" s="16" t="str">
        <f ca="1">TEXT(TODAY()+5, "mm/dd/yy")</f>
        <v>10/14/18</v>
      </c>
      <c r="Q39" s="8" t="s">
        <v>515</v>
      </c>
      <c r="R39" s="14" t="s">
        <v>459</v>
      </c>
      <c r="S39" s="14" t="s">
        <v>469</v>
      </c>
      <c r="T39" s="13"/>
      <c r="U39" s="5" t="s">
        <v>484</v>
      </c>
      <c r="V39" s="5" t="s">
        <v>485</v>
      </c>
      <c r="W39" s="5" t="s">
        <v>481</v>
      </c>
      <c r="X39" s="5" t="s">
        <v>482</v>
      </c>
      <c r="Y39" s="13" t="s">
        <v>483</v>
      </c>
      <c r="Z39" s="14" t="s">
        <v>531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10" t="s">
        <v>40</v>
      </c>
      <c r="B40" s="10">
        <v>39</v>
      </c>
      <c r="C40" s="11" t="s">
        <v>506</v>
      </c>
      <c r="D40" s="12" t="s">
        <v>42</v>
      </c>
      <c r="E40" s="13" t="s">
        <v>119</v>
      </c>
      <c r="F40" s="13" t="s">
        <v>120</v>
      </c>
      <c r="G40" t="s">
        <v>508</v>
      </c>
      <c r="H40" s="13" t="s">
        <v>365</v>
      </c>
      <c r="I40" s="4" t="s">
        <v>505</v>
      </c>
      <c r="J40" s="7" t="s">
        <v>509</v>
      </c>
      <c r="K40" s="15" t="s">
        <v>363</v>
      </c>
      <c r="L40" s="15" t="s">
        <v>364</v>
      </c>
      <c r="M40" s="16" t="str">
        <f t="shared" ca="1" si="0"/>
        <v>10/09/18</v>
      </c>
      <c r="N40" s="8" t="s">
        <v>451</v>
      </c>
      <c r="O40" s="13" t="s">
        <v>365</v>
      </c>
      <c r="P40" s="16" t="str">
        <f ca="1">TEXT(TODAY()+29, "mm/dd/yy")</f>
        <v>11/07/18</v>
      </c>
      <c r="Q40" s="8" t="s">
        <v>451</v>
      </c>
      <c r="R40" s="15" t="s">
        <v>463</v>
      </c>
      <c r="S40" s="15"/>
      <c r="T40" s="13"/>
      <c r="U40" s="6"/>
      <c r="V40" s="6"/>
      <c r="W40" s="5"/>
      <c r="X40" s="5"/>
      <c r="Y40" s="5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10" t="s">
        <v>40</v>
      </c>
      <c r="B41" s="10">
        <v>40</v>
      </c>
      <c r="C41" s="11" t="s">
        <v>506</v>
      </c>
      <c r="D41" s="12" t="s">
        <v>42</v>
      </c>
      <c r="E41" s="13" t="s">
        <v>121</v>
      </c>
      <c r="F41" s="13" t="s">
        <v>122</v>
      </c>
      <c r="G41" t="s">
        <v>508</v>
      </c>
      <c r="H41" s="14" t="s">
        <v>365</v>
      </c>
      <c r="I41" s="4" t="s">
        <v>505</v>
      </c>
      <c r="J41" s="7" t="s">
        <v>509</v>
      </c>
      <c r="K41" s="14" t="s">
        <v>366</v>
      </c>
      <c r="L41" s="14" t="s">
        <v>367</v>
      </c>
      <c r="M41" s="16" t="str">
        <f t="shared" ca="1" si="0"/>
        <v>10/09/18</v>
      </c>
      <c r="N41" s="8" t="s">
        <v>451</v>
      </c>
      <c r="O41" s="14" t="s">
        <v>365</v>
      </c>
      <c r="P41" s="16" t="str">
        <f ca="1">TEXT(TODAY()+42, "mm/dd/yy")</f>
        <v>11/20/18</v>
      </c>
      <c r="Q41" s="8" t="s">
        <v>451</v>
      </c>
      <c r="R41" s="14" t="s">
        <v>459</v>
      </c>
      <c r="S41" s="14"/>
      <c r="T41" s="13"/>
      <c r="U41" s="5"/>
      <c r="V41" s="6"/>
      <c r="W41" s="5"/>
      <c r="X41" s="5"/>
      <c r="Y41" s="5"/>
      <c r="Z41" s="14" t="s">
        <v>530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10" t="s">
        <v>40</v>
      </c>
      <c r="B42" s="10">
        <v>41</v>
      </c>
      <c r="C42" s="11" t="s">
        <v>506</v>
      </c>
      <c r="D42" s="12" t="s">
        <v>42</v>
      </c>
      <c r="E42" s="13" t="s">
        <v>123</v>
      </c>
      <c r="F42" s="13" t="s">
        <v>124</v>
      </c>
      <c r="G42" t="s">
        <v>508</v>
      </c>
      <c r="H42" s="14" t="s">
        <v>275</v>
      </c>
      <c r="I42" s="4" t="s">
        <v>505</v>
      </c>
      <c r="J42" s="7" t="s">
        <v>509</v>
      </c>
      <c r="K42" s="14" t="s">
        <v>368</v>
      </c>
      <c r="L42" s="14" t="s">
        <v>369</v>
      </c>
      <c r="M42" s="16" t="str">
        <f t="shared" ca="1" si="0"/>
        <v>10/09/18</v>
      </c>
      <c r="N42" s="8" t="s">
        <v>451</v>
      </c>
      <c r="O42" s="14" t="s">
        <v>275</v>
      </c>
      <c r="P42" s="16" t="str">
        <f ca="1">TEXT(TODAY()+59, "mm/dd/yy")</f>
        <v>12/07/18</v>
      </c>
      <c r="Q42" s="8" t="s">
        <v>451</v>
      </c>
      <c r="R42" s="14" t="s">
        <v>457</v>
      </c>
      <c r="S42" s="14"/>
      <c r="T42" s="13"/>
      <c r="U42" s="6"/>
      <c r="V42" s="5"/>
      <c r="W42" s="5"/>
      <c r="X42" s="5"/>
      <c r="Y42" s="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10" t="s">
        <v>40</v>
      </c>
      <c r="B43" s="10">
        <v>42</v>
      </c>
      <c r="C43" s="11" t="s">
        <v>506</v>
      </c>
      <c r="D43" s="12" t="s">
        <v>42</v>
      </c>
      <c r="E43" s="13" t="s">
        <v>125</v>
      </c>
      <c r="F43" s="13" t="s">
        <v>126</v>
      </c>
      <c r="G43" t="s">
        <v>508</v>
      </c>
      <c r="H43" s="13" t="s">
        <v>365</v>
      </c>
      <c r="I43" s="4" t="s">
        <v>505</v>
      </c>
      <c r="J43" s="7" t="s">
        <v>509</v>
      </c>
      <c r="K43" s="14" t="s">
        <v>370</v>
      </c>
      <c r="L43" s="14" t="s">
        <v>371</v>
      </c>
      <c r="M43" s="16" t="str">
        <f t="shared" ca="1" si="0"/>
        <v>10/09/18</v>
      </c>
      <c r="N43" s="8" t="s">
        <v>451</v>
      </c>
      <c r="O43" s="13" t="s">
        <v>365</v>
      </c>
      <c r="P43" s="16" t="str">
        <f ca="1">TEXT(TODAY()+60, "mm/dd/yy")</f>
        <v>12/08/18</v>
      </c>
      <c r="Q43" s="8" t="s">
        <v>456</v>
      </c>
      <c r="R43" s="14" t="s">
        <v>457</v>
      </c>
      <c r="S43" s="14" t="s">
        <v>476</v>
      </c>
      <c r="T43" s="13"/>
      <c r="U43" s="6"/>
      <c r="V43" s="6"/>
      <c r="W43" s="5"/>
      <c r="X43" s="5"/>
      <c r="Y43" s="5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10" t="s">
        <v>40</v>
      </c>
      <c r="B44" s="10">
        <v>43</v>
      </c>
      <c r="C44" s="11" t="s">
        <v>506</v>
      </c>
      <c r="D44" s="12" t="s">
        <v>42</v>
      </c>
      <c r="E44" s="13" t="s">
        <v>127</v>
      </c>
      <c r="F44" s="13" t="s">
        <v>128</v>
      </c>
      <c r="G44" t="s">
        <v>508</v>
      </c>
      <c r="H44" s="14" t="s">
        <v>374</v>
      </c>
      <c r="I44" s="4" t="s">
        <v>505</v>
      </c>
      <c r="J44" s="7" t="s">
        <v>509</v>
      </c>
      <c r="K44" s="14" t="s">
        <v>372</v>
      </c>
      <c r="L44" s="14" t="s">
        <v>373</v>
      </c>
      <c r="M44" s="16" t="str">
        <f t="shared" ca="1" si="0"/>
        <v>10/09/18</v>
      </c>
      <c r="N44" s="8" t="s">
        <v>451</v>
      </c>
      <c r="O44" s="14" t="s">
        <v>374</v>
      </c>
      <c r="P44" s="16" t="str">
        <f ca="1">TEXT(TODAY()+90, "mm/dd/yy")</f>
        <v>01/07/19</v>
      </c>
      <c r="Q44" s="8" t="s">
        <v>451</v>
      </c>
      <c r="R44" s="14" t="s">
        <v>457</v>
      </c>
      <c r="S44" s="14"/>
      <c r="T44" s="13"/>
      <c r="U44" s="6"/>
      <c r="V44" s="6"/>
      <c r="W44" s="5"/>
      <c r="X44" s="5"/>
      <c r="Y44" s="5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10" t="s">
        <v>40</v>
      </c>
      <c r="B45" s="10">
        <v>44</v>
      </c>
      <c r="C45" s="11" t="s">
        <v>506</v>
      </c>
      <c r="D45" s="12" t="s">
        <v>42</v>
      </c>
      <c r="E45" s="13" t="s">
        <v>129</v>
      </c>
      <c r="F45" s="13" t="s">
        <v>130</v>
      </c>
      <c r="G45" t="s">
        <v>508</v>
      </c>
      <c r="H45" s="13" t="s">
        <v>377</v>
      </c>
      <c r="I45" s="4" t="s">
        <v>505</v>
      </c>
      <c r="J45" s="7" t="s">
        <v>509</v>
      </c>
      <c r="K45" s="15" t="s">
        <v>375</v>
      </c>
      <c r="L45" s="15" t="s">
        <v>376</v>
      </c>
      <c r="M45" s="16" t="str">
        <f t="shared" ca="1" si="0"/>
        <v>10/09/18</v>
      </c>
      <c r="N45" s="8" t="s">
        <v>451</v>
      </c>
      <c r="O45" s="13" t="s">
        <v>377</v>
      </c>
      <c r="P45" s="16" t="str">
        <f t="shared" ref="P45:P50" ca="1" si="5">TEXT(TODAY()+3, "mm/dd/yy")</f>
        <v>10/12/18</v>
      </c>
      <c r="Q45" s="8" t="s">
        <v>451</v>
      </c>
      <c r="R45" s="13" t="s">
        <v>457</v>
      </c>
      <c r="S45" s="15"/>
      <c r="T45" s="13"/>
      <c r="U45" s="5"/>
      <c r="V45" s="6"/>
      <c r="W45" s="5"/>
      <c r="X45" s="5"/>
      <c r="Y45" s="5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10" t="s">
        <v>40</v>
      </c>
      <c r="B46" s="10">
        <v>45</v>
      </c>
      <c r="C46" s="11" t="s">
        <v>506</v>
      </c>
      <c r="D46" s="12" t="s">
        <v>42</v>
      </c>
      <c r="E46" s="13" t="s">
        <v>131</v>
      </c>
      <c r="F46" s="13" t="s">
        <v>132</v>
      </c>
      <c r="G46" t="s">
        <v>508</v>
      </c>
      <c r="H46" s="14" t="s">
        <v>365</v>
      </c>
      <c r="I46" s="4" t="s">
        <v>505</v>
      </c>
      <c r="J46" s="7" t="s">
        <v>509</v>
      </c>
      <c r="K46" s="14" t="s">
        <v>378</v>
      </c>
      <c r="L46" s="14" t="s">
        <v>379</v>
      </c>
      <c r="M46" s="16" t="str">
        <f t="shared" ca="1" si="0"/>
        <v>10/09/18</v>
      </c>
      <c r="N46" s="8" t="s">
        <v>451</v>
      </c>
      <c r="O46" s="14" t="s">
        <v>365</v>
      </c>
      <c r="P46" s="16" t="str">
        <f t="shared" ca="1" si="5"/>
        <v>10/12/18</v>
      </c>
      <c r="Q46" s="8" t="s">
        <v>451</v>
      </c>
      <c r="R46" s="14" t="s">
        <v>459</v>
      </c>
      <c r="S46" s="14"/>
      <c r="T46" s="13"/>
      <c r="U46" s="6"/>
      <c r="V46" s="6"/>
      <c r="W46" s="5"/>
      <c r="X46" s="5"/>
      <c r="Y46" s="5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10" t="s">
        <v>40</v>
      </c>
      <c r="B47" s="10">
        <v>46</v>
      </c>
      <c r="C47" s="11" t="s">
        <v>506</v>
      </c>
      <c r="D47" s="12" t="s">
        <v>42</v>
      </c>
      <c r="E47" s="13" t="s">
        <v>133</v>
      </c>
      <c r="F47" s="13" t="s">
        <v>134</v>
      </c>
      <c r="G47" t="s">
        <v>508</v>
      </c>
      <c r="H47" s="14" t="s">
        <v>275</v>
      </c>
      <c r="I47" s="4" t="s">
        <v>505</v>
      </c>
      <c r="J47" s="7" t="s">
        <v>509</v>
      </c>
      <c r="K47" s="14" t="s">
        <v>380</v>
      </c>
      <c r="L47" s="14" t="s">
        <v>381</v>
      </c>
      <c r="M47" s="16" t="str">
        <f t="shared" ca="1" si="0"/>
        <v>10/09/18</v>
      </c>
      <c r="N47" s="8" t="s">
        <v>451</v>
      </c>
      <c r="O47" s="14" t="s">
        <v>275</v>
      </c>
      <c r="P47" s="16" t="str">
        <f t="shared" ca="1" si="5"/>
        <v>10/12/18</v>
      </c>
      <c r="Q47" s="8" t="s">
        <v>451</v>
      </c>
      <c r="R47" s="14" t="s">
        <v>459</v>
      </c>
      <c r="S47" s="14"/>
      <c r="T47" s="13"/>
      <c r="U47" s="5"/>
      <c r="V47" s="5"/>
      <c r="W47" s="5"/>
      <c r="X47" s="5"/>
      <c r="Y47" s="5"/>
      <c r="Z47" s="6"/>
      <c r="AA47" s="6" t="s">
        <v>564</v>
      </c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10" t="s">
        <v>40</v>
      </c>
      <c r="B48" s="10">
        <v>47</v>
      </c>
      <c r="C48" s="11" t="s">
        <v>506</v>
      </c>
      <c r="D48" s="12" t="s">
        <v>42</v>
      </c>
      <c r="E48" s="13" t="s">
        <v>135</v>
      </c>
      <c r="F48" s="13" t="s">
        <v>136</v>
      </c>
      <c r="G48" t="s">
        <v>508</v>
      </c>
      <c r="H48" s="13" t="s">
        <v>384</v>
      </c>
      <c r="I48" s="4" t="s">
        <v>505</v>
      </c>
      <c r="J48" s="7" t="s">
        <v>509</v>
      </c>
      <c r="K48" s="14" t="s">
        <v>382</v>
      </c>
      <c r="L48" s="14" t="s">
        <v>383</v>
      </c>
      <c r="M48" s="16" t="str">
        <f t="shared" ca="1" si="0"/>
        <v>10/09/18</v>
      </c>
      <c r="N48" s="8" t="s">
        <v>451</v>
      </c>
      <c r="O48" s="13" t="s">
        <v>384</v>
      </c>
      <c r="P48" s="16" t="str">
        <f t="shared" ca="1" si="5"/>
        <v>10/12/18</v>
      </c>
      <c r="Q48" s="8" t="s">
        <v>451</v>
      </c>
      <c r="R48" s="14" t="s">
        <v>459</v>
      </c>
      <c r="S48" s="14" t="s">
        <v>477</v>
      </c>
      <c r="T48" s="13"/>
      <c r="U48" s="6"/>
      <c r="V48" s="6"/>
      <c r="W48" s="5"/>
      <c r="X48" s="5"/>
      <c r="Y48" s="5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10" t="s">
        <v>40</v>
      </c>
      <c r="B49" s="10">
        <v>48</v>
      </c>
      <c r="C49" s="11" t="s">
        <v>506</v>
      </c>
      <c r="D49" s="12" t="s">
        <v>42</v>
      </c>
      <c r="E49" s="13" t="s">
        <v>137</v>
      </c>
      <c r="F49" s="13" t="s">
        <v>138</v>
      </c>
      <c r="G49" t="s">
        <v>508</v>
      </c>
      <c r="H49" s="13" t="s">
        <v>387</v>
      </c>
      <c r="I49" s="4" t="s">
        <v>505</v>
      </c>
      <c r="J49" s="7" t="s">
        <v>509</v>
      </c>
      <c r="K49" s="15" t="s">
        <v>385</v>
      </c>
      <c r="L49" s="15" t="s">
        <v>386</v>
      </c>
      <c r="M49" s="16" t="str">
        <f t="shared" ca="1" si="0"/>
        <v>10/09/18</v>
      </c>
      <c r="N49" s="8" t="s">
        <v>451</v>
      </c>
      <c r="O49" s="13" t="s">
        <v>387</v>
      </c>
      <c r="P49" s="16" t="str">
        <f t="shared" ca="1" si="5"/>
        <v>10/12/18</v>
      </c>
      <c r="Q49" s="8" t="s">
        <v>451</v>
      </c>
      <c r="R49" s="14" t="s">
        <v>459</v>
      </c>
      <c r="S49" s="15"/>
      <c r="T49" s="13"/>
      <c r="U49" s="6"/>
      <c r="V49" s="6"/>
      <c r="W49" s="5"/>
      <c r="X49" s="5"/>
      <c r="Y49" s="5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10" t="s">
        <v>40</v>
      </c>
      <c r="B50" s="10">
        <v>49</v>
      </c>
      <c r="C50" s="11" t="s">
        <v>506</v>
      </c>
      <c r="D50" s="12" t="s">
        <v>42</v>
      </c>
      <c r="E50" s="13" t="s">
        <v>139</v>
      </c>
      <c r="F50" s="13" t="s">
        <v>140</v>
      </c>
      <c r="G50" t="s">
        <v>508</v>
      </c>
      <c r="H50" s="13" t="s">
        <v>390</v>
      </c>
      <c r="I50" s="4" t="s">
        <v>505</v>
      </c>
      <c r="J50" s="7" t="s">
        <v>509</v>
      </c>
      <c r="K50" s="14" t="s">
        <v>388</v>
      </c>
      <c r="L50" s="14" t="s">
        <v>389</v>
      </c>
      <c r="M50" s="16" t="str">
        <f t="shared" ca="1" si="0"/>
        <v>10/09/18</v>
      </c>
      <c r="N50" s="8" t="s">
        <v>451</v>
      </c>
      <c r="O50" s="13" t="s">
        <v>390</v>
      </c>
      <c r="P50" s="16" t="str">
        <f t="shared" ca="1" si="5"/>
        <v>10/12/18</v>
      </c>
      <c r="Q50" s="8" t="s">
        <v>451</v>
      </c>
      <c r="R50" s="14" t="s">
        <v>457</v>
      </c>
      <c r="S50" s="14"/>
      <c r="T50" s="13"/>
      <c r="U50" s="6"/>
      <c r="V50" s="6"/>
      <c r="W50" s="5"/>
      <c r="X50" s="5"/>
      <c r="Y50" s="5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10" t="s">
        <v>40</v>
      </c>
      <c r="B51" s="10">
        <v>50</v>
      </c>
      <c r="C51" s="11" t="s">
        <v>506</v>
      </c>
      <c r="D51" s="12" t="s">
        <v>42</v>
      </c>
      <c r="E51" s="13" t="s">
        <v>141</v>
      </c>
      <c r="F51" s="13" t="s">
        <v>142</v>
      </c>
      <c r="G51" t="s">
        <v>508</v>
      </c>
      <c r="H51" s="13" t="s">
        <v>391</v>
      </c>
      <c r="I51" s="4" t="s">
        <v>505</v>
      </c>
      <c r="J51" s="7" t="s">
        <v>509</v>
      </c>
      <c r="K51" s="14" t="s">
        <v>267</v>
      </c>
      <c r="L51" s="14" t="s">
        <v>268</v>
      </c>
      <c r="M51" s="16" t="str">
        <f t="shared" ca="1" si="0"/>
        <v>10/09/18</v>
      </c>
      <c r="N51" s="18" t="s">
        <v>455</v>
      </c>
      <c r="O51" s="13" t="s">
        <v>391</v>
      </c>
      <c r="P51" s="16" t="str">
        <f ca="1">TEXT(TODAY(), "mm/dd/yy")</f>
        <v>10/09/18</v>
      </c>
      <c r="Q51" s="18" t="s">
        <v>456</v>
      </c>
      <c r="R51" s="14" t="s">
        <v>458</v>
      </c>
      <c r="S51" s="14"/>
      <c r="T51" s="13"/>
      <c r="U51" s="5"/>
      <c r="V51" s="6"/>
      <c r="W51" s="5"/>
      <c r="X51" s="5"/>
      <c r="Y51" s="5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10" t="s">
        <v>40</v>
      </c>
      <c r="B52" s="10">
        <v>51</v>
      </c>
      <c r="C52" s="11" t="s">
        <v>506</v>
      </c>
      <c r="D52" s="12" t="s">
        <v>42</v>
      </c>
      <c r="E52" s="13" t="s">
        <v>143</v>
      </c>
      <c r="F52" s="13" t="s">
        <v>144</v>
      </c>
      <c r="G52" t="s">
        <v>508</v>
      </c>
      <c r="H52" s="13" t="s">
        <v>326</v>
      </c>
      <c r="I52" s="4" t="s">
        <v>505</v>
      </c>
      <c r="J52" s="7" t="s">
        <v>509</v>
      </c>
      <c r="K52" s="14" t="s">
        <v>270</v>
      </c>
      <c r="L52" s="14" t="s">
        <v>271</v>
      </c>
      <c r="M52" s="16" t="str">
        <f t="shared" ca="1" si="0"/>
        <v>10/09/18</v>
      </c>
      <c r="N52" s="18" t="s">
        <v>481</v>
      </c>
      <c r="O52" s="13" t="s">
        <v>326</v>
      </c>
      <c r="P52" s="16" t="str">
        <f ca="1">TEXT(TODAY(), "mm/dd/yy")</f>
        <v>10/09/18</v>
      </c>
      <c r="Q52" s="18" t="s">
        <v>511</v>
      </c>
      <c r="R52" s="14" t="s">
        <v>458</v>
      </c>
      <c r="S52" s="14"/>
      <c r="T52" s="13"/>
      <c r="U52" s="6"/>
      <c r="V52" s="6"/>
      <c r="W52" s="5"/>
      <c r="X52" s="5"/>
      <c r="Y52" s="5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10" t="s">
        <v>40</v>
      </c>
      <c r="B53" s="10">
        <v>52</v>
      </c>
      <c r="C53" s="11" t="s">
        <v>506</v>
      </c>
      <c r="D53" s="12" t="s">
        <v>42</v>
      </c>
      <c r="E53" s="13" t="s">
        <v>145</v>
      </c>
      <c r="F53" s="13" t="s">
        <v>146</v>
      </c>
      <c r="G53" t="s">
        <v>508</v>
      </c>
      <c r="H53" s="13" t="s">
        <v>392</v>
      </c>
      <c r="I53" s="4" t="s">
        <v>505</v>
      </c>
      <c r="J53" s="7" t="s">
        <v>509</v>
      </c>
      <c r="K53" s="14" t="s">
        <v>273</v>
      </c>
      <c r="L53" s="14" t="s">
        <v>274</v>
      </c>
      <c r="M53" s="16" t="str">
        <f t="shared" ca="1" si="0"/>
        <v>10/09/18</v>
      </c>
      <c r="N53" s="18" t="s">
        <v>510</v>
      </c>
      <c r="O53" s="13" t="s">
        <v>392</v>
      </c>
      <c r="P53" s="16" t="str">
        <f ca="1">TEXT(TODAY()+1, "mm/dd/yy")</f>
        <v>10/10/18</v>
      </c>
      <c r="Q53" s="18" t="s">
        <v>510</v>
      </c>
      <c r="R53" s="14" t="s">
        <v>459</v>
      </c>
      <c r="S53" s="14"/>
      <c r="T53" s="13"/>
      <c r="U53" s="6"/>
      <c r="V53" s="6"/>
      <c r="W53" s="5"/>
      <c r="X53" s="5"/>
      <c r="Y53" s="5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10" t="s">
        <v>40</v>
      </c>
      <c r="B54" s="10">
        <v>53</v>
      </c>
      <c r="C54" s="11" t="s">
        <v>506</v>
      </c>
      <c r="D54" s="12" t="s">
        <v>42</v>
      </c>
      <c r="E54" s="13" t="s">
        <v>147</v>
      </c>
      <c r="F54" s="13" t="s">
        <v>148</v>
      </c>
      <c r="G54" t="s">
        <v>508</v>
      </c>
      <c r="H54" s="13" t="s">
        <v>393</v>
      </c>
      <c r="I54" s="4" t="s">
        <v>505</v>
      </c>
      <c r="J54" s="7" t="s">
        <v>509</v>
      </c>
      <c r="K54" s="14" t="s">
        <v>276</v>
      </c>
      <c r="L54" s="14" t="s">
        <v>277</v>
      </c>
      <c r="M54" s="16" t="str">
        <f t="shared" ca="1" si="0"/>
        <v>10/09/18</v>
      </c>
      <c r="N54" s="18" t="s">
        <v>481</v>
      </c>
      <c r="O54" s="13" t="s">
        <v>393</v>
      </c>
      <c r="P54" s="16" t="str">
        <f ca="1">TEXT(TODAY()+1, "mm/dd/yy")</f>
        <v>10/10/18</v>
      </c>
      <c r="Q54" s="18" t="s">
        <v>512</v>
      </c>
      <c r="R54" s="14" t="s">
        <v>457</v>
      </c>
      <c r="S54" s="14"/>
      <c r="T54" s="13"/>
      <c r="U54" s="6"/>
      <c r="V54" s="6"/>
      <c r="W54" s="5"/>
      <c r="X54" s="5"/>
      <c r="Y54" s="5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10" t="s">
        <v>40</v>
      </c>
      <c r="B55" s="10">
        <v>54</v>
      </c>
      <c r="C55" s="11" t="s">
        <v>506</v>
      </c>
      <c r="D55" s="12" t="s">
        <v>42</v>
      </c>
      <c r="E55" s="13" t="s">
        <v>149</v>
      </c>
      <c r="F55" s="13" t="s">
        <v>150</v>
      </c>
      <c r="G55" t="s">
        <v>508</v>
      </c>
      <c r="H55" s="13" t="s">
        <v>394</v>
      </c>
      <c r="I55" s="4" t="s">
        <v>505</v>
      </c>
      <c r="J55" s="7" t="s">
        <v>509</v>
      </c>
      <c r="K55" s="14" t="s">
        <v>279</v>
      </c>
      <c r="L55" s="14" t="s">
        <v>280</v>
      </c>
      <c r="M55" s="16" t="str">
        <f t="shared" ca="1" si="0"/>
        <v>10/09/18</v>
      </c>
      <c r="N55" s="18" t="s">
        <v>510</v>
      </c>
      <c r="O55" s="13" t="s">
        <v>394</v>
      </c>
      <c r="P55" s="16" t="str">
        <f ca="1">TEXT(TODAY()+1, "mm/dd/yy")</f>
        <v>10/10/18</v>
      </c>
      <c r="Q55" s="18" t="s">
        <v>510</v>
      </c>
      <c r="R55" s="14" t="s">
        <v>460</v>
      </c>
      <c r="S55" s="14"/>
      <c r="T55" s="13"/>
      <c r="U55" s="6"/>
      <c r="V55" s="6"/>
      <c r="W55" s="5"/>
      <c r="X55" s="5"/>
      <c r="Y55" s="5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10" t="s">
        <v>40</v>
      </c>
      <c r="B56" s="10">
        <v>55</v>
      </c>
      <c r="C56" s="11" t="s">
        <v>506</v>
      </c>
      <c r="D56" s="12" t="s">
        <v>42</v>
      </c>
      <c r="E56" s="13" t="s">
        <v>151</v>
      </c>
      <c r="F56" s="13" t="s">
        <v>152</v>
      </c>
      <c r="G56" t="s">
        <v>508</v>
      </c>
      <c r="H56" s="13" t="s">
        <v>395</v>
      </c>
      <c r="I56" s="4" t="s">
        <v>505</v>
      </c>
      <c r="J56" s="7" t="s">
        <v>509</v>
      </c>
      <c r="K56" s="14" t="s">
        <v>282</v>
      </c>
      <c r="L56" s="14" t="s">
        <v>283</v>
      </c>
      <c r="M56" s="16" t="str">
        <f t="shared" ca="1" si="0"/>
        <v>10/09/18</v>
      </c>
      <c r="N56" s="18" t="s">
        <v>510</v>
      </c>
      <c r="O56" s="13" t="s">
        <v>395</v>
      </c>
      <c r="P56" s="16" t="str">
        <f ca="1">TEXT(TODAY()+1, "mm/dd/yy")</f>
        <v>10/10/18</v>
      </c>
      <c r="Q56" s="18" t="s">
        <v>510</v>
      </c>
      <c r="R56" s="14" t="s">
        <v>461</v>
      </c>
      <c r="S56" s="14"/>
      <c r="T56" s="13"/>
      <c r="U56" s="5"/>
      <c r="V56" s="6"/>
      <c r="W56" s="5"/>
      <c r="X56" s="5"/>
      <c r="Y56" s="5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10" t="s">
        <v>40</v>
      </c>
      <c r="B57" s="10">
        <v>56</v>
      </c>
      <c r="C57" s="11" t="s">
        <v>506</v>
      </c>
      <c r="D57" s="12" t="s">
        <v>42</v>
      </c>
      <c r="E57" s="13" t="s">
        <v>153</v>
      </c>
      <c r="F57" s="13" t="s">
        <v>154</v>
      </c>
      <c r="G57" t="s">
        <v>508</v>
      </c>
      <c r="H57" s="13" t="s">
        <v>396</v>
      </c>
      <c r="I57" s="4" t="s">
        <v>505</v>
      </c>
      <c r="J57" s="7" t="s">
        <v>509</v>
      </c>
      <c r="K57" s="14" t="s">
        <v>285</v>
      </c>
      <c r="L57" s="14" t="s">
        <v>286</v>
      </c>
      <c r="M57" s="16" t="str">
        <f t="shared" ca="1" si="0"/>
        <v>10/09/18</v>
      </c>
      <c r="N57" s="18" t="s">
        <v>451</v>
      </c>
      <c r="O57" s="17" t="s">
        <v>344</v>
      </c>
      <c r="P57" s="16" t="str">
        <f ca="1">TEXT(TODAY()+2, "mm/dd/yy")</f>
        <v>10/11/18</v>
      </c>
      <c r="Q57" s="18" t="s">
        <v>451</v>
      </c>
      <c r="R57" s="14" t="s">
        <v>462</v>
      </c>
      <c r="S57" s="14"/>
      <c r="T57" s="13"/>
      <c r="U57" s="6"/>
      <c r="V57" s="5"/>
      <c r="W57" s="5"/>
      <c r="X57" s="5"/>
      <c r="Y57" s="5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10" t="s">
        <v>40</v>
      </c>
      <c r="B58" s="10">
        <v>57</v>
      </c>
      <c r="C58" s="11" t="s">
        <v>506</v>
      </c>
      <c r="D58" s="12" t="s">
        <v>42</v>
      </c>
      <c r="E58" s="13" t="s">
        <v>155</v>
      </c>
      <c r="F58" s="13" t="s">
        <v>156</v>
      </c>
      <c r="G58" t="s">
        <v>508</v>
      </c>
      <c r="H58" s="13" t="s">
        <v>397</v>
      </c>
      <c r="I58" s="4" t="s">
        <v>505</v>
      </c>
      <c r="J58" s="7" t="s">
        <v>509</v>
      </c>
      <c r="K58" s="14" t="s">
        <v>288</v>
      </c>
      <c r="L58" s="14" t="s">
        <v>289</v>
      </c>
      <c r="M58" s="16" t="str">
        <f t="shared" ca="1" si="0"/>
        <v>10/09/18</v>
      </c>
      <c r="N58" s="18" t="s">
        <v>451</v>
      </c>
      <c r="O58" s="13" t="s">
        <v>397</v>
      </c>
      <c r="P58" s="16" t="str">
        <f t="shared" ref="P58:P64" ca="1" si="6">TEXT(TODAY()+2, "mm/dd/yy")</f>
        <v>10/11/18</v>
      </c>
      <c r="Q58" s="18" t="s">
        <v>513</v>
      </c>
      <c r="R58" s="14" t="s">
        <v>463</v>
      </c>
      <c r="S58" s="14"/>
      <c r="T58" s="13"/>
      <c r="U58" s="6"/>
      <c r="V58" s="6"/>
      <c r="W58" s="5"/>
      <c r="X58" s="5"/>
      <c r="Y58" s="5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10" t="s">
        <v>40</v>
      </c>
      <c r="B59" s="10">
        <v>58</v>
      </c>
      <c r="C59" s="11" t="s">
        <v>506</v>
      </c>
      <c r="D59" s="12" t="s">
        <v>42</v>
      </c>
      <c r="E59" s="13" t="s">
        <v>157</v>
      </c>
      <c r="F59" s="13" t="s">
        <v>158</v>
      </c>
      <c r="G59" t="s">
        <v>508</v>
      </c>
      <c r="H59" s="13" t="s">
        <v>398</v>
      </c>
      <c r="I59" s="4" t="s">
        <v>505</v>
      </c>
      <c r="J59" s="7" t="s">
        <v>509</v>
      </c>
      <c r="K59" s="14" t="s">
        <v>291</v>
      </c>
      <c r="L59" s="14" t="s">
        <v>292</v>
      </c>
      <c r="M59" s="16" t="str">
        <f t="shared" ca="1" si="0"/>
        <v>10/09/18</v>
      </c>
      <c r="N59" s="18" t="s">
        <v>481</v>
      </c>
      <c r="O59" s="17" t="s">
        <v>418</v>
      </c>
      <c r="P59" s="16" t="str">
        <f t="shared" ca="1" si="6"/>
        <v>10/11/18</v>
      </c>
      <c r="Q59" s="18" t="s">
        <v>481</v>
      </c>
      <c r="R59" s="14" t="s">
        <v>461</v>
      </c>
      <c r="S59" s="14"/>
      <c r="T59" s="13"/>
      <c r="U59" s="6"/>
      <c r="V59" s="6"/>
      <c r="W59" s="5"/>
      <c r="X59" s="5"/>
      <c r="Y59" s="5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10" t="s">
        <v>40</v>
      </c>
      <c r="B60" s="10">
        <v>59</v>
      </c>
      <c r="C60" s="11" t="s">
        <v>506</v>
      </c>
      <c r="D60" s="12" t="s">
        <v>42</v>
      </c>
      <c r="E60" s="13" t="s">
        <v>159</v>
      </c>
      <c r="F60" s="13" t="s">
        <v>160</v>
      </c>
      <c r="G60" t="s">
        <v>508</v>
      </c>
      <c r="H60" s="13" t="s">
        <v>399</v>
      </c>
      <c r="I60" s="4" t="s">
        <v>505</v>
      </c>
      <c r="J60" s="7" t="s">
        <v>509</v>
      </c>
      <c r="K60" s="14" t="s">
        <v>294</v>
      </c>
      <c r="L60" s="14" t="s">
        <v>295</v>
      </c>
      <c r="M60" s="16" t="str">
        <f t="shared" ca="1" si="0"/>
        <v>10/09/18</v>
      </c>
      <c r="N60" s="18" t="s">
        <v>510</v>
      </c>
      <c r="O60" s="13" t="s">
        <v>399</v>
      </c>
      <c r="P60" s="16" t="str">
        <f t="shared" ca="1" si="6"/>
        <v>10/11/18</v>
      </c>
      <c r="Q60" s="18" t="s">
        <v>510</v>
      </c>
      <c r="R60" s="14" t="s">
        <v>462</v>
      </c>
      <c r="S60" s="14"/>
      <c r="T60" s="13"/>
      <c r="U60" s="5"/>
      <c r="V60" s="6"/>
      <c r="W60" s="5"/>
      <c r="X60" s="5"/>
      <c r="Y60" s="5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10" t="s">
        <v>40</v>
      </c>
      <c r="B61" s="10">
        <v>60</v>
      </c>
      <c r="C61" s="11" t="s">
        <v>506</v>
      </c>
      <c r="D61" s="12" t="s">
        <v>42</v>
      </c>
      <c r="E61" s="13" t="s">
        <v>161</v>
      </c>
      <c r="F61" s="13" t="s">
        <v>162</v>
      </c>
      <c r="G61" t="s">
        <v>508</v>
      </c>
      <c r="H61" s="13" t="s">
        <v>400</v>
      </c>
      <c r="I61" s="4" t="s">
        <v>505</v>
      </c>
      <c r="J61" s="7" t="s">
        <v>509</v>
      </c>
      <c r="K61" s="14" t="s">
        <v>297</v>
      </c>
      <c r="L61" s="14" t="s">
        <v>298</v>
      </c>
      <c r="M61" s="16" t="str">
        <f t="shared" ca="1" si="0"/>
        <v>10/09/18</v>
      </c>
      <c r="N61" s="18" t="s">
        <v>510</v>
      </c>
      <c r="O61" s="13" t="s">
        <v>400</v>
      </c>
      <c r="P61" s="16" t="str">
        <f t="shared" ca="1" si="6"/>
        <v>10/11/18</v>
      </c>
      <c r="Q61" s="18" t="s">
        <v>514</v>
      </c>
      <c r="R61" s="14" t="s">
        <v>462</v>
      </c>
      <c r="S61" s="14"/>
      <c r="T61" s="13"/>
      <c r="U61" s="6"/>
      <c r="V61" s="6"/>
      <c r="W61" s="5"/>
      <c r="X61" s="5"/>
      <c r="Y61" s="5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10" t="s">
        <v>40</v>
      </c>
      <c r="B62" s="10">
        <v>61</v>
      </c>
      <c r="C62" s="11" t="s">
        <v>506</v>
      </c>
      <c r="D62" s="12" t="s">
        <v>42</v>
      </c>
      <c r="E62" s="13" t="s">
        <v>163</v>
      </c>
      <c r="F62" s="13" t="s">
        <v>164</v>
      </c>
      <c r="G62" t="s">
        <v>508</v>
      </c>
      <c r="H62" s="13" t="s">
        <v>401</v>
      </c>
      <c r="I62" s="4" t="s">
        <v>505</v>
      </c>
      <c r="J62" s="7" t="s">
        <v>509</v>
      </c>
      <c r="K62" s="14" t="s">
        <v>299</v>
      </c>
      <c r="L62" s="14" t="s">
        <v>300</v>
      </c>
      <c r="M62" s="16" t="str">
        <f t="shared" ca="1" si="0"/>
        <v>10/09/18</v>
      </c>
      <c r="N62" s="18" t="s">
        <v>510</v>
      </c>
      <c r="O62" s="13" t="s">
        <v>401</v>
      </c>
      <c r="P62" s="16" t="str">
        <f t="shared" ca="1" si="6"/>
        <v>10/11/18</v>
      </c>
      <c r="Q62" s="18" t="s">
        <v>515</v>
      </c>
      <c r="R62" s="14" t="s">
        <v>459</v>
      </c>
      <c r="S62" s="14"/>
      <c r="T62" s="13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10" t="s">
        <v>40</v>
      </c>
      <c r="B63" s="10">
        <v>62</v>
      </c>
      <c r="C63" s="11" t="s">
        <v>506</v>
      </c>
      <c r="D63" s="12" t="s">
        <v>42</v>
      </c>
      <c r="E63" s="13" t="s">
        <v>165</v>
      </c>
      <c r="F63" s="13" t="s">
        <v>166</v>
      </c>
      <c r="G63" t="s">
        <v>508</v>
      </c>
      <c r="H63" s="13" t="s">
        <v>402</v>
      </c>
      <c r="I63" s="4" t="s">
        <v>505</v>
      </c>
      <c r="J63" s="7" t="s">
        <v>509</v>
      </c>
      <c r="K63" s="14" t="s">
        <v>301</v>
      </c>
      <c r="L63" s="14" t="s">
        <v>302</v>
      </c>
      <c r="M63" s="16" t="str">
        <f t="shared" ca="1" si="0"/>
        <v>10/09/18</v>
      </c>
      <c r="N63" s="18" t="s">
        <v>510</v>
      </c>
      <c r="O63" s="13" t="s">
        <v>402</v>
      </c>
      <c r="P63" s="16" t="str">
        <f t="shared" ca="1" si="6"/>
        <v>10/11/18</v>
      </c>
      <c r="Q63" s="18" t="s">
        <v>455</v>
      </c>
      <c r="R63" s="14" t="s">
        <v>461</v>
      </c>
      <c r="S63" s="14"/>
      <c r="T63" s="13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10" t="s">
        <v>40</v>
      </c>
      <c r="B64" s="10">
        <v>63</v>
      </c>
      <c r="C64" s="11" t="s">
        <v>506</v>
      </c>
      <c r="D64" s="12" t="s">
        <v>42</v>
      </c>
      <c r="E64" s="13" t="s">
        <v>167</v>
      </c>
      <c r="F64" s="13" t="s">
        <v>168</v>
      </c>
      <c r="G64" t="s">
        <v>508</v>
      </c>
      <c r="H64" s="13" t="s">
        <v>403</v>
      </c>
      <c r="I64" s="4" t="s">
        <v>505</v>
      </c>
      <c r="J64" s="7" t="s">
        <v>509</v>
      </c>
      <c r="K64" s="14" t="s">
        <v>303</v>
      </c>
      <c r="L64" s="14" t="s">
        <v>304</v>
      </c>
      <c r="M64" s="16" t="str">
        <f t="shared" ca="1" si="0"/>
        <v>10/09/18</v>
      </c>
      <c r="N64" s="18" t="s">
        <v>510</v>
      </c>
      <c r="O64" s="13" t="s">
        <v>403</v>
      </c>
      <c r="P64" s="16" t="str">
        <f t="shared" ca="1" si="6"/>
        <v>10/11/18</v>
      </c>
      <c r="Q64" s="18" t="s">
        <v>516</v>
      </c>
      <c r="R64" s="14" t="s">
        <v>459</v>
      </c>
      <c r="S64" s="14"/>
      <c r="T64" s="13"/>
    </row>
    <row r="65" spans="1:20" x14ac:dyDescent="0.25">
      <c r="A65" s="10" t="s">
        <v>40</v>
      </c>
      <c r="B65" s="10">
        <v>64</v>
      </c>
      <c r="C65" s="11" t="s">
        <v>506</v>
      </c>
      <c r="D65" s="12" t="s">
        <v>42</v>
      </c>
      <c r="E65" s="13" t="s">
        <v>169</v>
      </c>
      <c r="F65" s="13" t="s">
        <v>170</v>
      </c>
      <c r="G65" t="s">
        <v>508</v>
      </c>
      <c r="H65" s="13" t="s">
        <v>404</v>
      </c>
      <c r="I65" s="4" t="s">
        <v>505</v>
      </c>
      <c r="J65" s="7" t="s">
        <v>509</v>
      </c>
      <c r="K65" s="14" t="s">
        <v>305</v>
      </c>
      <c r="L65" s="14" t="s">
        <v>306</v>
      </c>
      <c r="M65" s="16" t="str">
        <f t="shared" ca="1" si="0"/>
        <v>10/09/18</v>
      </c>
      <c r="N65" s="18" t="s">
        <v>451</v>
      </c>
      <c r="O65" s="13" t="s">
        <v>404</v>
      </c>
      <c r="P65" s="16" t="str">
        <f ca="1">TEXT(TODAY()+3, "mm/dd/yy")</f>
        <v>10/12/18</v>
      </c>
      <c r="Q65" s="18" t="s">
        <v>451</v>
      </c>
      <c r="R65" s="14" t="s">
        <v>457</v>
      </c>
      <c r="S65" s="14"/>
      <c r="T65" s="13"/>
    </row>
    <row r="66" spans="1:20" x14ac:dyDescent="0.25">
      <c r="A66" s="10" t="s">
        <v>40</v>
      </c>
      <c r="B66" s="10">
        <v>65</v>
      </c>
      <c r="C66" s="11" t="s">
        <v>506</v>
      </c>
      <c r="D66" s="12" t="s">
        <v>42</v>
      </c>
      <c r="E66" s="13" t="s">
        <v>171</v>
      </c>
      <c r="F66" s="13" t="s">
        <v>172</v>
      </c>
      <c r="G66" t="s">
        <v>508</v>
      </c>
      <c r="H66" s="13" t="s">
        <v>405</v>
      </c>
      <c r="I66" s="4" t="s">
        <v>505</v>
      </c>
      <c r="J66" s="7" t="s">
        <v>509</v>
      </c>
      <c r="K66" s="14" t="s">
        <v>308</v>
      </c>
      <c r="L66" s="14" t="s">
        <v>309</v>
      </c>
      <c r="M66" s="16" t="str">
        <f t="shared" ref="M66:M113" ca="1" si="7">TEXT(TODAY(), "mm/dd/yy")</f>
        <v>10/09/18</v>
      </c>
      <c r="N66" s="18" t="s">
        <v>451</v>
      </c>
      <c r="O66" s="13" t="s">
        <v>405</v>
      </c>
      <c r="P66" s="16" t="str">
        <f t="shared" ref="P66:P76" ca="1" si="8">TEXT(TODAY()+3, "mm/dd/yy")</f>
        <v>10/12/18</v>
      </c>
      <c r="Q66" s="18" t="s">
        <v>451</v>
      </c>
      <c r="R66" s="14" t="s">
        <v>464</v>
      </c>
      <c r="S66" s="14"/>
      <c r="T66" s="13"/>
    </row>
    <row r="67" spans="1:20" x14ac:dyDescent="0.25">
      <c r="A67" s="10" t="s">
        <v>40</v>
      </c>
      <c r="B67" s="10">
        <v>66</v>
      </c>
      <c r="C67" s="11" t="s">
        <v>506</v>
      </c>
      <c r="D67" s="12" t="s">
        <v>42</v>
      </c>
      <c r="E67" s="13" t="s">
        <v>173</v>
      </c>
      <c r="F67" s="13" t="s">
        <v>174</v>
      </c>
      <c r="G67" t="s">
        <v>508</v>
      </c>
      <c r="H67" s="13" t="s">
        <v>344</v>
      </c>
      <c r="I67" s="4" t="s">
        <v>505</v>
      </c>
      <c r="J67" s="7" t="s">
        <v>509</v>
      </c>
      <c r="K67" s="14" t="s">
        <v>311</v>
      </c>
      <c r="L67" s="14" t="s">
        <v>312</v>
      </c>
      <c r="M67" s="16" t="str">
        <f t="shared" ca="1" si="7"/>
        <v>10/09/18</v>
      </c>
      <c r="N67" s="18" t="s">
        <v>510</v>
      </c>
      <c r="O67" s="13" t="s">
        <v>344</v>
      </c>
      <c r="P67" s="16" t="str">
        <f t="shared" ca="1" si="8"/>
        <v>10/12/18</v>
      </c>
      <c r="Q67" s="18" t="s">
        <v>516</v>
      </c>
      <c r="R67" s="14" t="s">
        <v>459</v>
      </c>
      <c r="S67" s="14"/>
      <c r="T67" s="13"/>
    </row>
    <row r="68" spans="1:20" x14ac:dyDescent="0.25">
      <c r="A68" s="10" t="s">
        <v>40</v>
      </c>
      <c r="B68" s="10">
        <v>67</v>
      </c>
      <c r="C68" s="11" t="s">
        <v>506</v>
      </c>
      <c r="D68" s="12" t="s">
        <v>42</v>
      </c>
      <c r="E68" s="13" t="s">
        <v>175</v>
      </c>
      <c r="F68" s="13" t="s">
        <v>176</v>
      </c>
      <c r="G68" t="s">
        <v>508</v>
      </c>
      <c r="H68" s="13" t="s">
        <v>406</v>
      </c>
      <c r="I68" s="4" t="s">
        <v>505</v>
      </c>
      <c r="J68" s="7" t="s">
        <v>509</v>
      </c>
      <c r="K68" s="15" t="s">
        <v>313</v>
      </c>
      <c r="L68" s="15" t="s">
        <v>314</v>
      </c>
      <c r="M68" s="16" t="str">
        <f t="shared" ca="1" si="7"/>
        <v>10/09/18</v>
      </c>
      <c r="N68" s="18" t="s">
        <v>510</v>
      </c>
      <c r="O68" s="13" t="s">
        <v>406</v>
      </c>
      <c r="P68" s="16" t="str">
        <f t="shared" ca="1" si="8"/>
        <v>10/12/18</v>
      </c>
      <c r="Q68" s="18" t="s">
        <v>481</v>
      </c>
      <c r="R68" s="14" t="s">
        <v>457</v>
      </c>
      <c r="S68" s="14"/>
      <c r="T68" s="13"/>
    </row>
    <row r="69" spans="1:20" x14ac:dyDescent="0.25">
      <c r="A69" s="10" t="s">
        <v>40</v>
      </c>
      <c r="B69" s="10">
        <v>68</v>
      </c>
      <c r="C69" s="11" t="s">
        <v>506</v>
      </c>
      <c r="D69" s="12" t="s">
        <v>42</v>
      </c>
      <c r="E69" s="13" t="s">
        <v>177</v>
      </c>
      <c r="F69" s="13" t="s">
        <v>178</v>
      </c>
      <c r="G69" t="s">
        <v>508</v>
      </c>
      <c r="H69" s="13" t="s">
        <v>281</v>
      </c>
      <c r="I69" s="4" t="s">
        <v>505</v>
      </c>
      <c r="J69" s="7" t="s">
        <v>509</v>
      </c>
      <c r="K69" s="15" t="s">
        <v>316</v>
      </c>
      <c r="L69" s="15" t="s">
        <v>317</v>
      </c>
      <c r="M69" s="16" t="str">
        <f t="shared" ca="1" si="7"/>
        <v>10/09/18</v>
      </c>
      <c r="N69" s="18" t="s">
        <v>481</v>
      </c>
      <c r="O69" s="13" t="s">
        <v>281</v>
      </c>
      <c r="P69" s="16" t="str">
        <f t="shared" ca="1" si="8"/>
        <v>10/12/18</v>
      </c>
      <c r="Q69" s="18" t="s">
        <v>512</v>
      </c>
      <c r="R69" s="14" t="s">
        <v>463</v>
      </c>
      <c r="S69" s="14"/>
      <c r="T69" s="13"/>
    </row>
    <row r="70" spans="1:20" x14ac:dyDescent="0.25">
      <c r="A70" s="10" t="s">
        <v>40</v>
      </c>
      <c r="B70" s="10">
        <v>69</v>
      </c>
      <c r="C70" s="11" t="s">
        <v>506</v>
      </c>
      <c r="D70" s="12" t="s">
        <v>42</v>
      </c>
      <c r="E70" s="13" t="s">
        <v>179</v>
      </c>
      <c r="F70" s="13" t="s">
        <v>180</v>
      </c>
      <c r="G70" t="s">
        <v>508</v>
      </c>
      <c r="H70" s="13" t="s">
        <v>407</v>
      </c>
      <c r="I70" s="4" t="s">
        <v>505</v>
      </c>
      <c r="J70" s="7" t="s">
        <v>509</v>
      </c>
      <c r="K70" s="15" t="s">
        <v>318</v>
      </c>
      <c r="L70" s="15" t="s">
        <v>319</v>
      </c>
      <c r="M70" s="16" t="str">
        <f t="shared" ca="1" si="7"/>
        <v>10/09/18</v>
      </c>
      <c r="N70" s="18" t="s">
        <v>510</v>
      </c>
      <c r="O70" s="13" t="s">
        <v>407</v>
      </c>
      <c r="P70" s="16" t="str">
        <f t="shared" ca="1" si="8"/>
        <v>10/12/18</v>
      </c>
      <c r="Q70" s="18" t="s">
        <v>517</v>
      </c>
      <c r="R70" s="14" t="s">
        <v>459</v>
      </c>
      <c r="S70" s="14"/>
      <c r="T70" s="13"/>
    </row>
    <row r="71" spans="1:20" x14ac:dyDescent="0.25">
      <c r="A71" s="10" t="s">
        <v>40</v>
      </c>
      <c r="B71" s="10">
        <v>70</v>
      </c>
      <c r="C71" s="11" t="s">
        <v>506</v>
      </c>
      <c r="D71" s="12" t="s">
        <v>42</v>
      </c>
      <c r="E71" s="13" t="s">
        <v>181</v>
      </c>
      <c r="F71" s="13" t="s">
        <v>182</v>
      </c>
      <c r="G71" t="s">
        <v>508</v>
      </c>
      <c r="H71" s="13" t="s">
        <v>408</v>
      </c>
      <c r="I71" s="4" t="s">
        <v>505</v>
      </c>
      <c r="J71" s="7" t="s">
        <v>509</v>
      </c>
      <c r="K71" s="15" t="s">
        <v>320</v>
      </c>
      <c r="L71" s="15" t="s">
        <v>321</v>
      </c>
      <c r="M71" s="16" t="str">
        <f t="shared" ca="1" si="7"/>
        <v>10/09/18</v>
      </c>
      <c r="N71" s="18" t="s">
        <v>510</v>
      </c>
      <c r="O71" s="13" t="s">
        <v>408</v>
      </c>
      <c r="P71" s="16" t="str">
        <f t="shared" ca="1" si="8"/>
        <v>10/12/18</v>
      </c>
      <c r="Q71" s="18" t="s">
        <v>512</v>
      </c>
      <c r="R71" s="14" t="s">
        <v>457</v>
      </c>
      <c r="S71" s="14"/>
      <c r="T71" s="13"/>
    </row>
    <row r="72" spans="1:20" x14ac:dyDescent="0.25">
      <c r="A72" s="10" t="s">
        <v>40</v>
      </c>
      <c r="B72" s="10">
        <v>71</v>
      </c>
      <c r="C72" s="11" t="s">
        <v>506</v>
      </c>
      <c r="D72" s="12" t="s">
        <v>42</v>
      </c>
      <c r="E72" s="13" t="s">
        <v>183</v>
      </c>
      <c r="F72" s="13" t="s">
        <v>184</v>
      </c>
      <c r="G72" t="s">
        <v>508</v>
      </c>
      <c r="H72" s="13" t="s">
        <v>409</v>
      </c>
      <c r="I72" s="4" t="s">
        <v>505</v>
      </c>
      <c r="J72" s="7" t="s">
        <v>509</v>
      </c>
      <c r="K72" s="15" t="s">
        <v>322</v>
      </c>
      <c r="L72" s="15" t="s">
        <v>323</v>
      </c>
      <c r="M72" s="16" t="str">
        <f t="shared" ca="1" si="7"/>
        <v>10/09/18</v>
      </c>
      <c r="N72" s="18" t="s">
        <v>451</v>
      </c>
      <c r="O72" s="13" t="s">
        <v>409</v>
      </c>
      <c r="P72" s="16" t="str">
        <f t="shared" ca="1" si="8"/>
        <v>10/12/18</v>
      </c>
      <c r="Q72" s="18" t="s">
        <v>451</v>
      </c>
      <c r="R72" s="14" t="s">
        <v>459</v>
      </c>
      <c r="S72" s="14"/>
      <c r="T72" s="13"/>
    </row>
    <row r="73" spans="1:20" x14ac:dyDescent="0.25">
      <c r="A73" s="10" t="s">
        <v>40</v>
      </c>
      <c r="B73" s="10">
        <v>72</v>
      </c>
      <c r="C73" s="11" t="s">
        <v>506</v>
      </c>
      <c r="D73" s="12" t="s">
        <v>42</v>
      </c>
      <c r="E73" s="13" t="s">
        <v>185</v>
      </c>
      <c r="F73" s="13" t="s">
        <v>186</v>
      </c>
      <c r="G73" t="s">
        <v>508</v>
      </c>
      <c r="H73" s="13" t="s">
        <v>410</v>
      </c>
      <c r="I73" s="4" t="s">
        <v>505</v>
      </c>
      <c r="J73" s="7" t="s">
        <v>509</v>
      </c>
      <c r="K73" s="15" t="s">
        <v>324</v>
      </c>
      <c r="L73" s="15" t="s">
        <v>325</v>
      </c>
      <c r="M73" s="16" t="str">
        <f t="shared" ca="1" si="7"/>
        <v>10/09/18</v>
      </c>
      <c r="N73" s="18" t="s">
        <v>510</v>
      </c>
      <c r="O73" s="13" t="s">
        <v>410</v>
      </c>
      <c r="P73" s="16" t="str">
        <f t="shared" ca="1" si="8"/>
        <v>10/12/18</v>
      </c>
      <c r="Q73" s="18" t="s">
        <v>510</v>
      </c>
      <c r="R73" s="14" t="s">
        <v>459</v>
      </c>
      <c r="S73" s="14"/>
      <c r="T73" s="13"/>
    </row>
    <row r="74" spans="1:20" x14ac:dyDescent="0.25">
      <c r="A74" s="10" t="s">
        <v>40</v>
      </c>
      <c r="B74" s="10">
        <v>73</v>
      </c>
      <c r="C74" s="11" t="s">
        <v>506</v>
      </c>
      <c r="D74" s="12" t="s">
        <v>42</v>
      </c>
      <c r="E74" s="13" t="s">
        <v>187</v>
      </c>
      <c r="F74" s="13" t="s">
        <v>188</v>
      </c>
      <c r="G74" t="s">
        <v>508</v>
      </c>
      <c r="H74" s="13" t="s">
        <v>411</v>
      </c>
      <c r="I74" s="4" t="s">
        <v>505</v>
      </c>
      <c r="J74" s="7" t="s">
        <v>509</v>
      </c>
      <c r="K74" s="15" t="s">
        <v>327</v>
      </c>
      <c r="L74" s="15" t="s">
        <v>328</v>
      </c>
      <c r="M74" s="16" t="str">
        <f t="shared" ca="1" si="7"/>
        <v>10/09/18</v>
      </c>
      <c r="N74" s="18" t="s">
        <v>510</v>
      </c>
      <c r="O74" s="13" t="s">
        <v>411</v>
      </c>
      <c r="P74" s="16" t="str">
        <f t="shared" ca="1" si="8"/>
        <v>10/12/18</v>
      </c>
      <c r="Q74" s="18">
        <v>14</v>
      </c>
      <c r="R74" s="14" t="s">
        <v>459</v>
      </c>
      <c r="S74" s="14"/>
      <c r="T74" s="13"/>
    </row>
    <row r="75" spans="1:20" x14ac:dyDescent="0.25">
      <c r="A75" s="10" t="s">
        <v>40</v>
      </c>
      <c r="B75" s="10">
        <v>74</v>
      </c>
      <c r="C75" s="11" t="s">
        <v>506</v>
      </c>
      <c r="D75" s="12" t="s">
        <v>42</v>
      </c>
      <c r="E75" s="13" t="s">
        <v>189</v>
      </c>
      <c r="F75" s="13" t="s">
        <v>190</v>
      </c>
      <c r="G75" t="s">
        <v>508</v>
      </c>
      <c r="H75" s="13" t="s">
        <v>412</v>
      </c>
      <c r="I75" s="4" t="s">
        <v>505</v>
      </c>
      <c r="J75" s="7" t="s">
        <v>509</v>
      </c>
      <c r="K75" s="15" t="s">
        <v>329</v>
      </c>
      <c r="L75" s="15" t="s">
        <v>330</v>
      </c>
      <c r="M75" s="16" t="str">
        <f t="shared" ca="1" si="7"/>
        <v>10/09/18</v>
      </c>
      <c r="N75" s="18" t="s">
        <v>510</v>
      </c>
      <c r="O75" s="13" t="s">
        <v>412</v>
      </c>
      <c r="P75" s="16" t="str">
        <f t="shared" ca="1" si="8"/>
        <v>10/12/18</v>
      </c>
      <c r="Q75" s="18" t="s">
        <v>456</v>
      </c>
      <c r="R75" s="14" t="s">
        <v>462</v>
      </c>
      <c r="S75" s="14"/>
      <c r="T75" s="13"/>
    </row>
    <row r="76" spans="1:20" x14ac:dyDescent="0.25">
      <c r="A76" s="10" t="s">
        <v>40</v>
      </c>
      <c r="B76" s="10">
        <v>75</v>
      </c>
      <c r="C76" s="11" t="s">
        <v>506</v>
      </c>
      <c r="D76" s="12" t="s">
        <v>42</v>
      </c>
      <c r="E76" s="13" t="s">
        <v>191</v>
      </c>
      <c r="F76" s="13" t="s">
        <v>192</v>
      </c>
      <c r="G76" t="s">
        <v>508</v>
      </c>
      <c r="H76" s="13" t="s">
        <v>413</v>
      </c>
      <c r="I76" s="4" t="s">
        <v>505</v>
      </c>
      <c r="J76" s="7" t="s">
        <v>509</v>
      </c>
      <c r="K76" s="15" t="s">
        <v>331</v>
      </c>
      <c r="L76" s="15" t="s">
        <v>332</v>
      </c>
      <c r="M76" s="16" t="str">
        <f t="shared" ca="1" si="7"/>
        <v>10/09/18</v>
      </c>
      <c r="N76" s="18" t="s">
        <v>510</v>
      </c>
      <c r="O76" s="13" t="s">
        <v>413</v>
      </c>
      <c r="P76" s="16" t="str">
        <f t="shared" ca="1" si="8"/>
        <v>10/12/18</v>
      </c>
      <c r="Q76" s="18">
        <v>1029</v>
      </c>
      <c r="R76" s="14" t="s">
        <v>463</v>
      </c>
      <c r="S76" s="14"/>
      <c r="T76" s="13"/>
    </row>
    <row r="77" spans="1:20" x14ac:dyDescent="0.25">
      <c r="A77" s="10" t="s">
        <v>40</v>
      </c>
      <c r="B77" s="10">
        <v>76</v>
      </c>
      <c r="C77" s="11" t="s">
        <v>506</v>
      </c>
      <c r="D77" s="12" t="s">
        <v>42</v>
      </c>
      <c r="E77" s="13" t="s">
        <v>193</v>
      </c>
      <c r="F77" s="13" t="s">
        <v>194</v>
      </c>
      <c r="G77" t="s">
        <v>508</v>
      </c>
      <c r="H77" s="13" t="s">
        <v>414</v>
      </c>
      <c r="I77" s="4" t="s">
        <v>505</v>
      </c>
      <c r="J77" s="7" t="s">
        <v>509</v>
      </c>
      <c r="K77" s="15" t="s">
        <v>333</v>
      </c>
      <c r="L77" s="15" t="s">
        <v>334</v>
      </c>
      <c r="M77" s="16" t="str">
        <f t="shared" ca="1" si="7"/>
        <v>10/09/18</v>
      </c>
      <c r="N77" s="18" t="s">
        <v>451</v>
      </c>
      <c r="O77" s="13" t="s">
        <v>414</v>
      </c>
      <c r="P77" s="16" t="str">
        <f ca="1">TEXT(TODAY()+4, "mm/dd/yy")</f>
        <v>10/13/18</v>
      </c>
      <c r="Q77" s="18" t="s">
        <v>451</v>
      </c>
      <c r="R77" s="14" t="s">
        <v>457</v>
      </c>
      <c r="S77" s="14"/>
      <c r="T77" s="13"/>
    </row>
    <row r="78" spans="1:20" x14ac:dyDescent="0.25">
      <c r="A78" s="10" t="s">
        <v>40</v>
      </c>
      <c r="B78" s="10">
        <v>77</v>
      </c>
      <c r="C78" s="11" t="s">
        <v>506</v>
      </c>
      <c r="D78" s="12" t="s">
        <v>42</v>
      </c>
      <c r="E78" s="13" t="s">
        <v>195</v>
      </c>
      <c r="F78" s="13" t="s">
        <v>196</v>
      </c>
      <c r="G78" t="s">
        <v>508</v>
      </c>
      <c r="H78" s="13" t="s">
        <v>415</v>
      </c>
      <c r="I78" s="4" t="s">
        <v>505</v>
      </c>
      <c r="J78" s="7" t="s">
        <v>509</v>
      </c>
      <c r="K78" s="15" t="s">
        <v>335</v>
      </c>
      <c r="L78" s="15" t="s">
        <v>336</v>
      </c>
      <c r="M78" s="16" t="str">
        <f t="shared" ca="1" si="7"/>
        <v>10/09/18</v>
      </c>
      <c r="N78" s="18" t="s">
        <v>451</v>
      </c>
      <c r="O78" s="13" t="s">
        <v>415</v>
      </c>
      <c r="P78" s="16" t="str">
        <f t="shared" ref="P78:P83" ca="1" si="9">TEXT(TODAY()+4, "mm/dd/yy")</f>
        <v>10/13/18</v>
      </c>
      <c r="Q78" s="18" t="s">
        <v>451</v>
      </c>
      <c r="R78" s="14" t="s">
        <v>457</v>
      </c>
      <c r="S78" s="14"/>
      <c r="T78" s="13"/>
    </row>
    <row r="79" spans="1:20" x14ac:dyDescent="0.25">
      <c r="A79" s="10" t="s">
        <v>40</v>
      </c>
      <c r="B79" s="10">
        <v>78</v>
      </c>
      <c r="C79" s="11" t="s">
        <v>506</v>
      </c>
      <c r="D79" s="12" t="s">
        <v>42</v>
      </c>
      <c r="E79" s="13" t="s">
        <v>197</v>
      </c>
      <c r="F79" s="13" t="s">
        <v>198</v>
      </c>
      <c r="G79" t="s">
        <v>508</v>
      </c>
      <c r="H79" s="13" t="s">
        <v>416</v>
      </c>
      <c r="I79" s="4" t="s">
        <v>505</v>
      </c>
      <c r="J79" s="7" t="s">
        <v>509</v>
      </c>
      <c r="K79" s="14" t="s">
        <v>337</v>
      </c>
      <c r="L79" s="14" t="s">
        <v>338</v>
      </c>
      <c r="M79" s="16" t="str">
        <f t="shared" ca="1" si="7"/>
        <v>10/09/18</v>
      </c>
      <c r="N79" s="18" t="s">
        <v>510</v>
      </c>
      <c r="O79" s="13" t="s">
        <v>416</v>
      </c>
      <c r="P79" s="16" t="str">
        <f t="shared" ca="1" si="9"/>
        <v>10/13/18</v>
      </c>
      <c r="Q79" s="18" t="s">
        <v>481</v>
      </c>
      <c r="R79" s="14" t="s">
        <v>462</v>
      </c>
      <c r="S79" s="14"/>
      <c r="T79" s="13"/>
    </row>
    <row r="80" spans="1:20" x14ac:dyDescent="0.25">
      <c r="A80" s="10" t="s">
        <v>40</v>
      </c>
      <c r="B80" s="10">
        <v>79</v>
      </c>
      <c r="C80" s="11" t="s">
        <v>506</v>
      </c>
      <c r="D80" s="12" t="s">
        <v>42</v>
      </c>
      <c r="E80" s="13" t="s">
        <v>199</v>
      </c>
      <c r="F80" s="13" t="s">
        <v>200</v>
      </c>
      <c r="G80" t="s">
        <v>508</v>
      </c>
      <c r="H80" s="13" t="s">
        <v>417</v>
      </c>
      <c r="I80" s="4" t="s">
        <v>505</v>
      </c>
      <c r="J80" s="7" t="s">
        <v>509</v>
      </c>
      <c r="K80" s="14" t="s">
        <v>339</v>
      </c>
      <c r="L80" s="14" t="s">
        <v>340</v>
      </c>
      <c r="M80" s="16" t="str">
        <f t="shared" ca="1" si="7"/>
        <v>10/09/18</v>
      </c>
      <c r="N80" s="18" t="s">
        <v>455</v>
      </c>
      <c r="O80" s="13" t="s">
        <v>417</v>
      </c>
      <c r="P80" s="16" t="str">
        <f t="shared" ca="1" si="9"/>
        <v>10/13/18</v>
      </c>
      <c r="Q80" s="18" t="s">
        <v>518</v>
      </c>
      <c r="R80" s="14" t="s">
        <v>459</v>
      </c>
      <c r="S80" s="14"/>
      <c r="T80" s="13"/>
    </row>
    <row r="81" spans="1:20" x14ac:dyDescent="0.25">
      <c r="A81" s="10" t="s">
        <v>40</v>
      </c>
      <c r="B81" s="10">
        <v>80</v>
      </c>
      <c r="C81" s="11" t="s">
        <v>506</v>
      </c>
      <c r="D81" s="12" t="s">
        <v>42</v>
      </c>
      <c r="E81" s="13" t="s">
        <v>201</v>
      </c>
      <c r="F81" s="13" t="s">
        <v>202</v>
      </c>
      <c r="G81" t="s">
        <v>508</v>
      </c>
      <c r="H81" s="13" t="s">
        <v>418</v>
      </c>
      <c r="I81" s="4" t="s">
        <v>505</v>
      </c>
      <c r="J81" s="7" t="s">
        <v>509</v>
      </c>
      <c r="K81" s="14" t="s">
        <v>345</v>
      </c>
      <c r="L81" s="14" t="s">
        <v>346</v>
      </c>
      <c r="M81" s="16" t="str">
        <f t="shared" ca="1" si="7"/>
        <v>10/09/18</v>
      </c>
      <c r="N81" s="18" t="s">
        <v>510</v>
      </c>
      <c r="O81" s="13" t="s">
        <v>418</v>
      </c>
      <c r="P81" s="16" t="str">
        <f t="shared" ca="1" si="9"/>
        <v>10/13/18</v>
      </c>
      <c r="Q81" s="18" t="s">
        <v>510</v>
      </c>
      <c r="R81" s="14" t="s">
        <v>459</v>
      </c>
      <c r="S81" s="14"/>
      <c r="T81" s="13"/>
    </row>
    <row r="82" spans="1:20" x14ac:dyDescent="0.25">
      <c r="A82" s="10" t="s">
        <v>40</v>
      </c>
      <c r="B82" s="10">
        <v>81</v>
      </c>
      <c r="C82" s="11" t="s">
        <v>506</v>
      </c>
      <c r="D82" s="12" t="s">
        <v>42</v>
      </c>
      <c r="E82" s="13" t="s">
        <v>203</v>
      </c>
      <c r="F82" s="13" t="s">
        <v>204</v>
      </c>
      <c r="G82" t="s">
        <v>508</v>
      </c>
      <c r="H82" s="13" t="s">
        <v>419</v>
      </c>
      <c r="I82" s="4" t="s">
        <v>505</v>
      </c>
      <c r="J82" s="7" t="s">
        <v>509</v>
      </c>
      <c r="K82" s="14" t="s">
        <v>347</v>
      </c>
      <c r="L82" s="14" t="s">
        <v>348</v>
      </c>
      <c r="M82" s="16" t="str">
        <f t="shared" ca="1" si="7"/>
        <v>10/09/18</v>
      </c>
      <c r="N82" s="18" t="s">
        <v>510</v>
      </c>
      <c r="O82" s="13" t="s">
        <v>419</v>
      </c>
      <c r="P82" s="16" t="str">
        <f t="shared" ca="1" si="9"/>
        <v>10/13/18</v>
      </c>
      <c r="Q82" s="18" t="s">
        <v>510</v>
      </c>
      <c r="R82" s="14" t="s">
        <v>457</v>
      </c>
      <c r="S82" s="14"/>
      <c r="T82" s="13"/>
    </row>
    <row r="83" spans="1:20" x14ac:dyDescent="0.25">
      <c r="A83" s="10" t="s">
        <v>40</v>
      </c>
      <c r="B83" s="10">
        <v>82</v>
      </c>
      <c r="C83" s="11" t="s">
        <v>506</v>
      </c>
      <c r="D83" s="12" t="s">
        <v>42</v>
      </c>
      <c r="E83" s="13" t="s">
        <v>205</v>
      </c>
      <c r="F83" s="13" t="s">
        <v>206</v>
      </c>
      <c r="G83" t="s">
        <v>508</v>
      </c>
      <c r="H83" s="13" t="s">
        <v>420</v>
      </c>
      <c r="I83" s="4" t="s">
        <v>505</v>
      </c>
      <c r="J83" s="7" t="s">
        <v>509</v>
      </c>
      <c r="K83" s="14" t="s">
        <v>349</v>
      </c>
      <c r="L83" s="14" t="s">
        <v>350</v>
      </c>
      <c r="M83" s="16" t="str">
        <f t="shared" ca="1" si="7"/>
        <v>10/09/18</v>
      </c>
      <c r="N83" s="18" t="s">
        <v>510</v>
      </c>
      <c r="O83" s="13" t="s">
        <v>420</v>
      </c>
      <c r="P83" s="16" t="str">
        <f t="shared" ca="1" si="9"/>
        <v>10/13/18</v>
      </c>
      <c r="Q83" s="18" t="s">
        <v>517</v>
      </c>
      <c r="R83" s="14" t="s">
        <v>457</v>
      </c>
      <c r="S83" s="14"/>
      <c r="T83" s="13"/>
    </row>
    <row r="84" spans="1:20" x14ac:dyDescent="0.25">
      <c r="A84" s="10" t="s">
        <v>40</v>
      </c>
      <c r="B84" s="10">
        <v>83</v>
      </c>
      <c r="C84" s="11" t="s">
        <v>506</v>
      </c>
      <c r="D84" s="12" t="s">
        <v>42</v>
      </c>
      <c r="E84" s="13" t="s">
        <v>207</v>
      </c>
      <c r="F84" s="13" t="s">
        <v>208</v>
      </c>
      <c r="G84" t="s">
        <v>508</v>
      </c>
      <c r="H84" s="13" t="s">
        <v>421</v>
      </c>
      <c r="I84" s="4" t="s">
        <v>505</v>
      </c>
      <c r="J84" s="7" t="s">
        <v>509</v>
      </c>
      <c r="K84" s="15" t="s">
        <v>352</v>
      </c>
      <c r="L84" s="15" t="s">
        <v>353</v>
      </c>
      <c r="M84" s="16" t="str">
        <f t="shared" ca="1" si="7"/>
        <v>10/09/18</v>
      </c>
      <c r="N84" s="18" t="s">
        <v>510</v>
      </c>
      <c r="O84" s="13" t="s">
        <v>421</v>
      </c>
      <c r="P84" s="16" t="str">
        <f ca="1">TEXT(TODAY()+5, "mm/dd/yy")</f>
        <v>10/14/18</v>
      </c>
      <c r="Q84" s="18" t="s">
        <v>514</v>
      </c>
      <c r="R84" s="14" t="s">
        <v>457</v>
      </c>
      <c r="S84" s="14"/>
      <c r="T84" s="13"/>
    </row>
    <row r="85" spans="1:20" x14ac:dyDescent="0.25">
      <c r="A85" s="10" t="s">
        <v>40</v>
      </c>
      <c r="B85" s="10">
        <v>84</v>
      </c>
      <c r="C85" s="11" t="s">
        <v>506</v>
      </c>
      <c r="D85" s="12" t="s">
        <v>42</v>
      </c>
      <c r="E85" s="13" t="s">
        <v>209</v>
      </c>
      <c r="F85" s="13" t="s">
        <v>210</v>
      </c>
      <c r="G85" t="s">
        <v>508</v>
      </c>
      <c r="H85" s="13" t="s">
        <v>422</v>
      </c>
      <c r="I85" s="4" t="s">
        <v>505</v>
      </c>
      <c r="J85" s="7" t="s">
        <v>509</v>
      </c>
      <c r="K85" s="15" t="s">
        <v>355</v>
      </c>
      <c r="L85" s="15" t="s">
        <v>356</v>
      </c>
      <c r="M85" s="16" t="str">
        <f t="shared" ca="1" si="7"/>
        <v>10/09/18</v>
      </c>
      <c r="N85" s="18" t="s">
        <v>510</v>
      </c>
      <c r="O85" s="13" t="s">
        <v>422</v>
      </c>
      <c r="P85" s="16" t="str">
        <f ca="1">TEXT(TODAY()+5, "mm/dd/yy")</f>
        <v>10/14/18</v>
      </c>
      <c r="Q85" s="18" t="s">
        <v>515</v>
      </c>
      <c r="R85" s="14" t="s">
        <v>457</v>
      </c>
      <c r="S85" s="14"/>
      <c r="T85" s="13"/>
    </row>
    <row r="86" spans="1:20" x14ac:dyDescent="0.25">
      <c r="A86" s="10" t="s">
        <v>40</v>
      </c>
      <c r="B86" s="10">
        <v>85</v>
      </c>
      <c r="C86" s="11" t="s">
        <v>506</v>
      </c>
      <c r="D86" s="12" t="s">
        <v>42</v>
      </c>
      <c r="E86" s="13" t="s">
        <v>211</v>
      </c>
      <c r="F86" s="13" t="s">
        <v>212</v>
      </c>
      <c r="G86" t="s">
        <v>508</v>
      </c>
      <c r="H86" s="13" t="s">
        <v>423</v>
      </c>
      <c r="I86" s="4" t="s">
        <v>505</v>
      </c>
      <c r="J86" s="7" t="s">
        <v>509</v>
      </c>
      <c r="K86" s="15" t="s">
        <v>357</v>
      </c>
      <c r="L86" s="15" t="s">
        <v>358</v>
      </c>
      <c r="M86" s="16" t="str">
        <f t="shared" ca="1" si="7"/>
        <v>10/09/18</v>
      </c>
      <c r="N86" s="18" t="s">
        <v>510</v>
      </c>
      <c r="O86" s="13" t="s">
        <v>423</v>
      </c>
      <c r="P86" s="16" t="str">
        <f ca="1">TEXT(TODAY()+5, "mm/dd/yy")</f>
        <v>10/14/18</v>
      </c>
      <c r="Q86" s="18" t="s">
        <v>456</v>
      </c>
      <c r="R86" s="14" t="s">
        <v>457</v>
      </c>
      <c r="S86" s="14"/>
      <c r="T86" s="13"/>
    </row>
    <row r="87" spans="1:20" x14ac:dyDescent="0.25">
      <c r="A87" s="10" t="s">
        <v>40</v>
      </c>
      <c r="B87" s="10">
        <v>86</v>
      </c>
      <c r="C87" s="11" t="s">
        <v>506</v>
      </c>
      <c r="D87" s="12" t="s">
        <v>42</v>
      </c>
      <c r="E87" s="13" t="s">
        <v>213</v>
      </c>
      <c r="F87" s="13" t="s">
        <v>214</v>
      </c>
      <c r="G87" t="s">
        <v>508</v>
      </c>
      <c r="H87" s="13" t="s">
        <v>424</v>
      </c>
      <c r="I87" s="4" t="s">
        <v>505</v>
      </c>
      <c r="J87" s="7" t="s">
        <v>509</v>
      </c>
      <c r="K87" s="14" t="s">
        <v>360</v>
      </c>
      <c r="L87" s="14" t="s">
        <v>361</v>
      </c>
      <c r="M87" s="16" t="str">
        <f t="shared" ca="1" si="7"/>
        <v>10/09/18</v>
      </c>
      <c r="N87" s="18" t="s">
        <v>523</v>
      </c>
      <c r="O87" s="13" t="s">
        <v>424</v>
      </c>
      <c r="P87" s="16" t="str">
        <f ca="1">TEXT(TODAY()+6, "mm/dd/yy")</f>
        <v>10/15/18</v>
      </c>
      <c r="Q87" s="18" t="s">
        <v>454</v>
      </c>
      <c r="R87" s="14" t="s">
        <v>459</v>
      </c>
      <c r="S87" s="14"/>
      <c r="T87" s="13"/>
    </row>
    <row r="88" spans="1:20" x14ac:dyDescent="0.25">
      <c r="A88" s="10" t="s">
        <v>40</v>
      </c>
      <c r="B88" s="10">
        <v>87</v>
      </c>
      <c r="C88" s="11" t="s">
        <v>506</v>
      </c>
      <c r="D88" s="12" t="s">
        <v>42</v>
      </c>
      <c r="E88" s="13" t="s">
        <v>215</v>
      </c>
      <c r="F88" s="13" t="s">
        <v>216</v>
      </c>
      <c r="G88" t="s">
        <v>508</v>
      </c>
      <c r="H88" s="13" t="s">
        <v>425</v>
      </c>
      <c r="I88" s="4" t="s">
        <v>505</v>
      </c>
      <c r="J88" s="7" t="s">
        <v>509</v>
      </c>
      <c r="K88" s="14" t="s">
        <v>363</v>
      </c>
      <c r="L88" s="14" t="s">
        <v>364</v>
      </c>
      <c r="M88" s="16" t="str">
        <f t="shared" ca="1" si="7"/>
        <v>10/09/18</v>
      </c>
      <c r="N88" s="18" t="s">
        <v>510</v>
      </c>
      <c r="O88" s="13" t="s">
        <v>425</v>
      </c>
      <c r="P88" s="16" t="str">
        <f ca="1">TEXT(TODAY()+6, "mm/dd/yy")</f>
        <v>10/15/18</v>
      </c>
      <c r="Q88" s="18" t="s">
        <v>510</v>
      </c>
      <c r="R88" s="14" t="s">
        <v>459</v>
      </c>
      <c r="S88" s="14"/>
      <c r="T88" s="13"/>
    </row>
    <row r="89" spans="1:20" x14ac:dyDescent="0.25">
      <c r="A89" s="10" t="s">
        <v>40</v>
      </c>
      <c r="B89" s="10">
        <v>88</v>
      </c>
      <c r="C89" s="11" t="s">
        <v>506</v>
      </c>
      <c r="D89" s="12" t="s">
        <v>42</v>
      </c>
      <c r="E89" s="13" t="s">
        <v>217</v>
      </c>
      <c r="F89" s="13" t="s">
        <v>218</v>
      </c>
      <c r="G89" t="s">
        <v>508</v>
      </c>
      <c r="H89" s="13" t="s">
        <v>426</v>
      </c>
      <c r="I89" s="4" t="s">
        <v>505</v>
      </c>
      <c r="J89" s="7" t="s">
        <v>509</v>
      </c>
      <c r="K89" s="14" t="s">
        <v>366</v>
      </c>
      <c r="L89" s="14" t="s">
        <v>367</v>
      </c>
      <c r="M89" s="16" t="str">
        <f t="shared" ca="1" si="7"/>
        <v>10/09/18</v>
      </c>
      <c r="N89" s="18" t="s">
        <v>510</v>
      </c>
      <c r="O89" s="13" t="s">
        <v>426</v>
      </c>
      <c r="P89" s="16" t="str">
        <f ca="1">TEXT(TODAY()+6, "mm/dd/yy")</f>
        <v>10/15/18</v>
      </c>
      <c r="Q89" s="18" t="s">
        <v>510</v>
      </c>
      <c r="R89" s="14" t="s">
        <v>459</v>
      </c>
      <c r="S89" s="14"/>
      <c r="T89" s="13"/>
    </row>
    <row r="90" spans="1:20" x14ac:dyDescent="0.25">
      <c r="A90" s="10" t="s">
        <v>40</v>
      </c>
      <c r="B90" s="10">
        <v>89</v>
      </c>
      <c r="C90" s="11" t="s">
        <v>506</v>
      </c>
      <c r="D90" s="12" t="s">
        <v>42</v>
      </c>
      <c r="E90" s="13" t="s">
        <v>219</v>
      </c>
      <c r="F90" s="13" t="s">
        <v>220</v>
      </c>
      <c r="G90" t="s">
        <v>508</v>
      </c>
      <c r="H90" s="13" t="s">
        <v>427</v>
      </c>
      <c r="I90" s="4" t="s">
        <v>505</v>
      </c>
      <c r="J90" s="7" t="s">
        <v>509</v>
      </c>
      <c r="K90" s="14" t="s">
        <v>368</v>
      </c>
      <c r="L90" s="14" t="s">
        <v>369</v>
      </c>
      <c r="M90" s="16" t="str">
        <f t="shared" ca="1" si="7"/>
        <v>10/09/18</v>
      </c>
      <c r="N90" s="18" t="s">
        <v>481</v>
      </c>
      <c r="O90" s="13" t="s">
        <v>427</v>
      </c>
      <c r="P90" s="16" t="str">
        <f ca="1">TEXT(TODAY()+6, "mm/dd/yy")</f>
        <v>10/15/18</v>
      </c>
      <c r="Q90" s="18" t="s">
        <v>481</v>
      </c>
      <c r="R90" s="14" t="s">
        <v>457</v>
      </c>
      <c r="S90" s="14"/>
      <c r="T90" s="13"/>
    </row>
    <row r="91" spans="1:20" x14ac:dyDescent="0.25">
      <c r="A91" s="10" t="s">
        <v>40</v>
      </c>
      <c r="B91" s="10">
        <v>90</v>
      </c>
      <c r="C91" s="11" t="s">
        <v>506</v>
      </c>
      <c r="D91" s="12" t="s">
        <v>42</v>
      </c>
      <c r="E91" s="13" t="s">
        <v>221</v>
      </c>
      <c r="F91" s="13" t="s">
        <v>222</v>
      </c>
      <c r="G91" t="s">
        <v>508</v>
      </c>
      <c r="H91" s="13" t="s">
        <v>428</v>
      </c>
      <c r="I91" s="4" t="s">
        <v>505</v>
      </c>
      <c r="J91" s="7" t="s">
        <v>509</v>
      </c>
      <c r="K91" s="14" t="s">
        <v>370</v>
      </c>
      <c r="L91" s="14" t="s">
        <v>371</v>
      </c>
      <c r="M91" s="16" t="str">
        <f t="shared" ca="1" si="7"/>
        <v>10/09/18</v>
      </c>
      <c r="N91" s="18" t="s">
        <v>510</v>
      </c>
      <c r="O91" s="13" t="s">
        <v>428</v>
      </c>
      <c r="P91" s="16" t="str">
        <f ca="1">TEXT(TODAY()+7, "mm/dd/yy")</f>
        <v>10/16/18</v>
      </c>
      <c r="Q91" s="18" t="s">
        <v>510</v>
      </c>
      <c r="R91" s="14" t="s">
        <v>457</v>
      </c>
      <c r="S91" s="14"/>
      <c r="T91" s="13"/>
    </row>
    <row r="92" spans="1:20" x14ac:dyDescent="0.25">
      <c r="A92" s="10" t="s">
        <v>40</v>
      </c>
      <c r="B92" s="10">
        <v>91</v>
      </c>
      <c r="C92" s="11" t="s">
        <v>506</v>
      </c>
      <c r="D92" s="12" t="s">
        <v>42</v>
      </c>
      <c r="E92" s="13" t="s">
        <v>223</v>
      </c>
      <c r="F92" s="13" t="s">
        <v>224</v>
      </c>
      <c r="G92" t="s">
        <v>508</v>
      </c>
      <c r="H92" s="13" t="s">
        <v>429</v>
      </c>
      <c r="I92" s="4" t="s">
        <v>505</v>
      </c>
      <c r="J92" s="7" t="s">
        <v>509</v>
      </c>
      <c r="K92" s="14" t="s">
        <v>372</v>
      </c>
      <c r="L92" s="14" t="s">
        <v>373</v>
      </c>
      <c r="M92" s="16" t="str">
        <f t="shared" ca="1" si="7"/>
        <v>10/09/18</v>
      </c>
      <c r="N92" s="18" t="s">
        <v>510</v>
      </c>
      <c r="O92" s="13" t="s">
        <v>429</v>
      </c>
      <c r="P92" s="16" t="str">
        <f ca="1">TEXT(TODAY()+7, "mm/dd/yy")</f>
        <v>10/16/18</v>
      </c>
      <c r="Q92" s="18" t="s">
        <v>510</v>
      </c>
      <c r="R92" s="14" t="s">
        <v>457</v>
      </c>
      <c r="S92" s="14"/>
      <c r="T92" s="13"/>
    </row>
    <row r="93" spans="1:20" x14ac:dyDescent="0.25">
      <c r="A93" s="10" t="s">
        <v>40</v>
      </c>
      <c r="B93" s="10">
        <v>92</v>
      </c>
      <c r="C93" s="11" t="s">
        <v>506</v>
      </c>
      <c r="D93" s="12" t="s">
        <v>42</v>
      </c>
      <c r="E93" s="13" t="s">
        <v>225</v>
      </c>
      <c r="F93" s="13" t="s">
        <v>226</v>
      </c>
      <c r="G93" t="s">
        <v>508</v>
      </c>
      <c r="H93" s="13" t="s">
        <v>430</v>
      </c>
      <c r="I93" s="4" t="s">
        <v>505</v>
      </c>
      <c r="J93" s="7" t="s">
        <v>509</v>
      </c>
      <c r="K93" s="14" t="s">
        <v>375</v>
      </c>
      <c r="L93" s="14" t="s">
        <v>376</v>
      </c>
      <c r="M93" s="16" t="str">
        <f t="shared" ca="1" si="7"/>
        <v>10/09/18</v>
      </c>
      <c r="N93" s="18" t="s">
        <v>510</v>
      </c>
      <c r="O93" s="13" t="s">
        <v>430</v>
      </c>
      <c r="P93" s="16" t="str">
        <f ca="1">TEXT(TODAY()+7, "mm/dd/yy")</f>
        <v>10/16/18</v>
      </c>
      <c r="Q93" s="18" t="s">
        <v>514</v>
      </c>
      <c r="R93" s="14" t="s">
        <v>457</v>
      </c>
      <c r="S93" s="14"/>
      <c r="T93" s="13"/>
    </row>
    <row r="94" spans="1:20" x14ac:dyDescent="0.25">
      <c r="A94" s="10" t="s">
        <v>40</v>
      </c>
      <c r="B94" s="10">
        <v>93</v>
      </c>
      <c r="C94" s="11" t="s">
        <v>506</v>
      </c>
      <c r="D94" s="12" t="s">
        <v>42</v>
      </c>
      <c r="E94" s="13" t="s">
        <v>227</v>
      </c>
      <c r="F94" s="13" t="s">
        <v>228</v>
      </c>
      <c r="G94" t="s">
        <v>508</v>
      </c>
      <c r="H94" s="13" t="s">
        <v>431</v>
      </c>
      <c r="I94" s="4" t="s">
        <v>505</v>
      </c>
      <c r="J94" s="7" t="s">
        <v>509</v>
      </c>
      <c r="K94" s="14" t="s">
        <v>378</v>
      </c>
      <c r="L94" s="14" t="s">
        <v>379</v>
      </c>
      <c r="M94" s="16" t="str">
        <f t="shared" ca="1" si="7"/>
        <v>10/09/18</v>
      </c>
      <c r="N94" s="18" t="s">
        <v>481</v>
      </c>
      <c r="O94" s="13" t="s">
        <v>431</v>
      </c>
      <c r="P94" s="16" t="str">
        <f ca="1">TEXT(TODAY()+8, "mm/dd/yy")</f>
        <v>10/17/18</v>
      </c>
      <c r="Q94" s="18" t="s">
        <v>481</v>
      </c>
      <c r="R94" s="14" t="s">
        <v>459</v>
      </c>
      <c r="S94" s="14"/>
      <c r="T94" s="13"/>
    </row>
    <row r="95" spans="1:20" x14ac:dyDescent="0.25">
      <c r="A95" s="10" t="s">
        <v>40</v>
      </c>
      <c r="B95" s="10">
        <v>94</v>
      </c>
      <c r="C95" s="11" t="s">
        <v>506</v>
      </c>
      <c r="D95" s="12" t="s">
        <v>42</v>
      </c>
      <c r="E95" s="13" t="s">
        <v>229</v>
      </c>
      <c r="F95" s="13" t="s">
        <v>230</v>
      </c>
      <c r="G95" t="s">
        <v>508</v>
      </c>
      <c r="H95" s="13" t="s">
        <v>432</v>
      </c>
      <c r="I95" s="4" t="s">
        <v>505</v>
      </c>
      <c r="J95" s="7" t="s">
        <v>509</v>
      </c>
      <c r="K95" s="14" t="s">
        <v>380</v>
      </c>
      <c r="L95" s="14" t="s">
        <v>381</v>
      </c>
      <c r="M95" s="16" t="str">
        <f t="shared" ca="1" si="7"/>
        <v>10/09/18</v>
      </c>
      <c r="N95" s="18" t="s">
        <v>510</v>
      </c>
      <c r="O95" s="13" t="s">
        <v>432</v>
      </c>
      <c r="P95" s="16" t="str">
        <f ca="1">TEXT(TODAY()+9, "mm/dd/yy")</f>
        <v>10/18/18</v>
      </c>
      <c r="Q95" s="18" t="s">
        <v>510</v>
      </c>
      <c r="R95" s="14" t="s">
        <v>459</v>
      </c>
      <c r="S95" s="14"/>
      <c r="T95" s="13"/>
    </row>
    <row r="96" spans="1:20" x14ac:dyDescent="0.25">
      <c r="A96" s="10" t="s">
        <v>40</v>
      </c>
      <c r="B96" s="10">
        <v>95</v>
      </c>
      <c r="C96" s="11" t="s">
        <v>506</v>
      </c>
      <c r="D96" s="12" t="s">
        <v>42</v>
      </c>
      <c r="E96" s="13" t="s">
        <v>231</v>
      </c>
      <c r="F96" s="13" t="s">
        <v>232</v>
      </c>
      <c r="G96" t="s">
        <v>508</v>
      </c>
      <c r="H96" s="13" t="s">
        <v>433</v>
      </c>
      <c r="I96" s="4" t="s">
        <v>505</v>
      </c>
      <c r="J96" s="7" t="s">
        <v>509</v>
      </c>
      <c r="K96" s="14" t="s">
        <v>382</v>
      </c>
      <c r="L96" s="14" t="s">
        <v>383</v>
      </c>
      <c r="M96" s="16" t="str">
        <f t="shared" ca="1" si="7"/>
        <v>10/09/18</v>
      </c>
      <c r="N96" s="18" t="s">
        <v>510</v>
      </c>
      <c r="O96" s="13" t="s">
        <v>433</v>
      </c>
      <c r="P96" s="16" t="str">
        <f ca="1">TEXT(TODAY()+9, "mm/dd/yy")</f>
        <v>10/18/18</v>
      </c>
      <c r="Q96" s="18" t="s">
        <v>519</v>
      </c>
      <c r="R96" s="14" t="s">
        <v>459</v>
      </c>
      <c r="S96" s="14"/>
      <c r="T96" s="13"/>
    </row>
    <row r="97" spans="1:20" x14ac:dyDescent="0.25">
      <c r="A97" s="10" t="s">
        <v>40</v>
      </c>
      <c r="B97" s="10">
        <v>96</v>
      </c>
      <c r="C97" s="11" t="s">
        <v>506</v>
      </c>
      <c r="D97" s="12" t="s">
        <v>42</v>
      </c>
      <c r="E97" s="13" t="s">
        <v>233</v>
      </c>
      <c r="F97" s="13" t="s">
        <v>234</v>
      </c>
      <c r="G97" t="s">
        <v>508</v>
      </c>
      <c r="H97" s="13" t="s">
        <v>434</v>
      </c>
      <c r="I97" s="4" t="s">
        <v>505</v>
      </c>
      <c r="J97" s="7" t="s">
        <v>509</v>
      </c>
      <c r="K97" s="14" t="s">
        <v>388</v>
      </c>
      <c r="L97" s="14" t="s">
        <v>389</v>
      </c>
      <c r="M97" s="16" t="str">
        <f t="shared" ca="1" si="7"/>
        <v>10/09/18</v>
      </c>
      <c r="N97" s="18" t="s">
        <v>510</v>
      </c>
      <c r="O97" s="13" t="s">
        <v>434</v>
      </c>
      <c r="P97" s="16" t="str">
        <f ca="1">TEXT(TODAY()+10, "mm/dd/yy")</f>
        <v>10/19/18</v>
      </c>
      <c r="Q97" s="18" t="s">
        <v>481</v>
      </c>
      <c r="R97" s="14" t="s">
        <v>457</v>
      </c>
      <c r="S97" s="14"/>
      <c r="T97" s="13"/>
    </row>
    <row r="98" spans="1:20" x14ac:dyDescent="0.25">
      <c r="A98" s="10" t="s">
        <v>40</v>
      </c>
      <c r="B98" s="10">
        <v>97</v>
      </c>
      <c r="C98" s="11" t="s">
        <v>506</v>
      </c>
      <c r="D98" s="12" t="s">
        <v>42</v>
      </c>
      <c r="E98" s="13" t="s">
        <v>235</v>
      </c>
      <c r="F98" s="13" t="s">
        <v>236</v>
      </c>
      <c r="G98" t="s">
        <v>508</v>
      </c>
      <c r="H98" s="13" t="s">
        <v>435</v>
      </c>
      <c r="I98" s="4" t="s">
        <v>505</v>
      </c>
      <c r="J98" s="7" t="s">
        <v>509</v>
      </c>
      <c r="K98" s="14" t="s">
        <v>267</v>
      </c>
      <c r="L98" s="14" t="s">
        <v>268</v>
      </c>
      <c r="M98" s="16" t="str">
        <f t="shared" ca="1" si="7"/>
        <v>10/09/18</v>
      </c>
      <c r="N98" s="18" t="s">
        <v>510</v>
      </c>
      <c r="O98" s="13" t="s">
        <v>435</v>
      </c>
      <c r="P98" s="16" t="str">
        <f ca="1">TEXT(TODAY()+10, "mm/dd/yy")</f>
        <v>10/19/18</v>
      </c>
      <c r="Q98" s="18" t="s">
        <v>520</v>
      </c>
      <c r="R98" s="14" t="s">
        <v>461</v>
      </c>
      <c r="S98" s="14"/>
      <c r="T98" s="13"/>
    </row>
    <row r="99" spans="1:20" x14ac:dyDescent="0.25">
      <c r="A99" s="10" t="s">
        <v>40</v>
      </c>
      <c r="B99" s="10">
        <v>98</v>
      </c>
      <c r="C99" s="11" t="s">
        <v>506</v>
      </c>
      <c r="D99" s="12" t="s">
        <v>42</v>
      </c>
      <c r="E99" s="13" t="s">
        <v>237</v>
      </c>
      <c r="F99" s="13" t="s">
        <v>238</v>
      </c>
      <c r="G99" t="s">
        <v>508</v>
      </c>
      <c r="H99" s="13" t="s">
        <v>436</v>
      </c>
      <c r="I99" s="4" t="s">
        <v>505</v>
      </c>
      <c r="J99" s="7" t="s">
        <v>509</v>
      </c>
      <c r="K99" s="14" t="s">
        <v>270</v>
      </c>
      <c r="L99" s="14" t="s">
        <v>271</v>
      </c>
      <c r="M99" s="16" t="str">
        <f t="shared" ca="1" si="7"/>
        <v>10/09/18</v>
      </c>
      <c r="N99" s="18" t="s">
        <v>451</v>
      </c>
      <c r="O99" s="13" t="s">
        <v>436</v>
      </c>
      <c r="P99" s="16" t="str">
        <f ca="1">TEXT(TODAY()+14, "mm/dd/yy")</f>
        <v>10/23/18</v>
      </c>
      <c r="Q99" s="18" t="s">
        <v>451</v>
      </c>
      <c r="R99" s="14" t="s">
        <v>459</v>
      </c>
      <c r="S99" s="14"/>
      <c r="T99" s="13"/>
    </row>
    <row r="100" spans="1:20" x14ac:dyDescent="0.25">
      <c r="A100" s="10" t="s">
        <v>40</v>
      </c>
      <c r="B100" s="10">
        <v>99</v>
      </c>
      <c r="C100" s="11" t="s">
        <v>506</v>
      </c>
      <c r="D100" s="12" t="s">
        <v>42</v>
      </c>
      <c r="E100" s="13" t="s">
        <v>239</v>
      </c>
      <c r="F100" s="13" t="s">
        <v>240</v>
      </c>
      <c r="G100" t="s">
        <v>508</v>
      </c>
      <c r="H100" s="13" t="s">
        <v>437</v>
      </c>
      <c r="I100" s="4" t="s">
        <v>505</v>
      </c>
      <c r="J100" s="7" t="s">
        <v>509</v>
      </c>
      <c r="K100" s="14" t="s">
        <v>273</v>
      </c>
      <c r="L100" s="14" t="s">
        <v>274</v>
      </c>
      <c r="M100" s="16" t="str">
        <f t="shared" ca="1" si="7"/>
        <v>10/09/18</v>
      </c>
      <c r="N100" s="18" t="s">
        <v>510</v>
      </c>
      <c r="O100" s="13" t="s">
        <v>437</v>
      </c>
      <c r="P100" s="16" t="str">
        <f ca="1">TEXT(TODAY()+14, "mm/dd/yy")</f>
        <v>10/23/18</v>
      </c>
      <c r="Q100" s="18" t="s">
        <v>510</v>
      </c>
      <c r="R100" s="14" t="s">
        <v>461</v>
      </c>
      <c r="S100" s="14"/>
      <c r="T100" s="13"/>
    </row>
    <row r="101" spans="1:20" x14ac:dyDescent="0.25">
      <c r="A101" s="10" t="s">
        <v>40</v>
      </c>
      <c r="B101" s="10">
        <v>100</v>
      </c>
      <c r="C101" s="11" t="s">
        <v>506</v>
      </c>
      <c r="D101" s="12" t="s">
        <v>42</v>
      </c>
      <c r="E101" s="13" t="s">
        <v>241</v>
      </c>
      <c r="F101" s="13" t="s">
        <v>242</v>
      </c>
      <c r="G101" t="s">
        <v>508</v>
      </c>
      <c r="H101" s="13" t="s">
        <v>438</v>
      </c>
      <c r="I101" s="4" t="s">
        <v>505</v>
      </c>
      <c r="J101" s="7" t="s">
        <v>509</v>
      </c>
      <c r="K101" s="14" t="s">
        <v>276</v>
      </c>
      <c r="L101" s="14" t="s">
        <v>277</v>
      </c>
      <c r="M101" s="16" t="str">
        <f t="shared" ca="1" si="7"/>
        <v>10/09/18</v>
      </c>
      <c r="N101" s="18" t="s">
        <v>510</v>
      </c>
      <c r="O101" s="13" t="s">
        <v>438</v>
      </c>
      <c r="P101" s="16" t="str">
        <f ca="1">TEXT(TODAY()+25, "mm/dd/yy")</f>
        <v>11/03/18</v>
      </c>
      <c r="Q101" s="18" t="s">
        <v>510</v>
      </c>
      <c r="R101" s="14" t="s">
        <v>459</v>
      </c>
      <c r="S101" s="14"/>
      <c r="T101" s="13"/>
    </row>
    <row r="102" spans="1:20" x14ac:dyDescent="0.25">
      <c r="A102" s="10" t="s">
        <v>40</v>
      </c>
      <c r="B102" s="10">
        <v>101</v>
      </c>
      <c r="C102" s="11" t="s">
        <v>506</v>
      </c>
      <c r="D102" s="12" t="s">
        <v>42</v>
      </c>
      <c r="E102" s="13" t="s">
        <v>243</v>
      </c>
      <c r="F102" s="13" t="s">
        <v>244</v>
      </c>
      <c r="G102" t="s">
        <v>508</v>
      </c>
      <c r="H102" s="13" t="s">
        <v>439</v>
      </c>
      <c r="I102" s="4" t="s">
        <v>505</v>
      </c>
      <c r="J102" s="7" t="s">
        <v>509</v>
      </c>
      <c r="K102" s="14" t="s">
        <v>279</v>
      </c>
      <c r="L102" s="14" t="s">
        <v>280</v>
      </c>
      <c r="M102" s="16" t="str">
        <f t="shared" ca="1" si="7"/>
        <v>10/09/18</v>
      </c>
      <c r="N102" s="18" t="s">
        <v>455</v>
      </c>
      <c r="O102" s="13" t="s">
        <v>439</v>
      </c>
      <c r="P102" s="16" t="str">
        <f ca="1">TEXT(TODAY()+29, "mm/dd/yy")</f>
        <v>11/07/18</v>
      </c>
      <c r="Q102" s="18" t="s">
        <v>521</v>
      </c>
      <c r="R102" s="14" t="s">
        <v>463</v>
      </c>
      <c r="S102" s="14"/>
      <c r="T102" s="13"/>
    </row>
    <row r="103" spans="1:20" x14ac:dyDescent="0.25">
      <c r="A103" s="10" t="s">
        <v>40</v>
      </c>
      <c r="B103" s="10">
        <v>102</v>
      </c>
      <c r="C103" s="11" t="s">
        <v>506</v>
      </c>
      <c r="D103" s="12" t="s">
        <v>42</v>
      </c>
      <c r="E103" s="13" t="s">
        <v>245</v>
      </c>
      <c r="F103" s="13" t="s">
        <v>246</v>
      </c>
      <c r="G103" t="s">
        <v>508</v>
      </c>
      <c r="H103" s="13" t="s">
        <v>440</v>
      </c>
      <c r="I103" s="4" t="s">
        <v>505</v>
      </c>
      <c r="J103" s="7" t="s">
        <v>509</v>
      </c>
      <c r="K103" s="14" t="s">
        <v>282</v>
      </c>
      <c r="L103" s="14" t="s">
        <v>283</v>
      </c>
      <c r="M103" s="16" t="str">
        <f t="shared" ca="1" si="7"/>
        <v>10/09/18</v>
      </c>
      <c r="N103" s="18" t="s">
        <v>510</v>
      </c>
      <c r="O103" s="13" t="s">
        <v>440</v>
      </c>
      <c r="P103" s="16" t="str">
        <f ca="1">TEXT(TODAY()+30, "mm/dd/yy")</f>
        <v>11/08/18</v>
      </c>
      <c r="Q103" s="18" t="s">
        <v>520</v>
      </c>
      <c r="R103" s="14" t="s">
        <v>461</v>
      </c>
      <c r="S103" s="14"/>
      <c r="T103" s="13"/>
    </row>
    <row r="104" spans="1:20" x14ac:dyDescent="0.25">
      <c r="A104" s="10" t="s">
        <v>40</v>
      </c>
      <c r="B104" s="10">
        <v>103</v>
      </c>
      <c r="C104" s="11" t="s">
        <v>506</v>
      </c>
      <c r="D104" s="12" t="s">
        <v>42</v>
      </c>
      <c r="E104" s="13" t="s">
        <v>247</v>
      </c>
      <c r="F104" s="13" t="s">
        <v>248</v>
      </c>
      <c r="G104" t="s">
        <v>508</v>
      </c>
      <c r="H104" s="13" t="s">
        <v>441</v>
      </c>
      <c r="I104" s="4" t="s">
        <v>505</v>
      </c>
      <c r="J104" s="7" t="s">
        <v>509</v>
      </c>
      <c r="K104" s="14" t="s">
        <v>285</v>
      </c>
      <c r="L104" s="14" t="s">
        <v>286</v>
      </c>
      <c r="M104" s="16" t="str">
        <f t="shared" ca="1" si="7"/>
        <v>10/09/18</v>
      </c>
      <c r="N104" s="18" t="s">
        <v>510</v>
      </c>
      <c r="O104" s="13" t="s">
        <v>441</v>
      </c>
      <c r="P104" s="16" t="str">
        <f ca="1">TEXT(TODAY()+35, "mm/dd/yy")</f>
        <v>11/13/18</v>
      </c>
      <c r="Q104" s="18" t="s">
        <v>510</v>
      </c>
      <c r="R104" s="14" t="s">
        <v>459</v>
      </c>
      <c r="S104" s="14"/>
      <c r="T104" s="13"/>
    </row>
    <row r="105" spans="1:20" x14ac:dyDescent="0.25">
      <c r="A105" s="10" t="s">
        <v>40</v>
      </c>
      <c r="B105" s="10">
        <v>104</v>
      </c>
      <c r="C105" s="11" t="s">
        <v>506</v>
      </c>
      <c r="D105" s="12" t="s">
        <v>42</v>
      </c>
      <c r="E105" s="13" t="s">
        <v>249</v>
      </c>
      <c r="F105" s="13" t="s">
        <v>250</v>
      </c>
      <c r="G105" t="s">
        <v>508</v>
      </c>
      <c r="H105" s="13" t="s">
        <v>442</v>
      </c>
      <c r="I105" s="4" t="s">
        <v>505</v>
      </c>
      <c r="J105" s="7" t="s">
        <v>509</v>
      </c>
      <c r="K105" s="14" t="s">
        <v>288</v>
      </c>
      <c r="L105" s="14" t="s">
        <v>289</v>
      </c>
      <c r="M105" s="16" t="str">
        <f t="shared" ca="1" si="7"/>
        <v>10/09/18</v>
      </c>
      <c r="N105" s="18" t="s">
        <v>510</v>
      </c>
      <c r="O105" s="13" t="s">
        <v>442</v>
      </c>
      <c r="P105" s="16" t="str">
        <f ca="1">TEXT(TODAY()+38, "mm/dd/yy")</f>
        <v>11/16/18</v>
      </c>
      <c r="Q105" s="18" t="s">
        <v>514</v>
      </c>
      <c r="R105" s="14" t="s">
        <v>458</v>
      </c>
      <c r="S105" s="14"/>
      <c r="T105" s="13"/>
    </row>
    <row r="106" spans="1:20" x14ac:dyDescent="0.25">
      <c r="A106" s="10" t="s">
        <v>40</v>
      </c>
      <c r="B106" s="10">
        <v>105</v>
      </c>
      <c r="C106" s="11" t="s">
        <v>506</v>
      </c>
      <c r="D106" s="12" t="s">
        <v>42</v>
      </c>
      <c r="E106" s="13" t="s">
        <v>251</v>
      </c>
      <c r="F106" s="13" t="s">
        <v>252</v>
      </c>
      <c r="G106" t="s">
        <v>508</v>
      </c>
      <c r="H106" s="13" t="s">
        <v>443</v>
      </c>
      <c r="I106" s="4" t="s">
        <v>505</v>
      </c>
      <c r="J106" s="7" t="s">
        <v>509</v>
      </c>
      <c r="K106" s="14" t="s">
        <v>291</v>
      </c>
      <c r="L106" s="14" t="s">
        <v>292</v>
      </c>
      <c r="M106" s="16" t="str">
        <f t="shared" ca="1" si="7"/>
        <v>10/09/18</v>
      </c>
      <c r="N106" s="18" t="s">
        <v>451</v>
      </c>
      <c r="O106" s="13" t="s">
        <v>443</v>
      </c>
      <c r="P106" s="16" t="str">
        <f ca="1">TEXT(TODAY()+42, "mm/dd/yy")</f>
        <v>11/20/18</v>
      </c>
      <c r="Q106" s="18" t="s">
        <v>520</v>
      </c>
      <c r="R106" s="14" t="s">
        <v>463</v>
      </c>
      <c r="S106" s="14"/>
      <c r="T106" s="13"/>
    </row>
    <row r="107" spans="1:20" x14ac:dyDescent="0.25">
      <c r="A107" s="10" t="s">
        <v>40</v>
      </c>
      <c r="B107" s="10">
        <v>106</v>
      </c>
      <c r="C107" s="11" t="s">
        <v>506</v>
      </c>
      <c r="D107" s="12" t="s">
        <v>42</v>
      </c>
      <c r="E107" s="13" t="s">
        <v>253</v>
      </c>
      <c r="F107" s="13" t="s">
        <v>254</v>
      </c>
      <c r="G107" t="s">
        <v>508</v>
      </c>
      <c r="H107" s="13" t="s">
        <v>444</v>
      </c>
      <c r="I107" s="4" t="s">
        <v>505</v>
      </c>
      <c r="J107" s="7" t="s">
        <v>509</v>
      </c>
      <c r="K107" s="14" t="s">
        <v>294</v>
      </c>
      <c r="L107" s="14" t="s">
        <v>295</v>
      </c>
      <c r="M107" s="16" t="str">
        <f t="shared" ca="1" si="7"/>
        <v>10/09/18</v>
      </c>
      <c r="N107" s="18" t="s">
        <v>522</v>
      </c>
      <c r="O107" s="13" t="s">
        <v>444</v>
      </c>
      <c r="P107" s="16" t="str">
        <f ca="1">TEXT(TODAY()+51, "mm/dd/yy")</f>
        <v>11/29/18</v>
      </c>
      <c r="Q107" s="18" t="s">
        <v>510</v>
      </c>
      <c r="R107" s="14" t="s">
        <v>462</v>
      </c>
      <c r="S107" s="14"/>
      <c r="T107" s="13"/>
    </row>
    <row r="108" spans="1:20" x14ac:dyDescent="0.25">
      <c r="A108" s="10" t="s">
        <v>40</v>
      </c>
      <c r="B108" s="10">
        <v>107</v>
      </c>
      <c r="C108" s="11" t="s">
        <v>506</v>
      </c>
      <c r="D108" s="12" t="s">
        <v>42</v>
      </c>
      <c r="E108" s="13" t="s">
        <v>255</v>
      </c>
      <c r="F108" s="13" t="s">
        <v>256</v>
      </c>
      <c r="G108" t="s">
        <v>508</v>
      </c>
      <c r="H108" s="13" t="s">
        <v>445</v>
      </c>
      <c r="I108" s="4" t="s">
        <v>505</v>
      </c>
      <c r="J108" s="7" t="s">
        <v>509</v>
      </c>
      <c r="K108" s="14" t="s">
        <v>297</v>
      </c>
      <c r="L108" s="14" t="s">
        <v>298</v>
      </c>
      <c r="M108" s="16" t="str">
        <f t="shared" ca="1" si="7"/>
        <v>10/09/18</v>
      </c>
      <c r="N108" s="18" t="s">
        <v>510</v>
      </c>
      <c r="O108" s="13" t="s">
        <v>445</v>
      </c>
      <c r="P108" s="16" t="str">
        <f ca="1">TEXT(TODAY()+59, "mm/dd/yy")</f>
        <v>12/07/18</v>
      </c>
      <c r="Q108" s="18" t="s">
        <v>510</v>
      </c>
      <c r="R108" s="14" t="s">
        <v>463</v>
      </c>
      <c r="S108" s="14"/>
      <c r="T108" s="13"/>
    </row>
    <row r="109" spans="1:20" x14ac:dyDescent="0.25">
      <c r="A109" s="10" t="s">
        <v>40</v>
      </c>
      <c r="B109" s="10">
        <v>108</v>
      </c>
      <c r="C109" s="11" t="s">
        <v>506</v>
      </c>
      <c r="D109" s="12" t="s">
        <v>42</v>
      </c>
      <c r="E109" s="13" t="s">
        <v>257</v>
      </c>
      <c r="F109" s="13" t="s">
        <v>258</v>
      </c>
      <c r="G109" t="s">
        <v>508</v>
      </c>
      <c r="H109" s="13" t="s">
        <v>446</v>
      </c>
      <c r="I109" s="4" t="s">
        <v>505</v>
      </c>
      <c r="J109" s="7" t="s">
        <v>509</v>
      </c>
      <c r="K109" s="14" t="s">
        <v>299</v>
      </c>
      <c r="L109" s="14" t="s">
        <v>300</v>
      </c>
      <c r="M109" s="16" t="str">
        <f t="shared" ca="1" si="7"/>
        <v>10/09/18</v>
      </c>
      <c r="N109" s="18" t="s">
        <v>510</v>
      </c>
      <c r="O109" s="13" t="s">
        <v>446</v>
      </c>
      <c r="P109" s="16" t="str">
        <f ca="1">TEXT(TODAY()+62, "mm/dd/yy")</f>
        <v>12/10/18</v>
      </c>
      <c r="Q109" s="18" t="s">
        <v>510</v>
      </c>
      <c r="R109" s="14" t="s">
        <v>463</v>
      </c>
      <c r="S109" s="14"/>
      <c r="T109" s="13"/>
    </row>
    <row r="110" spans="1:20" x14ac:dyDescent="0.25">
      <c r="A110" s="10" t="s">
        <v>40</v>
      </c>
      <c r="B110" s="10">
        <v>109</v>
      </c>
      <c r="C110" s="11" t="s">
        <v>506</v>
      </c>
      <c r="D110" s="12" t="s">
        <v>42</v>
      </c>
      <c r="E110" s="13" t="s">
        <v>259</v>
      </c>
      <c r="F110" s="13" t="s">
        <v>260</v>
      </c>
      <c r="G110" t="s">
        <v>508</v>
      </c>
      <c r="H110" s="13" t="s">
        <v>447</v>
      </c>
      <c r="I110" s="4" t="s">
        <v>505</v>
      </c>
      <c r="J110" s="7" t="s">
        <v>509</v>
      </c>
      <c r="K110" s="14" t="s">
        <v>301</v>
      </c>
      <c r="L110" s="14" t="s">
        <v>302</v>
      </c>
      <c r="M110" s="16" t="str">
        <f t="shared" ca="1" si="7"/>
        <v>10/09/18</v>
      </c>
      <c r="N110" s="18" t="s">
        <v>510</v>
      </c>
      <c r="O110" s="13" t="s">
        <v>447</v>
      </c>
      <c r="P110" s="16" t="str">
        <f ca="1">TEXT(TODAY()+62, "mm/dd/yy")</f>
        <v>12/10/18</v>
      </c>
      <c r="Q110" s="18" t="s">
        <v>510</v>
      </c>
      <c r="R110" s="14" t="s">
        <v>463</v>
      </c>
      <c r="S110" s="14"/>
      <c r="T110" s="13"/>
    </row>
    <row r="111" spans="1:20" x14ac:dyDescent="0.25">
      <c r="A111" s="10" t="s">
        <v>40</v>
      </c>
      <c r="B111" s="10">
        <v>110</v>
      </c>
      <c r="C111" s="11" t="s">
        <v>506</v>
      </c>
      <c r="D111" s="12" t="s">
        <v>42</v>
      </c>
      <c r="E111" s="13" t="s">
        <v>261</v>
      </c>
      <c r="F111" s="13" t="s">
        <v>262</v>
      </c>
      <c r="G111" t="s">
        <v>508</v>
      </c>
      <c r="H111" s="13" t="s">
        <v>448</v>
      </c>
      <c r="I111" s="4" t="s">
        <v>505</v>
      </c>
      <c r="J111" s="7" t="s">
        <v>509</v>
      </c>
      <c r="K111" s="14" t="s">
        <v>303</v>
      </c>
      <c r="L111" s="14" t="s">
        <v>304</v>
      </c>
      <c r="M111" s="16" t="str">
        <f t="shared" ca="1" si="7"/>
        <v>10/09/18</v>
      </c>
      <c r="N111" s="18" t="s">
        <v>510</v>
      </c>
      <c r="O111" s="13" t="s">
        <v>448</v>
      </c>
      <c r="P111" s="16" t="str">
        <f ca="1">TEXT(TODAY()+87, "mm/dd/yy")</f>
        <v>01/04/19</v>
      </c>
      <c r="Q111" s="18">
        <v>1129</v>
      </c>
      <c r="R111" s="14" t="s">
        <v>463</v>
      </c>
      <c r="S111" s="14"/>
      <c r="T111" s="13"/>
    </row>
    <row r="112" spans="1:20" x14ac:dyDescent="0.25">
      <c r="A112" s="10" t="s">
        <v>40</v>
      </c>
      <c r="B112" s="10">
        <v>111</v>
      </c>
      <c r="C112" s="11" t="s">
        <v>506</v>
      </c>
      <c r="D112" s="12" t="s">
        <v>42</v>
      </c>
      <c r="E112" s="13" t="s">
        <v>263</v>
      </c>
      <c r="F112" s="13" t="s">
        <v>264</v>
      </c>
      <c r="G112" t="s">
        <v>508</v>
      </c>
      <c r="H112" s="13" t="s">
        <v>449</v>
      </c>
      <c r="I112" s="4" t="s">
        <v>505</v>
      </c>
      <c r="J112" s="7" t="s">
        <v>509</v>
      </c>
      <c r="K112" s="14" t="s">
        <v>305</v>
      </c>
      <c r="L112" s="14" t="s">
        <v>306</v>
      </c>
      <c r="M112" s="16" t="str">
        <f t="shared" ca="1" si="7"/>
        <v>10/09/18</v>
      </c>
      <c r="N112" s="18" t="s">
        <v>510</v>
      </c>
      <c r="O112" s="13" t="s">
        <v>449</v>
      </c>
      <c r="P112" s="16" t="str">
        <f ca="1">TEXT(TODAY()+90, "mm/dd/yy")</f>
        <v>01/07/19</v>
      </c>
      <c r="Q112" s="18" t="s">
        <v>510</v>
      </c>
      <c r="R112" s="14" t="s">
        <v>457</v>
      </c>
      <c r="S112" s="14"/>
      <c r="T112" s="13"/>
    </row>
    <row r="113" spans="1:20" x14ac:dyDescent="0.25">
      <c r="A113" s="10" t="s">
        <v>40</v>
      </c>
      <c r="B113" s="10">
        <v>112</v>
      </c>
      <c r="C113" s="11" t="s">
        <v>506</v>
      </c>
      <c r="D113" s="12" t="s">
        <v>42</v>
      </c>
      <c r="E113" s="13" t="s">
        <v>265</v>
      </c>
      <c r="F113" s="13" t="s">
        <v>266</v>
      </c>
      <c r="G113" t="s">
        <v>508</v>
      </c>
      <c r="H113" s="13" t="s">
        <v>450</v>
      </c>
      <c r="I113" s="4" t="s">
        <v>505</v>
      </c>
      <c r="J113" s="7" t="s">
        <v>509</v>
      </c>
      <c r="K113" s="14" t="s">
        <v>308</v>
      </c>
      <c r="L113" s="14" t="s">
        <v>309</v>
      </c>
      <c r="M113" s="16" t="str">
        <f t="shared" ca="1" si="7"/>
        <v>10/09/18</v>
      </c>
      <c r="N113" s="18" t="s">
        <v>510</v>
      </c>
      <c r="O113" s="13" t="s">
        <v>450</v>
      </c>
      <c r="P113" s="16" t="str">
        <f ca="1">TEXT(TODAY()+100, "mm/dd/yy")</f>
        <v>01/17/19</v>
      </c>
      <c r="Q113" s="18" t="s">
        <v>510</v>
      </c>
      <c r="R113" s="14" t="s">
        <v>459</v>
      </c>
      <c r="S113" s="14"/>
      <c r="T113" s="1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Budget_GUI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Surekha C</cp:lastModifiedBy>
  <dcterms:created xsi:type="dcterms:W3CDTF">2018-09-14T08:22:28Z</dcterms:created>
  <dcterms:modified xsi:type="dcterms:W3CDTF">2018-10-09T08:51:51Z</dcterms:modified>
</cp:coreProperties>
</file>