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"/>
    </mc:Choice>
  </mc:AlternateContent>
  <xr:revisionPtr revIDLastSave="260" documentId="8_{5AFF908B-A45E-4325-A201-F8E8F9BE9711}" xr6:coauthVersionLast="45" xr6:coauthVersionMax="45" xr10:uidLastSave="{FDFCB2BD-DDE3-4CA8-A02C-8AE7D3A5D2A1}"/>
  <bookViews>
    <workbookView xWindow="-108" yWindow="-108" windowWidth="23256" windowHeight="12576" tabRatio="754" firstSheet="2" activeTab="9" xr2:uid="{00000000-000D-0000-FFFF-FFFF00000000}"/>
  </bookViews>
  <sheets>
    <sheet name="Cover Page" sheetId="1" r:id="rId1"/>
    <sheet name="SUM, SUMIF" sheetId="12" r:id="rId2"/>
    <sheet name="SUMIFS" sheetId="19" r:id="rId3"/>
    <sheet name="COUNT, COUNTIF" sheetId="20" r:id="rId4"/>
    <sheet name="COUNTIFS" sheetId="21" r:id="rId5"/>
    <sheet name="AVERAGE, AVERAGEIF" sheetId="22" r:id="rId6"/>
    <sheet name="AVERAGEIFS" sheetId="23" r:id="rId7"/>
    <sheet name="MIN, MINIF, MIFS" sheetId="24" r:id="rId8"/>
    <sheet name="MAX, MAXIF, MAXIFS" sheetId="25" r:id="rId9"/>
    <sheet name="SMALL AND LARGE" sheetId="26" r:id="rId10"/>
  </sheets>
  <definedNames>
    <definedName name="City3">'AVERAGE, AVERAGEIF'!$A$12:$A$21</definedName>
    <definedName name="City4">AVERAGEIFS!$A$10:$A$19</definedName>
    <definedName name="City5">'MIN, MINIF, MIFS'!$A$10:$A$19</definedName>
    <definedName name="City6">'MAX, MAXIF, MAXIFS'!$A$10:$A$19</definedName>
    <definedName name="City7">'SMALL AND LARGE'!$A$10:$A$19</definedName>
    <definedName name="Dept2">SUMIFS!$C$11:$C$20</definedName>
    <definedName name="Division1">'SUM, SUMIF'!$C$9:$C$18</definedName>
    <definedName name="DOJ1_">'SUM, SUMIF'!$B$9:$B$18</definedName>
    <definedName name="DOJ2_">SUMIFS!$B$11:$B$20</definedName>
    <definedName name="Fruits1">'COUNT, COUNTIF'!$A$12:$A$21</definedName>
    <definedName name="Fruits2">COUNTIFS!$A$8:$A$17</definedName>
    <definedName name="Fruits3">'AVERAGE, AVERAGEIF'!$B$12:$B$21</definedName>
    <definedName name="Fruits4">AVERAGEIFS!$B$10:$B$19</definedName>
    <definedName name="Fruits5">'MIN, MINIF, MIFS'!$B$10:$B$19</definedName>
    <definedName name="Fruits6">'MAX, MAXIF, MAXIFS'!$B$10:$B$19</definedName>
    <definedName name="Fruits7">'SMALL AND LARGE'!$B$10:$B$19</definedName>
    <definedName name="Name1">'SUM, SUMIF'!$A$9:$A$18</definedName>
    <definedName name="Name2">SUMIFS!$A$11:$A$20</definedName>
    <definedName name="Quantity1">'COUNT, COUNTIF'!$B$12:$B$21</definedName>
    <definedName name="Quantity2">COUNTIFS!$B$8:$B$17</definedName>
    <definedName name="Quantity3">'AVERAGE, AVERAGEIF'!$C$12:$C$21</definedName>
    <definedName name="Quantity4">AVERAGEIFS!$C$10:$C$19</definedName>
    <definedName name="Quantity5">'MIN, MINIF, MIFS'!$C$10:$C$19</definedName>
    <definedName name="Quantity6">'MAX, MAXIF, MAXIFS'!$C$10:$C$19</definedName>
    <definedName name="Quantity7">'SMALL AND LARGE'!$C$10:$C$19</definedName>
    <definedName name="Salary1">'SUM, SUMIF'!$D$9:$D$18</definedName>
    <definedName name="Salary2">SUMIFS!$D$11:$D$20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6" l="1"/>
  <c r="B7" i="26"/>
  <c r="B5" i="26"/>
  <c r="B3" i="26"/>
  <c r="B1" i="26"/>
  <c r="E6" i="25"/>
  <c r="E3" i="25"/>
  <c r="E1" i="25"/>
  <c r="C6" i="24"/>
  <c r="C3" i="24"/>
  <c r="C1" i="24"/>
  <c r="E5" i="23" l="1"/>
  <c r="D7" i="22"/>
  <c r="D5" i="22"/>
  <c r="D3" i="22"/>
  <c r="D1" i="22"/>
  <c r="D1" i="21"/>
  <c r="B8" i="20"/>
  <c r="B5" i="20"/>
  <c r="B3" i="20"/>
  <c r="B1" i="20"/>
  <c r="C5" i="19"/>
  <c r="C2" i="19"/>
  <c r="D6" i="12"/>
  <c r="C5" i="12"/>
  <c r="C3" i="12"/>
  <c r="C1" i="12"/>
  <c r="F6" i="12"/>
  <c r="E1" i="22" l="1"/>
  <c r="G14" i="19"/>
  <c r="F2" i="12"/>
  <c r="F11" i="20"/>
  <c r="F6" i="22"/>
  <c r="F3" i="22"/>
  <c r="F10" i="20"/>
  <c r="F2" i="20"/>
  <c r="F4" i="20"/>
  <c r="F9" i="22"/>
  <c r="F7" i="12"/>
  <c r="F8" i="22"/>
  <c r="F5" i="12"/>
  <c r="F7" i="20"/>
  <c r="G11" i="22"/>
  <c r="F5" i="20"/>
  <c r="F6" i="20"/>
  <c r="F4" i="22"/>
  <c r="F9" i="20"/>
  <c r="F1" i="12"/>
  <c r="F2" i="22"/>
  <c r="F10" i="22"/>
  <c r="F3" i="12"/>
  <c r="F4" i="12"/>
  <c r="F5" i="22"/>
  <c r="F7" i="22"/>
  <c r="F8" i="20"/>
  <c r="F3" i="20"/>
  <c r="F13" i="12" l="1"/>
</calcChain>
</file>

<file path=xl/sharedStrings.xml><?xml version="1.0" encoding="utf-8"?>
<sst xmlns="http://schemas.openxmlformats.org/spreadsheetml/2006/main" count="216" uniqueCount="93">
  <si>
    <t>Apples</t>
  </si>
  <si>
    <t>Rajesh Kumar</t>
  </si>
  <si>
    <t>Uttam Singh</t>
  </si>
  <si>
    <t>Rahul Singh</t>
  </si>
  <si>
    <t>Pravin Singh</t>
  </si>
  <si>
    <t>Aman Singh</t>
  </si>
  <si>
    <t>Sanjay Raut</t>
  </si>
  <si>
    <t>Bhalerao</t>
  </si>
  <si>
    <t>Manish Pandey</t>
  </si>
  <si>
    <t>Suprabh roshan</t>
  </si>
  <si>
    <t>Anand Mangnale</t>
  </si>
  <si>
    <t>Healthcare</t>
  </si>
  <si>
    <t>Finance</t>
  </si>
  <si>
    <t>HR</t>
  </si>
  <si>
    <t>Marketing</t>
  </si>
  <si>
    <t>Admin</t>
  </si>
  <si>
    <t>IT</t>
  </si>
  <si>
    <t>Total Salary</t>
  </si>
  <si>
    <t>Salary &gt; 20000</t>
  </si>
  <si>
    <t>HR Dept Salary</t>
  </si>
  <si>
    <t>Salary &lt; 20000 AND HR Dept</t>
  </si>
  <si>
    <t>Coconut</t>
  </si>
  <si>
    <t>Banana</t>
  </si>
  <si>
    <t>Oranges</t>
  </si>
  <si>
    <t>Lemon</t>
  </si>
  <si>
    <t>Jack Fruit</t>
  </si>
  <si>
    <t>Count Apples</t>
  </si>
  <si>
    <t>Quantity &gt; 70</t>
  </si>
  <si>
    <t>Quantity &gt; 70 
       &amp; 
Quantity &lt; 90</t>
  </si>
  <si>
    <t xml:space="preserve">Count </t>
  </si>
  <si>
    <t>Quantity not equal to 50</t>
  </si>
  <si>
    <t>Apples with Quantity &lt; 50</t>
  </si>
  <si>
    <t>Average of Quantity</t>
  </si>
  <si>
    <t>Average Quantity of Apples</t>
  </si>
  <si>
    <t>Average of Quantity &gt; 70</t>
  </si>
  <si>
    <t>Average of Apples 
&amp; 
Average of Oranges</t>
  </si>
  <si>
    <t>Pune</t>
  </si>
  <si>
    <t>Mumbai</t>
  </si>
  <si>
    <t>Chennai</t>
  </si>
  <si>
    <t>Hyderabad</t>
  </si>
  <si>
    <t>Bangalore</t>
  </si>
  <si>
    <t>Delhi</t>
  </si>
  <si>
    <t>Goa</t>
  </si>
  <si>
    <t>Average Overall</t>
  </si>
  <si>
    <t>Average of Apples in Goa</t>
  </si>
  <si>
    <t>Minimum Quantity</t>
  </si>
  <si>
    <t>Minimum Quantity 
for Apples</t>
  </si>
  <si>
    <t>Minimum Quantity
 of Apples in Goa</t>
  </si>
  <si>
    <t>Maximum Quantity
 of Apples in Goa</t>
  </si>
  <si>
    <t>Maximum Quantity</t>
  </si>
  <si>
    <t>Maximum Quantity 
for Apples</t>
  </si>
  <si>
    <t>Smallest Quantity</t>
  </si>
  <si>
    <t>3rd Smallest Quantity</t>
  </si>
  <si>
    <t>5th Smallest Quantity</t>
  </si>
  <si>
    <t>3rd Largest Quantity</t>
  </si>
  <si>
    <t>5th Largest Quantity</t>
  </si>
  <si>
    <t>DOJ2</t>
  </si>
  <si>
    <t>Name2</t>
  </si>
  <si>
    <t>Dept2</t>
  </si>
  <si>
    <t>Salary2</t>
  </si>
  <si>
    <t>Fruits1</t>
  </si>
  <si>
    <t>Quantity1</t>
  </si>
  <si>
    <t>Fruits2</t>
  </si>
  <si>
    <t>Quantity2</t>
  </si>
  <si>
    <t>Fruits3</t>
  </si>
  <si>
    <t>Quantity3</t>
  </si>
  <si>
    <t>Fruits4</t>
  </si>
  <si>
    <t>Quantity4</t>
  </si>
  <si>
    <t>City4</t>
  </si>
  <si>
    <t>City5</t>
  </si>
  <si>
    <t>Fruits5</t>
  </si>
  <si>
    <t>Quantity5</t>
  </si>
  <si>
    <t>Fruits6</t>
  </si>
  <si>
    <t>Quantity6</t>
  </si>
  <si>
    <t>City6</t>
  </si>
  <si>
    <t>Fruits7</t>
  </si>
  <si>
    <t>Quantity7</t>
  </si>
  <si>
    <t>City7</t>
  </si>
  <si>
    <t>Name1</t>
  </si>
  <si>
    <t>DOJ1</t>
  </si>
  <si>
    <t>Division1</t>
  </si>
  <si>
    <t>Salary1</t>
  </si>
  <si>
    <t>Salary &lt; 10000 AND Healthcare Dept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</si>
  <si>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</si>
  <si>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</si>
  <si>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</si>
  <si>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</si>
  <si>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</si>
  <si>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</si>
  <si>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</si>
  <si>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</si>
  <si>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</si>
  <si>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City3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</si>
</sst>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Segoe UI"/>
      <family val="2"/>
    </font>
    <font>
      <sz val="12"/>
      <color theme="0"/>
      <name val="Segoe UI"/>
      <family val="2"/>
    </font>
    <font>
      <sz val="12"/>
      <name val="Segoe UI"/>
      <family val="2"/>
    </font>
    <font>
      <b/>
      <sz val="12"/>
      <name val="Segoe U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1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6" fillId="0" borderId="1" xfId="0" applyFont="1" applyBorder="1"/>
    <xf numFmtId="0" fontId="6" fillId="0" borderId="0" xfId="0" applyFont="1" applyFill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1" applyFont="1" applyBorder="1" applyAlignment="1">
      <alignment horizontal="center" vertical="center"/>
    </xf>
    <xf numFmtId="164" fontId="8" fillId="0" borderId="1" xfId="7" applyFont="1" applyBorder="1" applyAlignment="1" applyProtection="1">
      <alignment horizontal="center" vertical="top" wrapText="1"/>
    </xf>
    <xf numFmtId="0" fontId="8" fillId="0" borderId="1" xfId="3" applyNumberFormat="1" applyFont="1" applyBorder="1" applyAlignment="1" applyProtection="1">
      <alignment horizontal="center" vertical="top" wrapText="1"/>
    </xf>
    <xf numFmtId="15" fontId="6" fillId="0" borderId="1" xfId="0" applyNumberFormat="1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8" fillId="0" borderId="1" xfId="0" applyFont="1" applyBorder="1" applyAlignment="1">
      <alignment horizontal="center"/>
    </xf>
    <xf numFmtId="0" fontId="7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2" borderId="0" xfId="1" applyFont="1" applyAlignment="1">
      <alignment horizontal="center" vertical="center"/>
    </xf>
    <xf numFmtId="0" fontId="12" fillId="0" borderId="1" xfId="0" applyFont="1" applyBorder="1"/>
    <xf numFmtId="0" fontId="13" fillId="2" borderId="1" xfId="1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9" fillId="0" borderId="1" xfId="0" applyFont="1" applyBorder="1"/>
    <xf numFmtId="0" fontId="12" fillId="0" borderId="1" xfId="0" applyFont="1" applyBorder="1" applyAlignment="1">
      <alignment horizontal="center" wrapText="1"/>
    </xf>
    <xf numFmtId="0" fontId="6" fillId="0" borderId="0" xfId="0" applyFont="1" applyBorder="1"/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</cellXfs>
  <cellStyles count="8">
    <cellStyle name="Accent5" xfId="1" builtinId="45"/>
    <cellStyle name="Comma 2" xfId="3" xr:uid="{DA24D003-4D65-458E-8FAA-61B5D536298F}"/>
    <cellStyle name="Comma 3" xfId="6" xr:uid="{12F79A46-8046-433C-B380-1D4695758246}"/>
    <cellStyle name="Comma 4 2" xfId="7" xr:uid="{9CE6801D-6D9F-474D-A590-7B44EA2A6623}"/>
    <cellStyle name="Comma 6" xfId="4" xr:uid="{537F4F13-239D-4299-8474-0D6780F6FFB3}"/>
    <cellStyle name="Date" xfId="2" xr:uid="{CBC6A3BE-68B3-4B27-AA56-F9AECEE3E10A}"/>
    <cellStyle name="Normal" xfId="0" builtinId="0"/>
    <cellStyle name="Normal 2 2" xfId="5" xr:uid="{9775251D-C2F0-4D52-9D45-D1A958B94EFE}"/>
  </cellStyles>
  <dxfs count="0"/>
  <tableStyles count="0" defaultTableStyle="TableStyleMedium2" defaultPivotStyle="PivotStyleLight16"/>
  <colors>
    <mruColors>
      <color rgb="FF2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8644</xdr:colOff>
      <xdr:row>0</xdr:row>
      <xdr:rowOff>49958</xdr:rowOff>
    </xdr:from>
    <xdr:to>
      <xdr:col>7</xdr:col>
      <xdr:colOff>278524</xdr:colOff>
      <xdr:row>8</xdr:row>
      <xdr:rowOff>89337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BFA00DE-EAAC-4E57-94BE-033A1CF262E1}"/>
            </a:ext>
          </a:extLst>
        </xdr:cNvPr>
        <xdr:cNvSpPr/>
      </xdr:nvSpPr>
      <xdr:spPr>
        <a:xfrm>
          <a:off x="8644" y="49958"/>
          <a:ext cx="4684225" cy="151082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Stastistical</a:t>
          </a:r>
          <a:r>
            <a:rPr lang="en-IN" sz="3200" b="0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Functions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260862</xdr:colOff>
      <xdr:row>8</xdr:row>
      <xdr:rowOff>39414</xdr:rowOff>
    </xdr:from>
    <xdr:to>
      <xdr:col>2</xdr:col>
      <xdr:colOff>532087</xdr:colOff>
      <xdr:row>13</xdr:row>
      <xdr:rowOff>0</xdr:rowOff>
    </xdr:to>
    <xdr:pic>
      <xdr:nvPicPr>
        <xdr:cNvPr id="4" name="Picture 3" descr="Math Function Symbol - Free vector graphic on Pixabay">
          <a:extLst>
            <a:ext uri="{FF2B5EF4-FFF2-40B4-BE49-F238E27FC236}">
              <a16:creationId xmlns:a16="http://schemas.microsoft.com/office/drawing/2014/main" id="{3535A47E-81EA-45EB-A5FF-284998E75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862" y="1510862"/>
          <a:ext cx="1532466" cy="938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131618</xdr:colOff>
      <xdr:row>4</xdr:row>
      <xdr:rowOff>166254</xdr:rowOff>
    </xdr:from>
    <xdr:to>
      <xdr:col>15</xdr:col>
      <xdr:colOff>318654</xdr:colOff>
      <xdr:row>14</xdr:row>
      <xdr:rowOff>166254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01BB0D-B6C5-45A0-80C8-7261AAAAE3AD}"/>
            </a:ext>
          </a:extLst>
        </xdr:cNvPr>
        <xdr:cNvSpPr/>
      </xdr:nvSpPr>
      <xdr:spPr>
        <a:xfrm>
          <a:off x="7315200" y="1136072"/>
          <a:ext cx="5008418" cy="26670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showGridLines="0" showRowColHeaders="0" zoomScale="145" zoomScaleNormal="145" workbookViewId="0">
      <selection activeCell="E13" sqref="E13"/>
    </sheetView>
  </sheetViews>
  <sheetFormatPr defaultColWidth="0" defaultRowHeight="14.4" zeroHeight="1" x14ac:dyDescent="0.3"/>
  <cols>
    <col min="1" max="9" width="9.21875" style="1" customWidth="1"/>
    <col min="10" max="16384" width="9.21875" style="1" hidden="1"/>
  </cols>
  <sheetData>
    <row r="1" spans="3:7" x14ac:dyDescent="0.3"/>
    <row r="2" spans="3:7" x14ac:dyDescent="0.3"/>
    <row r="3" spans="3:7" x14ac:dyDescent="0.3"/>
    <row r="4" spans="3:7" x14ac:dyDescent="0.3"/>
    <row r="5" spans="3:7" x14ac:dyDescent="0.3">
      <c r="G5"/>
    </row>
    <row r="6" spans="3:7" x14ac:dyDescent="0.3">
      <c r="C6"/>
    </row>
    <row r="7" spans="3:7" x14ac:dyDescent="0.3"/>
    <row r="8" spans="3:7" x14ac:dyDescent="0.3"/>
    <row r="9" spans="3:7" x14ac:dyDescent="0.3"/>
    <row r="10" spans="3:7" x14ac:dyDescent="0.3"/>
    <row r="11" spans="3:7" ht="19.2" x14ac:dyDescent="0.45">
      <c r="E11" s="3"/>
    </row>
    <row r="12" spans="3:7" x14ac:dyDescent="0.3"/>
    <row r="13" spans="3:7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F11D-8DE4-4662-B8C2-5028F782F6C0}">
  <dimension ref="A1:F19"/>
  <sheetViews>
    <sheetView showGridLines="0" tabSelected="1" zoomScale="120" zoomScaleNormal="120" workbookViewId="0">
      <selection activeCell="F1" sqref="F1"/>
    </sheetView>
  </sheetViews>
  <sheetFormatPr defaultColWidth="16.33203125" defaultRowHeight="19.2" x14ac:dyDescent="0.45"/>
  <cols>
    <col min="1" max="1" width="24.21875" style="4" customWidth="1"/>
    <col min="2" max="2" width="16.33203125" style="4"/>
    <col min="3" max="3" width="16.33203125" style="12"/>
    <col min="4" max="4" width="5.109375" style="4" customWidth="1"/>
    <col min="5" max="5" width="22.21875" style="4" bestFit="1" customWidth="1"/>
    <col min="6" max="6" width="19.33203125" style="4" customWidth="1"/>
    <col min="7" max="16384" width="16.33203125" style="4"/>
  </cols>
  <sheetData>
    <row r="1" spans="1:6" x14ac:dyDescent="0.45">
      <c r="A1" s="19" t="s">
        <v>51</v>
      </c>
      <c r="B1" s="4">
        <f>SMALL(Quantity7,1)</f>
        <v>15</v>
      </c>
      <c r="E1" s="19" t="s">
        <v>55</v>
      </c>
      <c r="F1" s="4">
        <f>LARGE(Quantity7,5)</f>
        <v>65</v>
      </c>
    </row>
    <row r="3" spans="1:6" x14ac:dyDescent="0.45">
      <c r="A3" s="19" t="s">
        <v>52</v>
      </c>
      <c r="B3" s="4">
        <f>SMALL(Quantity7,3)</f>
        <v>50</v>
      </c>
    </row>
    <row r="5" spans="1:6" x14ac:dyDescent="0.45">
      <c r="A5" s="19" t="s">
        <v>53</v>
      </c>
      <c r="B5" s="4">
        <f>SMALL(Quantity7,5)</f>
        <v>60</v>
      </c>
    </row>
    <row r="7" spans="1:6" x14ac:dyDescent="0.45">
      <c r="A7" s="19" t="s">
        <v>54</v>
      </c>
      <c r="B7" s="4">
        <f>LARGE(Quantity7,3)</f>
        <v>75</v>
      </c>
    </row>
    <row r="9" spans="1:6" x14ac:dyDescent="0.45">
      <c r="A9" s="18" t="s">
        <v>77</v>
      </c>
      <c r="B9" s="18" t="s">
        <v>75</v>
      </c>
      <c r="C9" s="18" t="s">
        <v>76</v>
      </c>
    </row>
    <row r="10" spans="1:6" x14ac:dyDescent="0.45">
      <c r="A10" s="2" t="s">
        <v>37</v>
      </c>
      <c r="B10" s="2" t="s">
        <v>23</v>
      </c>
      <c r="C10" s="14">
        <v>15</v>
      </c>
    </row>
    <row r="11" spans="1:6" x14ac:dyDescent="0.45">
      <c r="A11" s="2" t="s">
        <v>38</v>
      </c>
      <c r="B11" s="2" t="s">
        <v>23</v>
      </c>
      <c r="C11" s="5">
        <v>20</v>
      </c>
    </row>
    <row r="12" spans="1:6" x14ac:dyDescent="0.45">
      <c r="A12" s="2" t="s">
        <v>39</v>
      </c>
      <c r="B12" s="2" t="s">
        <v>23</v>
      </c>
      <c r="C12" s="5">
        <v>50</v>
      </c>
    </row>
    <row r="13" spans="1:6" x14ac:dyDescent="0.45">
      <c r="A13" s="2" t="s">
        <v>40</v>
      </c>
      <c r="B13" s="2" t="s">
        <v>0</v>
      </c>
      <c r="C13" s="14">
        <v>50</v>
      </c>
    </row>
    <row r="14" spans="1:6" x14ac:dyDescent="0.45">
      <c r="A14" s="2" t="s">
        <v>42</v>
      </c>
      <c r="B14" s="2" t="s">
        <v>0</v>
      </c>
      <c r="C14" s="5">
        <v>60</v>
      </c>
    </row>
    <row r="15" spans="1:6" x14ac:dyDescent="0.45">
      <c r="A15" s="2" t="s">
        <v>41</v>
      </c>
      <c r="B15" s="2" t="s">
        <v>0</v>
      </c>
      <c r="C15" s="5">
        <v>65</v>
      </c>
    </row>
    <row r="16" spans="1:6" x14ac:dyDescent="0.45">
      <c r="A16" s="2" t="s">
        <v>41</v>
      </c>
      <c r="B16" s="2" t="s">
        <v>0</v>
      </c>
      <c r="C16" s="14">
        <v>70</v>
      </c>
    </row>
    <row r="17" spans="1:3" x14ac:dyDescent="0.45">
      <c r="A17" s="2" t="s">
        <v>42</v>
      </c>
      <c r="B17" s="2" t="s">
        <v>0</v>
      </c>
      <c r="C17" s="14">
        <v>75</v>
      </c>
    </row>
    <row r="18" spans="1:3" x14ac:dyDescent="0.45">
      <c r="A18" s="2" t="s">
        <v>42</v>
      </c>
      <c r="B18" s="2" t="s">
        <v>0</v>
      </c>
      <c r="C18" s="14">
        <v>80</v>
      </c>
    </row>
    <row r="19" spans="1:3" x14ac:dyDescent="0.45">
      <c r="A19" s="2" t="s">
        <v>36</v>
      </c>
      <c r="B19" s="2" t="s">
        <v>24</v>
      </c>
      <c r="C19" s="14">
        <v>90</v>
      </c>
    </row>
  </sheetData>
  <sortState xmlns:xlrd2="http://schemas.microsoft.com/office/spreadsheetml/2017/richdata2" ref="A10:C19">
    <sortCondition ref="C12:C1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0160-F3F2-4900-A75A-57A5C3B347BC}">
  <dimension ref="A1:F18"/>
  <sheetViews>
    <sheetView showGridLines="0" zoomScale="110" zoomScaleNormal="110" workbookViewId="0">
      <selection activeCell="D6" sqref="D6"/>
    </sheetView>
  </sheetViews>
  <sheetFormatPr defaultColWidth="8.77734375" defaultRowHeight="19.2" x14ac:dyDescent="0.45"/>
  <cols>
    <col min="1" max="1" width="17.77734375" style="4" bestFit="1" customWidth="1"/>
    <col min="2" max="2" width="15.33203125" style="4" customWidth="1"/>
    <col min="3" max="3" width="14.6640625" style="4" customWidth="1"/>
    <col min="4" max="4" width="17.109375" style="4" customWidth="1"/>
    <col min="5" max="5" width="2.6640625" customWidth="1"/>
    <col min="6" max="6" width="55.77734375" style="12" bestFit="1" customWidth="1"/>
    <col min="7" max="16384" width="8.77734375" style="4"/>
  </cols>
  <sheetData>
    <row r="1" spans="1:6" x14ac:dyDescent="0.45">
      <c r="A1" s="25" t="s">
        <v>17</v>
      </c>
      <c r="B1" s="25"/>
      <c r="C1" s="24">
        <f>SUM(Salary1)</f>
        <v>184000</v>
      </c>
      <c r="D1" s="23"/>
      <c r="F1" s="12" t="str">
        <f t="shared" ref="F1:F7" ca="1" si="0">_xlfn.IFNA(_xlfn.FORMULATEXT(C1)," ")</f>
        <v>=SUM(Salary1)</v>
      </c>
    </row>
    <row r="2" spans="1:6" x14ac:dyDescent="0.45">
      <c r="A2" s="23"/>
      <c r="B2" s="23"/>
      <c r="F2" s="12" t="str">
        <f t="shared" ca="1" si="0"/>
        <v xml:space="preserve"> </v>
      </c>
    </row>
    <row r="3" spans="1:6" x14ac:dyDescent="0.45">
      <c r="A3" s="25" t="s">
        <v>18</v>
      </c>
      <c r="B3" s="25"/>
      <c r="C3" s="24">
        <f>SUMIF(Salary1,"&gt;20000")</f>
        <v>76000</v>
      </c>
      <c r="D3" s="23"/>
      <c r="F3" s="12" t="str">
        <f t="shared" ca="1" si="0"/>
        <v>=SUMIF(Salary1,"&gt;20000")</v>
      </c>
    </row>
    <row r="4" spans="1:6" x14ac:dyDescent="0.45">
      <c r="A4" s="23"/>
      <c r="B4" s="23"/>
      <c r="F4" s="12" t="str">
        <f t="shared" ca="1" si="0"/>
        <v xml:space="preserve"> </v>
      </c>
    </row>
    <row r="5" spans="1:6" x14ac:dyDescent="0.45">
      <c r="A5" s="25" t="s">
        <v>19</v>
      </c>
      <c r="B5" s="25"/>
      <c r="C5" s="24">
        <f>SUMIF(Division1, "HR",Salary1)</f>
        <v>28000</v>
      </c>
      <c r="D5" s="23"/>
      <c r="F5" s="12" t="str">
        <f t="shared" ca="1" si="0"/>
        <v>=SUMIF(Division1, "HR",Salary1)</v>
      </c>
    </row>
    <row r="6" spans="1:6" x14ac:dyDescent="0.45">
      <c r="A6" s="23"/>
      <c r="B6" s="23"/>
      <c r="D6" s="4">
        <f>SUMIF(Division1,"Admin",Salary1)</f>
        <v>36000</v>
      </c>
      <c r="F6" s="12" t="str">
        <f t="shared" ca="1" si="0"/>
        <v xml:space="preserve"> </v>
      </c>
    </row>
    <row r="7" spans="1:6" x14ac:dyDescent="0.45">
      <c r="F7" s="12" t="str">
        <f t="shared" ca="1" si="0"/>
        <v xml:space="preserve"> </v>
      </c>
    </row>
    <row r="8" spans="1:6" x14ac:dyDescent="0.45">
      <c r="A8" s="7" t="s">
        <v>78</v>
      </c>
      <c r="B8" s="7" t="s">
        <v>79</v>
      </c>
      <c r="C8" s="7" t="s">
        <v>80</v>
      </c>
      <c r="D8" s="7" t="s">
        <v>81</v>
      </c>
    </row>
    <row r="9" spans="1:6" x14ac:dyDescent="0.45">
      <c r="A9" s="2" t="s">
        <v>5</v>
      </c>
      <c r="B9" s="10">
        <v>44442</v>
      </c>
      <c r="C9" s="8" t="s">
        <v>15</v>
      </c>
      <c r="D9" s="9">
        <v>15000</v>
      </c>
    </row>
    <row r="10" spans="1:6" x14ac:dyDescent="0.45">
      <c r="A10" s="2" t="s">
        <v>9</v>
      </c>
      <c r="B10" s="10">
        <v>43906</v>
      </c>
      <c r="C10" s="8" t="s">
        <v>15</v>
      </c>
      <c r="D10" s="9">
        <v>21000</v>
      </c>
    </row>
    <row r="11" spans="1:6" x14ac:dyDescent="0.45">
      <c r="A11" s="2" t="s">
        <v>2</v>
      </c>
      <c r="B11" s="10">
        <v>44485</v>
      </c>
      <c r="C11" s="8" t="s">
        <v>12</v>
      </c>
      <c r="D11" s="9">
        <v>14000</v>
      </c>
    </row>
    <row r="12" spans="1:6" x14ac:dyDescent="0.45">
      <c r="A12" s="2" t="s">
        <v>10</v>
      </c>
      <c r="B12" s="10">
        <v>44298</v>
      </c>
      <c r="C12" s="8" t="s">
        <v>12</v>
      </c>
      <c r="D12" s="9">
        <v>30000</v>
      </c>
    </row>
    <row r="13" spans="1:6" x14ac:dyDescent="0.45">
      <c r="A13" s="2" t="s">
        <v>7</v>
      </c>
      <c r="B13" s="10">
        <v>43890</v>
      </c>
      <c r="C13" s="8" t="s">
        <v>11</v>
      </c>
      <c r="D13" s="9">
        <v>17000</v>
      </c>
      <c r="F13" s="4">
        <f>SUMIF(D9:D18,"&gt;08/08/2020") - SUMIF(D9:D18,"&gt;22/10/2021")</f>
        <v>0</v>
      </c>
    </row>
    <row r="14" spans="1:6" x14ac:dyDescent="0.45">
      <c r="A14" s="2" t="s">
        <v>1</v>
      </c>
      <c r="B14" s="10">
        <v>44051</v>
      </c>
      <c r="C14" s="8" t="s">
        <v>11</v>
      </c>
      <c r="D14" s="9">
        <v>25000</v>
      </c>
    </row>
    <row r="15" spans="1:6" x14ac:dyDescent="0.45">
      <c r="A15" s="2" t="s">
        <v>3</v>
      </c>
      <c r="B15" s="10">
        <v>43863</v>
      </c>
      <c r="C15" s="8" t="s">
        <v>13</v>
      </c>
      <c r="D15" s="9">
        <v>12000</v>
      </c>
      <c r="F15" s="11"/>
    </row>
    <row r="16" spans="1:6" x14ac:dyDescent="0.45">
      <c r="A16" s="2" t="s">
        <v>6</v>
      </c>
      <c r="B16" s="10">
        <v>44461</v>
      </c>
      <c r="C16" s="8" t="s">
        <v>13</v>
      </c>
      <c r="D16" s="9">
        <v>16000</v>
      </c>
    </row>
    <row r="17" spans="1:4" x14ac:dyDescent="0.45">
      <c r="A17" s="2" t="s">
        <v>8</v>
      </c>
      <c r="B17" s="10">
        <v>44491</v>
      </c>
      <c r="C17" s="8" t="s">
        <v>16</v>
      </c>
      <c r="D17" s="9">
        <v>20000</v>
      </c>
    </row>
    <row r="18" spans="1:4" x14ac:dyDescent="0.45">
      <c r="A18" s="2" t="s">
        <v>4</v>
      </c>
      <c r="B18" s="10">
        <v>44313</v>
      </c>
      <c r="C18" s="8" t="s">
        <v>14</v>
      </c>
      <c r="D18" s="9">
        <v>14000</v>
      </c>
    </row>
  </sheetData>
  <sortState xmlns:xlrd2="http://schemas.microsoft.com/office/spreadsheetml/2017/richdata2" ref="A9:D18">
    <sortCondition ref="C11:C18"/>
  </sortState>
  <mergeCells count="9">
    <mergeCell ref="A6:B6"/>
    <mergeCell ref="C5:D5"/>
    <mergeCell ref="C3:D3"/>
    <mergeCell ref="C1:D1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E6F7-42AE-4327-9DF9-99C6F6CC2576}">
  <dimension ref="A2:G20"/>
  <sheetViews>
    <sheetView showGridLines="0" zoomScale="110" zoomScaleNormal="110" workbookViewId="0">
      <selection activeCell="D21" sqref="D21"/>
    </sheetView>
  </sheetViews>
  <sheetFormatPr defaultColWidth="8.77734375" defaultRowHeight="19.2" x14ac:dyDescent="0.45"/>
  <cols>
    <col min="1" max="1" width="17.77734375" style="4" bestFit="1" customWidth="1"/>
    <col min="2" max="2" width="16.44140625" style="4" customWidth="1"/>
    <col min="3" max="3" width="14.44140625" style="4" customWidth="1"/>
    <col min="4" max="4" width="12.44140625" style="4" customWidth="1"/>
    <col min="5" max="5" width="3.88671875" customWidth="1"/>
    <col min="6" max="6" width="33.33203125" style="13" customWidth="1"/>
    <col min="7" max="7" width="25.77734375" style="12" customWidth="1"/>
    <col min="8" max="16384" width="8.77734375" style="4"/>
  </cols>
  <sheetData>
    <row r="2" spans="1:7" x14ac:dyDescent="0.45">
      <c r="A2" s="25" t="s">
        <v>20</v>
      </c>
      <c r="B2" s="25"/>
      <c r="C2" s="23">
        <f>SUMIFS(Salary2,Salary2,"&lt;20000",Dept2,"HR")</f>
        <v>28000</v>
      </c>
      <c r="D2" s="23"/>
    </row>
    <row r="4" spans="1:7" x14ac:dyDescent="0.45">
      <c r="F4" s="12"/>
    </row>
    <row r="5" spans="1:7" x14ac:dyDescent="0.45">
      <c r="A5" s="25" t="s">
        <v>82</v>
      </c>
      <c r="B5" s="25"/>
      <c r="C5" s="23">
        <f>SUMIFS(Salary2,Dept2,"Healthcare",Salary2,"&lt;10000")</f>
        <v>24000</v>
      </c>
      <c r="D5" s="23"/>
      <c r="F5" s="12"/>
      <c r="G5" s="4"/>
    </row>
    <row r="7" spans="1:7" x14ac:dyDescent="0.45">
      <c r="F7" s="12"/>
      <c r="G7" s="4"/>
    </row>
    <row r="8" spans="1:7" x14ac:dyDescent="0.45">
      <c r="F8" s="12"/>
      <c r="G8" s="4"/>
    </row>
    <row r="9" spans="1:7" x14ac:dyDescent="0.45">
      <c r="G9" s="4"/>
    </row>
    <row r="10" spans="1:7" x14ac:dyDescent="0.45">
      <c r="A10" s="7" t="s">
        <v>57</v>
      </c>
      <c r="B10" s="7" t="s">
        <v>56</v>
      </c>
      <c r="C10" s="7" t="s">
        <v>58</v>
      </c>
      <c r="D10" s="7" t="s">
        <v>59</v>
      </c>
    </row>
    <row r="11" spans="1:7" x14ac:dyDescent="0.45">
      <c r="A11" s="2" t="s">
        <v>9</v>
      </c>
      <c r="B11" s="10">
        <v>43906</v>
      </c>
      <c r="C11" s="8" t="s">
        <v>15</v>
      </c>
      <c r="D11" s="9">
        <v>21000</v>
      </c>
    </row>
    <row r="12" spans="1:7" x14ac:dyDescent="0.45">
      <c r="A12" s="2" t="s">
        <v>5</v>
      </c>
      <c r="B12" s="10">
        <v>44442</v>
      </c>
      <c r="C12" s="8" t="s">
        <v>15</v>
      </c>
      <c r="D12" s="9">
        <v>15000</v>
      </c>
    </row>
    <row r="13" spans="1:7" x14ac:dyDescent="0.45">
      <c r="A13" s="2" t="s">
        <v>2</v>
      </c>
      <c r="B13" s="10">
        <v>44485</v>
      </c>
      <c r="C13" s="8" t="s">
        <v>11</v>
      </c>
      <c r="D13" s="9">
        <v>8000</v>
      </c>
    </row>
    <row r="14" spans="1:7" x14ac:dyDescent="0.45">
      <c r="A14" s="2" t="s">
        <v>7</v>
      </c>
      <c r="B14" s="10">
        <v>43890</v>
      </c>
      <c r="C14" s="8" t="s">
        <v>11</v>
      </c>
      <c r="D14" s="9">
        <v>17000</v>
      </c>
      <c r="G14" s="4">
        <f>SUMIF(D11:D20,"&gt;08/08/2020") - SUMIF(D11:D20,"&gt;22/10/2021")</f>
        <v>0</v>
      </c>
    </row>
    <row r="15" spans="1:7" x14ac:dyDescent="0.45">
      <c r="A15" s="2" t="s">
        <v>1</v>
      </c>
      <c r="B15" s="10">
        <v>44051</v>
      </c>
      <c r="C15" s="8" t="s">
        <v>11</v>
      </c>
      <c r="D15" s="9">
        <v>9000</v>
      </c>
    </row>
    <row r="16" spans="1:7" x14ac:dyDescent="0.45">
      <c r="A16" s="2" t="s">
        <v>3</v>
      </c>
      <c r="B16" s="10">
        <v>43863</v>
      </c>
      <c r="C16" s="8" t="s">
        <v>13</v>
      </c>
      <c r="D16" s="9">
        <v>12000</v>
      </c>
      <c r="G16" s="11"/>
    </row>
    <row r="17" spans="1:4" x14ac:dyDescent="0.45">
      <c r="A17" s="2" t="s">
        <v>10</v>
      </c>
      <c r="B17" s="10">
        <v>44298</v>
      </c>
      <c r="C17" s="8" t="s">
        <v>13</v>
      </c>
      <c r="D17" s="9">
        <v>30000</v>
      </c>
    </row>
    <row r="18" spans="1:4" x14ac:dyDescent="0.45">
      <c r="A18" s="2" t="s">
        <v>6</v>
      </c>
      <c r="B18" s="10">
        <v>44461</v>
      </c>
      <c r="C18" s="8" t="s">
        <v>13</v>
      </c>
      <c r="D18" s="9">
        <v>16000</v>
      </c>
    </row>
    <row r="19" spans="1:4" x14ac:dyDescent="0.45">
      <c r="A19" s="2" t="s">
        <v>8</v>
      </c>
      <c r="B19" s="10">
        <v>44491</v>
      </c>
      <c r="C19" s="8" t="s">
        <v>13</v>
      </c>
      <c r="D19" s="9">
        <v>21000</v>
      </c>
    </row>
    <row r="20" spans="1:4" x14ac:dyDescent="0.45">
      <c r="A20" s="2" t="s">
        <v>4</v>
      </c>
      <c r="B20" s="10">
        <v>44313</v>
      </c>
      <c r="C20" s="8" t="s">
        <v>11</v>
      </c>
      <c r="D20" s="9">
        <v>7000</v>
      </c>
    </row>
  </sheetData>
  <sortState xmlns:xlrd2="http://schemas.microsoft.com/office/spreadsheetml/2017/richdata2" ref="A11:D20">
    <sortCondition ref="C13:C20"/>
  </sortState>
  <mergeCells count="4">
    <mergeCell ref="A5:B5"/>
    <mergeCell ref="A2:B2"/>
    <mergeCell ref="C5:D5"/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FC29-A291-4CC2-B9EC-8C0DCBD5F7F0}">
  <dimension ref="A1:F21"/>
  <sheetViews>
    <sheetView showGridLines="0" zoomScale="110" zoomScaleNormal="110" workbookViewId="0">
      <selection activeCell="B8" sqref="B8"/>
    </sheetView>
  </sheetViews>
  <sheetFormatPr defaultColWidth="16.33203125" defaultRowHeight="19.2" x14ac:dyDescent="0.45"/>
  <cols>
    <col min="1" max="1" width="16.33203125" style="4"/>
    <col min="2" max="2" width="16.33203125" style="12"/>
    <col min="3" max="3" width="7.109375" style="4" customWidth="1"/>
    <col min="4" max="4" width="25.21875" style="6" bestFit="1" customWidth="1"/>
    <col min="5" max="5" width="22" style="4" customWidth="1"/>
    <col min="6" max="6" width="27.77734375" style="4" customWidth="1"/>
    <col min="7" max="16384" width="16.33203125" style="4"/>
  </cols>
  <sheetData>
    <row r="1" spans="1:6" x14ac:dyDescent="0.45">
      <c r="A1" s="17" t="s">
        <v>29</v>
      </c>
      <c r="B1" s="12">
        <f>COUNT(Quantity1)</f>
        <v>10</v>
      </c>
      <c r="E1" s="5" t="s">
        <v>30</v>
      </c>
    </row>
    <row r="2" spans="1:6" x14ac:dyDescent="0.45">
      <c r="F2" s="4" t="str">
        <f t="shared" ref="F2:F11" ca="1" si="0">_xlfn.IFNA(_xlfn.FORMULATEXT(E2)," ")</f>
        <v xml:space="preserve"> </v>
      </c>
    </row>
    <row r="3" spans="1:6" x14ac:dyDescent="0.45">
      <c r="A3" s="17" t="s">
        <v>26</v>
      </c>
      <c r="B3" s="12">
        <f>COUNTIF(Fruits1,"Apples")</f>
        <v>4</v>
      </c>
      <c r="F3" s="4" t="str">
        <f t="shared" ca="1" si="0"/>
        <v xml:space="preserve"> </v>
      </c>
    </row>
    <row r="4" spans="1:6" x14ac:dyDescent="0.45">
      <c r="A4" s="6"/>
      <c r="F4" s="4" t="str">
        <f t="shared" ca="1" si="0"/>
        <v xml:space="preserve"> </v>
      </c>
    </row>
    <row r="5" spans="1:6" x14ac:dyDescent="0.45">
      <c r="A5" s="17" t="s">
        <v>27</v>
      </c>
      <c r="B5" s="12">
        <f>COUNTIF(Quantity1,"&gt;70")</f>
        <v>6</v>
      </c>
      <c r="F5" s="4" t="str">
        <f t="shared" ca="1" si="0"/>
        <v xml:space="preserve"> </v>
      </c>
    </row>
    <row r="6" spans="1:6" x14ac:dyDescent="0.45">
      <c r="A6" s="6"/>
      <c r="F6" s="4" t="str">
        <f t="shared" ca="1" si="0"/>
        <v xml:space="preserve"> </v>
      </c>
    </row>
    <row r="7" spans="1:6" x14ac:dyDescent="0.45">
      <c r="A7" s="26" t="s">
        <v>28</v>
      </c>
      <c r="F7" s="4" t="str">
        <f t="shared" ca="1" si="0"/>
        <v xml:space="preserve"> </v>
      </c>
    </row>
    <row r="8" spans="1:6" x14ac:dyDescent="0.45">
      <c r="A8" s="26"/>
      <c r="B8" s="12">
        <f>COUNTIF(Quantity1,"&gt;70") - COUNTIF(Quantity1,"&gt;90")</f>
        <v>4</v>
      </c>
      <c r="F8" s="4" t="str">
        <f t="shared" ca="1" si="0"/>
        <v xml:space="preserve"> </v>
      </c>
    </row>
    <row r="9" spans="1:6" x14ac:dyDescent="0.45">
      <c r="A9" s="26"/>
      <c r="F9" s="4" t="str">
        <f t="shared" ca="1" si="0"/>
        <v xml:space="preserve"> </v>
      </c>
    </row>
    <row r="10" spans="1:6" x14ac:dyDescent="0.45">
      <c r="F10" s="4" t="str">
        <f t="shared" ca="1" si="0"/>
        <v xml:space="preserve"> </v>
      </c>
    </row>
    <row r="11" spans="1:6" x14ac:dyDescent="0.45">
      <c r="A11" s="18" t="s">
        <v>60</v>
      </c>
      <c r="B11" s="18" t="s">
        <v>61</v>
      </c>
      <c r="F11" s="4" t="str">
        <f t="shared" ca="1" si="0"/>
        <v xml:space="preserve"> </v>
      </c>
    </row>
    <row r="12" spans="1:6" x14ac:dyDescent="0.45">
      <c r="A12" s="2" t="s">
        <v>0</v>
      </c>
      <c r="B12" s="14">
        <v>99</v>
      </c>
    </row>
    <row r="13" spans="1:6" x14ac:dyDescent="0.45">
      <c r="A13" s="2" t="s">
        <v>22</v>
      </c>
      <c r="B13" s="14">
        <v>80</v>
      </c>
    </row>
    <row r="14" spans="1:6" x14ac:dyDescent="0.45">
      <c r="A14" s="2" t="s">
        <v>22</v>
      </c>
      <c r="B14" s="14">
        <v>76</v>
      </c>
    </row>
    <row r="15" spans="1:6" x14ac:dyDescent="0.45">
      <c r="A15" s="2" t="s">
        <v>21</v>
      </c>
      <c r="B15" s="14">
        <v>76</v>
      </c>
    </row>
    <row r="16" spans="1:6" x14ac:dyDescent="0.45">
      <c r="A16" s="2" t="s">
        <v>0</v>
      </c>
      <c r="B16" s="5">
        <v>68</v>
      </c>
    </row>
    <row r="17" spans="1:2" x14ac:dyDescent="0.45">
      <c r="A17" s="2" t="s">
        <v>23</v>
      </c>
      <c r="B17" s="5">
        <v>50</v>
      </c>
    </row>
    <row r="18" spans="1:2" x14ac:dyDescent="0.45">
      <c r="A18" s="2" t="s">
        <v>0</v>
      </c>
      <c r="B18" s="14">
        <v>50</v>
      </c>
    </row>
    <row r="19" spans="1:2" x14ac:dyDescent="0.45">
      <c r="A19" s="2" t="s">
        <v>0</v>
      </c>
      <c r="B19" s="5">
        <v>80</v>
      </c>
    </row>
    <row r="20" spans="1:2" x14ac:dyDescent="0.45">
      <c r="A20" s="2" t="s">
        <v>23</v>
      </c>
      <c r="B20" s="5">
        <v>99</v>
      </c>
    </row>
    <row r="21" spans="1:2" x14ac:dyDescent="0.45">
      <c r="A21" s="2" t="s">
        <v>23</v>
      </c>
      <c r="B21" s="14">
        <v>15</v>
      </c>
    </row>
  </sheetData>
  <sortState xmlns:xlrd2="http://schemas.microsoft.com/office/spreadsheetml/2017/richdata2" ref="A12:B21">
    <sortCondition descending="1" ref="B14:B21"/>
  </sortState>
  <mergeCells count="1">
    <mergeCell ref="A7:A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4B44-A361-4FB8-ABDA-1EF8BFCE25D3}">
  <dimension ref="A1:F17"/>
  <sheetViews>
    <sheetView showGridLines="0" zoomScale="120" zoomScaleNormal="120" workbookViewId="0">
      <selection activeCell="D1" sqref="D1"/>
    </sheetView>
  </sheetViews>
  <sheetFormatPr defaultColWidth="16.33203125" defaultRowHeight="19.2" x14ac:dyDescent="0.45"/>
  <cols>
    <col min="1" max="1" width="16.33203125" style="4"/>
    <col min="2" max="2" width="16.33203125" style="12"/>
    <col min="3" max="3" width="7.109375" style="4" customWidth="1"/>
    <col min="4" max="4" width="32.21875" style="4" customWidth="1"/>
    <col min="5" max="16384" width="16.33203125" style="4"/>
  </cols>
  <sheetData>
    <row r="1" spans="1:6" x14ac:dyDescent="0.45">
      <c r="A1" s="24" t="s">
        <v>31</v>
      </c>
      <c r="B1" s="27"/>
      <c r="D1" s="4">
        <f>COUNTIFS(Fruits2,F1,Quantity2,"&lt;50")</f>
        <v>3</v>
      </c>
      <c r="F1" s="4" t="s">
        <v>0</v>
      </c>
    </row>
    <row r="7" spans="1:6" x14ac:dyDescent="0.45">
      <c r="A7" s="15" t="s">
        <v>62</v>
      </c>
      <c r="B7" s="15" t="s">
        <v>63</v>
      </c>
    </row>
    <row r="8" spans="1:6" x14ac:dyDescent="0.45">
      <c r="A8" s="2" t="s">
        <v>0</v>
      </c>
      <c r="B8" s="14">
        <v>50</v>
      </c>
    </row>
    <row r="9" spans="1:6" x14ac:dyDescent="0.45">
      <c r="A9" s="2" t="s">
        <v>0</v>
      </c>
      <c r="B9" s="5">
        <v>40</v>
      </c>
    </row>
    <row r="10" spans="1:6" x14ac:dyDescent="0.45">
      <c r="A10" s="2" t="s">
        <v>0</v>
      </c>
      <c r="B10" s="5">
        <v>20</v>
      </c>
    </row>
    <row r="11" spans="1:6" x14ac:dyDescent="0.45">
      <c r="A11" s="2" t="s">
        <v>0</v>
      </c>
      <c r="B11" s="14">
        <v>70</v>
      </c>
    </row>
    <row r="12" spans="1:6" x14ac:dyDescent="0.45">
      <c r="A12" s="2" t="s">
        <v>0</v>
      </c>
      <c r="B12" s="14">
        <v>20</v>
      </c>
    </row>
    <row r="13" spans="1:6" x14ac:dyDescent="0.45">
      <c r="A13" s="2" t="s">
        <v>25</v>
      </c>
      <c r="B13" s="14">
        <v>80</v>
      </c>
    </row>
    <row r="14" spans="1:6" x14ac:dyDescent="0.45">
      <c r="A14" s="2" t="s">
        <v>24</v>
      </c>
      <c r="B14" s="14">
        <v>90</v>
      </c>
    </row>
    <row r="15" spans="1:6" x14ac:dyDescent="0.45">
      <c r="A15" s="2" t="s">
        <v>23</v>
      </c>
      <c r="B15" s="14">
        <v>20</v>
      </c>
    </row>
    <row r="16" spans="1:6" x14ac:dyDescent="0.45">
      <c r="A16" s="2" t="s">
        <v>23</v>
      </c>
      <c r="B16" s="5">
        <v>20</v>
      </c>
    </row>
    <row r="17" spans="1:2" x14ac:dyDescent="0.45">
      <c r="A17" s="2" t="s">
        <v>23</v>
      </c>
      <c r="B17" s="5">
        <v>50</v>
      </c>
    </row>
  </sheetData>
  <sortState xmlns:xlrd2="http://schemas.microsoft.com/office/spreadsheetml/2017/richdata2" ref="A8:B17">
    <sortCondition ref="A10:A17"/>
  </sortState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4A97-8C8B-4978-A3EF-6E4620008463}">
  <dimension ref="A1:G21"/>
  <sheetViews>
    <sheetView showGridLines="0" zoomScale="110" zoomScaleNormal="110" workbookViewId="0">
      <selection activeCell="D7" sqref="D7"/>
    </sheetView>
  </sheetViews>
  <sheetFormatPr defaultColWidth="16.33203125" defaultRowHeight="19.2" x14ac:dyDescent="0.45"/>
  <cols>
    <col min="1" max="1" width="16.33203125" style="4"/>
    <col min="2" max="2" width="16.33203125" style="12"/>
    <col min="3" max="3" width="13.21875" style="4" customWidth="1"/>
    <col min="4" max="4" width="28" style="6" customWidth="1"/>
    <col min="5" max="5" width="22" style="4" customWidth="1"/>
    <col min="6" max="6" width="27.77734375" style="4" customWidth="1"/>
    <col min="7" max="16384" width="16.33203125" style="4"/>
  </cols>
  <sheetData>
    <row r="1" spans="1:7" ht="17.55" customHeight="1" x14ac:dyDescent="0.45">
      <c r="A1" s="28" t="s">
        <v>32</v>
      </c>
      <c r="B1" s="28"/>
      <c r="D1" s="6">
        <f>AVERAGE(Quantity3)</f>
        <v>57.7</v>
      </c>
      <c r="E1" s="4">
        <f>1</f>
        <v>1</v>
      </c>
    </row>
    <row r="2" spans="1:7" x14ac:dyDescent="0.45">
      <c r="A2" s="6"/>
      <c r="F2" s="4" t="str">
        <f t="shared" ref="F2:G11" ca="1" si="0">_xlfn.IFNA(_xlfn.FORMULATEXT(E2)," ")</f>
        <v xml:space="preserve"> </v>
      </c>
    </row>
    <row r="3" spans="1:7" ht="17.55" customHeight="1" x14ac:dyDescent="0.45">
      <c r="A3" s="28" t="s">
        <v>33</v>
      </c>
      <c r="B3" s="28"/>
      <c r="D3" s="6">
        <f>AVERAGEIF(Fruits3,"Apples",Quantity3)</f>
        <v>52.666666666666664</v>
      </c>
      <c r="F3" s="4" t="str">
        <f t="shared" ca="1" si="0"/>
        <v xml:space="preserve"> </v>
      </c>
    </row>
    <row r="4" spans="1:7" x14ac:dyDescent="0.45">
      <c r="A4" s="6"/>
      <c r="F4" s="4" t="str">
        <f t="shared" ca="1" si="0"/>
        <v xml:space="preserve"> </v>
      </c>
    </row>
    <row r="5" spans="1:7" ht="17.55" customHeight="1" x14ac:dyDescent="0.45">
      <c r="A5" s="28" t="s">
        <v>34</v>
      </c>
      <c r="B5" s="28"/>
      <c r="D5" s="6">
        <f>AVERAGEIF(Quantity3,"&gt;70")</f>
        <v>82.75</v>
      </c>
      <c r="F5" s="4" t="str">
        <f t="shared" ca="1" si="0"/>
        <v xml:space="preserve"> </v>
      </c>
    </row>
    <row r="6" spans="1:7" x14ac:dyDescent="0.45">
      <c r="A6" s="6"/>
      <c r="F6" s="4" t="str">
        <f t="shared" ca="1" si="0"/>
        <v xml:space="preserve"> </v>
      </c>
    </row>
    <row r="7" spans="1:7" ht="19.2" customHeight="1" x14ac:dyDescent="0.45">
      <c r="A7" s="26" t="s">
        <v>35</v>
      </c>
      <c r="B7" s="26"/>
      <c r="D7" s="6">
        <f>AVERAGEIF(Fruits3,"Apples",Quantity3)+ AVERAGEIF(Fruits3,"Oranges",Quantity3)</f>
        <v>82</v>
      </c>
      <c r="F7" s="4" t="str">
        <f t="shared" ca="1" si="0"/>
        <v xml:space="preserve"> </v>
      </c>
    </row>
    <row r="8" spans="1:7" ht="17.55" customHeight="1" x14ac:dyDescent="0.45">
      <c r="A8" s="26"/>
      <c r="B8" s="26"/>
      <c r="F8" s="4" t="str">
        <f t="shared" ca="1" si="0"/>
        <v xml:space="preserve"> </v>
      </c>
    </row>
    <row r="9" spans="1:7" ht="17.55" customHeight="1" x14ac:dyDescent="0.45">
      <c r="A9" s="26"/>
      <c r="B9" s="26"/>
      <c r="F9" s="4" t="str">
        <f t="shared" ca="1" si="0"/>
        <v xml:space="preserve"> </v>
      </c>
    </row>
    <row r="10" spans="1:7" x14ac:dyDescent="0.45">
      <c r="F10" s="4" t="str">
        <f t="shared" ca="1" si="0"/>
        <v xml:space="preserve"> </v>
      </c>
    </row>
    <row r="11" spans="1:7" x14ac:dyDescent="0.45">
      <c r="A11" s="7" t="s">
        <v>92</v>
      </c>
      <c r="B11" s="7" t="s">
        <v>64</v>
      </c>
      <c r="C11" s="15" t="s">
        <v>65</v>
      </c>
      <c r="D11" s="4"/>
      <c r="E11"/>
      <c r="G11" s="4" t="str">
        <f t="shared" ca="1" si="0"/>
        <v xml:space="preserve"> </v>
      </c>
    </row>
    <row r="12" spans="1:7" x14ac:dyDescent="0.45">
      <c r="A12" s="2" t="s">
        <v>83</v>
      </c>
      <c r="B12" s="2" t="s">
        <v>23</v>
      </c>
      <c r="C12" s="21">
        <v>15</v>
      </c>
      <c r="D12" s="4"/>
      <c r="E12" s="6"/>
    </row>
    <row r="13" spans="1:7" x14ac:dyDescent="0.45">
      <c r="A13" s="2" t="s">
        <v>84</v>
      </c>
      <c r="B13" s="2" t="s">
        <v>23</v>
      </c>
      <c r="C13" s="22">
        <v>23</v>
      </c>
      <c r="D13" s="4"/>
      <c r="E13" s="6"/>
    </row>
    <row r="14" spans="1:7" x14ac:dyDescent="0.45">
      <c r="A14" s="2" t="s">
        <v>87</v>
      </c>
      <c r="B14" s="2" t="s">
        <v>0</v>
      </c>
      <c r="C14" s="22">
        <v>40</v>
      </c>
      <c r="D14" s="4"/>
      <c r="E14" s="6"/>
    </row>
    <row r="15" spans="1:7" x14ac:dyDescent="0.45">
      <c r="A15" s="2" t="s">
        <v>85</v>
      </c>
      <c r="B15" s="2" t="s">
        <v>23</v>
      </c>
      <c r="C15" s="22">
        <v>50</v>
      </c>
      <c r="D15" s="4"/>
      <c r="E15" s="6"/>
    </row>
    <row r="16" spans="1:7" x14ac:dyDescent="0.45">
      <c r="A16" s="2" t="s">
        <v>86</v>
      </c>
      <c r="B16" s="2" t="s">
        <v>0</v>
      </c>
      <c r="C16" s="21">
        <v>50</v>
      </c>
      <c r="D16" s="4"/>
      <c r="E16" s="6"/>
    </row>
    <row r="17" spans="1:5" x14ac:dyDescent="0.45">
      <c r="A17" s="2" t="s">
        <v>88</v>
      </c>
      <c r="B17" s="2" t="s">
        <v>0</v>
      </c>
      <c r="C17" s="22">
        <v>68</v>
      </c>
      <c r="D17" s="4"/>
      <c r="E17" s="6"/>
    </row>
    <row r="18" spans="1:5" x14ac:dyDescent="0.45">
      <c r="A18" s="2" t="s">
        <v>89</v>
      </c>
      <c r="B18" s="2" t="s">
        <v>22</v>
      </c>
      <c r="C18" s="21">
        <v>76</v>
      </c>
      <c r="D18" s="4"/>
      <c r="E18" s="6"/>
    </row>
    <row r="19" spans="1:5" x14ac:dyDescent="0.45">
      <c r="A19" s="2" t="s">
        <v>90</v>
      </c>
      <c r="B19" s="2" t="s">
        <v>21</v>
      </c>
      <c r="C19" s="21">
        <v>76</v>
      </c>
      <c r="D19" s="4"/>
      <c r="E19" s="6"/>
    </row>
    <row r="20" spans="1:5" x14ac:dyDescent="0.45">
      <c r="A20" s="2" t="s">
        <v>91</v>
      </c>
      <c r="B20" s="2" t="s">
        <v>25</v>
      </c>
      <c r="C20" s="21">
        <v>80</v>
      </c>
      <c r="D20" s="4"/>
      <c r="E20" s="6"/>
    </row>
    <row r="21" spans="1:5" x14ac:dyDescent="0.45">
      <c r="A21" s="2" t="s">
        <v>36</v>
      </c>
      <c r="B21" s="2" t="s">
        <v>24</v>
      </c>
      <c r="C21" s="21">
        <v>99</v>
      </c>
      <c r="D21" s="4"/>
      <c r="E21" s="6"/>
    </row>
  </sheetData>
  <sortState xmlns:xlrd2="http://schemas.microsoft.com/office/spreadsheetml/2017/richdata2" ref="A12:C21">
    <sortCondition ref="C13:C21"/>
  </sortState>
  <mergeCells count="4">
    <mergeCell ref="A3:B3"/>
    <mergeCell ref="A1:B1"/>
    <mergeCell ref="A7:B9"/>
    <mergeCell ref="A5:B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57B9-0A7A-4CB0-AA0F-A9C1A438558E}">
  <dimension ref="A1:E19"/>
  <sheetViews>
    <sheetView showGridLines="0" zoomScale="120" zoomScaleNormal="120" workbookViewId="0">
      <selection activeCell="C18" activeCellId="1" sqref="C16 C18:C19"/>
    </sheetView>
  </sheetViews>
  <sheetFormatPr defaultColWidth="16.33203125" defaultRowHeight="19.2" x14ac:dyDescent="0.45"/>
  <cols>
    <col min="1" max="2" width="16.33203125" style="4"/>
    <col min="3" max="3" width="16.33203125" style="12"/>
    <col min="4" max="4" width="5.109375" style="4" customWidth="1"/>
    <col min="5" max="5" width="28" style="6" customWidth="1"/>
    <col min="6" max="16384" width="16.33203125" style="4"/>
  </cols>
  <sheetData>
    <row r="1" spans="1:5" x14ac:dyDescent="0.45">
      <c r="A1" s="28" t="s">
        <v>43</v>
      </c>
      <c r="B1" s="28"/>
    </row>
    <row r="2" spans="1:5" x14ac:dyDescent="0.45">
      <c r="A2" s="6"/>
    </row>
    <row r="3" spans="1:5" x14ac:dyDescent="0.45">
      <c r="A3" s="6"/>
    </row>
    <row r="4" spans="1:5" x14ac:dyDescent="0.45">
      <c r="A4" s="6"/>
    </row>
    <row r="5" spans="1:5" x14ac:dyDescent="0.45">
      <c r="A5" s="28" t="s">
        <v>44</v>
      </c>
      <c r="B5" s="28"/>
      <c r="E5" s="6">
        <f>AVERAGEIFS(Quantity4,City4,"Goa",Fruits4,"Apples")</f>
        <v>74.666666666666671</v>
      </c>
    </row>
    <row r="6" spans="1:5" x14ac:dyDescent="0.45">
      <c r="E6" s="4"/>
    </row>
    <row r="7" spans="1:5" x14ac:dyDescent="0.45">
      <c r="E7" s="4"/>
    </row>
    <row r="8" spans="1:5" x14ac:dyDescent="0.45">
      <c r="E8" s="4"/>
    </row>
    <row r="9" spans="1:5" x14ac:dyDescent="0.45">
      <c r="A9" s="18" t="s">
        <v>68</v>
      </c>
      <c r="B9" s="18" t="s">
        <v>66</v>
      </c>
      <c r="C9" s="18" t="s">
        <v>67</v>
      </c>
      <c r="E9" s="4"/>
    </row>
    <row r="10" spans="1:5" x14ac:dyDescent="0.45">
      <c r="A10" s="2" t="s">
        <v>36</v>
      </c>
      <c r="B10" s="2" t="s">
        <v>24</v>
      </c>
      <c r="C10" s="14">
        <v>99</v>
      </c>
    </row>
    <row r="11" spans="1:5" x14ac:dyDescent="0.45">
      <c r="A11" s="2" t="s">
        <v>37</v>
      </c>
      <c r="B11" s="2" t="s">
        <v>23</v>
      </c>
      <c r="C11" s="14">
        <v>15</v>
      </c>
      <c r="E11"/>
    </row>
    <row r="12" spans="1:5" x14ac:dyDescent="0.45">
      <c r="A12" s="2" t="s">
        <v>38</v>
      </c>
      <c r="B12" s="2" t="s">
        <v>23</v>
      </c>
      <c r="C12" s="5">
        <v>23</v>
      </c>
    </row>
    <row r="13" spans="1:5" x14ac:dyDescent="0.45">
      <c r="A13" s="2" t="s">
        <v>39</v>
      </c>
      <c r="B13" s="2" t="s">
        <v>23</v>
      </c>
      <c r="C13" s="5">
        <v>50</v>
      </c>
    </row>
    <row r="14" spans="1:5" x14ac:dyDescent="0.45">
      <c r="A14" s="2" t="s">
        <v>40</v>
      </c>
      <c r="B14" s="2" t="s">
        <v>0</v>
      </c>
      <c r="C14" s="14">
        <v>50</v>
      </c>
    </row>
    <row r="15" spans="1:5" x14ac:dyDescent="0.45">
      <c r="A15" s="2" t="s">
        <v>41</v>
      </c>
      <c r="B15" s="2" t="s">
        <v>0</v>
      </c>
      <c r="C15" s="5">
        <v>40</v>
      </c>
    </row>
    <row r="16" spans="1:5" x14ac:dyDescent="0.45">
      <c r="A16" s="2" t="s">
        <v>42</v>
      </c>
      <c r="B16" s="2" t="s">
        <v>0</v>
      </c>
      <c r="C16" s="5">
        <v>68</v>
      </c>
    </row>
    <row r="17" spans="1:3" x14ac:dyDescent="0.45">
      <c r="A17" s="2" t="s">
        <v>41</v>
      </c>
      <c r="B17" s="2" t="s">
        <v>0</v>
      </c>
      <c r="C17" s="14">
        <v>76</v>
      </c>
    </row>
    <row r="18" spans="1:3" x14ac:dyDescent="0.45">
      <c r="A18" s="2" t="s">
        <v>42</v>
      </c>
      <c r="B18" s="2" t="s">
        <v>0</v>
      </c>
      <c r="C18" s="14">
        <v>76</v>
      </c>
    </row>
    <row r="19" spans="1:3" x14ac:dyDescent="0.45">
      <c r="A19" s="2" t="s">
        <v>42</v>
      </c>
      <c r="B19" s="2" t="s">
        <v>0</v>
      </c>
      <c r="C19" s="14">
        <v>80</v>
      </c>
    </row>
  </sheetData>
  <mergeCells count="2">
    <mergeCell ref="A5:B5"/>
    <mergeCell ref="A1:B1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8BC2-85EA-4070-A213-3F9FBA91E60B}">
  <dimension ref="A1:E19"/>
  <sheetViews>
    <sheetView showGridLines="0" topLeftCell="A5" zoomScale="120" zoomScaleNormal="120" workbookViewId="0">
      <selection activeCell="C6" sqref="C6"/>
    </sheetView>
  </sheetViews>
  <sheetFormatPr defaultColWidth="16.33203125" defaultRowHeight="19.2" x14ac:dyDescent="0.45"/>
  <cols>
    <col min="1" max="2" width="16.33203125" style="4"/>
    <col min="3" max="3" width="26.33203125" style="12" customWidth="1"/>
    <col min="4" max="4" width="5.109375" style="4" customWidth="1"/>
    <col min="5" max="5" width="19.6640625" style="16" bestFit="1" customWidth="1"/>
    <col min="6" max="16384" width="16.33203125" style="4"/>
  </cols>
  <sheetData>
    <row r="1" spans="1:3" ht="17.55" customHeight="1" x14ac:dyDescent="0.45">
      <c r="A1" s="33" t="s">
        <v>45</v>
      </c>
      <c r="B1" s="34"/>
      <c r="C1" s="12">
        <f>MIN(Quantity5)</f>
        <v>4</v>
      </c>
    </row>
    <row r="2" spans="1:3" x14ac:dyDescent="0.45">
      <c r="A2" s="16"/>
    </row>
    <row r="3" spans="1:3" ht="17.55" customHeight="1" x14ac:dyDescent="0.45">
      <c r="A3" s="29" t="s">
        <v>46</v>
      </c>
      <c r="B3" s="30"/>
      <c r="C3" s="12">
        <f>_xlfn.MINIFS(Quantity5,Fruits5,"Apples")</f>
        <v>12</v>
      </c>
    </row>
    <row r="4" spans="1:3" ht="17.55" customHeight="1" x14ac:dyDescent="0.45">
      <c r="A4" s="31"/>
      <c r="B4" s="32"/>
    </row>
    <row r="5" spans="1:3" x14ac:dyDescent="0.45">
      <c r="A5" s="16"/>
    </row>
    <row r="6" spans="1:3" ht="19.2" customHeight="1" x14ac:dyDescent="0.45">
      <c r="A6" s="29" t="s">
        <v>47</v>
      </c>
      <c r="B6" s="30"/>
      <c r="C6" s="12">
        <f>_xlfn.MINIFS(Quantity5,City5,"Goa",Fruits5,"Apples")</f>
        <v>16</v>
      </c>
    </row>
    <row r="7" spans="1:3" ht="17.55" customHeight="1" x14ac:dyDescent="0.45">
      <c r="A7" s="31"/>
      <c r="B7" s="32"/>
    </row>
    <row r="9" spans="1:3" x14ac:dyDescent="0.45">
      <c r="A9" s="18" t="s">
        <v>69</v>
      </c>
      <c r="B9" s="18" t="s">
        <v>70</v>
      </c>
      <c r="C9" s="18" t="s">
        <v>71</v>
      </c>
    </row>
    <row r="10" spans="1:3" x14ac:dyDescent="0.45">
      <c r="A10" s="2" t="s">
        <v>36</v>
      </c>
      <c r="B10" s="2" t="s">
        <v>24</v>
      </c>
      <c r="C10" s="14">
        <v>9</v>
      </c>
    </row>
    <row r="11" spans="1:3" x14ac:dyDescent="0.45">
      <c r="A11" s="2" t="s">
        <v>37</v>
      </c>
      <c r="B11" s="2" t="s">
        <v>23</v>
      </c>
      <c r="C11" s="14">
        <v>15</v>
      </c>
    </row>
    <row r="12" spans="1:3" x14ac:dyDescent="0.45">
      <c r="A12" s="2" t="s">
        <v>38</v>
      </c>
      <c r="B12" s="2" t="s">
        <v>23</v>
      </c>
      <c r="C12" s="5">
        <v>23</v>
      </c>
    </row>
    <row r="13" spans="1:3" x14ac:dyDescent="0.45">
      <c r="A13" s="2" t="s">
        <v>39</v>
      </c>
      <c r="B13" s="2" t="s">
        <v>23</v>
      </c>
      <c r="C13" s="5">
        <v>4</v>
      </c>
    </row>
    <row r="14" spans="1:3" x14ac:dyDescent="0.45">
      <c r="A14" s="2" t="s">
        <v>40</v>
      </c>
      <c r="B14" s="2" t="s">
        <v>0</v>
      </c>
      <c r="C14" s="14">
        <v>50</v>
      </c>
    </row>
    <row r="15" spans="1:3" x14ac:dyDescent="0.45">
      <c r="A15" s="2" t="s">
        <v>41</v>
      </c>
      <c r="B15" s="2" t="s">
        <v>0</v>
      </c>
      <c r="C15" s="5">
        <v>40</v>
      </c>
    </row>
    <row r="16" spans="1:3" x14ac:dyDescent="0.45">
      <c r="A16" s="2" t="s">
        <v>42</v>
      </c>
      <c r="B16" s="2" t="s">
        <v>0</v>
      </c>
      <c r="C16" s="5">
        <v>68</v>
      </c>
    </row>
    <row r="17" spans="1:3" x14ac:dyDescent="0.45">
      <c r="A17" s="2" t="s">
        <v>41</v>
      </c>
      <c r="B17" s="2" t="s">
        <v>0</v>
      </c>
      <c r="C17" s="14">
        <v>12</v>
      </c>
    </row>
    <row r="18" spans="1:3" x14ac:dyDescent="0.45">
      <c r="A18" s="2" t="s">
        <v>42</v>
      </c>
      <c r="B18" s="2" t="s">
        <v>0</v>
      </c>
      <c r="C18" s="14">
        <v>16</v>
      </c>
    </row>
    <row r="19" spans="1:3" x14ac:dyDescent="0.45">
      <c r="A19" s="2" t="s">
        <v>42</v>
      </c>
      <c r="B19" s="2" t="s">
        <v>0</v>
      </c>
      <c r="C19" s="14">
        <v>22</v>
      </c>
    </row>
  </sheetData>
  <mergeCells count="3">
    <mergeCell ref="A6:B7"/>
    <mergeCell ref="A3:B4"/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900A-F2EB-4463-9EB8-D30FDD9EF283}">
  <dimension ref="A1:E19"/>
  <sheetViews>
    <sheetView showGridLines="0" zoomScale="120" zoomScaleNormal="120" workbookViewId="0">
      <selection activeCell="C20" sqref="C20"/>
    </sheetView>
  </sheetViews>
  <sheetFormatPr defaultColWidth="16.33203125" defaultRowHeight="19.2" x14ac:dyDescent="0.45"/>
  <cols>
    <col min="1" max="2" width="16.33203125" style="4"/>
    <col min="3" max="3" width="16.33203125" style="12"/>
    <col min="4" max="4" width="5.109375" style="4" customWidth="1"/>
    <col min="5" max="5" width="19.6640625" style="16" bestFit="1" customWidth="1"/>
    <col min="6" max="16384" width="16.33203125" style="4"/>
  </cols>
  <sheetData>
    <row r="1" spans="1:5" ht="17.55" customHeight="1" x14ac:dyDescent="0.45">
      <c r="A1" s="36" t="s">
        <v>49</v>
      </c>
      <c r="B1" s="36"/>
      <c r="E1" s="16">
        <f>MAX(Quantity6)</f>
        <v>101</v>
      </c>
    </row>
    <row r="2" spans="1:5" x14ac:dyDescent="0.45">
      <c r="A2" s="16"/>
    </row>
    <row r="3" spans="1:5" ht="17.55" customHeight="1" x14ac:dyDescent="0.45">
      <c r="A3" s="35" t="s">
        <v>50</v>
      </c>
      <c r="B3" s="35"/>
      <c r="E3" s="16">
        <f>_xlfn.MAXIFS(Quantity6,Fruits6,"Apples")</f>
        <v>101</v>
      </c>
    </row>
    <row r="4" spans="1:5" ht="17.55" customHeight="1" x14ac:dyDescent="0.45">
      <c r="A4" s="35"/>
      <c r="B4" s="35"/>
    </row>
    <row r="5" spans="1:5" x14ac:dyDescent="0.45">
      <c r="A5" s="16"/>
    </row>
    <row r="6" spans="1:5" ht="19.2" customHeight="1" x14ac:dyDescent="0.45">
      <c r="A6" s="35" t="s">
        <v>48</v>
      </c>
      <c r="B6" s="35"/>
      <c r="E6" s="16">
        <f>_xlfn.MAXIFS(Quantity6,City6,"Goa",Fruits6,"Apples")</f>
        <v>101</v>
      </c>
    </row>
    <row r="7" spans="1:5" ht="17.55" customHeight="1" x14ac:dyDescent="0.45">
      <c r="A7" s="35"/>
      <c r="B7" s="35"/>
    </row>
    <row r="9" spans="1:5" x14ac:dyDescent="0.45">
      <c r="A9" s="20" t="s">
        <v>74</v>
      </c>
      <c r="B9" s="20" t="s">
        <v>72</v>
      </c>
      <c r="C9" s="20" t="s">
        <v>73</v>
      </c>
    </row>
    <row r="10" spans="1:5" x14ac:dyDescent="0.45">
      <c r="A10" s="2" t="s">
        <v>36</v>
      </c>
      <c r="B10" s="2" t="s">
        <v>24</v>
      </c>
      <c r="C10" s="14">
        <v>99</v>
      </c>
    </row>
    <row r="11" spans="1:5" x14ac:dyDescent="0.45">
      <c r="A11" s="2" t="s">
        <v>37</v>
      </c>
      <c r="B11" s="2" t="s">
        <v>23</v>
      </c>
      <c r="C11" s="14">
        <v>15</v>
      </c>
    </row>
    <row r="12" spans="1:5" x14ac:dyDescent="0.45">
      <c r="A12" s="2" t="s">
        <v>38</v>
      </c>
      <c r="B12" s="2" t="s">
        <v>23</v>
      </c>
      <c r="C12" s="5">
        <v>23</v>
      </c>
    </row>
    <row r="13" spans="1:5" x14ac:dyDescent="0.45">
      <c r="A13" s="2" t="s">
        <v>39</v>
      </c>
      <c r="B13" s="2" t="s">
        <v>23</v>
      </c>
      <c r="C13" s="5">
        <v>50</v>
      </c>
    </row>
    <row r="14" spans="1:5" x14ac:dyDescent="0.45">
      <c r="A14" s="2" t="s">
        <v>40</v>
      </c>
      <c r="B14" s="2" t="s">
        <v>0</v>
      </c>
      <c r="C14" s="14">
        <v>50</v>
      </c>
    </row>
    <row r="15" spans="1:5" x14ac:dyDescent="0.45">
      <c r="A15" s="2" t="s">
        <v>41</v>
      </c>
      <c r="B15" s="2" t="s">
        <v>0</v>
      </c>
      <c r="C15" s="5">
        <v>40</v>
      </c>
    </row>
    <row r="16" spans="1:5" x14ac:dyDescent="0.45">
      <c r="A16" s="2" t="s">
        <v>42</v>
      </c>
      <c r="B16" s="2" t="s">
        <v>0</v>
      </c>
      <c r="C16" s="5">
        <v>90</v>
      </c>
    </row>
    <row r="17" spans="1:3" x14ac:dyDescent="0.45">
      <c r="A17" s="2" t="s">
        <v>41</v>
      </c>
      <c r="B17" s="2" t="s">
        <v>0</v>
      </c>
      <c r="C17" s="14">
        <v>76</v>
      </c>
    </row>
    <row r="18" spans="1:3" x14ac:dyDescent="0.45">
      <c r="A18" s="2" t="s">
        <v>42</v>
      </c>
      <c r="B18" s="2" t="s">
        <v>0</v>
      </c>
      <c r="C18" s="14">
        <v>76</v>
      </c>
    </row>
    <row r="19" spans="1:3" x14ac:dyDescent="0.45">
      <c r="A19" s="2" t="s">
        <v>42</v>
      </c>
      <c r="B19" s="2" t="s">
        <v>0</v>
      </c>
      <c r="C19" s="14">
        <v>101</v>
      </c>
    </row>
  </sheetData>
  <mergeCells count="3">
    <mergeCell ref="A6:B7"/>
    <mergeCell ref="A3:B4"/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Cover Page</vt:lpstr>
      <vt:lpstr>SUM, SUMIF</vt:lpstr>
      <vt:lpstr>SUMIFS</vt:lpstr>
      <vt:lpstr>COUNT, COUNTIF</vt:lpstr>
      <vt:lpstr>COUNTIFS</vt:lpstr>
      <vt:lpstr>AVERAGE, AVERAGEIF</vt:lpstr>
      <vt:lpstr>AVERAGEIFS</vt:lpstr>
      <vt:lpstr>MIN, MINIF, MIFS</vt:lpstr>
      <vt:lpstr>MAX, MAXIF, MAXIFS</vt:lpstr>
      <vt:lpstr>SMALL AND LARGE</vt:lpstr>
      <vt:lpstr>City3</vt:lpstr>
      <vt:lpstr>City4</vt:lpstr>
      <vt:lpstr>City5</vt:lpstr>
      <vt:lpstr>City6</vt:lpstr>
      <vt:lpstr>City7</vt:lpstr>
      <vt:lpstr>Dept2</vt:lpstr>
      <vt:lpstr>Division1</vt:lpstr>
      <vt:lpstr>DOJ1_</vt:lpstr>
      <vt:lpstr>DOJ2_</vt:lpstr>
      <vt:lpstr>Fruits1</vt:lpstr>
      <vt:lpstr>Fruits2</vt:lpstr>
      <vt:lpstr>Fruits3</vt:lpstr>
      <vt:lpstr>Fruits4</vt:lpstr>
      <vt:lpstr>Fruits5</vt:lpstr>
      <vt:lpstr>Fruits6</vt:lpstr>
      <vt:lpstr>Fruits7</vt:lpstr>
      <vt:lpstr>Name1</vt:lpstr>
      <vt:lpstr>Name2</vt:lpstr>
      <vt:lpstr>Quantity1</vt:lpstr>
      <vt:lpstr>Quantity2</vt:lpstr>
      <vt:lpstr>Quantity3</vt:lpstr>
      <vt:lpstr>Quantity4</vt:lpstr>
      <vt:lpstr>Quantity5</vt:lpstr>
      <vt:lpstr>Quantity6</vt:lpstr>
      <vt:lpstr>Quantity7</vt:lpstr>
      <vt:lpstr>Salary1</vt:lpstr>
      <vt:lpstr>Salary2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 Panda</dc:creator>
  <cp:lastModifiedBy>Pavan Lalwani</cp:lastModifiedBy>
  <dcterms:created xsi:type="dcterms:W3CDTF">2015-06-05T18:17:20Z</dcterms:created>
  <dcterms:modified xsi:type="dcterms:W3CDTF">2021-01-02T12:10:36Z</dcterms:modified>
</cp:coreProperties>
</file>