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56632C4C-9E03-4914-A528-2C99E73074C5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M42" i="1"/>
  <c r="O46" i="1"/>
  <c r="O45" i="1"/>
  <c r="O44" i="1"/>
  <c r="O43" i="1"/>
  <c r="M45" i="1"/>
  <c r="M44" i="1"/>
  <c r="N36" i="1"/>
  <c r="N23" i="1"/>
  <c r="N18" i="1"/>
  <c r="N19" i="1"/>
  <c r="H7" i="1"/>
</calcChain>
</file>

<file path=xl/sharedStrings.xml><?xml version="1.0" encoding="utf-8"?>
<sst xmlns="http://schemas.openxmlformats.org/spreadsheetml/2006/main" count="239" uniqueCount="167">
  <si>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</si>
  <si>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</si>
  <si>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</si>
  <si>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</si>
  <si>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</si>
  <si>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</si>
  <si>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</si>
  <si>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</si>
  <si>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</si>
  <si>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</si>
  <si>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</si>
  <si>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</si>
  <si>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</si>
  <si>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</si>
  <si>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</si>
  <si>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</si>
  <si>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</si>
  <si>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</si>
  <si>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</si>
  <si>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</si>
  <si>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</si>
  <si>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</si>
  <si>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</si>
  <si>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</si>
  <si>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</si>
  <si>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</si>
  <si>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</si>
  <si>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</si>
  <si>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</si>
  <si>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</si>
  <si>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</si>
  <si>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</si>
  <si>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</si>
  <si>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</si>
  <si>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</si>
  <si>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</si>
  <si>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</si>
  <si>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</si>
  <si>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</si>
  <si>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</si>
  <si>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</si>
  <si>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</si>
  <si>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</si>
  <si>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</si>
  <si>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</si>
  <si>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</si>
  <si>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</si>
  <si>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</si>
  <si>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</si>
  <si>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</si>
  <si>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</si>
  <si>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</si>
  <si>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</si>
  <si>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</si>
  <si>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</si>
  <si>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</si>
  <si>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</si>
  <si>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</si>
  <si>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</si>
  <si>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</si>
  <si>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</si>
  <si>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</si>
  <si>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</si>
  <si>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</si>
  <si>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</si>
  <si>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</si>
  <si>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</si>
  <si>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</si>
  <si>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</si>
  <si>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</si>
  <si>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</si>
  <si>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</si>
  <si>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</si>
  <si>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</si>
  <si>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</si>
  <si>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</si>
  <si>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</si>
  <si>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ORDER STATUS</t>
  </si>
  <si>
    <t>TO FIND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</si>
  <si>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</si>
  <si>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</si>
  <si>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</si>
  <si>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</si>
  <si>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</si>
  <si>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</si>
  <si>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</si>
  <si>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</si>
  <si>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</si>
  <si>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</si>
  <si>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</si>
  <si>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</si>
  <si>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</si>
  <si>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Duino</t>
  </si>
  <si>
    <t>PCB - JLCPCB</t>
  </si>
  <si>
    <t>Biyon</t>
  </si>
  <si>
    <t>Custom-Clearance</t>
  </si>
  <si>
    <t>Low Drop Voltage - 5V Linear Regulator (MIC39101)</t>
  </si>
  <si>
    <t>Low Drop Voltage - 3.3V Linear Regulator (TLV76733)</t>
  </si>
  <si>
    <t>Isoprophyl Alcohol</t>
  </si>
  <si>
    <t>To clean Flux</t>
  </si>
  <si>
    <t>Local</t>
  </si>
  <si>
    <t>PVG</t>
  </si>
  <si>
    <t>VALUE</t>
  </si>
  <si>
    <t>COUNT</t>
  </si>
  <si>
    <t>NEEDED COMPONENTS/ PCB</t>
  </si>
  <si>
    <t xml:space="preserve">Microcontroller </t>
  </si>
  <si>
    <t>Linear Regulators</t>
  </si>
  <si>
    <t>N20-500RPM-1:30-7PPR</t>
  </si>
  <si>
    <t>N20 Mount</t>
  </si>
  <si>
    <t>D-Hole Rubber Wheel</t>
  </si>
  <si>
    <t>Actuator</t>
  </si>
  <si>
    <t>Sensor</t>
  </si>
  <si>
    <t>Slide Switch</t>
  </si>
  <si>
    <t xml:space="preserve">OLED Display </t>
  </si>
  <si>
    <t>JST-2Pin</t>
  </si>
  <si>
    <t>100uF-10V-1206</t>
  </si>
  <si>
    <t>220uF-10V-SMD-Electrolytic</t>
  </si>
  <si>
    <t>10pF-0805</t>
  </si>
  <si>
    <t>1.5nF-0805</t>
  </si>
  <si>
    <t>0.01uF-0805</t>
  </si>
  <si>
    <t>0.1uF-0805</t>
  </si>
  <si>
    <t>2.2uF-0805</t>
  </si>
  <si>
    <t>4.7uF-0805</t>
  </si>
  <si>
    <t>10uF-0805</t>
  </si>
  <si>
    <t>10uH-0805</t>
  </si>
  <si>
    <t>1kΩ-0603</t>
  </si>
  <si>
    <t>10kΩ-0603</t>
  </si>
  <si>
    <t>43kΩ-0603</t>
  </si>
  <si>
    <t>10Ω-0803</t>
  </si>
  <si>
    <t>1.8kΩ-0803</t>
  </si>
  <si>
    <t>LED-0603- Blue</t>
  </si>
  <si>
    <t>LED-0603- White</t>
  </si>
  <si>
    <t>LED-0603- Red</t>
  </si>
  <si>
    <t>LED-0603- Green</t>
  </si>
  <si>
    <t>LED-0603- Yellow</t>
  </si>
  <si>
    <t>(CRO) 16MHz</t>
  </si>
  <si>
    <t>Active Components</t>
  </si>
  <si>
    <t>Passive Components</t>
  </si>
  <si>
    <t>3*2 Pin Male Header</t>
  </si>
  <si>
    <t>Motor Header</t>
  </si>
  <si>
    <t>4,6 Pin Female Header</t>
  </si>
  <si>
    <t>18kΩ-0603</t>
  </si>
  <si>
    <t>AVAILABLE</t>
  </si>
  <si>
    <t>Expected Order</t>
  </si>
  <si>
    <t>Alibaba Order</t>
  </si>
  <si>
    <t>Board</t>
  </si>
  <si>
    <t>Nushad</t>
  </si>
  <si>
    <t>TOTAL</t>
  </si>
  <si>
    <t xml:space="preserve">Biyon </t>
  </si>
  <si>
    <t xml:space="preserve">Battery </t>
  </si>
  <si>
    <t>Mount V1</t>
  </si>
  <si>
    <t>Mount V2</t>
  </si>
  <si>
    <t>Mount V3</t>
  </si>
  <si>
    <t>Mount V4</t>
  </si>
  <si>
    <t>Mount V5</t>
  </si>
  <si>
    <t>Mount V6</t>
  </si>
  <si>
    <t>Mount V7</t>
  </si>
  <si>
    <t>Black Sticker</t>
  </si>
  <si>
    <t>SLIIT</t>
  </si>
  <si>
    <t>PRIZE</t>
  </si>
  <si>
    <t xml:space="preserve">SHARES </t>
  </si>
  <si>
    <t>SPENT</t>
  </si>
  <si>
    <t>GIVEN</t>
  </si>
  <si>
    <t>Ishrath</t>
  </si>
  <si>
    <t>PENDING</t>
  </si>
  <si>
    <t>PERSON SHARE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</si>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</sst>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5" xfId="0" applyFill="1" applyBorder="1"/>
    <xf numFmtId="0" fontId="0" fillId="0" borderId="16" xfId="0" applyBorder="1"/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0" fillId="11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2" borderId="4" xfId="0" applyFill="1" applyBorder="1"/>
    <xf numFmtId="0" fontId="0" fillId="12" borderId="1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1" borderId="15" xfId="0" applyFill="1" applyBorder="1"/>
    <xf numFmtId="0" fontId="6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horizontal="right" vertical="center"/>
    </xf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11" borderId="7" xfId="0" applyFill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15" borderId="12" xfId="0" applyFill="1" applyBorder="1"/>
    <xf numFmtId="0" fontId="0" fillId="15" borderId="1" xfId="0" applyFill="1" applyBorder="1"/>
    <xf numFmtId="0" fontId="0" fillId="15" borderId="13" xfId="0" applyFill="1" applyBorder="1"/>
    <xf numFmtId="0" fontId="0" fillId="15" borderId="5" xfId="0" applyFill="1" applyBorder="1"/>
    <xf numFmtId="0" fontId="0" fillId="15" borderId="21" xfId="0" applyFill="1" applyBorder="1"/>
    <xf numFmtId="0" fontId="0" fillId="15" borderId="20" xfId="0" applyFill="1" applyBorder="1"/>
    <xf numFmtId="0" fontId="0" fillId="15" borderId="24" xfId="0" applyFill="1" applyBorder="1"/>
    <xf numFmtId="0" fontId="0" fillId="15" borderId="23" xfId="0" applyFill="1" applyBorder="1"/>
    <xf numFmtId="0" fontId="0" fillId="15" borderId="26" xfId="0" applyFill="1" applyBorder="1"/>
    <xf numFmtId="0" fontId="0" fillId="15" borderId="25" xfId="0" applyFill="1" applyBorder="1"/>
    <xf numFmtId="0" fontId="0" fillId="15" borderId="15" xfId="0" applyFill="1" applyBorder="1"/>
    <xf numFmtId="0" fontId="0" fillId="15" borderId="22" xfId="0" applyFill="1" applyBorder="1"/>
    <xf numFmtId="0" fontId="0" fillId="15" borderId="2" xfId="0" applyFill="1" applyBorder="1"/>
    <xf numFmtId="0" fontId="0" fillId="0" borderId="21" xfId="0" applyBorder="1"/>
    <xf numFmtId="0" fontId="0" fillId="0" borderId="20" xfId="0" applyBorder="1"/>
    <xf numFmtId="0" fontId="1" fillId="0" borderId="17" xfId="0" applyFont="1" applyBorder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3" xfId="0" applyBorder="1"/>
    <xf numFmtId="0" fontId="0" fillId="0" borderId="26" xfId="0" applyBorder="1"/>
    <xf numFmtId="0" fontId="0" fillId="0" borderId="22" xfId="0" applyBorder="1"/>
    <xf numFmtId="0" fontId="0" fillId="0" borderId="13" xfId="0" applyBorder="1"/>
    <xf numFmtId="0" fontId="1" fillId="13" borderId="5" xfId="0" applyFont="1" applyFill="1" applyBorder="1"/>
    <xf numFmtId="0" fontId="1" fillId="12" borderId="5" xfId="0" applyFont="1" applyFill="1" applyBorder="1"/>
    <xf numFmtId="0" fontId="1" fillId="14" borderId="19" xfId="0" applyFont="1" applyFill="1" applyBorder="1"/>
    <xf numFmtId="0" fontId="1" fillId="0" borderId="8" xfId="0" applyFont="1" applyBorder="1"/>
    <xf numFmtId="0" fontId="1" fillId="4" borderId="28" xfId="0" applyFont="1" applyFill="1" applyBorder="1"/>
    <xf numFmtId="0" fontId="1" fillId="4" borderId="29" xfId="0" applyFont="1" applyFill="1" applyBorder="1"/>
    <xf numFmtId="0" fontId="1" fillId="4" borderId="30" xfId="0" applyFont="1" applyFill="1" applyBorder="1"/>
    <xf numFmtId="0" fontId="0" fillId="13" borderId="11" xfId="0" applyFill="1" applyBorder="1"/>
    <xf numFmtId="0" fontId="0" fillId="13" borderId="12" xfId="0" applyFill="1" applyBorder="1"/>
    <xf numFmtId="0" fontId="1" fillId="13" borderId="13" xfId="0" applyFont="1" applyFill="1" applyBorder="1"/>
    <xf numFmtId="0" fontId="0" fillId="12" borderId="5" xfId="0" applyFill="1" applyBorder="1"/>
    <xf numFmtId="0" fontId="0" fillId="13" borderId="5" xfId="0" applyFill="1" applyBorder="1"/>
    <xf numFmtId="0" fontId="1" fillId="14" borderId="35" xfId="0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14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32" Type="http://schemas.openxmlformats.org/officeDocument/2006/relationships/hyperlink" Target="https://tronic.lk/product/solder-paste-soldering-lead-flux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hyperlink" Target="https://tronic.lk/product/kawh-solder-flux-paste-bs-80g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Relationship Id="rId8" Type="http://schemas.openxmlformats.org/officeDocument/2006/relationships/hyperlink" Target="https://www.aliexpress.com/p/order/detail.html?spm=a2g0o.order_list.order_list_main.17.3cfd1802BYht9o&amp;orderId=817262570037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O85"/>
  <sheetViews>
    <sheetView tabSelected="1" topLeftCell="A27" zoomScale="85" zoomScaleNormal="85" workbookViewId="0">
      <selection activeCell="N55" sqref="N55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8" width="16.42578125" style="4" customWidth="1"/>
    <col min="9" max="9" width="66.42578125" customWidth="1"/>
    <col min="10" max="10" width="16.28515625" customWidth="1"/>
    <col min="12" max="12" width="16.28515625" customWidth="1"/>
    <col min="13" max="13" width="24.42578125" customWidth="1"/>
    <col min="14" max="14" width="17.28515625" customWidth="1"/>
    <col min="15" max="15" width="15.85546875" customWidth="1"/>
  </cols>
  <sheetData>
    <row r="1" spans="2:14" ht="15.75" thickBot="1" x14ac:dyDescent="0.3"/>
    <row r="2" spans="2:14" ht="21" x14ac:dyDescent="0.35">
      <c r="B2" s="109" t="s">
        <v>2</v>
      </c>
      <c r="C2" s="109"/>
      <c r="D2" s="109"/>
      <c r="E2" s="109"/>
      <c r="F2" s="109"/>
      <c r="G2" s="109"/>
      <c r="H2" s="109"/>
      <c r="I2" s="109"/>
      <c r="J2" s="109"/>
      <c r="L2" s="26" t="s">
        <v>78</v>
      </c>
    </row>
    <row r="3" spans="2:14" ht="15.75" thickBot="1" x14ac:dyDescent="0.3">
      <c r="L3" s="27" t="s">
        <v>38</v>
      </c>
    </row>
    <row r="4" spans="2:14" ht="15.75" thickBot="1" x14ac:dyDescent="0.3">
      <c r="B4" s="10" t="s">
        <v>5</v>
      </c>
      <c r="C4" s="11" t="s">
        <v>6</v>
      </c>
      <c r="D4" s="11" t="s">
        <v>0</v>
      </c>
      <c r="E4" s="11" t="s">
        <v>3</v>
      </c>
      <c r="F4" s="11" t="s">
        <v>39</v>
      </c>
      <c r="G4" s="11" t="s">
        <v>83</v>
      </c>
      <c r="H4" s="11" t="s">
        <v>84</v>
      </c>
      <c r="I4" s="11" t="s">
        <v>4</v>
      </c>
      <c r="J4" s="12" t="s">
        <v>77</v>
      </c>
      <c r="L4" s="25" t="s">
        <v>47</v>
      </c>
    </row>
    <row r="5" spans="2:14" x14ac:dyDescent="0.25">
      <c r="B5" s="16">
        <v>1</v>
      </c>
      <c r="C5" s="112" t="s">
        <v>7</v>
      </c>
      <c r="D5" s="9" t="s">
        <v>1</v>
      </c>
      <c r="E5" s="9">
        <v>2</v>
      </c>
      <c r="F5" s="21" t="s">
        <v>40</v>
      </c>
      <c r="G5" s="22">
        <v>7</v>
      </c>
      <c r="H5" s="22"/>
      <c r="I5" s="9" t="s">
        <v>20</v>
      </c>
      <c r="J5" s="44"/>
    </row>
    <row r="6" spans="2:14" x14ac:dyDescent="0.25">
      <c r="B6" s="7">
        <v>2</v>
      </c>
      <c r="C6" s="110"/>
      <c r="D6" s="3" t="s">
        <v>21</v>
      </c>
      <c r="E6" s="1">
        <v>1</v>
      </c>
      <c r="F6" s="2" t="s">
        <v>40</v>
      </c>
      <c r="G6" s="6">
        <v>7.82</v>
      </c>
      <c r="H6" s="6"/>
      <c r="I6" s="1" t="s">
        <v>22</v>
      </c>
      <c r="J6" s="33"/>
    </row>
    <row r="7" spans="2:14" x14ac:dyDescent="0.25">
      <c r="B7" s="7">
        <v>3</v>
      </c>
      <c r="C7" s="110" t="s">
        <v>8</v>
      </c>
      <c r="D7" s="3" t="s">
        <v>41</v>
      </c>
      <c r="E7" s="1">
        <v>2</v>
      </c>
      <c r="F7" s="2" t="s">
        <v>92</v>
      </c>
      <c r="G7" s="5"/>
      <c r="H7" s="29">
        <f>1590*2</f>
        <v>3180</v>
      </c>
      <c r="I7" s="1" t="s">
        <v>79</v>
      </c>
      <c r="J7" s="33"/>
      <c r="L7" s="111" t="s">
        <v>48</v>
      </c>
      <c r="M7" s="111"/>
      <c r="N7" s="111"/>
    </row>
    <row r="8" spans="2:14" ht="15.75" thickBot="1" x14ac:dyDescent="0.3">
      <c r="B8" s="7">
        <v>4</v>
      </c>
      <c r="C8" s="110"/>
      <c r="D8" s="3" t="s">
        <v>9</v>
      </c>
      <c r="E8" s="1">
        <v>1</v>
      </c>
      <c r="F8" s="2" t="s">
        <v>40</v>
      </c>
      <c r="G8" s="5">
        <v>9.2799999999999994</v>
      </c>
      <c r="H8" s="29"/>
      <c r="I8" s="1" t="s">
        <v>96</v>
      </c>
      <c r="J8" s="33"/>
    </row>
    <row r="9" spans="2:14" ht="15.75" thickBot="1" x14ac:dyDescent="0.3">
      <c r="B9" s="7">
        <v>5</v>
      </c>
      <c r="C9" s="110"/>
      <c r="D9" s="17" t="s">
        <v>10</v>
      </c>
      <c r="E9" s="18">
        <v>4</v>
      </c>
      <c r="F9" s="20" t="s">
        <v>54</v>
      </c>
      <c r="G9" s="28"/>
      <c r="H9" s="30">
        <v>120</v>
      </c>
      <c r="I9" s="18" t="s">
        <v>46</v>
      </c>
      <c r="J9" s="33"/>
      <c r="L9" s="86" t="s">
        <v>49</v>
      </c>
      <c r="M9" s="87" t="s">
        <v>50</v>
      </c>
      <c r="N9" s="88" t="s">
        <v>52</v>
      </c>
    </row>
    <row r="10" spans="2:14" x14ac:dyDescent="0.25">
      <c r="B10" s="7">
        <v>6</v>
      </c>
      <c r="C10" s="110"/>
      <c r="D10" s="3" t="s">
        <v>11</v>
      </c>
      <c r="E10" s="1">
        <v>2</v>
      </c>
      <c r="F10" s="2" t="s">
        <v>40</v>
      </c>
      <c r="G10" s="5">
        <v>3.5</v>
      </c>
      <c r="H10" s="29"/>
      <c r="I10" s="1" t="s">
        <v>97</v>
      </c>
      <c r="J10" s="33"/>
      <c r="L10" s="89" t="s">
        <v>51</v>
      </c>
      <c r="M10" s="90" t="s">
        <v>85</v>
      </c>
      <c r="N10" s="91">
        <v>44809.72</v>
      </c>
    </row>
    <row r="11" spans="2:14" x14ac:dyDescent="0.25">
      <c r="B11" s="7">
        <v>7</v>
      </c>
      <c r="C11" s="110" t="s">
        <v>12</v>
      </c>
      <c r="D11" s="3" t="s">
        <v>14</v>
      </c>
      <c r="E11" s="1">
        <v>1</v>
      </c>
      <c r="F11" s="2" t="s">
        <v>40</v>
      </c>
      <c r="G11" s="5">
        <v>7.33</v>
      </c>
      <c r="H11" s="29"/>
      <c r="I11" s="1" t="s">
        <v>15</v>
      </c>
      <c r="J11" s="23"/>
      <c r="L11" s="42" t="s">
        <v>51</v>
      </c>
      <c r="M11" s="43" t="s">
        <v>86</v>
      </c>
      <c r="N11" s="82">
        <v>7987.01</v>
      </c>
    </row>
    <row r="12" spans="2:14" x14ac:dyDescent="0.25">
      <c r="B12" s="7">
        <v>8</v>
      </c>
      <c r="C12" s="110"/>
      <c r="D12" s="3" t="s">
        <v>13</v>
      </c>
      <c r="E12" s="1">
        <v>2</v>
      </c>
      <c r="F12" s="2" t="s">
        <v>40</v>
      </c>
      <c r="G12" s="5">
        <v>5.1100000000000003</v>
      </c>
      <c r="H12" s="29"/>
      <c r="I12" s="1" t="s">
        <v>16</v>
      </c>
      <c r="J12" s="23"/>
      <c r="L12" s="42" t="s">
        <v>51</v>
      </c>
      <c r="M12" s="43" t="s">
        <v>93</v>
      </c>
      <c r="N12" s="82">
        <v>10041.09</v>
      </c>
    </row>
    <row r="13" spans="2:14" x14ac:dyDescent="0.25">
      <c r="B13" s="7">
        <v>9</v>
      </c>
      <c r="C13" s="110"/>
      <c r="D13" s="3" t="s">
        <v>17</v>
      </c>
      <c r="E13" s="1">
        <v>1</v>
      </c>
      <c r="F13" s="2" t="s">
        <v>40</v>
      </c>
      <c r="G13" s="5">
        <v>11.25</v>
      </c>
      <c r="H13" s="29"/>
      <c r="I13" s="1" t="s">
        <v>18</v>
      </c>
      <c r="J13" s="33"/>
      <c r="L13" s="42" t="s">
        <v>88</v>
      </c>
      <c r="M13" s="43" t="s">
        <v>54</v>
      </c>
      <c r="N13" s="82">
        <v>1228</v>
      </c>
    </row>
    <row r="14" spans="2:14" x14ac:dyDescent="0.25">
      <c r="B14" s="7">
        <v>10</v>
      </c>
      <c r="C14" s="110" t="s">
        <v>19</v>
      </c>
      <c r="D14" s="17" t="s">
        <v>67</v>
      </c>
      <c r="E14" s="18">
        <v>2</v>
      </c>
      <c r="F14" s="20" t="s">
        <v>40</v>
      </c>
      <c r="G14" s="19">
        <v>16.3</v>
      </c>
      <c r="H14" s="31"/>
      <c r="I14" s="18" t="s">
        <v>69</v>
      </c>
      <c r="J14" s="23"/>
      <c r="L14" s="42" t="s">
        <v>94</v>
      </c>
      <c r="M14" s="43" t="s">
        <v>92</v>
      </c>
      <c r="N14" s="82">
        <v>4671.6899999999996</v>
      </c>
    </row>
    <row r="15" spans="2:14" x14ac:dyDescent="0.25">
      <c r="B15" s="7"/>
      <c r="C15" s="110"/>
      <c r="D15" s="34" t="s">
        <v>89</v>
      </c>
      <c r="E15" s="35">
        <v>2</v>
      </c>
      <c r="F15" s="36" t="s">
        <v>54</v>
      </c>
      <c r="G15" s="37"/>
      <c r="H15" s="38">
        <v>200</v>
      </c>
      <c r="I15" s="35" t="s">
        <v>90</v>
      </c>
      <c r="J15" s="23"/>
      <c r="L15" s="42" t="s">
        <v>51</v>
      </c>
      <c r="M15" s="43" t="s">
        <v>82</v>
      </c>
      <c r="N15" s="82">
        <v>939</v>
      </c>
    </row>
    <row r="16" spans="2:14" x14ac:dyDescent="0.25">
      <c r="B16" s="7">
        <v>11</v>
      </c>
      <c r="C16" s="110"/>
      <c r="D16" s="18" t="s">
        <v>70</v>
      </c>
      <c r="E16" s="18">
        <v>1</v>
      </c>
      <c r="F16" s="20" t="s">
        <v>40</v>
      </c>
      <c r="G16" s="19">
        <v>1.1399999999999999</v>
      </c>
      <c r="H16" s="31"/>
      <c r="I16" s="18" t="s">
        <v>71</v>
      </c>
      <c r="J16" s="33"/>
      <c r="L16" s="40" t="s">
        <v>51</v>
      </c>
      <c r="M16" s="41" t="s">
        <v>87</v>
      </c>
      <c r="N16" s="83">
        <v>-13709.74</v>
      </c>
    </row>
    <row r="17" spans="2:14" x14ac:dyDescent="0.25">
      <c r="B17" s="7">
        <v>12</v>
      </c>
      <c r="C17" s="110"/>
      <c r="D17" s="1" t="s">
        <v>42</v>
      </c>
      <c r="E17" s="1">
        <v>1</v>
      </c>
      <c r="F17" s="2" t="s">
        <v>40</v>
      </c>
      <c r="G17" s="5">
        <v>3.92</v>
      </c>
      <c r="H17" s="29"/>
      <c r="I17" s="1" t="s">
        <v>34</v>
      </c>
      <c r="J17" s="33"/>
      <c r="L17" s="42" t="s">
        <v>51</v>
      </c>
      <c r="M17" s="43" t="s">
        <v>95</v>
      </c>
      <c r="N17" s="82">
        <v>2138</v>
      </c>
    </row>
    <row r="18" spans="2:14" x14ac:dyDescent="0.25">
      <c r="B18" s="7">
        <v>13</v>
      </c>
      <c r="C18" s="110"/>
      <c r="D18" s="1" t="s">
        <v>36</v>
      </c>
      <c r="E18" s="1">
        <v>1</v>
      </c>
      <c r="F18" s="2" t="s">
        <v>40</v>
      </c>
      <c r="G18" s="5">
        <v>11.82</v>
      </c>
      <c r="H18" s="29"/>
      <c r="I18" s="1" t="s">
        <v>35</v>
      </c>
      <c r="J18" s="33"/>
      <c r="L18" s="42" t="s">
        <v>51</v>
      </c>
      <c r="M18" s="43" t="s">
        <v>100</v>
      </c>
      <c r="N18" s="82">
        <f>1685+180</f>
        <v>1865</v>
      </c>
    </row>
    <row r="19" spans="2:14" x14ac:dyDescent="0.25">
      <c r="B19" s="7">
        <v>14</v>
      </c>
      <c r="C19" s="110" t="s">
        <v>58</v>
      </c>
      <c r="D19" s="18" t="s">
        <v>37</v>
      </c>
      <c r="E19" s="18">
        <v>5</v>
      </c>
      <c r="F19" s="20" t="s">
        <v>54</v>
      </c>
      <c r="G19" s="19"/>
      <c r="H19" s="31">
        <v>150</v>
      </c>
      <c r="I19" s="18" t="s">
        <v>81</v>
      </c>
      <c r="J19" s="33"/>
      <c r="L19" s="42" t="s">
        <v>94</v>
      </c>
      <c r="M19" s="43" t="s">
        <v>101</v>
      </c>
      <c r="N19" s="82">
        <f>240+190</f>
        <v>430</v>
      </c>
    </row>
    <row r="20" spans="2:14" x14ac:dyDescent="0.25">
      <c r="B20" s="7">
        <v>15</v>
      </c>
      <c r="C20" s="110"/>
      <c r="D20" s="18" t="s">
        <v>60</v>
      </c>
      <c r="E20" s="18">
        <v>2</v>
      </c>
      <c r="F20" s="20" t="s">
        <v>54</v>
      </c>
      <c r="G20" s="19"/>
      <c r="H20" s="31">
        <v>60</v>
      </c>
      <c r="I20" s="18" t="s">
        <v>80</v>
      </c>
      <c r="J20" s="33"/>
      <c r="L20" s="42" t="s">
        <v>51</v>
      </c>
      <c r="M20" s="43" t="s">
        <v>144</v>
      </c>
      <c r="N20" s="82">
        <v>19765.439999999999</v>
      </c>
    </row>
    <row r="21" spans="2:14" x14ac:dyDescent="0.25">
      <c r="B21" s="7">
        <v>16</v>
      </c>
      <c r="C21" s="110"/>
      <c r="D21" s="18" t="s">
        <v>59</v>
      </c>
      <c r="E21" s="18">
        <v>1</v>
      </c>
      <c r="F21" s="20" t="s">
        <v>40</v>
      </c>
      <c r="G21" s="19">
        <v>6.3</v>
      </c>
      <c r="H21" s="31"/>
      <c r="I21" s="18" t="s">
        <v>68</v>
      </c>
      <c r="J21" s="23"/>
      <c r="L21" s="42" t="s">
        <v>51</v>
      </c>
      <c r="M21" s="43" t="s">
        <v>145</v>
      </c>
      <c r="N21" s="82">
        <v>1000</v>
      </c>
    </row>
    <row r="22" spans="2:14" x14ac:dyDescent="0.25">
      <c r="B22" s="7">
        <v>17</v>
      </c>
      <c r="C22" s="110" t="s">
        <v>23</v>
      </c>
      <c r="D22" s="1" t="s">
        <v>24</v>
      </c>
      <c r="E22" s="1">
        <v>6</v>
      </c>
      <c r="F22" s="1" t="s">
        <v>101</v>
      </c>
      <c r="G22" s="5"/>
      <c r="H22" s="29">
        <v>180</v>
      </c>
      <c r="I22" s="1" t="s">
        <v>25</v>
      </c>
      <c r="J22" s="33"/>
      <c r="L22" s="42" t="s">
        <v>51</v>
      </c>
      <c r="M22" s="43" t="s">
        <v>95</v>
      </c>
      <c r="N22" s="82">
        <v>3850</v>
      </c>
    </row>
    <row r="23" spans="2:14" x14ac:dyDescent="0.25">
      <c r="B23" s="7">
        <v>18</v>
      </c>
      <c r="C23" s="110"/>
      <c r="D23" s="1" t="s">
        <v>33</v>
      </c>
      <c r="E23" s="1">
        <v>1</v>
      </c>
      <c r="F23" s="2" t="s">
        <v>40</v>
      </c>
      <c r="G23" s="5">
        <v>4.1100000000000003</v>
      </c>
      <c r="H23" s="29"/>
      <c r="I23" s="1" t="s">
        <v>43</v>
      </c>
      <c r="J23" s="33"/>
      <c r="L23" s="42" t="s">
        <v>148</v>
      </c>
      <c r="M23" s="43" t="s">
        <v>149</v>
      </c>
      <c r="N23" s="93">
        <f>850*4</f>
        <v>3400</v>
      </c>
    </row>
    <row r="24" spans="2:14" x14ac:dyDescent="0.25">
      <c r="B24" s="7">
        <v>19</v>
      </c>
      <c r="C24" s="110"/>
      <c r="D24" s="18" t="s">
        <v>28</v>
      </c>
      <c r="E24" s="18">
        <v>5</v>
      </c>
      <c r="F24" s="20" t="s">
        <v>54</v>
      </c>
      <c r="G24" s="28"/>
      <c r="H24" s="30">
        <v>100</v>
      </c>
      <c r="I24" s="18" t="s">
        <v>44</v>
      </c>
      <c r="J24" s="33"/>
      <c r="L24" s="42" t="s">
        <v>51</v>
      </c>
      <c r="M24" s="43" t="s">
        <v>150</v>
      </c>
      <c r="N24" s="93">
        <v>120</v>
      </c>
    </row>
    <row r="25" spans="2:14" x14ac:dyDescent="0.25">
      <c r="B25" s="7">
        <v>20</v>
      </c>
      <c r="C25" s="110"/>
      <c r="D25" s="1" t="s">
        <v>27</v>
      </c>
      <c r="E25" s="1">
        <v>1</v>
      </c>
      <c r="F25" s="2" t="s">
        <v>40</v>
      </c>
      <c r="G25" s="5">
        <v>17.489999999999998</v>
      </c>
      <c r="H25" s="29"/>
      <c r="I25" s="1" t="s">
        <v>65</v>
      </c>
      <c r="J25" s="33"/>
      <c r="L25" s="42" t="s">
        <v>88</v>
      </c>
      <c r="M25" s="43" t="s">
        <v>151</v>
      </c>
      <c r="N25" s="93">
        <v>240</v>
      </c>
    </row>
    <row r="26" spans="2:14" x14ac:dyDescent="0.25">
      <c r="B26" s="7">
        <v>21</v>
      </c>
      <c r="C26" s="110"/>
      <c r="D26" s="18" t="s">
        <v>32</v>
      </c>
      <c r="E26" s="18">
        <v>8</v>
      </c>
      <c r="F26" s="20" t="s">
        <v>54</v>
      </c>
      <c r="G26" s="28"/>
      <c r="H26" s="30">
        <v>80</v>
      </c>
      <c r="I26" s="18" t="s">
        <v>31</v>
      </c>
      <c r="J26" s="33"/>
      <c r="L26" s="42" t="s">
        <v>88</v>
      </c>
      <c r="M26" s="43" t="s">
        <v>152</v>
      </c>
      <c r="N26" s="93">
        <v>300</v>
      </c>
    </row>
    <row r="27" spans="2:14" x14ac:dyDescent="0.25">
      <c r="B27" s="7">
        <v>22</v>
      </c>
      <c r="C27" s="110"/>
      <c r="D27" s="1" t="s">
        <v>45</v>
      </c>
      <c r="E27" s="1">
        <v>2</v>
      </c>
      <c r="F27" s="2" t="s">
        <v>40</v>
      </c>
      <c r="G27" s="5">
        <v>4.21</v>
      </c>
      <c r="H27" s="29"/>
      <c r="I27" s="1" t="s">
        <v>64</v>
      </c>
      <c r="J27" s="33"/>
      <c r="L27" s="42" t="s">
        <v>88</v>
      </c>
      <c r="M27" s="43" t="s">
        <v>153</v>
      </c>
      <c r="N27" s="93">
        <v>120</v>
      </c>
    </row>
    <row r="28" spans="2:14" x14ac:dyDescent="0.25">
      <c r="B28" s="7">
        <v>23</v>
      </c>
      <c r="C28" s="110"/>
      <c r="D28" s="1" t="s">
        <v>29</v>
      </c>
      <c r="E28" s="1">
        <v>1</v>
      </c>
      <c r="F28" s="2" t="s">
        <v>40</v>
      </c>
      <c r="G28" s="5">
        <v>0.49</v>
      </c>
      <c r="H28" s="29"/>
      <c r="I28" s="1" t="s">
        <v>30</v>
      </c>
      <c r="J28" s="33"/>
      <c r="L28" s="42" t="s">
        <v>88</v>
      </c>
      <c r="M28" s="43" t="s">
        <v>154</v>
      </c>
      <c r="N28" s="93">
        <v>300</v>
      </c>
    </row>
    <row r="29" spans="2:14" x14ac:dyDescent="0.25">
      <c r="B29" s="7">
        <v>24</v>
      </c>
      <c r="C29" s="110"/>
      <c r="D29" s="18" t="s">
        <v>66</v>
      </c>
      <c r="E29" s="18">
        <v>3</v>
      </c>
      <c r="F29" s="20" t="s">
        <v>82</v>
      </c>
      <c r="G29" s="19"/>
      <c r="H29" s="31">
        <v>939</v>
      </c>
      <c r="I29" s="18" t="s">
        <v>91</v>
      </c>
      <c r="J29" s="33"/>
      <c r="L29" s="42" t="s">
        <v>51</v>
      </c>
      <c r="M29" s="43" t="s">
        <v>155</v>
      </c>
      <c r="N29" s="93">
        <v>240</v>
      </c>
    </row>
    <row r="30" spans="2:14" x14ac:dyDescent="0.25">
      <c r="B30" s="7">
        <v>25</v>
      </c>
      <c r="C30" s="110"/>
      <c r="D30" s="18" t="s">
        <v>56</v>
      </c>
      <c r="E30" s="18">
        <v>2</v>
      </c>
      <c r="F30" s="20" t="s">
        <v>54</v>
      </c>
      <c r="G30" s="39"/>
      <c r="H30" s="31">
        <v>120</v>
      </c>
      <c r="I30" s="18" t="s">
        <v>63</v>
      </c>
      <c r="J30" s="33"/>
      <c r="L30" s="42" t="s">
        <v>51</v>
      </c>
      <c r="M30" s="43" t="s">
        <v>156</v>
      </c>
      <c r="N30" s="93">
        <v>480</v>
      </c>
    </row>
    <row r="31" spans="2:14" x14ac:dyDescent="0.25">
      <c r="B31" s="7">
        <v>26</v>
      </c>
      <c r="C31" s="110" t="s">
        <v>55</v>
      </c>
      <c r="D31" s="17" t="s">
        <v>53</v>
      </c>
      <c r="E31" s="18">
        <v>11</v>
      </c>
      <c r="F31" s="20" t="s">
        <v>54</v>
      </c>
      <c r="G31" s="19"/>
      <c r="H31" s="31">
        <v>550</v>
      </c>
      <c r="I31" s="18" t="s">
        <v>61</v>
      </c>
      <c r="J31" s="33"/>
      <c r="L31" s="42" t="s">
        <v>51</v>
      </c>
      <c r="M31" s="43" t="s">
        <v>157</v>
      </c>
      <c r="N31" s="93">
        <v>980</v>
      </c>
    </row>
    <row r="32" spans="2:14" x14ac:dyDescent="0.25">
      <c r="B32" s="7">
        <v>27</v>
      </c>
      <c r="C32" s="110"/>
      <c r="D32" s="13" t="s">
        <v>57</v>
      </c>
      <c r="E32" s="13">
        <v>2</v>
      </c>
      <c r="F32" s="14" t="s">
        <v>54</v>
      </c>
      <c r="G32" s="15"/>
      <c r="H32" s="32">
        <v>10</v>
      </c>
      <c r="I32" s="13" t="s">
        <v>62</v>
      </c>
      <c r="J32" s="23"/>
      <c r="L32" s="40" t="s">
        <v>158</v>
      </c>
      <c r="M32" s="41" t="s">
        <v>159</v>
      </c>
      <c r="N32" s="92">
        <v>-50000</v>
      </c>
    </row>
    <row r="33" spans="2:15" x14ac:dyDescent="0.25">
      <c r="B33" s="7">
        <v>28</v>
      </c>
      <c r="C33" s="101" t="s">
        <v>72</v>
      </c>
      <c r="D33" s="45" t="s">
        <v>73</v>
      </c>
      <c r="E33" s="1">
        <v>1</v>
      </c>
      <c r="F33" s="1" t="s">
        <v>101</v>
      </c>
      <c r="G33" s="5"/>
      <c r="H33" s="29"/>
      <c r="I33" s="46" t="s">
        <v>76</v>
      </c>
      <c r="J33" s="33"/>
      <c r="L33" s="40" t="s">
        <v>51</v>
      </c>
      <c r="M33" s="41" t="s">
        <v>166</v>
      </c>
      <c r="N33" s="92">
        <v>-1796</v>
      </c>
    </row>
    <row r="34" spans="2:15" x14ac:dyDescent="0.25">
      <c r="B34" s="7">
        <v>29</v>
      </c>
      <c r="C34" s="101"/>
      <c r="D34" s="1" t="s">
        <v>74</v>
      </c>
      <c r="E34" s="1">
        <v>1</v>
      </c>
      <c r="F34" s="46" t="s">
        <v>54</v>
      </c>
      <c r="G34" s="47"/>
      <c r="H34" s="29">
        <v>160</v>
      </c>
      <c r="I34" s="46" t="s">
        <v>76</v>
      </c>
      <c r="J34" s="33"/>
      <c r="L34" s="7"/>
      <c r="M34" s="1"/>
      <c r="N34" s="8"/>
    </row>
    <row r="35" spans="2:15" ht="15.75" thickBot="1" x14ac:dyDescent="0.3">
      <c r="B35" s="7">
        <v>30</v>
      </c>
      <c r="C35" s="101"/>
      <c r="D35" s="1" t="s">
        <v>75</v>
      </c>
      <c r="E35" s="1">
        <v>1</v>
      </c>
      <c r="F35" s="46" t="s">
        <v>54</v>
      </c>
      <c r="G35" s="47"/>
      <c r="H35" s="29">
        <v>1375</v>
      </c>
      <c r="I35" s="46" t="s">
        <v>76</v>
      </c>
      <c r="J35" s="33"/>
      <c r="L35" s="24"/>
      <c r="M35" s="48"/>
      <c r="N35" s="57"/>
    </row>
    <row r="36" spans="2:15" ht="15.75" thickBot="1" x14ac:dyDescent="0.3">
      <c r="B36" s="24">
        <v>31</v>
      </c>
      <c r="C36" s="102"/>
      <c r="D36" s="48" t="s">
        <v>98</v>
      </c>
      <c r="E36" s="48">
        <v>1</v>
      </c>
      <c r="F36" s="48" t="s">
        <v>100</v>
      </c>
      <c r="G36" s="49"/>
      <c r="H36" s="50">
        <v>175</v>
      </c>
      <c r="I36" s="48" t="s">
        <v>99</v>
      </c>
      <c r="J36" s="51"/>
      <c r="L36" s="103" t="s">
        <v>147</v>
      </c>
      <c r="M36" s="104"/>
      <c r="N36" s="94">
        <f>SUM(N10:N35)</f>
        <v>39399.210000000006</v>
      </c>
    </row>
    <row r="38" spans="2:15" x14ac:dyDescent="0.25">
      <c r="G38"/>
      <c r="H38"/>
    </row>
    <row r="39" spans="2:15" x14ac:dyDescent="0.25">
      <c r="C39" s="100" t="s">
        <v>104</v>
      </c>
      <c r="D39" s="100"/>
      <c r="E39" s="100"/>
      <c r="G39"/>
      <c r="H39"/>
      <c r="L39" s="105" t="s">
        <v>160</v>
      </c>
      <c r="M39" s="105"/>
      <c r="N39" s="105"/>
      <c r="O39" s="105"/>
    </row>
    <row r="40" spans="2:15" ht="15.75" thickBot="1" x14ac:dyDescent="0.3">
      <c r="G40"/>
      <c r="H40"/>
    </row>
    <row r="41" spans="2:15" ht="15.75" thickBot="1" x14ac:dyDescent="0.3">
      <c r="B41" s="52"/>
      <c r="C41" s="53" t="s">
        <v>6</v>
      </c>
      <c r="D41" s="53" t="s">
        <v>102</v>
      </c>
      <c r="E41" s="54" t="s">
        <v>103</v>
      </c>
      <c r="G41" s="73" t="s">
        <v>142</v>
      </c>
      <c r="H41" s="73" t="s">
        <v>143</v>
      </c>
      <c r="L41" s="85" t="s">
        <v>49</v>
      </c>
      <c r="M41" s="53" t="s">
        <v>161</v>
      </c>
      <c r="N41" s="53" t="s">
        <v>162</v>
      </c>
      <c r="O41" s="54" t="s">
        <v>164</v>
      </c>
    </row>
    <row r="42" spans="2:15" x14ac:dyDescent="0.25">
      <c r="B42" s="55">
        <v>1</v>
      </c>
      <c r="C42" s="56" t="s">
        <v>105</v>
      </c>
      <c r="D42" s="58" t="s">
        <v>1</v>
      </c>
      <c r="E42" s="60">
        <v>1</v>
      </c>
      <c r="G42" s="55">
        <v>1</v>
      </c>
      <c r="H42" s="81">
        <v>5</v>
      </c>
      <c r="L42" s="55" t="s">
        <v>51</v>
      </c>
      <c r="M42" s="56">
        <f>SUM(N10,N11,N12,N15,N16,N17,N18,N20,N21,N22,N24,N29,N30,N31,N33)</f>
        <v>78709.52</v>
      </c>
      <c r="N42" s="56"/>
      <c r="O42" s="81"/>
    </row>
    <row r="43" spans="2:15" x14ac:dyDescent="0.25">
      <c r="B43" s="7">
        <v>2</v>
      </c>
      <c r="C43" s="95" t="s">
        <v>106</v>
      </c>
      <c r="D43" s="59" t="s">
        <v>9</v>
      </c>
      <c r="E43" s="61">
        <v>1</v>
      </c>
      <c r="G43" s="74">
        <v>3</v>
      </c>
      <c r="H43" s="75">
        <v>5</v>
      </c>
      <c r="L43" s="7" t="s">
        <v>163</v>
      </c>
      <c r="M43" s="1"/>
      <c r="N43" s="1">
        <v>16433</v>
      </c>
      <c r="O43" s="8">
        <f>O47-N43</f>
        <v>-8553.1579999999994</v>
      </c>
    </row>
    <row r="44" spans="2:15" x14ac:dyDescent="0.25">
      <c r="B44" s="7">
        <v>3</v>
      </c>
      <c r="C44" s="96"/>
      <c r="D44" s="1" t="s">
        <v>10</v>
      </c>
      <c r="E44" s="8">
        <v>1</v>
      </c>
      <c r="G44" s="74">
        <v>3</v>
      </c>
      <c r="H44" s="75">
        <v>5</v>
      </c>
      <c r="L44" s="7" t="s">
        <v>94</v>
      </c>
      <c r="M44" s="1">
        <f>SUM(N14,N19,N23)</f>
        <v>8501.6899999999987</v>
      </c>
      <c r="N44" s="1">
        <v>11331</v>
      </c>
      <c r="O44" s="8">
        <f xml:space="preserve"> O47 - N44 - M44</f>
        <v>-11952.847999999998</v>
      </c>
    </row>
    <row r="45" spans="2:15" x14ac:dyDescent="0.25">
      <c r="B45" s="7">
        <v>4</v>
      </c>
      <c r="C45" s="97"/>
      <c r="D45" s="59" t="s">
        <v>11</v>
      </c>
      <c r="E45" s="61">
        <v>1</v>
      </c>
      <c r="G45" s="74">
        <v>3</v>
      </c>
      <c r="H45" s="75">
        <v>5</v>
      </c>
      <c r="L45" s="7" t="s">
        <v>88</v>
      </c>
      <c r="M45" s="1">
        <f>SUM(N28,N27,N26,N25,N13)</f>
        <v>2188</v>
      </c>
      <c r="N45" s="1"/>
      <c r="O45" s="8">
        <f>O47-M45</f>
        <v>5691.8420000000015</v>
      </c>
    </row>
    <row r="46" spans="2:15" ht="15.75" thickBot="1" x14ac:dyDescent="0.3">
      <c r="B46" s="7">
        <v>5</v>
      </c>
      <c r="C46" s="95" t="s">
        <v>111</v>
      </c>
      <c r="D46" s="59" t="s">
        <v>14</v>
      </c>
      <c r="E46" s="61">
        <v>4</v>
      </c>
      <c r="G46" s="74">
        <v>25</v>
      </c>
      <c r="H46" s="75"/>
      <c r="L46" s="24" t="s">
        <v>146</v>
      </c>
      <c r="M46" s="48"/>
      <c r="N46" s="48">
        <v>15000</v>
      </c>
      <c r="O46" s="57">
        <f>O47-N46</f>
        <v>-7120.1579999999985</v>
      </c>
    </row>
    <row r="47" spans="2:15" ht="15.75" thickBot="1" x14ac:dyDescent="0.3">
      <c r="B47" s="7">
        <v>6</v>
      </c>
      <c r="C47" s="96"/>
      <c r="D47" s="59" t="s">
        <v>13</v>
      </c>
      <c r="E47" s="61">
        <v>4</v>
      </c>
      <c r="G47" s="74">
        <v>0</v>
      </c>
      <c r="H47" s="75">
        <v>30</v>
      </c>
      <c r="L47" s="106" t="s">
        <v>165</v>
      </c>
      <c r="M47" s="107"/>
      <c r="N47" s="108"/>
      <c r="O47" s="84">
        <f>N36/5</f>
        <v>7879.8420000000015</v>
      </c>
    </row>
    <row r="48" spans="2:15" x14ac:dyDescent="0.25">
      <c r="B48" s="7">
        <v>7</v>
      </c>
      <c r="C48" s="97"/>
      <c r="D48" s="59" t="s">
        <v>17</v>
      </c>
      <c r="E48" s="61">
        <v>1</v>
      </c>
      <c r="G48" s="74">
        <v>0</v>
      </c>
      <c r="H48" s="75">
        <v>5</v>
      </c>
    </row>
    <row r="49" spans="2:8" x14ac:dyDescent="0.25">
      <c r="B49" s="7">
        <v>8</v>
      </c>
      <c r="C49" s="95" t="s">
        <v>110</v>
      </c>
      <c r="D49" s="59" t="s">
        <v>107</v>
      </c>
      <c r="E49" s="61">
        <v>2</v>
      </c>
      <c r="G49" s="74">
        <v>0</v>
      </c>
      <c r="H49" s="75">
        <v>8</v>
      </c>
    </row>
    <row r="50" spans="2:8" x14ac:dyDescent="0.25">
      <c r="B50" s="7">
        <v>9</v>
      </c>
      <c r="C50" s="96"/>
      <c r="D50" s="1" t="s">
        <v>108</v>
      </c>
      <c r="E50" s="8">
        <v>2</v>
      </c>
      <c r="G50" s="74">
        <v>0</v>
      </c>
      <c r="H50" s="75"/>
    </row>
    <row r="51" spans="2:8" x14ac:dyDescent="0.25">
      <c r="B51" s="7">
        <v>10</v>
      </c>
      <c r="C51" s="96"/>
      <c r="D51" s="59" t="s">
        <v>109</v>
      </c>
      <c r="E51" s="61">
        <v>2</v>
      </c>
      <c r="G51" s="74">
        <v>8</v>
      </c>
      <c r="H51" s="75"/>
    </row>
    <row r="52" spans="2:8" x14ac:dyDescent="0.25">
      <c r="B52" s="7">
        <v>11</v>
      </c>
      <c r="C52" s="96"/>
      <c r="D52" s="59" t="s">
        <v>42</v>
      </c>
      <c r="E52" s="61">
        <v>2</v>
      </c>
      <c r="G52" s="74">
        <v>8</v>
      </c>
      <c r="H52" s="75">
        <v>10</v>
      </c>
    </row>
    <row r="53" spans="2:8" x14ac:dyDescent="0.25">
      <c r="B53" s="7">
        <v>12</v>
      </c>
      <c r="C53" s="97"/>
      <c r="D53" s="59" t="s">
        <v>36</v>
      </c>
      <c r="E53" s="61">
        <v>2</v>
      </c>
      <c r="G53" s="74">
        <v>8</v>
      </c>
      <c r="H53" s="75">
        <v>10</v>
      </c>
    </row>
    <row r="54" spans="2:8" x14ac:dyDescent="0.25">
      <c r="B54" s="7">
        <v>13</v>
      </c>
      <c r="C54" s="95" t="s">
        <v>58</v>
      </c>
      <c r="D54" s="1" t="s">
        <v>37</v>
      </c>
      <c r="E54" s="8">
        <v>3</v>
      </c>
      <c r="G54" s="74"/>
      <c r="H54" s="75"/>
    </row>
    <row r="55" spans="2:8" x14ac:dyDescent="0.25">
      <c r="B55" s="7">
        <v>14</v>
      </c>
      <c r="C55" s="96"/>
      <c r="D55" s="1" t="s">
        <v>112</v>
      </c>
      <c r="E55" s="8">
        <v>1</v>
      </c>
      <c r="G55" s="74"/>
      <c r="H55" s="75"/>
    </row>
    <row r="56" spans="2:8" x14ac:dyDescent="0.25">
      <c r="B56" s="7">
        <v>15</v>
      </c>
      <c r="C56" s="97"/>
      <c r="D56" s="59" t="s">
        <v>113</v>
      </c>
      <c r="E56" s="61">
        <v>1</v>
      </c>
      <c r="G56" s="74"/>
      <c r="H56" s="75"/>
    </row>
    <row r="57" spans="2:8" x14ac:dyDescent="0.25">
      <c r="B57" s="7">
        <v>16</v>
      </c>
      <c r="C57" s="95" t="s">
        <v>137</v>
      </c>
      <c r="D57" s="71" t="s">
        <v>114</v>
      </c>
      <c r="E57" s="72">
        <v>3</v>
      </c>
      <c r="G57" s="74"/>
      <c r="H57" s="75"/>
    </row>
    <row r="58" spans="2:8" x14ac:dyDescent="0.25">
      <c r="B58" s="7">
        <v>17</v>
      </c>
      <c r="C58" s="98"/>
      <c r="D58" s="64" t="s">
        <v>115</v>
      </c>
      <c r="E58" s="63">
        <v>4</v>
      </c>
      <c r="G58" s="74">
        <v>96</v>
      </c>
      <c r="H58" s="75"/>
    </row>
    <row r="59" spans="2:8" x14ac:dyDescent="0.25">
      <c r="B59" s="7">
        <v>18</v>
      </c>
      <c r="C59" s="98"/>
      <c r="D59" s="78" t="s">
        <v>116</v>
      </c>
      <c r="E59" s="79">
        <v>1</v>
      </c>
      <c r="G59" s="74">
        <v>4</v>
      </c>
      <c r="H59" s="75"/>
    </row>
    <row r="60" spans="2:8" x14ac:dyDescent="0.25">
      <c r="B60" s="7">
        <v>19</v>
      </c>
      <c r="C60" s="98"/>
      <c r="D60" s="65" t="s">
        <v>117</v>
      </c>
      <c r="E60" s="66">
        <v>2</v>
      </c>
      <c r="G60" s="74">
        <v>23</v>
      </c>
      <c r="H60" s="75"/>
    </row>
    <row r="61" spans="2:8" x14ac:dyDescent="0.25">
      <c r="B61" s="7">
        <v>20</v>
      </c>
      <c r="C61" s="98"/>
      <c r="D61" s="65" t="s">
        <v>118</v>
      </c>
      <c r="E61" s="66">
        <v>4</v>
      </c>
      <c r="G61" s="74">
        <v>21</v>
      </c>
      <c r="H61" s="75"/>
    </row>
    <row r="62" spans="2:8" x14ac:dyDescent="0.25">
      <c r="B62" s="7">
        <v>21</v>
      </c>
      <c r="C62" s="98"/>
      <c r="D62" s="65" t="s">
        <v>119</v>
      </c>
      <c r="E62" s="66">
        <v>1</v>
      </c>
      <c r="G62" s="74">
        <v>24</v>
      </c>
      <c r="H62" s="75"/>
    </row>
    <row r="63" spans="2:8" x14ac:dyDescent="0.25">
      <c r="B63" s="7">
        <v>22</v>
      </c>
      <c r="C63" s="98"/>
      <c r="D63" s="65" t="s">
        <v>120</v>
      </c>
      <c r="E63" s="66">
        <v>21</v>
      </c>
      <c r="G63" s="74">
        <v>3</v>
      </c>
      <c r="H63" s="75">
        <v>100</v>
      </c>
    </row>
    <row r="64" spans="2:8" x14ac:dyDescent="0.25">
      <c r="B64" s="7">
        <v>23</v>
      </c>
      <c r="C64" s="98"/>
      <c r="D64" s="65" t="s">
        <v>121</v>
      </c>
      <c r="E64" s="66">
        <v>8</v>
      </c>
      <c r="G64" s="74">
        <v>16</v>
      </c>
      <c r="H64" s="75">
        <v>50</v>
      </c>
    </row>
    <row r="65" spans="2:8" x14ac:dyDescent="0.25">
      <c r="B65" s="7">
        <v>24</v>
      </c>
      <c r="C65" s="98"/>
      <c r="D65" s="65" t="s">
        <v>122</v>
      </c>
      <c r="E65" s="66">
        <v>5</v>
      </c>
      <c r="G65" s="74">
        <v>20</v>
      </c>
      <c r="H65" s="75">
        <v>25</v>
      </c>
    </row>
    <row r="66" spans="2:8" x14ac:dyDescent="0.25">
      <c r="B66" s="7">
        <v>25</v>
      </c>
      <c r="C66" s="98"/>
      <c r="D66" s="67" t="s">
        <v>123</v>
      </c>
      <c r="E66" s="68">
        <v>6</v>
      </c>
      <c r="G66" s="74">
        <v>13</v>
      </c>
      <c r="H66" s="75">
        <v>50</v>
      </c>
    </row>
    <row r="67" spans="2:8" x14ac:dyDescent="0.25">
      <c r="B67" s="7">
        <v>26</v>
      </c>
      <c r="C67" s="96"/>
      <c r="D67" s="80" t="s">
        <v>124</v>
      </c>
      <c r="E67" s="79">
        <v>3</v>
      </c>
      <c r="G67" s="74">
        <v>5</v>
      </c>
      <c r="H67" s="75"/>
    </row>
    <row r="68" spans="2:8" x14ac:dyDescent="0.25">
      <c r="B68" s="7">
        <v>27</v>
      </c>
      <c r="C68" s="98"/>
      <c r="D68" s="62" t="s">
        <v>125</v>
      </c>
      <c r="E68" s="63">
        <v>12</v>
      </c>
      <c r="G68" s="74">
        <v>9</v>
      </c>
      <c r="H68" s="75">
        <v>100</v>
      </c>
    </row>
    <row r="69" spans="2:8" x14ac:dyDescent="0.25">
      <c r="B69" s="7">
        <v>28</v>
      </c>
      <c r="C69" s="98"/>
      <c r="D69" s="69" t="s">
        <v>126</v>
      </c>
      <c r="E69" s="66">
        <v>7</v>
      </c>
      <c r="G69" s="74">
        <v>14</v>
      </c>
      <c r="H69" s="75">
        <v>50</v>
      </c>
    </row>
    <row r="70" spans="2:8" x14ac:dyDescent="0.25">
      <c r="B70" s="7">
        <v>29</v>
      </c>
      <c r="C70" s="98"/>
      <c r="D70" s="69" t="s">
        <v>127</v>
      </c>
      <c r="E70" s="66">
        <v>10</v>
      </c>
      <c r="G70" s="74">
        <v>10</v>
      </c>
      <c r="H70" s="75">
        <v>100</v>
      </c>
    </row>
    <row r="71" spans="2:8" x14ac:dyDescent="0.25">
      <c r="B71" s="7">
        <v>30</v>
      </c>
      <c r="C71" s="98"/>
      <c r="D71" s="69" t="s">
        <v>141</v>
      </c>
      <c r="E71" s="66">
        <v>2</v>
      </c>
      <c r="G71" s="74">
        <v>18</v>
      </c>
      <c r="H71" s="75"/>
    </row>
    <row r="72" spans="2:8" x14ac:dyDescent="0.25">
      <c r="B72" s="7">
        <v>31</v>
      </c>
      <c r="C72" s="98"/>
      <c r="D72" s="69" t="s">
        <v>128</v>
      </c>
      <c r="E72" s="66">
        <v>6</v>
      </c>
      <c r="G72" s="74">
        <v>14</v>
      </c>
      <c r="H72" s="75">
        <v>50</v>
      </c>
    </row>
    <row r="73" spans="2:8" x14ac:dyDescent="0.25">
      <c r="B73" s="7">
        <v>32</v>
      </c>
      <c r="C73" s="98"/>
      <c r="D73" s="69" t="s">
        <v>129</v>
      </c>
      <c r="E73" s="66">
        <v>4</v>
      </c>
      <c r="G73" s="74">
        <v>16</v>
      </c>
      <c r="H73" s="75">
        <v>50</v>
      </c>
    </row>
    <row r="74" spans="2:8" x14ac:dyDescent="0.25">
      <c r="B74" s="7">
        <v>33</v>
      </c>
      <c r="C74" s="98"/>
      <c r="D74" s="64" t="s">
        <v>131</v>
      </c>
      <c r="E74" s="63">
        <v>2</v>
      </c>
      <c r="G74" s="74">
        <v>18</v>
      </c>
      <c r="H74" s="75"/>
    </row>
    <row r="75" spans="2:8" x14ac:dyDescent="0.25">
      <c r="B75" s="7">
        <v>34</v>
      </c>
      <c r="C75" s="98"/>
      <c r="D75" s="65" t="s">
        <v>132</v>
      </c>
      <c r="E75" s="66">
        <v>1</v>
      </c>
      <c r="G75" s="74">
        <v>19</v>
      </c>
      <c r="H75" s="75"/>
    </row>
    <row r="76" spans="2:8" x14ac:dyDescent="0.25">
      <c r="B76" s="7">
        <v>35</v>
      </c>
      <c r="C76" s="98"/>
      <c r="D76" s="65" t="s">
        <v>130</v>
      </c>
      <c r="E76" s="66">
        <v>5</v>
      </c>
      <c r="G76" s="74">
        <v>15</v>
      </c>
      <c r="H76" s="75"/>
    </row>
    <row r="77" spans="2:8" x14ac:dyDescent="0.25">
      <c r="B77" s="7">
        <v>36</v>
      </c>
      <c r="C77" s="98"/>
      <c r="D77" s="65" t="s">
        <v>133</v>
      </c>
      <c r="E77" s="66">
        <v>2</v>
      </c>
      <c r="G77" s="74">
        <v>18</v>
      </c>
      <c r="H77" s="75"/>
    </row>
    <row r="78" spans="2:8" x14ac:dyDescent="0.25">
      <c r="B78" s="7">
        <v>37</v>
      </c>
      <c r="C78" s="98"/>
      <c r="D78" s="67" t="s">
        <v>134</v>
      </c>
      <c r="E78" s="68">
        <v>2</v>
      </c>
      <c r="G78" s="74">
        <v>18</v>
      </c>
      <c r="H78" s="75"/>
    </row>
    <row r="79" spans="2:8" x14ac:dyDescent="0.25">
      <c r="B79" s="7">
        <v>38</v>
      </c>
      <c r="C79" s="96"/>
      <c r="D79" s="70" t="s">
        <v>135</v>
      </c>
      <c r="E79" s="68">
        <v>1</v>
      </c>
      <c r="G79" s="74">
        <v>9</v>
      </c>
      <c r="H79" s="75"/>
    </row>
    <row r="80" spans="2:8" x14ac:dyDescent="0.25">
      <c r="B80" s="7">
        <v>39</v>
      </c>
      <c r="C80" s="97"/>
      <c r="D80" s="1" t="s">
        <v>56</v>
      </c>
      <c r="E80" s="8">
        <v>1</v>
      </c>
      <c r="G80" s="74">
        <v>2</v>
      </c>
      <c r="H80" s="75"/>
    </row>
    <row r="81" spans="2:8" x14ac:dyDescent="0.25">
      <c r="B81" s="7">
        <v>40</v>
      </c>
      <c r="C81" s="95" t="s">
        <v>136</v>
      </c>
      <c r="D81" s="1" t="s">
        <v>53</v>
      </c>
      <c r="E81" s="8">
        <v>4</v>
      </c>
      <c r="G81" s="74">
        <v>7</v>
      </c>
      <c r="H81" s="75"/>
    </row>
    <row r="82" spans="2:8" x14ac:dyDescent="0.25">
      <c r="B82" s="7">
        <v>41</v>
      </c>
      <c r="C82" s="97"/>
      <c r="D82" s="1" t="s">
        <v>57</v>
      </c>
      <c r="E82" s="8">
        <v>1</v>
      </c>
      <c r="G82" s="74"/>
      <c r="H82" s="75"/>
    </row>
    <row r="83" spans="2:8" x14ac:dyDescent="0.25">
      <c r="B83" s="7">
        <v>42</v>
      </c>
      <c r="C83" s="95" t="s">
        <v>26</v>
      </c>
      <c r="D83" s="1" t="s">
        <v>138</v>
      </c>
      <c r="E83" s="8">
        <v>1</v>
      </c>
      <c r="G83" s="74"/>
      <c r="H83" s="75"/>
    </row>
    <row r="84" spans="2:8" x14ac:dyDescent="0.25">
      <c r="B84" s="7">
        <v>43</v>
      </c>
      <c r="C84" s="96"/>
      <c r="D84" s="1" t="s">
        <v>140</v>
      </c>
      <c r="E84" s="8">
        <v>1</v>
      </c>
      <c r="G84" s="74"/>
      <c r="H84" s="75"/>
    </row>
    <row r="85" spans="2:8" ht="15.75" thickBot="1" x14ac:dyDescent="0.3">
      <c r="B85" s="24">
        <v>44</v>
      </c>
      <c r="C85" s="99"/>
      <c r="D85" s="48" t="s">
        <v>139</v>
      </c>
      <c r="E85" s="57">
        <v>2</v>
      </c>
      <c r="G85" s="76"/>
      <c r="H85" s="77"/>
    </row>
  </sheetData>
  <mergeCells count="21">
    <mergeCell ref="B2:J2"/>
    <mergeCell ref="C31:C32"/>
    <mergeCell ref="L7:N7"/>
    <mergeCell ref="C19:C21"/>
    <mergeCell ref="C22:C30"/>
    <mergeCell ref="C5:C6"/>
    <mergeCell ref="C7:C10"/>
    <mergeCell ref="C14:C18"/>
    <mergeCell ref="C11:C13"/>
    <mergeCell ref="C39:E39"/>
    <mergeCell ref="C43:C45"/>
    <mergeCell ref="C46:C48"/>
    <mergeCell ref="C33:C36"/>
    <mergeCell ref="L36:M36"/>
    <mergeCell ref="L39:O39"/>
    <mergeCell ref="L47:N47"/>
    <mergeCell ref="C49:C53"/>
    <mergeCell ref="C54:C56"/>
    <mergeCell ref="C57:C80"/>
    <mergeCell ref="C81:C82"/>
    <mergeCell ref="C83:C85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  <hyperlink ref="F34" r:id="rId31" xr:uid="{3FBBA69E-F313-483A-AB6A-085C8A486CBA}"/>
    <hyperlink ref="F35" r:id="rId32" xr:uid="{7241FC46-13F2-4B56-A0AB-0A99FFD65B28}"/>
  </hyperlinks>
  <pageMargins left="0.7" right="0.7" top="0.75" bottom="0.75" header="0.3" footer="0.3"/>
  <pageSetup scale="62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Shanmugathasan</cp:lastModifiedBy>
  <cp:lastPrinted>2023-08-02T11:59:24Z</cp:lastPrinted>
  <dcterms:created xsi:type="dcterms:W3CDTF">2023-07-25T08:09:45Z</dcterms:created>
  <dcterms:modified xsi:type="dcterms:W3CDTF">2023-10-20T16:08:10Z</dcterms:modified>
</cp:coreProperties>
</file>