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0055" windowHeight="76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21" i="1"/>
  <c r="K21" s="1"/>
  <c r="J20"/>
  <c r="K20" s="1"/>
  <c r="J19"/>
  <c r="K19" s="1"/>
  <c r="J18"/>
  <c r="K18" s="1"/>
  <c r="H21"/>
  <c r="H20"/>
  <c r="H19"/>
  <c r="H18"/>
  <c r="J3"/>
  <c r="J4"/>
  <c r="J5"/>
  <c r="J6"/>
  <c r="J7"/>
  <c r="J8"/>
  <c r="J9"/>
  <c r="J10"/>
  <c r="J11"/>
  <c r="J12"/>
  <c r="J13"/>
  <c r="J14"/>
  <c r="J15"/>
  <c r="J16"/>
  <c r="J17"/>
  <c r="J2"/>
  <c r="E5"/>
  <c r="E6"/>
  <c r="F6" s="1"/>
  <c r="G6" s="1"/>
  <c r="E7"/>
  <c r="E8"/>
  <c r="F8" s="1"/>
  <c r="G8" s="1"/>
  <c r="E9"/>
  <c r="E10"/>
  <c r="F10" s="1"/>
  <c r="G10" s="1"/>
  <c r="E11"/>
  <c r="E12"/>
  <c r="F12" s="1"/>
  <c r="G12" s="1"/>
  <c r="E13"/>
  <c r="E14"/>
  <c r="F14" s="1"/>
  <c r="G14" s="1"/>
  <c r="E15"/>
  <c r="E16"/>
  <c r="E4"/>
  <c r="F4" s="1"/>
  <c r="G4" s="1"/>
  <c r="F15" l="1"/>
  <c r="G15" s="1"/>
  <c r="F11"/>
  <c r="G11" s="1"/>
  <c r="F7"/>
  <c r="G7" s="1"/>
  <c r="F13"/>
  <c r="G13" s="1"/>
  <c r="J38" s="1"/>
  <c r="F9"/>
  <c r="G9" s="1"/>
  <c r="F5"/>
  <c r="G5" s="1"/>
  <c r="J35"/>
  <c r="J36"/>
  <c r="J37"/>
  <c r="H5" l="1"/>
  <c r="H9"/>
  <c r="H13"/>
  <c r="H17"/>
  <c r="H6"/>
  <c r="H10"/>
  <c r="H14"/>
  <c r="H2"/>
  <c r="H3"/>
  <c r="H7"/>
  <c r="H11"/>
  <c r="H15"/>
  <c r="H4"/>
  <c r="H8"/>
  <c r="H12"/>
  <c r="H16"/>
  <c r="I12" l="1"/>
  <c r="K12"/>
  <c r="I14"/>
  <c r="K14"/>
  <c r="I15"/>
  <c r="K15"/>
  <c r="I2"/>
  <c r="K2"/>
  <c r="I4"/>
  <c r="K4"/>
  <c r="I3"/>
  <c r="K3"/>
  <c r="I6"/>
  <c r="K6"/>
  <c r="I5"/>
  <c r="K5"/>
  <c r="I11"/>
  <c r="K11"/>
  <c r="I16"/>
  <c r="K16"/>
  <c r="I8"/>
  <c r="K8"/>
  <c r="I7"/>
  <c r="K7"/>
  <c r="I10"/>
  <c r="K10"/>
  <c r="I9"/>
  <c r="K9"/>
  <c r="I13"/>
  <c r="K13"/>
  <c r="I17"/>
  <c r="K17"/>
</calcChain>
</file>

<file path=xl/sharedStrings.xml><?xml version="1.0" encoding="utf-8"?>
<sst xmlns="http://schemas.openxmlformats.org/spreadsheetml/2006/main" count="40" uniqueCount="37">
  <si>
    <t>Year</t>
  </si>
  <si>
    <t>Quarter</t>
  </si>
  <si>
    <t>t</t>
  </si>
  <si>
    <t>MA(4)</t>
  </si>
  <si>
    <t>CMA(4)</t>
  </si>
  <si>
    <r>
      <t>S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, I</t>
    </r>
    <r>
      <rPr>
        <vertAlign val="subscript"/>
        <sz val="11"/>
        <color theme="1"/>
        <rFont val="Calibri"/>
        <family val="2"/>
        <scheme val="minor"/>
      </rPr>
      <t>t</t>
    </r>
  </si>
  <si>
    <r>
      <t>Seals(Y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)</t>
    </r>
  </si>
  <si>
    <t>Yt=St*It*CMA(4)</t>
  </si>
  <si>
    <r>
      <t>S</t>
    </r>
    <r>
      <rPr>
        <vertAlign val="subscript"/>
        <sz val="11"/>
        <color theme="1"/>
        <rFont val="Calibri"/>
        <family val="2"/>
        <scheme val="minor"/>
      </rPr>
      <t>t</t>
    </r>
  </si>
  <si>
    <r>
      <t>Deseasionalize(Y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/S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)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</si>
  <si>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</si>
  <si>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</si>
  <si>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</si>
  <si>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</si>
  <si>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</si>
  <si>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</si>
  <si>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</si>
  <si>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</si>
  <si>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</si>
  <si>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</si>
  <si>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</si>
  <si>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</si>
  <si>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</si>
  <si>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</si>
  <si>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</si>
  <si>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</si>
  <si>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</si>
  <si>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</si>
  <si>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</si>
  <si>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</si>
  <si>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</si>
  <si>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</si>
  <si>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</si>
  <si>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</si>
  <si>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</si>
  <si>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r>
      <t>T</t>
    </r>
    <r>
      <rPr>
        <vertAlign val="subscript"/>
        <sz val="11"/>
        <color theme="1"/>
        <rFont val="Calibri"/>
        <family val="2"/>
        <scheme val="minor"/>
      </rPr>
      <t>t</t>
    </r>
  </si>
  <si>
    <r>
      <t>Prediction(S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*T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</si>
</sst>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9656426567560674E-2"/>
          <c:y val="7.7381478471043277E-2"/>
          <c:w val="0.77925974633953021"/>
          <c:h val="0.74111383618031379"/>
        </c:manualLayout>
      </c:layout>
      <c:lineChart>
        <c:grouping val="standard"/>
        <c:ser>
          <c:idx val="0"/>
          <c:order val="0"/>
          <c:cat>
            <c:multiLvlStrRef>
              <c:f>Sheet1!$B$2:$C$17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  <c:pt idx="8">
                    <c:v>3</c:v>
                  </c:pt>
                  <c:pt idx="12">
                    <c:v>4</c:v>
                  </c:pt>
                </c:lvl>
              </c:multiLvlStrCache>
            </c:multiLvlStr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4.8</c:v>
                </c:pt>
                <c:pt idx="1">
                  <c:v>4.0999999999999996</c:v>
                </c:pt>
                <c:pt idx="2">
                  <c:v>6</c:v>
                </c:pt>
                <c:pt idx="3">
                  <c:v>6.5</c:v>
                </c:pt>
                <c:pt idx="4">
                  <c:v>5.8</c:v>
                </c:pt>
                <c:pt idx="5">
                  <c:v>5.2</c:v>
                </c:pt>
                <c:pt idx="6">
                  <c:v>6.8</c:v>
                </c:pt>
                <c:pt idx="7">
                  <c:v>7.4</c:v>
                </c:pt>
                <c:pt idx="8">
                  <c:v>6</c:v>
                </c:pt>
                <c:pt idx="9">
                  <c:v>5.6</c:v>
                </c:pt>
                <c:pt idx="10">
                  <c:v>7.5</c:v>
                </c:pt>
                <c:pt idx="11">
                  <c:v>7.8</c:v>
                </c:pt>
                <c:pt idx="12">
                  <c:v>6.3</c:v>
                </c:pt>
                <c:pt idx="13">
                  <c:v>5.9</c:v>
                </c:pt>
                <c:pt idx="14">
                  <c:v>8</c:v>
                </c:pt>
                <c:pt idx="15">
                  <c:v>8.4</c:v>
                </c:pt>
              </c:numCache>
            </c:numRef>
          </c:val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CMA(4)</c:v>
                </c:pt>
              </c:strCache>
            </c:strRef>
          </c:tx>
          <c:val>
            <c:numRef>
              <c:f>Sheet1!$F$2:$F$17</c:f>
              <c:numCache>
                <c:formatCode>General</c:formatCode>
                <c:ptCount val="16"/>
                <c:pt idx="2">
                  <c:v>5.4749999999999996</c:v>
                </c:pt>
                <c:pt idx="3">
                  <c:v>5.7375000000000007</c:v>
                </c:pt>
                <c:pt idx="4">
                  <c:v>5.9749999999999996</c:v>
                </c:pt>
                <c:pt idx="5">
                  <c:v>6.1875</c:v>
                </c:pt>
                <c:pt idx="6">
                  <c:v>6.3250000000000002</c:v>
                </c:pt>
                <c:pt idx="7">
                  <c:v>6.3999999999999995</c:v>
                </c:pt>
                <c:pt idx="8">
                  <c:v>6.5374999999999996</c:v>
                </c:pt>
                <c:pt idx="9">
                  <c:v>6.6750000000000007</c:v>
                </c:pt>
                <c:pt idx="10">
                  <c:v>6.7625000000000002</c:v>
                </c:pt>
                <c:pt idx="11">
                  <c:v>6.8375000000000004</c:v>
                </c:pt>
                <c:pt idx="12">
                  <c:v>6.9375</c:v>
                </c:pt>
                <c:pt idx="13">
                  <c:v>7.0750000000000002</c:v>
                </c:pt>
              </c:numCache>
            </c:numRef>
          </c:val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Prediction(St*Tt)</c:v>
                </c:pt>
              </c:strCache>
            </c:strRef>
          </c:tx>
          <c:val>
            <c:numRef>
              <c:f>Sheet1!$K$2:$K$21</c:f>
              <c:numCache>
                <c:formatCode>General</c:formatCode>
                <c:ptCount val="20"/>
                <c:pt idx="0">
                  <c:v>4.8910217457555101</c:v>
                </c:pt>
                <c:pt idx="1">
                  <c:v>4.5187789221218058</c:v>
                </c:pt>
                <c:pt idx="2">
                  <c:v>6.0582746266073517</c:v>
                </c:pt>
                <c:pt idx="3">
                  <c:v>6.5033082491849274</c:v>
                </c:pt>
                <c:pt idx="4">
                  <c:v>5.4396728703815658</c:v>
                </c:pt>
                <c:pt idx="5">
                  <c:v>5.0118461761752728</c:v>
                </c:pt>
                <c:pt idx="6">
                  <c:v>6.7017704050982871</c:v>
                </c:pt>
                <c:pt idx="7">
                  <c:v>7.176206051294848</c:v>
                </c:pt>
                <c:pt idx="8">
                  <c:v>5.9883239950076215</c:v>
                </c:pt>
                <c:pt idx="9">
                  <c:v>5.5049134302287399</c:v>
                </c:pt>
                <c:pt idx="10">
                  <c:v>7.3452661835892235</c:v>
                </c:pt>
                <c:pt idx="11">
                  <c:v>7.8491038534047695</c:v>
                </c:pt>
                <c:pt idx="12">
                  <c:v>6.5369751196336781</c:v>
                </c:pt>
                <c:pt idx="13">
                  <c:v>5.9979806842822079</c:v>
                </c:pt>
                <c:pt idx="14">
                  <c:v>7.9887619620801589</c:v>
                </c:pt>
                <c:pt idx="15">
                  <c:v>8.5220016555146891</c:v>
                </c:pt>
                <c:pt idx="16">
                  <c:v>7.0856262442597338</c:v>
                </c:pt>
                <c:pt idx="17">
                  <c:v>6.4910479383356758</c:v>
                </c:pt>
                <c:pt idx="18">
                  <c:v>8.6322577405710952</c:v>
                </c:pt>
                <c:pt idx="19">
                  <c:v>9.1948994576246115</c:v>
                </c:pt>
              </c:numCache>
            </c:numRef>
          </c:val>
        </c:ser>
        <c:marker val="1"/>
        <c:axId val="140577408"/>
        <c:axId val="110023040"/>
      </c:lineChart>
      <c:catAx>
        <c:axId val="140577408"/>
        <c:scaling>
          <c:orientation val="minMax"/>
        </c:scaling>
        <c:axPos val="b"/>
        <c:tickLblPos val="nextTo"/>
        <c:crossAx val="110023040"/>
        <c:crosses val="autoZero"/>
        <c:auto val="1"/>
        <c:lblAlgn val="ctr"/>
        <c:lblOffset val="100"/>
      </c:catAx>
      <c:valAx>
        <c:axId val="110023040"/>
        <c:scaling>
          <c:orientation val="minMax"/>
        </c:scaling>
        <c:axPos val="l"/>
        <c:majorGridlines/>
        <c:numFmt formatCode="General" sourceLinked="1"/>
        <c:tickLblPos val="nextTo"/>
        <c:crossAx val="140577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171451</xdr:colOff>
      <xdr:row>24</xdr:row>
      <xdr:rowOff>9525</xdr:rowOff>
    </xdr:from>
    <xdr:to>
      <xdr:col>11</xdr:col>
      <xdr:colOff>47625</xdr:colOff>
      <xdr:row>44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2"/>
  <sheetViews>
    <sheetView tabSelected="1" workbookViewId="0">
      <selection activeCell="H2" sqref="H2"/>
    </sheetView>
  </sheetViews>
  <sheetFormatPr defaultRowHeight="15"/>
  <cols>
    <col min="3" max="3" width="13.5703125" customWidth="1"/>
    <col min="4" max="4" width="14.85546875" customWidth="1"/>
    <col min="5" max="5" width="13.140625" customWidth="1"/>
    <col min="6" max="7" width="12.7109375" customWidth="1"/>
    <col min="8" max="8" width="11.28515625" customWidth="1"/>
    <col min="9" max="9" width="20.7109375" customWidth="1"/>
    <col min="10" max="10" width="12.85546875" customWidth="1"/>
    <col min="11" max="11" width="16.42578125" customWidth="1"/>
  </cols>
  <sheetData>
    <row r="1" spans="1:12" ht="18">
      <c r="A1" t="s">
        <v>2</v>
      </c>
      <c r="B1" t="s">
        <v>0</v>
      </c>
      <c r="C1" t="s">
        <v>1</v>
      </c>
      <c r="D1" t="s">
        <v>6</v>
      </c>
      <c r="E1" t="s">
        <v>3</v>
      </c>
      <c r="F1" t="s">
        <v>4</v>
      </c>
      <c r="G1" t="s">
        <v>5</v>
      </c>
      <c r="H1" t="s">
        <v>8</v>
      </c>
      <c r="I1" t="s">
        <v>9</v>
      </c>
      <c r="J1" t="s">
        <v>35</v>
      </c>
      <c r="K1" t="s">
        <v>36</v>
      </c>
      <c r="L1" t="s">
        <v>7</v>
      </c>
    </row>
    <row r="2" spans="1:12">
      <c r="A2">
        <v>1</v>
      </c>
      <c r="B2">
        <v>1</v>
      </c>
      <c r="C2">
        <v>1</v>
      </c>
      <c r="D2">
        <v>4.8</v>
      </c>
      <c r="H2">
        <f>VLOOKUP(C2,$I$35:$J$38,2,FALSE)</f>
        <v>0.93220047731596012</v>
      </c>
      <c r="I2">
        <f>D2/H2</f>
        <v>5.1491069966198779</v>
      </c>
      <c r="J2">
        <f>$C$51+$C$52*A2</f>
        <v>5.2467488107686808</v>
      </c>
      <c r="K2">
        <f>H2*J2</f>
        <v>4.8910217457555101</v>
      </c>
    </row>
    <row r="3" spans="1:12">
      <c r="A3">
        <v>2</v>
      </c>
      <c r="C3">
        <v>2</v>
      </c>
      <c r="D3">
        <v>4.0999999999999996</v>
      </c>
      <c r="H3">
        <f>VLOOKUP(C3,$I$35:$J$38,2,FALSE)</f>
        <v>0.83775920424985417</v>
      </c>
      <c r="I3">
        <f t="shared" ref="I3:I17" si="0">D3/H3</f>
        <v>4.8940077043632355</v>
      </c>
      <c r="J3">
        <f t="shared" ref="J3:J21" si="1">$C$51+$C$52*A3</f>
        <v>5.3938875266288573</v>
      </c>
      <c r="K3">
        <f t="shared" ref="K3:K21" si="2">H3*J3</f>
        <v>4.5187789221218058</v>
      </c>
    </row>
    <row r="4" spans="1:12">
      <c r="A4">
        <v>3</v>
      </c>
      <c r="C4">
        <v>3</v>
      </c>
      <c r="D4">
        <v>6</v>
      </c>
      <c r="E4">
        <f t="shared" ref="E4:E16" si="3">AVERAGE(D2:D5)</f>
        <v>5.35</v>
      </c>
      <c r="F4">
        <f>AVERAGE(E4:E5)</f>
        <v>5.4749999999999996</v>
      </c>
      <c r="G4">
        <f>D4/F4</f>
        <v>1.0958904109589043</v>
      </c>
      <c r="H4">
        <f>VLOOKUP(C4,$I$35:$J$38,2,FALSE)</f>
        <v>1.0933488421606843</v>
      </c>
      <c r="I4">
        <f t="shared" si="0"/>
        <v>5.4877270351727399</v>
      </c>
      <c r="J4">
        <f t="shared" si="1"/>
        <v>5.5410262424890337</v>
      </c>
      <c r="K4">
        <f t="shared" si="2"/>
        <v>6.0582746266073517</v>
      </c>
    </row>
    <row r="5" spans="1:12">
      <c r="A5">
        <v>4</v>
      </c>
      <c r="C5">
        <v>4</v>
      </c>
      <c r="D5">
        <v>6.5</v>
      </c>
      <c r="E5">
        <f t="shared" si="3"/>
        <v>5.6000000000000005</v>
      </c>
      <c r="F5">
        <f t="shared" ref="F5:F15" si="4">AVERAGE(E5:E6)</f>
        <v>5.7375000000000007</v>
      </c>
      <c r="G5">
        <f t="shared" ref="G5:G15" si="5">D5/F5</f>
        <v>1.1328976034858387</v>
      </c>
      <c r="H5">
        <f>VLOOKUP(C5,$I$35:$J$38,2,FALSE)</f>
        <v>1.1433051426610321</v>
      </c>
      <c r="I5">
        <f t="shared" si="0"/>
        <v>5.6852713745967334</v>
      </c>
      <c r="J5">
        <f t="shared" si="1"/>
        <v>5.6881649583492102</v>
      </c>
      <c r="K5">
        <f t="shared" si="2"/>
        <v>6.5033082491849274</v>
      </c>
    </row>
    <row r="6" spans="1:12">
      <c r="A6">
        <v>5</v>
      </c>
      <c r="B6">
        <v>2</v>
      </c>
      <c r="C6">
        <v>1</v>
      </c>
      <c r="D6">
        <v>5.8</v>
      </c>
      <c r="E6">
        <f t="shared" si="3"/>
        <v>5.875</v>
      </c>
      <c r="F6">
        <f t="shared" si="4"/>
        <v>5.9749999999999996</v>
      </c>
      <c r="G6">
        <f t="shared" si="5"/>
        <v>0.97071129707112969</v>
      </c>
      <c r="H6">
        <f>VLOOKUP(C6,$I$35:$J$38,2,FALSE)</f>
        <v>0.93220047731596012</v>
      </c>
      <c r="I6">
        <f t="shared" si="0"/>
        <v>6.2218376209156858</v>
      </c>
      <c r="J6">
        <f t="shared" si="1"/>
        <v>5.8353036742093867</v>
      </c>
      <c r="K6">
        <f t="shared" si="2"/>
        <v>5.4396728703815658</v>
      </c>
    </row>
    <row r="7" spans="1:12">
      <c r="A7">
        <v>6</v>
      </c>
      <c r="C7">
        <v>2</v>
      </c>
      <c r="D7">
        <v>5.2</v>
      </c>
      <c r="E7">
        <f t="shared" si="3"/>
        <v>6.0750000000000002</v>
      </c>
      <c r="F7">
        <f t="shared" si="4"/>
        <v>6.1875</v>
      </c>
      <c r="G7">
        <f t="shared" si="5"/>
        <v>0.84040404040404049</v>
      </c>
      <c r="H7">
        <f>VLOOKUP(C7,$I$35:$J$38,2,FALSE)</f>
        <v>0.83775920424985417</v>
      </c>
      <c r="I7">
        <f t="shared" si="0"/>
        <v>6.2070341616314213</v>
      </c>
      <c r="J7">
        <f t="shared" si="1"/>
        <v>5.9824423900695631</v>
      </c>
      <c r="K7">
        <f t="shared" si="2"/>
        <v>5.0118461761752728</v>
      </c>
    </row>
    <row r="8" spans="1:12">
      <c r="A8">
        <v>7</v>
      </c>
      <c r="C8">
        <v>3</v>
      </c>
      <c r="D8">
        <v>6.8</v>
      </c>
      <c r="E8">
        <f t="shared" si="3"/>
        <v>6.3000000000000007</v>
      </c>
      <c r="F8">
        <f t="shared" si="4"/>
        <v>6.3250000000000002</v>
      </c>
      <c r="G8">
        <f t="shared" si="5"/>
        <v>1.075098814229249</v>
      </c>
      <c r="H8">
        <f>VLOOKUP(C8,$I$35:$J$38,2,FALSE)</f>
        <v>1.0933488421606843</v>
      </c>
      <c r="I8">
        <f t="shared" si="0"/>
        <v>6.2194239731957719</v>
      </c>
      <c r="J8">
        <f t="shared" si="1"/>
        <v>6.1295811059297396</v>
      </c>
      <c r="K8">
        <f t="shared" si="2"/>
        <v>6.7017704050982871</v>
      </c>
    </row>
    <row r="9" spans="1:12">
      <c r="A9">
        <v>8</v>
      </c>
      <c r="C9">
        <v>4</v>
      </c>
      <c r="D9">
        <v>7.4</v>
      </c>
      <c r="E9">
        <f t="shared" si="3"/>
        <v>6.35</v>
      </c>
      <c r="F9">
        <f t="shared" si="4"/>
        <v>6.3999999999999995</v>
      </c>
      <c r="G9">
        <f t="shared" si="5"/>
        <v>1.1562500000000002</v>
      </c>
      <c r="H9">
        <f>VLOOKUP(C9,$I$35:$J$38,2,FALSE)</f>
        <v>1.1433051426610321</v>
      </c>
      <c r="I9">
        <f t="shared" si="0"/>
        <v>6.4724627956947423</v>
      </c>
      <c r="J9">
        <f t="shared" si="1"/>
        <v>6.2767198217899161</v>
      </c>
      <c r="K9">
        <f t="shared" si="2"/>
        <v>7.176206051294848</v>
      </c>
    </row>
    <row r="10" spans="1:12">
      <c r="A10">
        <v>9</v>
      </c>
      <c r="B10">
        <v>3</v>
      </c>
      <c r="C10">
        <v>1</v>
      </c>
      <c r="D10">
        <v>6</v>
      </c>
      <c r="E10">
        <f t="shared" si="3"/>
        <v>6.4499999999999993</v>
      </c>
      <c r="F10">
        <f t="shared" si="4"/>
        <v>6.5374999999999996</v>
      </c>
      <c r="G10">
        <f t="shared" si="5"/>
        <v>0.91778202676864251</v>
      </c>
      <c r="H10">
        <f>VLOOKUP(C10,$I$35:$J$38,2,FALSE)</f>
        <v>0.93220047731596012</v>
      </c>
      <c r="I10">
        <f t="shared" si="0"/>
        <v>6.4363837457748474</v>
      </c>
      <c r="J10">
        <f t="shared" si="1"/>
        <v>6.4238585376500925</v>
      </c>
      <c r="K10">
        <f t="shared" si="2"/>
        <v>5.9883239950076215</v>
      </c>
    </row>
    <row r="11" spans="1:12">
      <c r="A11">
        <v>10</v>
      </c>
      <c r="C11">
        <v>2</v>
      </c>
      <c r="D11">
        <v>5.6</v>
      </c>
      <c r="E11">
        <f t="shared" si="3"/>
        <v>6.625</v>
      </c>
      <c r="F11">
        <f t="shared" si="4"/>
        <v>6.6750000000000007</v>
      </c>
      <c r="G11">
        <f t="shared" si="5"/>
        <v>0.83895131086142305</v>
      </c>
      <c r="H11">
        <f>VLOOKUP(C11,$I$35:$J$38,2,FALSE)</f>
        <v>0.83775920424985417</v>
      </c>
      <c r="I11">
        <f t="shared" si="0"/>
        <v>6.6844983279107604</v>
      </c>
      <c r="J11">
        <f t="shared" si="1"/>
        <v>6.570997253510269</v>
      </c>
      <c r="K11">
        <f t="shared" si="2"/>
        <v>5.5049134302287399</v>
      </c>
    </row>
    <row r="12" spans="1:12">
      <c r="A12">
        <v>11</v>
      </c>
      <c r="C12">
        <v>3</v>
      </c>
      <c r="D12">
        <v>7.5</v>
      </c>
      <c r="E12">
        <f t="shared" si="3"/>
        <v>6.7250000000000005</v>
      </c>
      <c r="F12">
        <f t="shared" si="4"/>
        <v>6.7625000000000002</v>
      </c>
      <c r="G12">
        <f t="shared" si="5"/>
        <v>1.1090573012939002</v>
      </c>
      <c r="H12">
        <f>VLOOKUP(C12,$I$35:$J$38,2,FALSE)</f>
        <v>1.0933488421606843</v>
      </c>
      <c r="I12">
        <f t="shared" si="0"/>
        <v>6.8596587939659246</v>
      </c>
      <c r="J12">
        <f t="shared" si="1"/>
        <v>6.7181359693704463</v>
      </c>
      <c r="K12">
        <f t="shared" si="2"/>
        <v>7.3452661835892235</v>
      </c>
    </row>
    <row r="13" spans="1:12">
      <c r="A13">
        <v>12</v>
      </c>
      <c r="C13">
        <v>4</v>
      </c>
      <c r="D13">
        <v>7.8</v>
      </c>
      <c r="E13">
        <f t="shared" si="3"/>
        <v>6.8</v>
      </c>
      <c r="F13">
        <f t="shared" si="4"/>
        <v>6.8375000000000004</v>
      </c>
      <c r="G13">
        <f t="shared" si="5"/>
        <v>1.1407678244972577</v>
      </c>
      <c r="H13">
        <f>VLOOKUP(C13,$I$35:$J$38,2,FALSE)</f>
        <v>1.1433051426610321</v>
      </c>
      <c r="I13">
        <f t="shared" si="0"/>
        <v>6.8223256495160793</v>
      </c>
      <c r="J13">
        <f t="shared" si="1"/>
        <v>6.8652746852306228</v>
      </c>
      <c r="K13">
        <f t="shared" si="2"/>
        <v>7.8491038534047695</v>
      </c>
    </row>
    <row r="14" spans="1:12">
      <c r="A14">
        <v>13</v>
      </c>
      <c r="B14">
        <v>4</v>
      </c>
      <c r="C14">
        <v>1</v>
      </c>
      <c r="D14">
        <v>6.3</v>
      </c>
      <c r="E14">
        <f t="shared" si="3"/>
        <v>6.875</v>
      </c>
      <c r="F14">
        <f t="shared" si="4"/>
        <v>6.9375</v>
      </c>
      <c r="G14">
        <f t="shared" si="5"/>
        <v>0.90810810810810805</v>
      </c>
      <c r="H14">
        <f>VLOOKUP(C14,$I$35:$J$38,2,FALSE)</f>
        <v>0.93220047731596012</v>
      </c>
      <c r="I14">
        <f t="shared" si="0"/>
        <v>6.7582029330635898</v>
      </c>
      <c r="J14">
        <f t="shared" si="1"/>
        <v>7.0124134010907992</v>
      </c>
      <c r="K14">
        <f t="shared" si="2"/>
        <v>6.5369751196336781</v>
      </c>
    </row>
    <row r="15" spans="1:12">
      <c r="A15">
        <v>14</v>
      </c>
      <c r="C15">
        <v>2</v>
      </c>
      <c r="D15">
        <v>5.9</v>
      </c>
      <c r="E15">
        <f t="shared" si="3"/>
        <v>7</v>
      </c>
      <c r="F15">
        <f t="shared" si="4"/>
        <v>7.0750000000000002</v>
      </c>
      <c r="G15">
        <f t="shared" si="5"/>
        <v>0.83392226148409898</v>
      </c>
      <c r="H15">
        <f>VLOOKUP(C15,$I$35:$J$38,2,FALSE)</f>
        <v>0.83775920424985417</v>
      </c>
      <c r="I15">
        <f t="shared" si="0"/>
        <v>7.0425964526202662</v>
      </c>
      <c r="J15">
        <f t="shared" si="1"/>
        <v>7.1595521169509757</v>
      </c>
      <c r="K15">
        <f t="shared" si="2"/>
        <v>5.9979806842822079</v>
      </c>
    </row>
    <row r="16" spans="1:12">
      <c r="A16">
        <v>15</v>
      </c>
      <c r="C16">
        <v>3</v>
      </c>
      <c r="D16">
        <v>8</v>
      </c>
      <c r="E16">
        <f t="shared" si="3"/>
        <v>7.15</v>
      </c>
      <c r="H16">
        <f>VLOOKUP(C16,$I$35:$J$38,2,FALSE)</f>
        <v>1.0933488421606843</v>
      </c>
      <c r="I16">
        <f t="shared" si="0"/>
        <v>7.3169693802303195</v>
      </c>
      <c r="J16">
        <f t="shared" si="1"/>
        <v>7.3066908328111522</v>
      </c>
      <c r="K16">
        <f t="shared" si="2"/>
        <v>7.9887619620801589</v>
      </c>
    </row>
    <row r="17" spans="1:11">
      <c r="A17">
        <v>16</v>
      </c>
      <c r="C17">
        <v>4</v>
      </c>
      <c r="D17">
        <v>8.4</v>
      </c>
      <c r="H17">
        <f>VLOOKUP(C17,$I$35:$J$38,2,FALSE)</f>
        <v>1.1433051426610321</v>
      </c>
      <c r="I17">
        <f t="shared" si="0"/>
        <v>7.3471199302480859</v>
      </c>
      <c r="J17">
        <f t="shared" si="1"/>
        <v>7.4538295486713286</v>
      </c>
      <c r="K17">
        <f t="shared" si="2"/>
        <v>8.5220016555146891</v>
      </c>
    </row>
    <row r="18" spans="1:11">
      <c r="A18">
        <v>17</v>
      </c>
      <c r="B18">
        <v>5</v>
      </c>
      <c r="C18">
        <v>1</v>
      </c>
      <c r="H18">
        <f>VLOOKUP(C18,$I$35:$J$38,2,FALSE)</f>
        <v>0.93220047731596012</v>
      </c>
      <c r="J18">
        <f t="shared" si="1"/>
        <v>7.6009682645315051</v>
      </c>
      <c r="K18">
        <f t="shared" si="2"/>
        <v>7.0856262442597338</v>
      </c>
    </row>
    <row r="19" spans="1:11">
      <c r="A19">
        <v>18</v>
      </c>
      <c r="C19">
        <v>2</v>
      </c>
      <c r="H19">
        <f>VLOOKUP(C19,$I$35:$J$38,2,FALSE)</f>
        <v>0.83775920424985417</v>
      </c>
      <c r="J19">
        <f t="shared" si="1"/>
        <v>7.7481069803916816</v>
      </c>
      <c r="K19">
        <f t="shared" si="2"/>
        <v>6.4910479383356758</v>
      </c>
    </row>
    <row r="20" spans="1:11">
      <c r="A20">
        <v>19</v>
      </c>
      <c r="C20">
        <v>3</v>
      </c>
      <c r="H20">
        <f>VLOOKUP(C20,$I$35:$J$38,2,FALSE)</f>
        <v>1.0933488421606843</v>
      </c>
      <c r="J20">
        <f t="shared" si="1"/>
        <v>7.895245696251858</v>
      </c>
      <c r="K20">
        <f t="shared" si="2"/>
        <v>8.6322577405710952</v>
      </c>
    </row>
    <row r="21" spans="1:11">
      <c r="A21">
        <v>20</v>
      </c>
      <c r="C21">
        <v>4</v>
      </c>
      <c r="H21">
        <f>VLOOKUP(C21,$I$35:$J$38,2,FALSE)</f>
        <v>1.1433051426610321</v>
      </c>
      <c r="J21">
        <f t="shared" si="1"/>
        <v>8.0423844121120354</v>
      </c>
      <c r="K21">
        <f t="shared" si="2"/>
        <v>9.1948994576246115</v>
      </c>
    </row>
    <row r="34" spans="2:10" ht="18">
      <c r="I34" t="s">
        <v>1</v>
      </c>
      <c r="J34" t="s">
        <v>8</v>
      </c>
    </row>
    <row r="35" spans="2:10">
      <c r="B35" t="s">
        <v>10</v>
      </c>
      <c r="I35">
        <v>1</v>
      </c>
      <c r="J35">
        <f>AVERAGE(G6,G10,G14)</f>
        <v>0.93220047731596012</v>
      </c>
    </row>
    <row r="36" spans="2:10" ht="15.75" thickBot="1">
      <c r="I36">
        <v>2</v>
      </c>
      <c r="J36">
        <f>AVERAGE(G7,G11,G15)</f>
        <v>0.83775920424985417</v>
      </c>
    </row>
    <row r="37" spans="2:10">
      <c r="B37" s="4" t="s">
        <v>11</v>
      </c>
      <c r="C37" s="4"/>
      <c r="I37">
        <v>3</v>
      </c>
      <c r="J37">
        <f>AVERAGE(G4,G8,G12)</f>
        <v>1.0933488421606843</v>
      </c>
    </row>
    <row r="38" spans="2:10">
      <c r="B38" s="1" t="s">
        <v>12</v>
      </c>
      <c r="C38" s="1">
        <v>0.95957861566189495</v>
      </c>
      <c r="I38">
        <v>4</v>
      </c>
      <c r="J38">
        <f>AVERAGE(G5,G9,G13)</f>
        <v>1.1433051426610321</v>
      </c>
    </row>
    <row r="39" spans="2:10">
      <c r="B39" s="1" t="s">
        <v>13</v>
      </c>
      <c r="C39" s="1">
        <v>0.92079111963559879</v>
      </c>
    </row>
    <row r="40" spans="2:10">
      <c r="B40" s="1" t="s">
        <v>14</v>
      </c>
      <c r="C40" s="1">
        <v>0.91513334246671296</v>
      </c>
    </row>
    <row r="41" spans="2:10">
      <c r="B41" s="1" t="s">
        <v>15</v>
      </c>
      <c r="C41" s="1">
        <v>0.2126712473515745</v>
      </c>
    </row>
    <row r="42" spans="2:10" ht="15.75" thickBot="1">
      <c r="B42" s="2" t="s">
        <v>16</v>
      </c>
      <c r="C42" s="2">
        <v>16</v>
      </c>
    </row>
    <row r="44" spans="2:10" ht="15.75" thickBot="1">
      <c r="B44" t="s">
        <v>17</v>
      </c>
    </row>
    <row r="45" spans="2:10">
      <c r="B45" s="3"/>
      <c r="C45" s="3" t="s">
        <v>22</v>
      </c>
      <c r="D45" s="3" t="s">
        <v>23</v>
      </c>
      <c r="E45" s="3" t="s">
        <v>24</v>
      </c>
      <c r="F45" s="3" t="s">
        <v>25</v>
      </c>
      <c r="G45" s="3" t="s">
        <v>26</v>
      </c>
    </row>
    <row r="46" spans="2:10">
      <c r="B46" s="1" t="s">
        <v>18</v>
      </c>
      <c r="C46" s="1">
        <v>1</v>
      </c>
      <c r="D46" s="1">
        <v>7.3609325796938014</v>
      </c>
      <c r="E46" s="1">
        <v>7.3609325796938014</v>
      </c>
      <c r="F46" s="1">
        <v>162.74785877029029</v>
      </c>
      <c r="G46" s="1">
        <v>4.2477172963673167E-9</v>
      </c>
    </row>
    <row r="47" spans="2:10">
      <c r="B47" s="1" t="s">
        <v>19</v>
      </c>
      <c r="C47" s="1">
        <v>14</v>
      </c>
      <c r="D47" s="1">
        <v>0.63320683230104413</v>
      </c>
      <c r="E47" s="1">
        <v>4.5229059450074584E-2</v>
      </c>
      <c r="F47" s="1"/>
      <c r="G47" s="1"/>
    </row>
    <row r="48" spans="2:10" ht="15.75" thickBot="1">
      <c r="B48" s="2" t="s">
        <v>20</v>
      </c>
      <c r="C48" s="2">
        <v>15</v>
      </c>
      <c r="D48" s="2">
        <v>7.9941394119948459</v>
      </c>
      <c r="E48" s="2"/>
      <c r="F48" s="2"/>
      <c r="G48" s="2"/>
    </row>
    <row r="49" spans="2:10" ht="15.75" thickBot="1"/>
    <row r="50" spans="2:10">
      <c r="B50" s="3"/>
      <c r="C50" s="3" t="s">
        <v>27</v>
      </c>
      <c r="D50" s="3" t="s">
        <v>15</v>
      </c>
      <c r="E50" s="3" t="s">
        <v>28</v>
      </c>
      <c r="F50" s="3" t="s">
        <v>29</v>
      </c>
      <c r="G50" s="3" t="s">
        <v>30</v>
      </c>
      <c r="H50" s="3" t="s">
        <v>31</v>
      </c>
      <c r="I50" s="3" t="s">
        <v>32</v>
      </c>
      <c r="J50" s="3" t="s">
        <v>33</v>
      </c>
    </row>
    <row r="51" spans="2:10">
      <c r="B51" s="1" t="s">
        <v>21</v>
      </c>
      <c r="C51" s="1">
        <v>5.0996100949085044</v>
      </c>
      <c r="D51" s="1">
        <v>0.11152574298685712</v>
      </c>
      <c r="E51" s="1">
        <v>45.725856276155668</v>
      </c>
      <c r="F51" s="1">
        <v>1.2098663553034996E-16</v>
      </c>
      <c r="G51" s="1">
        <v>4.8604111667302039</v>
      </c>
      <c r="H51" s="1">
        <v>5.3388090230868048</v>
      </c>
      <c r="I51" s="1">
        <v>4.8604111667302039</v>
      </c>
      <c r="J51" s="1">
        <v>5.3388090230868048</v>
      </c>
    </row>
    <row r="52" spans="2:10" ht="15.75" thickBot="1">
      <c r="B52" s="2" t="s">
        <v>34</v>
      </c>
      <c r="C52" s="2">
        <v>0.14713871586017652</v>
      </c>
      <c r="D52" s="2">
        <v>1.1533717763210431E-2</v>
      </c>
      <c r="E52" s="2">
        <v>12.757266900488139</v>
      </c>
      <c r="F52" s="2">
        <v>4.2477172963673316E-9</v>
      </c>
      <c r="G52" s="2">
        <v>0.12240135161597618</v>
      </c>
      <c r="H52" s="2">
        <v>0.17187608010437685</v>
      </c>
      <c r="I52" s="2">
        <v>0.12240135161597618</v>
      </c>
      <c r="J52" s="2">
        <v>0.17187608010437685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</dc:creator>
  <cp:lastModifiedBy>SANJAY</cp:lastModifiedBy>
  <dcterms:created xsi:type="dcterms:W3CDTF">2021-03-09T16:26:37Z</dcterms:created>
  <dcterms:modified xsi:type="dcterms:W3CDTF">2021-03-10T07:58:18Z</dcterms:modified>
</cp:coreProperties>
</file>