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3888DB4-F7AF-4B92-B460-C5E2E0340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D14" i="1"/>
  <c r="H14" i="1"/>
  <c r="I14" i="1"/>
  <c r="I12" i="1"/>
  <c r="I5" i="1"/>
  <c r="I10" i="1"/>
  <c r="I8" i="1"/>
  <c r="G30" i="1"/>
  <c r="G28" i="1"/>
  <c r="I28" i="1"/>
  <c r="I31" i="1"/>
  <c r="I27" i="1"/>
  <c r="H31" i="1"/>
  <c r="G31" i="1"/>
  <c r="H30" i="1"/>
  <c r="I30" i="1"/>
  <c r="H28" i="1"/>
  <c r="I18" i="1"/>
  <c r="I19" i="1"/>
  <c r="I20" i="1"/>
  <c r="I21" i="1"/>
  <c r="I22" i="1"/>
  <c r="I23" i="1"/>
  <c r="I24" i="1"/>
  <c r="I25" i="1"/>
  <c r="I26" i="1"/>
  <c r="I17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3" i="1"/>
  <c r="D11" i="1"/>
  <c r="D10" i="1"/>
  <c r="D8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G10" i="1" l="1"/>
  <c r="G12" i="1" l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<sst xmlns="http://schemas.openxmlformats.org/spreadsheetml/2006/main" count="59" uniqueCount="50">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</sst>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" fontId="3" fillId="8" borderId="1" xfId="1" applyNumberFormat="1" applyFont="1" applyFill="1" applyBorder="1" applyAlignment="1" applyProtection="1">
      <alignment vertical="center"/>
      <protection locked="0"/>
    </xf>
    <xf numFmtId="1" fontId="17" fillId="9" borderId="6" xfId="0" applyNumberFormat="1" applyFont="1" applyFill="1" applyBorder="1" applyAlignment="1">
      <alignment horizontal="center" vertical="center"/>
    </xf>
    <xf numFmtId="1" fontId="17" fillId="10" borderId="6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solidFill>
                <a:srgbClr val="FF0000"/>
              </a:solidFill>
            </a:rPr>
            <a:t>Questions:-</a:t>
          </a:r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G15" sqref="G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2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5.8" thickTop="1" thickBot="1" x14ac:dyDescent="0.3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2"/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6" t="s">
        <v>16</v>
      </c>
      <c r="B4" s="87"/>
      <c r="C4" s="87"/>
      <c r="D4" s="88"/>
      <c r="E4" s="6"/>
      <c r="F4" s="59"/>
      <c r="G4" s="59"/>
      <c r="H4" s="59"/>
      <c r="I4" s="59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H5" si="0">B14</f>
        <v>600000</v>
      </c>
      <c r="H5" s="71">
        <f t="shared" si="0"/>
        <v>610000</v>
      </c>
      <c r="I5" s="71">
        <f>H5-G5</f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0"/>
      <c r="G6" s="65"/>
      <c r="H6" s="65"/>
      <c r="I6" s="65"/>
    </row>
    <row r="7" spans="1:12" s="2" customFormat="1" thickBot="1" x14ac:dyDescent="0.3">
      <c r="A7" s="26" t="s">
        <v>17</v>
      </c>
      <c r="B7" s="27"/>
      <c r="C7" s="27"/>
      <c r="D7" s="28"/>
      <c r="E7" s="7"/>
      <c r="F7" s="60"/>
      <c r="G7" s="65"/>
      <c r="H7" s="65"/>
      <c r="I7" s="65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SUM(B8:C8)</f>
        <v>915000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H8-G8</f>
        <v>-24734</v>
      </c>
    </row>
    <row r="9" spans="1:12" s="1" customFormat="1" ht="15.6" customHeight="1" thickTop="1" thickBot="1" x14ac:dyDescent="0.3">
      <c r="A9" s="86" t="s">
        <v>2</v>
      </c>
      <c r="B9" s="87"/>
      <c r="C9" s="87"/>
      <c r="D9" s="88"/>
      <c r="E9" s="7"/>
      <c r="F9" s="60"/>
      <c r="G9" s="65"/>
      <c r="H9" s="65"/>
      <c r="I9" s="65"/>
      <c r="J9" s="81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C10-B10</f>
        <v>0</v>
      </c>
      <c r="E10" s="7"/>
      <c r="F10" s="77" t="str">
        <f>F30</f>
        <v>Total Monthly Costs</v>
      </c>
      <c r="G10" s="78">
        <f>G30</f>
        <v>24060</v>
      </c>
      <c r="H10" s="84">
        <f>H30</f>
        <v>22265.454545454544</v>
      </c>
      <c r="I10" s="84">
        <f>H10-G10</f>
        <v>-1794.5454545454559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>
        <f>C11-B11</f>
        <v>-5000</v>
      </c>
      <c r="E11" s="7"/>
      <c r="F11" s="60"/>
      <c r="G11" s="65"/>
      <c r="H11" s="65"/>
      <c r="I11" s="65"/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79" t="str">
        <f>F31</f>
        <v>Total Cost (Fixed + Recurring)</v>
      </c>
      <c r="G12" s="80">
        <f>G31</f>
        <v>230200</v>
      </c>
      <c r="H12" s="85">
        <f>H31</f>
        <v>227731.45454545453</v>
      </c>
      <c r="I12" s="85">
        <f>H12-G12</f>
        <v>-2468.5454545454704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SUM(B13:C13)</f>
        <v>295000</v>
      </c>
      <c r="E13" s="7"/>
      <c r="F13" s="61"/>
      <c r="G13" s="66"/>
      <c r="H13" s="66"/>
      <c r="I13" s="66"/>
    </row>
    <row r="14" spans="1:12" s="1" customFormat="1" ht="16.8" thickTop="1" thickBot="1" x14ac:dyDescent="0.3">
      <c r="A14" s="68" t="s">
        <v>22</v>
      </c>
      <c r="B14" s="69">
        <f>B8+B13</f>
        <v>600000</v>
      </c>
      <c r="C14" s="69">
        <f>C8+C13</f>
        <v>610000</v>
      </c>
      <c r="D14" s="69">
        <f>SUM(B14:C14)</f>
        <v>1210000</v>
      </c>
      <c r="E14" s="7"/>
      <c r="F14" s="58" t="s">
        <v>9</v>
      </c>
      <c r="G14" s="67">
        <f>G5-G10</f>
        <v>575940</v>
      </c>
      <c r="H14" s="67">
        <f>H5-H10</f>
        <v>587734.54545454541</v>
      </c>
      <c r="I14" s="57">
        <f>I5-I12</f>
        <v>12468.54545454547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1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31" si="2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1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2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1"/>
        <v>200</v>
      </c>
      <c r="E20" s="7"/>
      <c r="F20" s="37" t="s">
        <v>37</v>
      </c>
      <c r="G20" s="38"/>
      <c r="H20" s="38">
        <v>5000</v>
      </c>
      <c r="I20" s="36">
        <f t="shared" si="2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1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2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1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2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1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2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1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2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1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2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1"/>
        <v>0</v>
      </c>
      <c r="E26" s="7"/>
      <c r="F26" s="37" t="s">
        <v>43</v>
      </c>
      <c r="G26" s="38">
        <v>500</v>
      </c>
      <c r="H26" s="38">
        <v>450</v>
      </c>
      <c r="I26" s="36">
        <f t="shared" si="2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1"/>
        <v>0</v>
      </c>
      <c r="E27" s="7"/>
      <c r="F27" s="40" t="s">
        <v>44</v>
      </c>
      <c r="G27" s="41">
        <v>0</v>
      </c>
      <c r="H27" s="41">
        <v>0</v>
      </c>
      <c r="I27" s="36">
        <f t="shared" si="2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1"/>
        <v>0</v>
      </c>
      <c r="E28" s="7"/>
      <c r="F28" s="72" t="s">
        <v>7</v>
      </c>
      <c r="G28" s="73">
        <f>AVERAGE(G17:G27)</f>
        <v>4010</v>
      </c>
      <c r="H28" s="73">
        <f>AVERAGE(H17:H27)</f>
        <v>3710.909090909091</v>
      </c>
      <c r="I28" s="36">
        <f t="shared" si="2"/>
        <v>-299.09090909090901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1"/>
        <v>-500</v>
      </c>
      <c r="E29" s="8"/>
      <c r="F29" s="39" t="s">
        <v>47</v>
      </c>
      <c r="G29" s="83">
        <v>6</v>
      </c>
      <c r="H29" s="83">
        <v>6</v>
      </c>
      <c r="I29" s="36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1"/>
        <v>0</v>
      </c>
      <c r="E30" s="7"/>
      <c r="F30" s="74" t="s">
        <v>8</v>
      </c>
      <c r="G30" s="73">
        <f>G28*6</f>
        <v>24060</v>
      </c>
      <c r="H30" s="73">
        <f>H28*H29</f>
        <v>22265.454545454544</v>
      </c>
      <c r="I30" s="36">
        <f t="shared" si="2"/>
        <v>-1794.5454545454559</v>
      </c>
    </row>
    <row r="31" spans="1:9" s="2" customFormat="1" ht="16.8" thickTop="1" thickBot="1" x14ac:dyDescent="0.3">
      <c r="A31" s="63" t="s">
        <v>6</v>
      </c>
      <c r="B31" s="64">
        <f>SUM(B17:B30)</f>
        <v>230200</v>
      </c>
      <c r="C31" s="64">
        <f>SUM(C17:C30)</f>
        <v>205466</v>
      </c>
      <c r="D31" s="64">
        <f>SUM(B31:C31)</f>
        <v>435666</v>
      </c>
      <c r="E31" s="7"/>
      <c r="F31" s="62" t="s">
        <v>48</v>
      </c>
      <c r="G31" s="57">
        <f>B31+D30</f>
        <v>230200</v>
      </c>
      <c r="H31" s="57">
        <f>C31+H30</f>
        <v>227731.45454545453</v>
      </c>
      <c r="I31" s="36">
        <f t="shared" si="2"/>
        <v>-2468.5454545454704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13 D15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sanjyottekale2001@outlook.com</cp:lastModifiedBy>
  <dcterms:created xsi:type="dcterms:W3CDTF">2017-04-05T05:31:46Z</dcterms:created>
  <dcterms:modified xsi:type="dcterms:W3CDTF">2025-08-11T19:06:23Z</dcterms:modified>
</cp:coreProperties>
</file>