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J6" i="2" l="1"/>
  <c r="J7" i="2"/>
  <c r="J8" i="2"/>
  <c r="J9" i="2"/>
  <c r="J5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9" i="2" l="1"/>
  <c r="I8" i="2"/>
  <c r="K8" i="2" s="1"/>
  <c r="L8" i="2" s="1"/>
  <c r="I7" i="2"/>
  <c r="I6" i="2"/>
  <c r="K6" i="2" s="1"/>
  <c r="L6" i="2" s="1"/>
  <c r="I5" i="2"/>
  <c r="I22" i="1"/>
  <c r="I21" i="1"/>
  <c r="I20" i="1"/>
  <c r="K20" i="1" s="1"/>
  <c r="L20" i="1" s="1"/>
  <c r="I19" i="1"/>
  <c r="I18" i="1"/>
  <c r="K18" i="1" s="1"/>
  <c r="L18" i="1" s="1"/>
  <c r="I17" i="1"/>
  <c r="I16" i="1"/>
  <c r="K16" i="1" s="1"/>
  <c r="L16" i="1" s="1"/>
  <c r="I15" i="1"/>
  <c r="I14" i="1"/>
  <c r="K14" i="1" s="1"/>
  <c r="L14" i="1" s="1"/>
  <c r="I13" i="1"/>
  <c r="I12" i="1"/>
  <c r="K12" i="1" s="1"/>
  <c r="L12" i="1" s="1"/>
  <c r="I11" i="1"/>
  <c r="I10" i="1"/>
  <c r="K10" i="1" s="1"/>
  <c r="L10" i="1" s="1"/>
  <c r="I9" i="1"/>
  <c r="I8" i="1"/>
  <c r="K8" i="1" s="1"/>
  <c r="L8" i="1" s="1"/>
  <c r="I7" i="1"/>
  <c r="I6" i="1"/>
  <c r="K6" i="1" s="1"/>
  <c r="L6" i="1" s="1"/>
  <c r="K5" i="1"/>
  <c r="L5" i="1" s="1"/>
  <c r="K4" i="1"/>
  <c r="L4" i="1" s="1"/>
  <c r="K5" i="2" l="1"/>
  <c r="L5" i="2" s="1"/>
  <c r="K7" i="2"/>
  <c r="L7" i="2" s="1"/>
  <c r="K9" i="2"/>
  <c r="L9" i="2" s="1"/>
  <c r="I10" i="2"/>
  <c r="K7" i="1"/>
  <c r="L7" i="1" s="1"/>
  <c r="K9" i="1"/>
  <c r="L9" i="1" s="1"/>
  <c r="L22" i="1" s="1"/>
  <c r="K11" i="1"/>
  <c r="L11" i="1" s="1"/>
  <c r="K13" i="1"/>
  <c r="L13" i="1" s="1"/>
  <c r="K15" i="1"/>
  <c r="L15" i="1" s="1"/>
  <c r="K17" i="1"/>
  <c r="L17" i="1" s="1"/>
  <c r="K19" i="1"/>
  <c r="L19" i="1" s="1"/>
  <c r="K21" i="1"/>
  <c r="L21" i="1" s="1"/>
  <c r="L10" i="2" l="1"/>
</calcChain>
</file>

<file path=xl/sharedStrings.xml><?xml version="1.0" encoding="utf-8"?>
<sst xmlns="http://schemas.openxmlformats.org/spreadsheetml/2006/main" count="130" uniqueCount="64">
  <si>
    <t>Sl. No.</t>
  </si>
  <si>
    <t>Vehicle No.</t>
  </si>
  <si>
    <t>Indent No.</t>
  </si>
  <si>
    <t xml:space="preserve">Deliviery Challan No. </t>
  </si>
  <si>
    <t>Quotation No.</t>
  </si>
  <si>
    <t>Date</t>
  </si>
  <si>
    <t>Claimed Amount Rs.</t>
  </si>
  <si>
    <t>Paid amount by  G.H.M.C.    Rs.</t>
  </si>
  <si>
    <t>Difference Amount Rs.</t>
  </si>
  <si>
    <t>5% Financial Charges per Month for Delayed Payments Rs.</t>
  </si>
  <si>
    <t>Total Amount Recievable from G.H.M.C. by Srinivasa Gen Rig Spares      Rs.</t>
  </si>
  <si>
    <t>Remarks                                                                                                                              Record duly signed by the concerned Officer,                                                Zerox copy enclosed</t>
  </si>
  <si>
    <t xml:space="preserve"> 169 TATA</t>
  </si>
  <si>
    <t>210-87</t>
  </si>
  <si>
    <t>Delivery challan encosed</t>
  </si>
  <si>
    <t>147 TATA</t>
  </si>
  <si>
    <t>257-65</t>
  </si>
  <si>
    <t>AP 11 V 5183</t>
  </si>
  <si>
    <t>225-88</t>
  </si>
  <si>
    <t>225-86</t>
  </si>
  <si>
    <t>257-95</t>
  </si>
  <si>
    <t>257-99</t>
  </si>
  <si>
    <t>6088 A. Nissan</t>
  </si>
  <si>
    <t>257-57</t>
  </si>
  <si>
    <t>6052 Eicher</t>
  </si>
  <si>
    <t>225-99</t>
  </si>
  <si>
    <t>169 TATA</t>
  </si>
  <si>
    <t>210-90</t>
  </si>
  <si>
    <t>8379 Eicher</t>
  </si>
  <si>
    <t>225-96</t>
  </si>
  <si>
    <t>257-91</t>
  </si>
  <si>
    <t>257-66</t>
  </si>
  <si>
    <t>257-64</t>
  </si>
  <si>
    <t>257-73</t>
  </si>
  <si>
    <t>32-100</t>
  </si>
  <si>
    <t>AP 11 U 4980</t>
  </si>
  <si>
    <t>004-35</t>
  </si>
  <si>
    <t>3650 Cargo</t>
  </si>
  <si>
    <t>209-91</t>
  </si>
  <si>
    <t>AP 11 V 8481</t>
  </si>
  <si>
    <t>31- 43</t>
  </si>
  <si>
    <t>31-43</t>
  </si>
  <si>
    <t>Total amount in Rs.</t>
  </si>
  <si>
    <t>Note: services received by GHMC but orders not issued.</t>
  </si>
  <si>
    <t xml:space="preserve">continued in page 2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</si>
  <si>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</si>
  <si>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Proprietor</t>
  </si>
  <si>
    <t>Paid Amount by    G.H.M.C. Rs.</t>
  </si>
  <si>
    <t xml:space="preserve">Remarks                                                                                   Duly Signed by authorised signatory                                   Zerox copy enclosed </t>
  </si>
  <si>
    <t>Brought forward</t>
  </si>
  <si>
    <t>AP 11 V 8689</t>
  </si>
  <si>
    <t>31-16</t>
  </si>
  <si>
    <t>AP 11 W 3651</t>
  </si>
  <si>
    <t>31-50</t>
  </si>
  <si>
    <t>32-70</t>
  </si>
  <si>
    <t>AP 11 U 5172</t>
  </si>
  <si>
    <t>34-18</t>
  </si>
  <si>
    <t>AP 11 U 169</t>
  </si>
  <si>
    <t>004-05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</si>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</sst>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7" fontId="3" fillId="0" borderId="6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/>
    <xf numFmtId="0" fontId="1" fillId="0" borderId="6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workbookViewId="0">
      <selection activeCell="D4" sqref="D4"/>
    </sheetView>
  </sheetViews>
  <sheetFormatPr defaultRowHeight="15" x14ac:dyDescent="0.25"/>
  <cols>
    <col min="1" max="1" width="5.855468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0.7109375" customWidth="1"/>
    <col min="8" max="8" width="12.5703125" customWidth="1"/>
    <col min="9" max="9" width="10.28515625" customWidth="1"/>
    <col min="10" max="10" width="8.5703125" customWidth="1"/>
    <col min="11" max="11" width="11" customWidth="1"/>
    <col min="12" max="12" width="11.5703125" customWidth="1"/>
    <col min="13" max="13" width="32.140625" customWidth="1"/>
    <col min="14" max="15" width="11.42578125" customWidth="1"/>
    <col min="16" max="16" width="28.5703125" customWidth="1"/>
  </cols>
  <sheetData>
    <row r="1" spans="1:16" ht="31.5" customHeight="1" x14ac:dyDescent="0.25">
      <c r="A1" s="25" t="s">
        <v>61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/>
      <c r="O1" s="24"/>
      <c r="P1" s="24"/>
    </row>
    <row r="2" spans="1:16" ht="57" customHeight="1" x14ac:dyDescent="0.25">
      <c r="A2" s="17" t="s">
        <v>0</v>
      </c>
      <c r="B2" s="12" t="s">
        <v>1</v>
      </c>
      <c r="C2" s="12" t="s">
        <v>2</v>
      </c>
      <c r="D2" s="19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62</v>
      </c>
      <c r="K2" s="12" t="s">
        <v>9</v>
      </c>
      <c r="L2" s="12" t="s">
        <v>10</v>
      </c>
      <c r="M2" s="12" t="s">
        <v>11</v>
      </c>
    </row>
    <row r="3" spans="1:16" ht="66" customHeight="1" x14ac:dyDescent="0.25">
      <c r="A3" s="18"/>
      <c r="B3" s="13"/>
      <c r="C3" s="13"/>
      <c r="D3" s="20"/>
      <c r="E3" s="13"/>
      <c r="F3" s="13"/>
      <c r="G3" s="13"/>
      <c r="H3" s="13"/>
      <c r="I3" s="13"/>
      <c r="J3" s="13"/>
      <c r="K3" s="13"/>
      <c r="L3" s="13"/>
      <c r="M3" s="13"/>
    </row>
    <row r="4" spans="1:16" ht="19.5" customHeight="1" x14ac:dyDescent="0.25">
      <c r="A4" s="1">
        <v>1</v>
      </c>
      <c r="B4" s="1" t="s">
        <v>12</v>
      </c>
      <c r="C4" s="1" t="s">
        <v>13</v>
      </c>
      <c r="D4" s="1">
        <v>368</v>
      </c>
      <c r="E4" s="1" t="s">
        <v>13</v>
      </c>
      <c r="F4" s="2">
        <v>39474</v>
      </c>
      <c r="G4" s="1">
        <v>20595</v>
      </c>
      <c r="H4" s="1">
        <v>0</v>
      </c>
      <c r="I4" s="1">
        <v>20595</v>
      </c>
      <c r="J4" s="1">
        <f>DATEDIF(F4,"31.12.2020","M")</f>
        <v>155</v>
      </c>
      <c r="K4" s="1">
        <f t="shared" ref="K4:K8" si="0">((5*I4)/100)*J4</f>
        <v>159611.25</v>
      </c>
      <c r="L4" s="1">
        <f t="shared" ref="L4:L8" si="1">I4+K4</f>
        <v>180206.25</v>
      </c>
      <c r="M4" s="1" t="s">
        <v>14</v>
      </c>
    </row>
    <row r="5" spans="1:16" ht="19.5" customHeight="1" x14ac:dyDescent="0.25">
      <c r="A5" s="1">
        <v>2</v>
      </c>
      <c r="B5" s="1" t="s">
        <v>15</v>
      </c>
      <c r="C5" s="1" t="s">
        <v>16</v>
      </c>
      <c r="D5" s="1">
        <v>367</v>
      </c>
      <c r="E5" s="1" t="s">
        <v>16</v>
      </c>
      <c r="F5" s="2">
        <v>39459</v>
      </c>
      <c r="G5" s="1">
        <v>20840</v>
      </c>
      <c r="H5" s="1">
        <v>0</v>
      </c>
      <c r="I5" s="1">
        <v>20840</v>
      </c>
      <c r="J5" s="1">
        <f t="shared" ref="J5:J21" si="2">DATEDIF(F5,"31.12.2020","M")</f>
        <v>155</v>
      </c>
      <c r="K5" s="1">
        <f t="shared" si="0"/>
        <v>161510</v>
      </c>
      <c r="L5" s="1">
        <f t="shared" si="1"/>
        <v>182350</v>
      </c>
      <c r="M5" s="1" t="s">
        <v>14</v>
      </c>
    </row>
    <row r="6" spans="1:16" ht="19.5" customHeight="1" x14ac:dyDescent="0.25">
      <c r="A6" s="1">
        <v>3</v>
      </c>
      <c r="B6" s="1" t="s">
        <v>17</v>
      </c>
      <c r="C6" s="1" t="s">
        <v>18</v>
      </c>
      <c r="D6" s="1">
        <v>371</v>
      </c>
      <c r="E6" s="1" t="s">
        <v>18</v>
      </c>
      <c r="F6" s="2">
        <v>39484</v>
      </c>
      <c r="G6" s="1">
        <v>23116</v>
      </c>
      <c r="H6" s="1">
        <v>0</v>
      </c>
      <c r="I6" s="1">
        <f t="shared" ref="I6:I8" si="3">G6-H6</f>
        <v>23116</v>
      </c>
      <c r="J6" s="1">
        <f t="shared" si="2"/>
        <v>154</v>
      </c>
      <c r="K6" s="1">
        <f t="shared" si="0"/>
        <v>177993.19999999998</v>
      </c>
      <c r="L6" s="1">
        <f t="shared" si="1"/>
        <v>201109.19999999998</v>
      </c>
      <c r="M6" s="1" t="s">
        <v>14</v>
      </c>
    </row>
    <row r="7" spans="1:16" ht="19.5" customHeight="1" x14ac:dyDescent="0.25">
      <c r="A7" s="1">
        <v>4</v>
      </c>
      <c r="B7" s="1" t="s">
        <v>17</v>
      </c>
      <c r="C7" s="1" t="s">
        <v>19</v>
      </c>
      <c r="D7" s="1">
        <v>279</v>
      </c>
      <c r="E7" s="1" t="s">
        <v>19</v>
      </c>
      <c r="F7" s="2">
        <v>39484</v>
      </c>
      <c r="G7" s="1">
        <v>17811</v>
      </c>
      <c r="H7" s="1">
        <v>0</v>
      </c>
      <c r="I7" s="1">
        <f t="shared" si="3"/>
        <v>17811</v>
      </c>
      <c r="J7" s="1">
        <f t="shared" si="2"/>
        <v>154</v>
      </c>
      <c r="K7" s="1">
        <f t="shared" si="0"/>
        <v>137144.69999999998</v>
      </c>
      <c r="L7" s="1">
        <f t="shared" si="1"/>
        <v>154955.69999999998</v>
      </c>
      <c r="M7" s="1" t="s">
        <v>14</v>
      </c>
    </row>
    <row r="8" spans="1:16" ht="19.5" customHeight="1" x14ac:dyDescent="0.25">
      <c r="A8" s="1">
        <v>5</v>
      </c>
      <c r="B8" s="1" t="s">
        <v>17</v>
      </c>
      <c r="C8" s="1" t="s">
        <v>20</v>
      </c>
      <c r="D8" s="1">
        <v>362</v>
      </c>
      <c r="E8" s="1" t="s">
        <v>20</v>
      </c>
      <c r="F8" s="2">
        <v>39484</v>
      </c>
      <c r="G8" s="1">
        <v>12190</v>
      </c>
      <c r="H8" s="1">
        <v>0</v>
      </c>
      <c r="I8" s="1">
        <f t="shared" si="3"/>
        <v>12190</v>
      </c>
      <c r="J8" s="1">
        <f t="shared" si="2"/>
        <v>154</v>
      </c>
      <c r="K8" s="1">
        <f t="shared" si="0"/>
        <v>93863</v>
      </c>
      <c r="L8" s="1">
        <f t="shared" si="1"/>
        <v>106053</v>
      </c>
      <c r="M8" s="1" t="s">
        <v>14</v>
      </c>
    </row>
    <row r="9" spans="1:16" ht="19.5" customHeight="1" x14ac:dyDescent="0.25">
      <c r="A9" s="1">
        <v>6</v>
      </c>
      <c r="B9" s="1" t="s">
        <v>17</v>
      </c>
      <c r="C9" s="1" t="s">
        <v>21</v>
      </c>
      <c r="D9" s="1">
        <v>360</v>
      </c>
      <c r="E9" s="1" t="s">
        <v>21</v>
      </c>
      <c r="F9" s="2">
        <v>39484</v>
      </c>
      <c r="G9" s="1">
        <v>12000</v>
      </c>
      <c r="H9" s="1">
        <v>0</v>
      </c>
      <c r="I9" s="1">
        <f>G9-H9</f>
        <v>12000</v>
      </c>
      <c r="J9" s="1">
        <f t="shared" si="2"/>
        <v>154</v>
      </c>
      <c r="K9" s="1">
        <f>((5*I9)/100)*J9</f>
        <v>92400</v>
      </c>
      <c r="L9" s="1">
        <f>I9+K9</f>
        <v>104400</v>
      </c>
      <c r="M9" s="1" t="s">
        <v>14</v>
      </c>
    </row>
    <row r="10" spans="1:16" ht="19.5" customHeight="1" x14ac:dyDescent="0.25">
      <c r="A10" s="1">
        <v>7</v>
      </c>
      <c r="B10" s="1" t="s">
        <v>22</v>
      </c>
      <c r="C10" s="1" t="s">
        <v>23</v>
      </c>
      <c r="D10" s="1">
        <v>370</v>
      </c>
      <c r="E10" s="1" t="s">
        <v>23</v>
      </c>
      <c r="F10" s="2">
        <v>39455</v>
      </c>
      <c r="G10" s="1">
        <v>16315</v>
      </c>
      <c r="H10" s="1">
        <v>0</v>
      </c>
      <c r="I10" s="1">
        <f t="shared" ref="I10:I21" si="4">G10-H10</f>
        <v>16315</v>
      </c>
      <c r="J10" s="1">
        <f t="shared" si="2"/>
        <v>155</v>
      </c>
      <c r="K10" s="1">
        <f t="shared" ref="K10:K21" si="5">((5*I10)/100)*J10</f>
        <v>126441.25</v>
      </c>
      <c r="L10" s="1">
        <f t="shared" ref="L10:L21" si="6">I10+K10</f>
        <v>142756.25</v>
      </c>
      <c r="M10" s="1" t="s">
        <v>14</v>
      </c>
    </row>
    <row r="11" spans="1:16" ht="19.5" customHeight="1" x14ac:dyDescent="0.25">
      <c r="A11" s="1">
        <v>8</v>
      </c>
      <c r="B11" s="1" t="s">
        <v>24</v>
      </c>
      <c r="C11" s="1" t="s">
        <v>25</v>
      </c>
      <c r="D11" s="1">
        <v>254</v>
      </c>
      <c r="E11" s="1" t="s">
        <v>25</v>
      </c>
      <c r="F11" s="2">
        <v>39504</v>
      </c>
      <c r="G11" s="1">
        <v>11630</v>
      </c>
      <c r="H11" s="1">
        <v>0</v>
      </c>
      <c r="I11" s="1">
        <f t="shared" si="4"/>
        <v>11630</v>
      </c>
      <c r="J11" s="1">
        <f t="shared" si="2"/>
        <v>154</v>
      </c>
      <c r="K11" s="1">
        <f t="shared" si="5"/>
        <v>89551</v>
      </c>
      <c r="L11" s="1">
        <f t="shared" si="6"/>
        <v>101181</v>
      </c>
      <c r="M11" s="1" t="s">
        <v>14</v>
      </c>
    </row>
    <row r="12" spans="1:16" ht="19.5" customHeight="1" x14ac:dyDescent="0.25">
      <c r="A12" s="1">
        <v>9</v>
      </c>
      <c r="B12" s="1" t="s">
        <v>26</v>
      </c>
      <c r="C12" s="1" t="s">
        <v>27</v>
      </c>
      <c r="D12" s="1">
        <v>267</v>
      </c>
      <c r="E12" s="1" t="s">
        <v>27</v>
      </c>
      <c r="F12" s="2">
        <v>39475</v>
      </c>
      <c r="G12" s="1">
        <v>17650</v>
      </c>
      <c r="H12" s="1">
        <v>0</v>
      </c>
      <c r="I12" s="1">
        <f t="shared" si="4"/>
        <v>17650</v>
      </c>
      <c r="J12" s="1">
        <f t="shared" si="2"/>
        <v>155</v>
      </c>
      <c r="K12" s="1">
        <f t="shared" si="5"/>
        <v>136787.5</v>
      </c>
      <c r="L12" s="1">
        <f t="shared" si="6"/>
        <v>154437.5</v>
      </c>
      <c r="M12" s="1" t="s">
        <v>14</v>
      </c>
    </row>
    <row r="13" spans="1:16" ht="19.5" customHeight="1" x14ac:dyDescent="0.25">
      <c r="A13" s="1">
        <v>10</v>
      </c>
      <c r="B13" s="1" t="s">
        <v>28</v>
      </c>
      <c r="C13" s="1" t="s">
        <v>29</v>
      </c>
      <c r="D13" s="1">
        <v>255</v>
      </c>
      <c r="E13" s="1" t="s">
        <v>29</v>
      </c>
      <c r="F13" s="2">
        <v>39496</v>
      </c>
      <c r="G13" s="1">
        <v>6900</v>
      </c>
      <c r="H13" s="1">
        <v>0</v>
      </c>
      <c r="I13" s="1">
        <f t="shared" si="4"/>
        <v>6900</v>
      </c>
      <c r="J13" s="1">
        <f t="shared" si="2"/>
        <v>154</v>
      </c>
      <c r="K13" s="1">
        <f t="shared" si="5"/>
        <v>53130</v>
      </c>
      <c r="L13" s="1">
        <f t="shared" si="6"/>
        <v>60030</v>
      </c>
      <c r="M13" s="1" t="s">
        <v>14</v>
      </c>
    </row>
    <row r="14" spans="1:16" ht="19.5" customHeight="1" x14ac:dyDescent="0.25">
      <c r="A14" s="1">
        <v>11</v>
      </c>
      <c r="B14" s="1" t="s">
        <v>26</v>
      </c>
      <c r="C14" s="1" t="s">
        <v>30</v>
      </c>
      <c r="D14" s="1">
        <v>257</v>
      </c>
      <c r="E14" s="1" t="s">
        <v>30</v>
      </c>
      <c r="F14" s="2">
        <v>39475</v>
      </c>
      <c r="G14" s="1">
        <v>23600</v>
      </c>
      <c r="H14" s="1">
        <v>0</v>
      </c>
      <c r="I14" s="1">
        <f t="shared" si="4"/>
        <v>23600</v>
      </c>
      <c r="J14" s="1">
        <f t="shared" si="2"/>
        <v>155</v>
      </c>
      <c r="K14" s="1">
        <f t="shared" si="5"/>
        <v>182900</v>
      </c>
      <c r="L14" s="1">
        <f t="shared" si="6"/>
        <v>206500</v>
      </c>
      <c r="M14" s="1" t="s">
        <v>14</v>
      </c>
    </row>
    <row r="15" spans="1:16" ht="19.5" customHeight="1" x14ac:dyDescent="0.25">
      <c r="A15" s="1">
        <v>12</v>
      </c>
      <c r="B15" s="1" t="s">
        <v>15</v>
      </c>
      <c r="C15" s="1" t="s">
        <v>31</v>
      </c>
      <c r="D15" s="1">
        <v>365</v>
      </c>
      <c r="E15" s="1" t="s">
        <v>31</v>
      </c>
      <c r="F15" s="2">
        <v>39459</v>
      </c>
      <c r="G15" s="1">
        <v>8770</v>
      </c>
      <c r="H15" s="1">
        <v>0</v>
      </c>
      <c r="I15" s="1">
        <f t="shared" si="4"/>
        <v>8770</v>
      </c>
      <c r="J15" s="1">
        <f t="shared" si="2"/>
        <v>155</v>
      </c>
      <c r="K15" s="1">
        <f t="shared" si="5"/>
        <v>67967.5</v>
      </c>
      <c r="L15" s="1">
        <f t="shared" si="6"/>
        <v>76737.5</v>
      </c>
      <c r="M15" s="1" t="s">
        <v>14</v>
      </c>
    </row>
    <row r="16" spans="1:16" ht="19.5" customHeight="1" x14ac:dyDescent="0.25">
      <c r="A16" s="1">
        <v>13</v>
      </c>
      <c r="B16" s="1" t="s">
        <v>15</v>
      </c>
      <c r="C16" s="1" t="s">
        <v>32</v>
      </c>
      <c r="D16" s="1">
        <v>361</v>
      </c>
      <c r="E16" s="1" t="s">
        <v>32</v>
      </c>
      <c r="F16" s="2">
        <v>39459</v>
      </c>
      <c r="G16" s="1">
        <v>12190</v>
      </c>
      <c r="H16" s="1">
        <v>0</v>
      </c>
      <c r="I16" s="1">
        <f t="shared" si="4"/>
        <v>12190</v>
      </c>
      <c r="J16" s="1">
        <f t="shared" si="2"/>
        <v>155</v>
      </c>
      <c r="K16" s="1">
        <f t="shared" si="5"/>
        <v>94472.5</v>
      </c>
      <c r="L16" s="1">
        <f t="shared" si="6"/>
        <v>106662.5</v>
      </c>
      <c r="M16" s="1" t="s">
        <v>14</v>
      </c>
    </row>
    <row r="17" spans="1:16" ht="19.5" customHeight="1" x14ac:dyDescent="0.25">
      <c r="A17" s="1">
        <v>14</v>
      </c>
      <c r="B17" s="1" t="s">
        <v>15</v>
      </c>
      <c r="C17" s="1" t="s">
        <v>33</v>
      </c>
      <c r="D17" s="1">
        <v>276</v>
      </c>
      <c r="E17" s="1" t="s">
        <v>33</v>
      </c>
      <c r="F17" s="2">
        <v>39459</v>
      </c>
      <c r="G17" s="1">
        <v>18790</v>
      </c>
      <c r="H17" s="1">
        <v>0</v>
      </c>
      <c r="I17" s="1">
        <f t="shared" si="4"/>
        <v>18790</v>
      </c>
      <c r="J17" s="1">
        <f t="shared" si="2"/>
        <v>155</v>
      </c>
      <c r="K17" s="1">
        <f t="shared" si="5"/>
        <v>145622.5</v>
      </c>
      <c r="L17" s="1">
        <f t="shared" si="6"/>
        <v>164412.5</v>
      </c>
      <c r="M17" s="1" t="s">
        <v>14</v>
      </c>
    </row>
    <row r="18" spans="1:16" ht="19.5" customHeight="1" x14ac:dyDescent="0.25">
      <c r="A18" s="1">
        <v>15</v>
      </c>
      <c r="B18" s="1" t="s">
        <v>15</v>
      </c>
      <c r="C18" s="1" t="s">
        <v>34</v>
      </c>
      <c r="D18" s="1">
        <v>260</v>
      </c>
      <c r="E18" s="1" t="s">
        <v>34</v>
      </c>
      <c r="F18" s="2">
        <v>39583</v>
      </c>
      <c r="G18" s="1">
        <v>11565</v>
      </c>
      <c r="H18" s="1">
        <v>0</v>
      </c>
      <c r="I18" s="1">
        <f t="shared" si="4"/>
        <v>11565</v>
      </c>
      <c r="J18" s="1">
        <f t="shared" si="2"/>
        <v>151</v>
      </c>
      <c r="K18" s="1">
        <f t="shared" si="5"/>
        <v>87315.75</v>
      </c>
      <c r="L18" s="1">
        <f t="shared" si="6"/>
        <v>98880.75</v>
      </c>
      <c r="M18" s="1" t="s">
        <v>14</v>
      </c>
    </row>
    <row r="19" spans="1:16" ht="19.5" customHeight="1" x14ac:dyDescent="0.25">
      <c r="A19" s="1">
        <v>16</v>
      </c>
      <c r="B19" s="1" t="s">
        <v>35</v>
      </c>
      <c r="C19" s="3" t="s">
        <v>36</v>
      </c>
      <c r="D19" s="1">
        <v>259</v>
      </c>
      <c r="E19" s="3" t="s">
        <v>36</v>
      </c>
      <c r="F19" s="2">
        <v>39561</v>
      </c>
      <c r="G19" s="1">
        <v>13065</v>
      </c>
      <c r="H19" s="1">
        <v>0</v>
      </c>
      <c r="I19" s="1">
        <f t="shared" si="4"/>
        <v>13065</v>
      </c>
      <c r="J19" s="1">
        <f t="shared" si="2"/>
        <v>152</v>
      </c>
      <c r="K19" s="1">
        <f t="shared" si="5"/>
        <v>99294</v>
      </c>
      <c r="L19" s="1">
        <f t="shared" si="6"/>
        <v>112359</v>
      </c>
      <c r="M19" s="1" t="s">
        <v>14</v>
      </c>
    </row>
    <row r="20" spans="1:16" ht="19.5" customHeight="1" x14ac:dyDescent="0.25">
      <c r="A20" s="1">
        <v>17</v>
      </c>
      <c r="B20" s="1" t="s">
        <v>37</v>
      </c>
      <c r="C20" s="1" t="s">
        <v>38</v>
      </c>
      <c r="D20" s="1">
        <v>209</v>
      </c>
      <c r="E20" s="1" t="s">
        <v>38</v>
      </c>
      <c r="F20" s="2">
        <v>39455</v>
      </c>
      <c r="G20" s="1">
        <v>8264</v>
      </c>
      <c r="H20" s="1">
        <v>0</v>
      </c>
      <c r="I20" s="1">
        <f t="shared" si="4"/>
        <v>8264</v>
      </c>
      <c r="J20" s="1">
        <f t="shared" si="2"/>
        <v>155</v>
      </c>
      <c r="K20" s="1">
        <f t="shared" si="5"/>
        <v>64046</v>
      </c>
      <c r="L20" s="1">
        <f t="shared" si="6"/>
        <v>72310</v>
      </c>
      <c r="M20" s="1" t="s">
        <v>14</v>
      </c>
    </row>
    <row r="21" spans="1:16" ht="19.5" customHeight="1" x14ac:dyDescent="0.25">
      <c r="A21" s="1">
        <v>18</v>
      </c>
      <c r="B21" s="1" t="s">
        <v>39</v>
      </c>
      <c r="C21" s="1" t="s">
        <v>40</v>
      </c>
      <c r="D21" s="1">
        <v>282</v>
      </c>
      <c r="E21" s="1" t="s">
        <v>41</v>
      </c>
      <c r="F21" s="2">
        <v>39576</v>
      </c>
      <c r="G21" s="1">
        <v>19215</v>
      </c>
      <c r="H21" s="1">
        <v>0</v>
      </c>
      <c r="I21" s="1">
        <f t="shared" si="4"/>
        <v>19215</v>
      </c>
      <c r="J21" s="1">
        <f t="shared" si="2"/>
        <v>151</v>
      </c>
      <c r="K21" s="1">
        <f t="shared" si="5"/>
        <v>145073.25</v>
      </c>
      <c r="L21" s="1">
        <f t="shared" si="6"/>
        <v>164288.25</v>
      </c>
      <c r="M21" s="1" t="s">
        <v>14</v>
      </c>
    </row>
    <row r="22" spans="1:16" ht="19.5" customHeight="1" x14ac:dyDescent="0.25">
      <c r="A22" s="14" t="s">
        <v>42</v>
      </c>
      <c r="B22" s="15"/>
      <c r="C22" s="15"/>
      <c r="D22" s="15"/>
      <c r="E22" s="15"/>
      <c r="F22" s="15"/>
      <c r="G22" s="15"/>
      <c r="H22" s="16"/>
      <c r="I22" s="4">
        <f>SUM(G4:G21)</f>
        <v>274506</v>
      </c>
      <c r="K22" s="5"/>
      <c r="L22" s="4">
        <f>SUM(L4:L21)</f>
        <v>2389629.4</v>
      </c>
      <c r="M22" s="27"/>
      <c r="N22" s="24"/>
      <c r="O22" s="26"/>
      <c r="P22" s="8"/>
    </row>
    <row r="23" spans="1:16" ht="19.5" customHeight="1" x14ac:dyDescent="0.25">
      <c r="A23" s="10" t="s">
        <v>43</v>
      </c>
      <c r="B23" s="10"/>
      <c r="C23" s="10"/>
      <c r="D23" s="10"/>
      <c r="E23" s="10"/>
      <c r="F23" s="10"/>
      <c r="G23" s="10"/>
      <c r="H23" s="10"/>
      <c r="I23" s="10"/>
      <c r="J23" s="10"/>
      <c r="K23" s="6"/>
      <c r="L23" s="6"/>
      <c r="M23" s="8" t="s">
        <v>44</v>
      </c>
      <c r="N23" s="7"/>
      <c r="O23" s="8"/>
    </row>
    <row r="24" spans="1:16" x14ac:dyDescent="0.25">
      <c r="A24" s="7"/>
      <c r="B24" s="7"/>
      <c r="C24" s="7"/>
      <c r="D24" s="7"/>
      <c r="E24" s="7"/>
      <c r="F24" s="7"/>
      <c r="G24" s="7"/>
      <c r="H24" s="7"/>
      <c r="I24" s="7"/>
      <c r="J24" s="8"/>
      <c r="K24" s="7"/>
      <c r="L24" s="7"/>
      <c r="M24" s="7"/>
      <c r="N24" s="7"/>
      <c r="O24" s="8"/>
      <c r="P24" s="8"/>
    </row>
    <row r="25" spans="1:16" ht="15" customHeight="1" x14ac:dyDescent="0.25">
      <c r="A25" s="11" t="s">
        <v>45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8"/>
      <c r="O25" s="28"/>
      <c r="P25" s="28"/>
    </row>
    <row r="26" spans="1:16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8"/>
      <c r="O26" s="28"/>
      <c r="P26" s="28"/>
    </row>
    <row r="27" spans="1:1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8"/>
      <c r="O27" s="28"/>
      <c r="P27" s="28"/>
    </row>
    <row r="28" spans="1:16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8"/>
      <c r="O28" s="28"/>
      <c r="P28" s="28"/>
    </row>
    <row r="29" spans="1:16" ht="15" customHeight="1" x14ac:dyDescent="0.25">
      <c r="A29" s="11" t="s">
        <v>46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8"/>
      <c r="O29" s="28"/>
      <c r="P29" s="28"/>
    </row>
  </sheetData>
  <mergeCells count="18">
    <mergeCell ref="A2:A3"/>
    <mergeCell ref="B2:B3"/>
    <mergeCell ref="C2:C3"/>
    <mergeCell ref="D2:D3"/>
    <mergeCell ref="E2:E3"/>
    <mergeCell ref="F2:F3"/>
    <mergeCell ref="G2:G3"/>
    <mergeCell ref="A1:M1"/>
    <mergeCell ref="A23:J23"/>
    <mergeCell ref="H2:H3"/>
    <mergeCell ref="I2:I3"/>
    <mergeCell ref="J2:J3"/>
    <mergeCell ref="K2:K3"/>
    <mergeCell ref="L2:L3"/>
    <mergeCell ref="M2:M3"/>
    <mergeCell ref="A22:H22"/>
    <mergeCell ref="A25:M28"/>
    <mergeCell ref="A29:M29"/>
  </mergeCells>
  <pageMargins left="0.7" right="0.7" top="0.75" bottom="0.75" header="0.3" footer="0.3"/>
  <pageSetup paperSize="9" scale="7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workbookViewId="0">
      <selection activeCell="N2" sqref="N2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8.28515625" customWidth="1"/>
    <col min="8" max="8" width="11.42578125" customWidth="1"/>
    <col min="9" max="9" width="10.85546875" customWidth="1"/>
    <col min="10" max="10" width="8.5703125" customWidth="1"/>
    <col min="11" max="11" width="11" customWidth="1"/>
    <col min="12" max="12" width="12.28515625" customWidth="1"/>
    <col min="13" max="13" width="28.28515625" customWidth="1"/>
    <col min="14" max="15" width="11.42578125" customWidth="1"/>
    <col min="16" max="16" width="28.5703125" customWidth="1"/>
  </cols>
  <sheetData>
    <row r="1" spans="1:16" ht="33" customHeight="1" x14ac:dyDescent="0.25">
      <c r="A1" s="25" t="s">
        <v>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/>
      <c r="O1" s="24"/>
      <c r="P1" s="24"/>
    </row>
    <row r="2" spans="1:16" ht="60.75" customHeight="1" x14ac:dyDescent="0.25">
      <c r="A2" s="17" t="s">
        <v>0</v>
      </c>
      <c r="B2" s="12" t="s">
        <v>1</v>
      </c>
      <c r="C2" s="12" t="s">
        <v>2</v>
      </c>
      <c r="D2" s="19" t="s">
        <v>3</v>
      </c>
      <c r="E2" s="12" t="s">
        <v>4</v>
      </c>
      <c r="F2" s="12" t="s">
        <v>5</v>
      </c>
      <c r="G2" s="12" t="s">
        <v>6</v>
      </c>
      <c r="H2" s="12" t="s">
        <v>47</v>
      </c>
      <c r="I2" s="12" t="s">
        <v>8</v>
      </c>
      <c r="J2" s="12" t="s">
        <v>62</v>
      </c>
      <c r="K2" s="12" t="s">
        <v>9</v>
      </c>
      <c r="L2" s="12" t="s">
        <v>10</v>
      </c>
      <c r="M2" s="12" t="s">
        <v>48</v>
      </c>
    </row>
    <row r="3" spans="1:16" ht="60" customHeight="1" x14ac:dyDescent="0.25">
      <c r="A3" s="18"/>
      <c r="B3" s="13"/>
      <c r="C3" s="13"/>
      <c r="D3" s="20"/>
      <c r="E3" s="13"/>
      <c r="F3" s="13"/>
      <c r="G3" s="13"/>
      <c r="H3" s="13"/>
      <c r="I3" s="13"/>
      <c r="J3" s="13"/>
      <c r="K3" s="13"/>
      <c r="L3" s="13"/>
      <c r="M3" s="13"/>
    </row>
    <row r="4" spans="1:16" ht="19.5" customHeight="1" x14ac:dyDescent="0.25">
      <c r="A4" s="21" t="s">
        <v>49</v>
      </c>
      <c r="B4" s="22"/>
      <c r="C4" s="22"/>
      <c r="D4" s="22"/>
      <c r="E4" s="22"/>
      <c r="F4" s="22"/>
      <c r="G4" s="22"/>
      <c r="H4" s="23"/>
      <c r="I4" s="9">
        <v>274506</v>
      </c>
      <c r="J4" s="9"/>
      <c r="K4" s="9"/>
      <c r="L4" s="9">
        <v>2389629.4</v>
      </c>
      <c r="M4" s="9"/>
    </row>
    <row r="5" spans="1:16" ht="19.5" customHeight="1" x14ac:dyDescent="0.25">
      <c r="A5" s="1">
        <v>19</v>
      </c>
      <c r="B5" s="1" t="s">
        <v>50</v>
      </c>
      <c r="C5" s="1" t="s">
        <v>51</v>
      </c>
      <c r="D5" s="1">
        <v>300</v>
      </c>
      <c r="E5" s="1" t="s">
        <v>51</v>
      </c>
      <c r="F5" s="2">
        <v>39575</v>
      </c>
      <c r="G5" s="1">
        <v>23532</v>
      </c>
      <c r="H5" s="1">
        <v>0</v>
      </c>
      <c r="I5" s="1">
        <f t="shared" ref="I5:I9" si="0">G5-H5</f>
        <v>23532</v>
      </c>
      <c r="J5" s="1">
        <f>DATEDIF(F5,"31.12.2020","M")</f>
        <v>151</v>
      </c>
      <c r="K5" s="1">
        <f t="shared" ref="K5:K9" si="1">((5*I5)/100)*J5</f>
        <v>177666.59999999998</v>
      </c>
      <c r="L5" s="1">
        <f t="shared" ref="L5:L9" si="2">I5+K5</f>
        <v>201198.59999999998</v>
      </c>
      <c r="M5" s="1" t="s">
        <v>14</v>
      </c>
    </row>
    <row r="6" spans="1:16" ht="19.5" customHeight="1" x14ac:dyDescent="0.25">
      <c r="A6" s="1">
        <v>20</v>
      </c>
      <c r="B6" s="1" t="s">
        <v>52</v>
      </c>
      <c r="C6" s="1" t="s">
        <v>53</v>
      </c>
      <c r="D6" s="1">
        <v>298</v>
      </c>
      <c r="E6" s="1" t="s">
        <v>53</v>
      </c>
      <c r="F6" s="2">
        <v>39576</v>
      </c>
      <c r="G6" s="1">
        <v>20278</v>
      </c>
      <c r="H6" s="1">
        <v>0</v>
      </c>
      <c r="I6" s="1">
        <f t="shared" si="0"/>
        <v>20278</v>
      </c>
      <c r="J6" s="1">
        <f t="shared" ref="J6:J9" si="3">DATEDIF(F6,"31.12.2020","M")</f>
        <v>151</v>
      </c>
      <c r="K6" s="1">
        <f t="shared" si="1"/>
        <v>153098.9</v>
      </c>
      <c r="L6" s="1">
        <f t="shared" si="2"/>
        <v>173376.9</v>
      </c>
      <c r="M6" s="1" t="s">
        <v>14</v>
      </c>
    </row>
    <row r="7" spans="1:16" ht="19.5" customHeight="1" x14ac:dyDescent="0.25">
      <c r="A7" s="1">
        <v>21</v>
      </c>
      <c r="B7" s="1" t="s">
        <v>39</v>
      </c>
      <c r="C7" s="1" t="s">
        <v>54</v>
      </c>
      <c r="D7" s="1">
        <v>284</v>
      </c>
      <c r="E7" s="1" t="s">
        <v>54</v>
      </c>
      <c r="F7" s="2">
        <v>39582</v>
      </c>
      <c r="G7" s="1">
        <v>18910</v>
      </c>
      <c r="H7" s="1">
        <v>0</v>
      </c>
      <c r="I7" s="1">
        <f t="shared" si="0"/>
        <v>18910</v>
      </c>
      <c r="J7" s="1">
        <f t="shared" si="3"/>
        <v>151</v>
      </c>
      <c r="K7" s="1">
        <f t="shared" si="1"/>
        <v>142770.5</v>
      </c>
      <c r="L7" s="1">
        <f t="shared" si="2"/>
        <v>161680.5</v>
      </c>
      <c r="M7" s="1" t="s">
        <v>14</v>
      </c>
    </row>
    <row r="8" spans="1:16" ht="19.5" customHeight="1" x14ac:dyDescent="0.25">
      <c r="A8" s="1">
        <v>22</v>
      </c>
      <c r="B8" s="1" t="s">
        <v>55</v>
      </c>
      <c r="C8" s="1" t="s">
        <v>56</v>
      </c>
      <c r="D8" s="1">
        <v>724</v>
      </c>
      <c r="E8" s="1" t="s">
        <v>56</v>
      </c>
      <c r="F8" s="2">
        <v>39587</v>
      </c>
      <c r="G8" s="1">
        <v>16853</v>
      </c>
      <c r="H8" s="1">
        <v>0</v>
      </c>
      <c r="I8" s="1">
        <f t="shared" si="0"/>
        <v>16853</v>
      </c>
      <c r="J8" s="1">
        <f t="shared" si="3"/>
        <v>151</v>
      </c>
      <c r="K8" s="1">
        <f t="shared" si="1"/>
        <v>127240.15</v>
      </c>
      <c r="L8" s="1">
        <f t="shared" si="2"/>
        <v>144093.15</v>
      </c>
      <c r="M8" s="1" t="s">
        <v>14</v>
      </c>
    </row>
    <row r="9" spans="1:16" ht="19.5" customHeight="1" x14ac:dyDescent="0.25">
      <c r="A9" s="1">
        <v>23</v>
      </c>
      <c r="B9" s="1" t="s">
        <v>57</v>
      </c>
      <c r="C9" s="1" t="s">
        <v>58</v>
      </c>
      <c r="D9" s="1">
        <v>284</v>
      </c>
      <c r="E9" s="1" t="s">
        <v>58</v>
      </c>
      <c r="F9" s="2">
        <v>39560</v>
      </c>
      <c r="G9" s="1">
        <v>19100</v>
      </c>
      <c r="H9" s="1">
        <v>0</v>
      </c>
      <c r="I9" s="1">
        <f t="shared" si="0"/>
        <v>19100</v>
      </c>
      <c r="J9" s="1">
        <f t="shared" si="3"/>
        <v>152</v>
      </c>
      <c r="K9" s="1">
        <f t="shared" si="1"/>
        <v>145160</v>
      </c>
      <c r="L9" s="1">
        <f t="shared" si="2"/>
        <v>164260</v>
      </c>
      <c r="M9" s="1" t="s">
        <v>14</v>
      </c>
    </row>
    <row r="10" spans="1:16" ht="19.5" customHeight="1" x14ac:dyDescent="0.25">
      <c r="A10" s="14" t="s">
        <v>42</v>
      </c>
      <c r="B10" s="15"/>
      <c r="C10" s="15"/>
      <c r="D10" s="15"/>
      <c r="E10" s="15"/>
      <c r="F10" s="15"/>
      <c r="G10" s="15"/>
      <c r="H10" s="16"/>
      <c r="I10" s="4">
        <f>SUM(I4:I9)</f>
        <v>373179</v>
      </c>
      <c r="K10" s="5"/>
      <c r="L10" s="4">
        <f>SUM(L4:L9)</f>
        <v>3234238.55</v>
      </c>
      <c r="M10" s="27"/>
      <c r="N10" s="24"/>
      <c r="O10" s="26"/>
      <c r="P10" s="8"/>
    </row>
    <row r="11" spans="1:16" ht="19.5" customHeight="1" x14ac:dyDescent="0.25">
      <c r="A11" s="10" t="s">
        <v>43</v>
      </c>
      <c r="B11" s="10"/>
      <c r="C11" s="10"/>
      <c r="D11" s="10"/>
      <c r="E11" s="10"/>
      <c r="F11" s="10"/>
      <c r="G11" s="10"/>
      <c r="H11" s="10"/>
      <c r="I11" s="10"/>
      <c r="J11" s="10"/>
      <c r="K11" s="6"/>
      <c r="L11" s="6"/>
      <c r="M11" s="6"/>
      <c r="N11" s="7"/>
      <c r="O11" s="8"/>
      <c r="P11" s="8"/>
    </row>
    <row r="12" spans="1:16" ht="15" customHeight="1" x14ac:dyDescent="0.25">
      <c r="A12" s="11" t="s">
        <v>59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7"/>
      <c r="O12" s="8"/>
      <c r="P12" s="8"/>
    </row>
    <row r="13" spans="1:16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8"/>
      <c r="O13" s="28"/>
      <c r="P13" s="28"/>
    </row>
    <row r="14" spans="1:1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8"/>
      <c r="O14" s="28"/>
      <c r="P14" s="28"/>
    </row>
    <row r="15" spans="1:16" ht="15" customHeight="1" x14ac:dyDescent="0.25">
      <c r="A15" s="11" t="s">
        <v>60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8"/>
      <c r="O15" s="28"/>
      <c r="P15" s="28"/>
    </row>
  </sheetData>
  <mergeCells count="19">
    <mergeCell ref="M2:M3"/>
    <mergeCell ref="A2:A3"/>
    <mergeCell ref="B2:B3"/>
    <mergeCell ref="C2:C3"/>
    <mergeCell ref="D2:D3"/>
    <mergeCell ref="E2:E3"/>
    <mergeCell ref="F2:F3"/>
    <mergeCell ref="G2:G3"/>
    <mergeCell ref="A1:M1"/>
    <mergeCell ref="H2:H3"/>
    <mergeCell ref="I2:I3"/>
    <mergeCell ref="J2:J3"/>
    <mergeCell ref="K2:K3"/>
    <mergeCell ref="L2:L3"/>
    <mergeCell ref="A11:J11"/>
    <mergeCell ref="A4:H4"/>
    <mergeCell ref="A10:H10"/>
    <mergeCell ref="A12:M14"/>
    <mergeCell ref="A15:M15"/>
  </mergeCells>
  <pageMargins left="0.7" right="0.7" top="0.75" bottom="0.75" header="0.3" footer="0.3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2021-01-15T07:13:48Z</dcterms:modified>
</cp:coreProperties>
</file>