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44525"/>
</workbook>
</file>

<file path=xl/calcChain.xml><?xml version="1.0" encoding="utf-8"?>
<calcChain xmlns="http://schemas.openxmlformats.org/spreadsheetml/2006/main">
  <c r="I14" i="2" l="1"/>
  <c r="L14" i="2"/>
  <c r="J6" i="2" l="1"/>
  <c r="J7" i="2"/>
  <c r="J8" i="2"/>
  <c r="J9" i="2"/>
  <c r="J10" i="2"/>
  <c r="J11" i="2"/>
  <c r="J12" i="2"/>
  <c r="J13" i="2"/>
  <c r="J5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  <c r="I13" i="2" l="1"/>
  <c r="I12" i="2"/>
  <c r="I11" i="2"/>
  <c r="I10" i="2"/>
  <c r="I9" i="2"/>
  <c r="I8" i="2"/>
  <c r="I7" i="2"/>
  <c r="I6" i="2"/>
  <c r="I5" i="2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L5" i="2" l="1"/>
  <c r="K5" i="2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L20" i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K21" i="1"/>
  <c r="L21" i="1" s="1"/>
  <c r="L22" i="1" l="1"/>
</calcChain>
</file>

<file path=xl/sharedStrings.xml><?xml version="1.0" encoding="utf-8"?>
<sst xmlns="http://schemas.openxmlformats.org/spreadsheetml/2006/main" count="113" uniqueCount="71">
  <si>
    <t>Sl. No.</t>
  </si>
  <si>
    <t>Vehicle No.</t>
  </si>
  <si>
    <t>Indent No.</t>
  </si>
  <si>
    <t>Order No.</t>
  </si>
  <si>
    <t>Date</t>
  </si>
  <si>
    <t>Claimed Amount Rs.</t>
  </si>
  <si>
    <t>Sanctioned amount by G.H.M.C. in Rs.</t>
  </si>
  <si>
    <t>Difference Amount Rs.</t>
  </si>
  <si>
    <t>5% Financial Charges per Month for Delayed Payments Rs.</t>
  </si>
  <si>
    <t>Total Amount Recievable from G.H.M.C. by Srinivasa Gen Rig Spares      Rs.</t>
  </si>
  <si>
    <t>Book No.</t>
  </si>
  <si>
    <t>Page no.</t>
  </si>
  <si>
    <t>AP 11 X 6591</t>
  </si>
  <si>
    <t>124-47</t>
  </si>
  <si>
    <t>AP 11 X 6652</t>
  </si>
  <si>
    <t>104-83</t>
  </si>
  <si>
    <t>6562 Dodge</t>
  </si>
  <si>
    <t>210-77</t>
  </si>
  <si>
    <t>8379 Canter</t>
  </si>
  <si>
    <t>225-95</t>
  </si>
  <si>
    <t>AP 11 U 8764</t>
  </si>
  <si>
    <t>57-88</t>
  </si>
  <si>
    <t>AP 11 W 3652</t>
  </si>
  <si>
    <t>125-100</t>
  </si>
  <si>
    <t>AP 11 U 8364</t>
  </si>
  <si>
    <t>125-12</t>
  </si>
  <si>
    <t>188-33</t>
  </si>
  <si>
    <t>Work shop</t>
  </si>
  <si>
    <t>130-44</t>
  </si>
  <si>
    <t>225-60</t>
  </si>
  <si>
    <t>AP 11 V 8393</t>
  </si>
  <si>
    <t>225-77</t>
  </si>
  <si>
    <t>AP 11 U 6088</t>
  </si>
  <si>
    <t>124-100</t>
  </si>
  <si>
    <t>AP 11 W 3668</t>
  </si>
  <si>
    <t>210-4</t>
  </si>
  <si>
    <t>AP 11 U 3642</t>
  </si>
  <si>
    <t>13-20</t>
  </si>
  <si>
    <t>AP 11 U 6174</t>
  </si>
  <si>
    <t>13-28</t>
  </si>
  <si>
    <t>AP 11 V 139</t>
  </si>
  <si>
    <t>14-48</t>
  </si>
  <si>
    <t>AP 11 U 6518</t>
  </si>
  <si>
    <t>220-05</t>
  </si>
  <si>
    <t>AP 11 X 7251</t>
  </si>
  <si>
    <t>105-98</t>
  </si>
  <si>
    <t>Total amount in Rs.</t>
  </si>
  <si>
    <t xml:space="preserve">                                                                                                                                                             for SRINIVASA GEN RIG SPARES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</si>
  <si>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Proprietor</t>
  </si>
  <si>
    <t>Sanctioned Amount By G.H.M.C.    Rs.</t>
  </si>
  <si>
    <t>Remarks</t>
  </si>
  <si>
    <t>AP 11 X 6680</t>
  </si>
  <si>
    <t>105-19</t>
  </si>
  <si>
    <t>AP 11 V 8383</t>
  </si>
  <si>
    <t>102-48</t>
  </si>
  <si>
    <t>AP 11 U 6990</t>
  </si>
  <si>
    <t>101-50</t>
  </si>
  <si>
    <t>AP 11 U 233</t>
  </si>
  <si>
    <t>121-21</t>
  </si>
  <si>
    <t>AP 11 U 162</t>
  </si>
  <si>
    <t>220-14</t>
  </si>
  <si>
    <t>AP 11 U 6056</t>
  </si>
  <si>
    <t>142-51</t>
  </si>
  <si>
    <t>225-52</t>
  </si>
  <si>
    <t>225-78</t>
  </si>
  <si>
    <t>209-49</t>
  </si>
  <si>
    <t>Remarks                                                                                                                            Duly signed by concerned Authority.                                                                                                   Zerox copy enclosed.</t>
  </si>
  <si>
    <t xml:space="preserve">Statement of 100% payment recievable by Srinivasa Gen Rig Spares From G.H.M.C. Hyderabad.                                                                                                                                                                                                                                                                                                                                                                                                          (calculated from first day of spares/services supplied month to cut off date-31.12.2020, including 5% financial charges per month for delayed payment).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</si>
  <si>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No. of Months Delayed upto 31.12.20</t>
  </si>
  <si>
    <t>Brought forward</t>
  </si>
  <si>
    <t>Duly signed Order copy enclosed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</si>
</sst>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4" fontId="3" fillId="0" borderId="6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top" wrapText="1"/>
    </xf>
    <xf numFmtId="0" fontId="3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topLeftCell="A4" workbookViewId="0">
      <selection activeCell="N16" sqref="N16"/>
    </sheetView>
  </sheetViews>
  <sheetFormatPr defaultRowHeight="15" x14ac:dyDescent="0.25"/>
  <cols>
    <col min="1" max="1" width="6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10.28515625" customWidth="1"/>
    <col min="8" max="8" width="11.140625" customWidth="1"/>
    <col min="9" max="9" width="13" customWidth="1"/>
    <col min="10" max="10" width="8.5703125" customWidth="1"/>
    <col min="11" max="12" width="11" customWidth="1"/>
    <col min="13" max="13" width="31.5703125" customWidth="1"/>
    <col min="14" max="15" width="11.42578125" customWidth="1"/>
    <col min="16" max="16" width="28.5703125" customWidth="1"/>
  </cols>
  <sheetData>
    <row r="1" spans="1:16" ht="36.75" customHeight="1" x14ac:dyDescent="0.25">
      <c r="A1" s="23" t="s">
        <v>67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5"/>
      <c r="O1" s="5"/>
      <c r="P1" s="5"/>
    </row>
    <row r="2" spans="1:16" ht="75" customHeight="1" x14ac:dyDescent="0.25">
      <c r="A2" s="19" t="s">
        <v>0</v>
      </c>
      <c r="B2" s="11" t="s">
        <v>1</v>
      </c>
      <c r="C2" s="11" t="s">
        <v>2</v>
      </c>
      <c r="D2" s="21" t="s">
        <v>3</v>
      </c>
      <c r="E2" s="22"/>
      <c r="F2" s="11" t="s">
        <v>4</v>
      </c>
      <c r="G2" s="11" t="s">
        <v>5</v>
      </c>
      <c r="H2" s="11" t="s">
        <v>6</v>
      </c>
      <c r="I2" s="11" t="s">
        <v>7</v>
      </c>
      <c r="J2" s="11" t="s">
        <v>68</v>
      </c>
      <c r="K2" s="11" t="s">
        <v>8</v>
      </c>
      <c r="L2" s="11" t="s">
        <v>9</v>
      </c>
      <c r="M2" s="11" t="s">
        <v>66</v>
      </c>
    </row>
    <row r="3" spans="1:16" ht="50.25" customHeight="1" x14ac:dyDescent="0.25">
      <c r="A3" s="20"/>
      <c r="B3" s="12"/>
      <c r="C3" s="12"/>
      <c r="D3" s="1" t="s">
        <v>10</v>
      </c>
      <c r="E3" s="1" t="s">
        <v>11</v>
      </c>
      <c r="F3" s="12"/>
      <c r="G3" s="12"/>
      <c r="H3" s="12"/>
      <c r="I3" s="12"/>
      <c r="J3" s="12"/>
      <c r="K3" s="12"/>
      <c r="L3" s="12"/>
      <c r="M3" s="12"/>
    </row>
    <row r="4" spans="1:16" ht="19.5" customHeight="1" x14ac:dyDescent="0.25">
      <c r="A4" s="2">
        <v>1</v>
      </c>
      <c r="B4" s="2" t="s">
        <v>12</v>
      </c>
      <c r="C4" s="2" t="s">
        <v>13</v>
      </c>
      <c r="D4" s="2">
        <v>133</v>
      </c>
      <c r="E4" s="2">
        <v>97</v>
      </c>
      <c r="F4" s="3">
        <v>40161</v>
      </c>
      <c r="G4" s="2">
        <v>17190</v>
      </c>
      <c r="H4" s="2">
        <v>13090</v>
      </c>
      <c r="I4" s="2">
        <f>G4-H4</f>
        <v>4100</v>
      </c>
      <c r="J4" s="2">
        <f>DATEDIF(F4,"31.12.2020","M")</f>
        <v>132</v>
      </c>
      <c r="K4" s="2">
        <f>((5*I4)/100)*J4</f>
        <v>27060</v>
      </c>
      <c r="L4" s="2">
        <f>I4+K4</f>
        <v>31160</v>
      </c>
      <c r="M4" s="2" t="s">
        <v>70</v>
      </c>
    </row>
    <row r="5" spans="1:16" ht="19.5" customHeight="1" x14ac:dyDescent="0.25">
      <c r="A5" s="2">
        <v>2</v>
      </c>
      <c r="B5" s="2" t="s">
        <v>14</v>
      </c>
      <c r="C5" s="2" t="s">
        <v>15</v>
      </c>
      <c r="D5" s="2">
        <v>119</v>
      </c>
      <c r="E5" s="2">
        <v>33</v>
      </c>
      <c r="F5" s="3">
        <v>40136</v>
      </c>
      <c r="G5" s="2">
        <v>23640</v>
      </c>
      <c r="H5" s="2">
        <v>22020</v>
      </c>
      <c r="I5" s="2">
        <f t="shared" ref="I5:I21" si="0">G5-H5</f>
        <v>1620</v>
      </c>
      <c r="J5" s="2">
        <f t="shared" ref="J5:J21" si="1">DATEDIF(F5,"31.12.2020","M")</f>
        <v>133</v>
      </c>
      <c r="K5" s="2">
        <f t="shared" ref="K5:K21" si="2">((5*I5)/100)*J5</f>
        <v>10773</v>
      </c>
      <c r="L5" s="2">
        <f t="shared" ref="L5:L21" si="3">I5+K5</f>
        <v>12393</v>
      </c>
      <c r="M5" s="2" t="s">
        <v>70</v>
      </c>
    </row>
    <row r="6" spans="1:16" ht="19.5" customHeight="1" x14ac:dyDescent="0.25">
      <c r="A6" s="2">
        <v>3</v>
      </c>
      <c r="B6" s="2" t="s">
        <v>16</v>
      </c>
      <c r="C6" s="2" t="s">
        <v>17</v>
      </c>
      <c r="D6" s="2">
        <v>219</v>
      </c>
      <c r="E6" s="2">
        <v>27</v>
      </c>
      <c r="F6" s="3">
        <v>39469</v>
      </c>
      <c r="G6" s="2">
        <v>16540</v>
      </c>
      <c r="H6" s="2">
        <v>9295</v>
      </c>
      <c r="I6" s="2">
        <f t="shared" si="0"/>
        <v>7245</v>
      </c>
      <c r="J6" s="2">
        <f t="shared" si="1"/>
        <v>155</v>
      </c>
      <c r="K6" s="2">
        <f t="shared" si="2"/>
        <v>56148.75</v>
      </c>
      <c r="L6" s="2">
        <f t="shared" si="3"/>
        <v>63393.75</v>
      </c>
      <c r="M6" s="2" t="s">
        <v>70</v>
      </c>
    </row>
    <row r="7" spans="1:16" ht="19.5" customHeight="1" x14ac:dyDescent="0.25">
      <c r="A7" s="2">
        <v>4</v>
      </c>
      <c r="B7" s="2" t="s">
        <v>18</v>
      </c>
      <c r="C7" s="2" t="s">
        <v>19</v>
      </c>
      <c r="D7" s="2">
        <v>226</v>
      </c>
      <c r="E7" s="2">
        <v>45</v>
      </c>
      <c r="F7" s="3">
        <v>39496</v>
      </c>
      <c r="G7" s="2">
        <v>2530</v>
      </c>
      <c r="H7" s="2">
        <v>1680</v>
      </c>
      <c r="I7" s="2">
        <f t="shared" si="0"/>
        <v>850</v>
      </c>
      <c r="J7" s="2">
        <f t="shared" si="1"/>
        <v>154</v>
      </c>
      <c r="K7" s="2">
        <f t="shared" si="2"/>
        <v>6545</v>
      </c>
      <c r="L7" s="2">
        <f t="shared" si="3"/>
        <v>7395</v>
      </c>
      <c r="M7" s="2" t="s">
        <v>70</v>
      </c>
    </row>
    <row r="8" spans="1:16" ht="19.5" customHeight="1" x14ac:dyDescent="0.25">
      <c r="A8" s="2">
        <v>5</v>
      </c>
      <c r="B8" s="2" t="s">
        <v>20</v>
      </c>
      <c r="C8" s="2" t="s">
        <v>21</v>
      </c>
      <c r="D8" s="2">
        <v>92</v>
      </c>
      <c r="E8" s="2">
        <v>38</v>
      </c>
      <c r="F8" s="3">
        <v>39645</v>
      </c>
      <c r="G8" s="2">
        <v>22800</v>
      </c>
      <c r="H8" s="2">
        <v>22800</v>
      </c>
      <c r="I8" s="2">
        <f t="shared" si="0"/>
        <v>0</v>
      </c>
      <c r="J8" s="2">
        <f t="shared" si="1"/>
        <v>149</v>
      </c>
      <c r="K8" s="2">
        <f t="shared" si="2"/>
        <v>0</v>
      </c>
      <c r="L8" s="2">
        <f t="shared" si="3"/>
        <v>0</v>
      </c>
      <c r="M8" s="2" t="s">
        <v>70</v>
      </c>
    </row>
    <row r="9" spans="1:16" ht="19.5" customHeight="1" x14ac:dyDescent="0.25">
      <c r="A9" s="2">
        <v>6</v>
      </c>
      <c r="B9" s="2" t="s">
        <v>22</v>
      </c>
      <c r="C9" s="2" t="s">
        <v>23</v>
      </c>
      <c r="D9" s="2">
        <v>135</v>
      </c>
      <c r="E9" s="2">
        <v>50</v>
      </c>
      <c r="F9" s="3">
        <v>40171</v>
      </c>
      <c r="G9" s="2">
        <v>19570</v>
      </c>
      <c r="H9" s="2">
        <v>19570</v>
      </c>
      <c r="I9" s="2">
        <f t="shared" si="0"/>
        <v>0</v>
      </c>
      <c r="J9" s="2">
        <f t="shared" si="1"/>
        <v>132</v>
      </c>
      <c r="K9" s="2">
        <f t="shared" si="2"/>
        <v>0</v>
      </c>
      <c r="L9" s="2">
        <f t="shared" si="3"/>
        <v>0</v>
      </c>
      <c r="M9" s="2" t="s">
        <v>70</v>
      </c>
    </row>
    <row r="10" spans="1:16" ht="19.5" customHeight="1" x14ac:dyDescent="0.25">
      <c r="A10" s="2">
        <v>7</v>
      </c>
      <c r="B10" s="2" t="s">
        <v>24</v>
      </c>
      <c r="C10" s="2" t="s">
        <v>25</v>
      </c>
      <c r="D10" s="2">
        <v>115</v>
      </c>
      <c r="E10" s="2">
        <v>12</v>
      </c>
      <c r="F10" s="3">
        <v>39711</v>
      </c>
      <c r="G10" s="2">
        <v>22300</v>
      </c>
      <c r="H10" s="2">
        <v>14200</v>
      </c>
      <c r="I10" s="2">
        <f t="shared" si="0"/>
        <v>8100</v>
      </c>
      <c r="J10" s="2">
        <f t="shared" si="1"/>
        <v>147</v>
      </c>
      <c r="K10" s="2">
        <f t="shared" si="2"/>
        <v>59535</v>
      </c>
      <c r="L10" s="2">
        <f t="shared" si="3"/>
        <v>67635</v>
      </c>
      <c r="M10" s="2" t="s">
        <v>70</v>
      </c>
    </row>
    <row r="11" spans="1:16" ht="19.5" customHeight="1" x14ac:dyDescent="0.25">
      <c r="A11" s="2">
        <v>8</v>
      </c>
      <c r="B11" s="2">
        <v>11</v>
      </c>
      <c r="C11" s="2" t="s">
        <v>26</v>
      </c>
      <c r="D11" s="2">
        <v>211</v>
      </c>
      <c r="E11" s="2">
        <v>33</v>
      </c>
      <c r="F11" s="3">
        <v>39781</v>
      </c>
      <c r="G11" s="2">
        <v>24850</v>
      </c>
      <c r="H11" s="2">
        <v>24850</v>
      </c>
      <c r="I11" s="2">
        <f t="shared" si="0"/>
        <v>0</v>
      </c>
      <c r="J11" s="2">
        <f t="shared" si="1"/>
        <v>145</v>
      </c>
      <c r="K11" s="2">
        <f t="shared" si="2"/>
        <v>0</v>
      </c>
      <c r="L11" s="2">
        <f t="shared" si="3"/>
        <v>0</v>
      </c>
      <c r="M11" s="2" t="s">
        <v>70</v>
      </c>
    </row>
    <row r="12" spans="1:16" ht="19.5" customHeight="1" x14ac:dyDescent="0.25">
      <c r="A12" s="2">
        <v>9</v>
      </c>
      <c r="B12" s="2" t="s">
        <v>27</v>
      </c>
      <c r="C12" s="2" t="s">
        <v>28</v>
      </c>
      <c r="D12" s="2">
        <v>136</v>
      </c>
      <c r="E12" s="2">
        <v>44</v>
      </c>
      <c r="F12" s="3">
        <v>39713</v>
      </c>
      <c r="G12" s="2">
        <v>24800</v>
      </c>
      <c r="H12" s="2">
        <v>24800</v>
      </c>
      <c r="I12" s="2">
        <f t="shared" si="0"/>
        <v>0</v>
      </c>
      <c r="J12" s="2">
        <f t="shared" si="1"/>
        <v>147</v>
      </c>
      <c r="K12" s="2">
        <f t="shared" si="2"/>
        <v>0</v>
      </c>
      <c r="L12" s="2">
        <f t="shared" si="3"/>
        <v>0</v>
      </c>
      <c r="M12" s="2" t="s">
        <v>70</v>
      </c>
    </row>
    <row r="13" spans="1:16" ht="19.5" customHeight="1" x14ac:dyDescent="0.25">
      <c r="A13" s="2">
        <v>10</v>
      </c>
      <c r="B13" s="2">
        <v>8497</v>
      </c>
      <c r="C13" s="2" t="s">
        <v>29</v>
      </c>
      <c r="D13" s="2">
        <v>226</v>
      </c>
      <c r="E13" s="2">
        <v>10</v>
      </c>
      <c r="F13" s="3">
        <v>39506</v>
      </c>
      <c r="G13" s="2">
        <v>6500</v>
      </c>
      <c r="H13" s="2">
        <v>4800</v>
      </c>
      <c r="I13" s="2">
        <f t="shared" si="0"/>
        <v>1700</v>
      </c>
      <c r="J13" s="2">
        <f t="shared" si="1"/>
        <v>154</v>
      </c>
      <c r="K13" s="2">
        <f t="shared" si="2"/>
        <v>13090</v>
      </c>
      <c r="L13" s="2">
        <f t="shared" si="3"/>
        <v>14790</v>
      </c>
      <c r="M13" s="2" t="s">
        <v>70</v>
      </c>
    </row>
    <row r="14" spans="1:16" ht="19.5" customHeight="1" x14ac:dyDescent="0.25">
      <c r="A14" s="2">
        <v>11</v>
      </c>
      <c r="B14" s="2" t="s">
        <v>30</v>
      </c>
      <c r="C14" s="2" t="s">
        <v>31</v>
      </c>
      <c r="D14" s="2">
        <v>226</v>
      </c>
      <c r="E14" s="2">
        <v>27</v>
      </c>
      <c r="F14" s="3">
        <v>39518</v>
      </c>
      <c r="G14" s="2">
        <v>7400</v>
      </c>
      <c r="H14" s="2">
        <v>7400</v>
      </c>
      <c r="I14" s="2">
        <f t="shared" si="0"/>
        <v>0</v>
      </c>
      <c r="J14" s="2">
        <f t="shared" si="1"/>
        <v>153</v>
      </c>
      <c r="K14" s="2">
        <f t="shared" si="2"/>
        <v>0</v>
      </c>
      <c r="L14" s="2">
        <f t="shared" si="3"/>
        <v>0</v>
      </c>
      <c r="M14" s="2" t="s">
        <v>70</v>
      </c>
    </row>
    <row r="15" spans="1:16" ht="19.5" customHeight="1" x14ac:dyDescent="0.25">
      <c r="A15" s="2">
        <v>12</v>
      </c>
      <c r="B15" s="2" t="s">
        <v>32</v>
      </c>
      <c r="C15" s="2" t="s">
        <v>33</v>
      </c>
      <c r="D15" s="2">
        <v>134</v>
      </c>
      <c r="E15" s="2">
        <v>50</v>
      </c>
      <c r="F15" s="3">
        <v>40164</v>
      </c>
      <c r="G15" s="2">
        <v>22400</v>
      </c>
      <c r="H15" s="2">
        <v>17700</v>
      </c>
      <c r="I15" s="2">
        <f t="shared" si="0"/>
        <v>4700</v>
      </c>
      <c r="J15" s="2">
        <f t="shared" si="1"/>
        <v>132</v>
      </c>
      <c r="K15" s="2">
        <f t="shared" si="2"/>
        <v>31020</v>
      </c>
      <c r="L15" s="2">
        <f t="shared" si="3"/>
        <v>35720</v>
      </c>
      <c r="M15" s="2" t="s">
        <v>70</v>
      </c>
    </row>
    <row r="16" spans="1:16" ht="19.5" customHeight="1" x14ac:dyDescent="0.25">
      <c r="A16" s="2">
        <v>13</v>
      </c>
      <c r="B16" s="2" t="s">
        <v>34</v>
      </c>
      <c r="C16" s="2" t="s">
        <v>35</v>
      </c>
      <c r="D16" s="2">
        <v>219</v>
      </c>
      <c r="E16" s="2">
        <v>44</v>
      </c>
      <c r="F16" s="3">
        <v>39478</v>
      </c>
      <c r="G16" s="2">
        <v>7600</v>
      </c>
      <c r="H16" s="2">
        <v>3475</v>
      </c>
      <c r="I16" s="2">
        <f t="shared" si="0"/>
        <v>4125</v>
      </c>
      <c r="J16" s="2">
        <f t="shared" si="1"/>
        <v>155</v>
      </c>
      <c r="K16" s="2">
        <f t="shared" si="2"/>
        <v>31968.75</v>
      </c>
      <c r="L16" s="2">
        <f t="shared" si="3"/>
        <v>36093.75</v>
      </c>
      <c r="M16" s="2" t="s">
        <v>70</v>
      </c>
    </row>
    <row r="17" spans="1:16" ht="19.5" customHeight="1" x14ac:dyDescent="0.25">
      <c r="A17" s="2">
        <v>14</v>
      </c>
      <c r="B17" s="2" t="s">
        <v>36</v>
      </c>
      <c r="C17" s="2" t="s">
        <v>37</v>
      </c>
      <c r="D17" s="2">
        <v>19</v>
      </c>
      <c r="E17" s="2">
        <v>70</v>
      </c>
      <c r="F17" s="3">
        <v>39920</v>
      </c>
      <c r="G17" s="2">
        <v>24000</v>
      </c>
      <c r="H17" s="2">
        <v>24000</v>
      </c>
      <c r="I17" s="2">
        <f t="shared" si="0"/>
        <v>0</v>
      </c>
      <c r="J17" s="2">
        <f t="shared" si="1"/>
        <v>140</v>
      </c>
      <c r="K17" s="2">
        <f t="shared" si="2"/>
        <v>0</v>
      </c>
      <c r="L17" s="2">
        <f t="shared" si="3"/>
        <v>0</v>
      </c>
      <c r="M17" s="2" t="s">
        <v>70</v>
      </c>
    </row>
    <row r="18" spans="1:16" ht="19.5" customHeight="1" x14ac:dyDescent="0.25">
      <c r="A18" s="2">
        <v>15</v>
      </c>
      <c r="B18" s="2" t="s">
        <v>38</v>
      </c>
      <c r="C18" s="2" t="s">
        <v>39</v>
      </c>
      <c r="D18" s="2">
        <v>19</v>
      </c>
      <c r="E18" s="2">
        <v>78</v>
      </c>
      <c r="F18" s="3">
        <v>39921</v>
      </c>
      <c r="G18" s="2">
        <v>24800</v>
      </c>
      <c r="H18" s="2">
        <v>24800</v>
      </c>
      <c r="I18" s="2">
        <f t="shared" si="0"/>
        <v>0</v>
      </c>
      <c r="J18" s="2">
        <f t="shared" si="1"/>
        <v>140</v>
      </c>
      <c r="K18" s="2">
        <f t="shared" si="2"/>
        <v>0</v>
      </c>
      <c r="L18" s="2">
        <f t="shared" si="3"/>
        <v>0</v>
      </c>
      <c r="M18" s="2" t="s">
        <v>70</v>
      </c>
    </row>
    <row r="19" spans="1:16" ht="19.5" customHeight="1" x14ac:dyDescent="0.25">
      <c r="A19" s="2">
        <v>16</v>
      </c>
      <c r="B19" s="2" t="s">
        <v>40</v>
      </c>
      <c r="C19" s="2" t="s">
        <v>41</v>
      </c>
      <c r="D19" s="2">
        <v>20</v>
      </c>
      <c r="E19" s="2">
        <v>48</v>
      </c>
      <c r="F19" s="3">
        <v>39942</v>
      </c>
      <c r="G19" s="2">
        <v>16400</v>
      </c>
      <c r="H19" s="2">
        <v>16400</v>
      </c>
      <c r="I19" s="2">
        <f t="shared" si="0"/>
        <v>0</v>
      </c>
      <c r="J19" s="2">
        <f t="shared" si="1"/>
        <v>139</v>
      </c>
      <c r="K19" s="2">
        <f t="shared" si="2"/>
        <v>0</v>
      </c>
      <c r="L19" s="2">
        <f t="shared" si="3"/>
        <v>0</v>
      </c>
      <c r="M19" s="2" t="s">
        <v>70</v>
      </c>
    </row>
    <row r="20" spans="1:16" ht="19.5" customHeight="1" x14ac:dyDescent="0.25">
      <c r="A20" s="2">
        <v>17</v>
      </c>
      <c r="B20" s="2" t="s">
        <v>42</v>
      </c>
      <c r="C20" s="2" t="s">
        <v>43</v>
      </c>
      <c r="D20" s="2">
        <v>219</v>
      </c>
      <c r="E20" s="2">
        <v>55</v>
      </c>
      <c r="F20" s="3">
        <v>39839</v>
      </c>
      <c r="G20" s="2">
        <v>18800</v>
      </c>
      <c r="H20" s="2">
        <v>18800</v>
      </c>
      <c r="I20" s="2">
        <f t="shared" si="0"/>
        <v>0</v>
      </c>
      <c r="J20" s="2">
        <f t="shared" si="1"/>
        <v>143</v>
      </c>
      <c r="K20" s="2">
        <f t="shared" si="2"/>
        <v>0</v>
      </c>
      <c r="L20" s="2">
        <f t="shared" si="3"/>
        <v>0</v>
      </c>
      <c r="M20" s="2" t="s">
        <v>70</v>
      </c>
    </row>
    <row r="21" spans="1:16" ht="19.5" customHeight="1" x14ac:dyDescent="0.25">
      <c r="A21" s="2">
        <v>18</v>
      </c>
      <c r="B21" s="2" t="s">
        <v>44</v>
      </c>
      <c r="C21" s="2" t="s">
        <v>45</v>
      </c>
      <c r="D21" s="2">
        <v>120</v>
      </c>
      <c r="E21" s="2">
        <v>48</v>
      </c>
      <c r="F21" s="3">
        <v>40143</v>
      </c>
      <c r="G21" s="2">
        <v>23180</v>
      </c>
      <c r="H21" s="2">
        <v>23180</v>
      </c>
      <c r="I21" s="2">
        <f t="shared" si="0"/>
        <v>0</v>
      </c>
      <c r="J21" s="2">
        <f t="shared" si="1"/>
        <v>133</v>
      </c>
      <c r="K21" s="2">
        <f t="shared" si="2"/>
        <v>0</v>
      </c>
      <c r="L21" s="2">
        <f t="shared" si="3"/>
        <v>0</v>
      </c>
      <c r="M21" s="2" t="s">
        <v>70</v>
      </c>
    </row>
    <row r="22" spans="1:16" ht="19.5" customHeight="1" x14ac:dyDescent="0.25">
      <c r="A22" s="13" t="s">
        <v>46</v>
      </c>
      <c r="B22" s="14"/>
      <c r="C22" s="14"/>
      <c r="D22" s="14"/>
      <c r="E22" s="14"/>
      <c r="F22" s="14"/>
      <c r="G22" s="14"/>
      <c r="H22" s="15"/>
      <c r="I22" s="2">
        <f>SUM(G4:G21)</f>
        <v>325300</v>
      </c>
      <c r="J22" s="17"/>
      <c r="K22" s="18"/>
      <c r="L22" s="2">
        <f>SUM(L4:L21)</f>
        <v>268580.5</v>
      </c>
      <c r="M22" s="10"/>
      <c r="N22" s="6"/>
      <c r="O22" s="7"/>
      <c r="P22" s="8"/>
    </row>
    <row r="23" spans="1:16" ht="15" customHeight="1" x14ac:dyDescent="0.25">
      <c r="A23" s="16" t="s">
        <v>47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9"/>
      <c r="O23" s="9"/>
      <c r="P23" s="9"/>
    </row>
    <row r="24" spans="1:16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9"/>
      <c r="O24" s="9"/>
      <c r="P24" s="9"/>
    </row>
    <row r="25" spans="1:16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9"/>
      <c r="O25" s="9"/>
      <c r="P25" s="9"/>
    </row>
    <row r="26" spans="1:16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9"/>
      <c r="O26" s="9"/>
      <c r="P26" s="9"/>
    </row>
    <row r="27" spans="1:16" ht="15" customHeight="1" x14ac:dyDescent="0.25">
      <c r="A27" s="16" t="s">
        <v>48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9"/>
      <c r="O27" s="9"/>
      <c r="P27" s="9"/>
    </row>
  </sheetData>
  <mergeCells count="17">
    <mergeCell ref="A1:M1"/>
    <mergeCell ref="M2:M3"/>
    <mergeCell ref="A22:H22"/>
    <mergeCell ref="A23:M26"/>
    <mergeCell ref="A27:M27"/>
    <mergeCell ref="J22:K22"/>
    <mergeCell ref="A2:A3"/>
    <mergeCell ref="B2:B3"/>
    <mergeCell ref="C2:C3"/>
    <mergeCell ref="D2:E2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paperSize="9" scale="81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tabSelected="1" workbookViewId="0">
      <selection activeCell="M5" sqref="M5"/>
    </sheetView>
  </sheetViews>
  <sheetFormatPr defaultRowHeight="15" x14ac:dyDescent="0.25"/>
  <cols>
    <col min="1" max="1" width="4.7109375" customWidth="1"/>
    <col min="2" max="2" width="13.42578125" customWidth="1"/>
    <col min="3" max="3" width="14.28515625" customWidth="1"/>
    <col min="4" max="4" width="9.85546875" customWidth="1"/>
    <col min="5" max="6" width="10.140625" customWidth="1"/>
    <col min="7" max="7" width="9.5703125" customWidth="1"/>
    <col min="8" max="8" width="11.28515625" customWidth="1"/>
    <col min="9" max="9" width="12.7109375" customWidth="1"/>
    <col min="10" max="10" width="8.5703125" customWidth="1"/>
    <col min="11" max="11" width="11" customWidth="1"/>
    <col min="12" max="12" width="10.85546875" customWidth="1"/>
    <col min="13" max="13" width="33.7109375" customWidth="1"/>
    <col min="14" max="15" width="11.42578125" customWidth="1"/>
    <col min="16" max="16" width="28.5703125" customWidth="1"/>
  </cols>
  <sheetData>
    <row r="1" spans="1:16" ht="36" customHeight="1" x14ac:dyDescent="0.25">
      <c r="A1" s="23" t="s">
        <v>67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5"/>
      <c r="O1" s="5"/>
      <c r="P1" s="5"/>
    </row>
    <row r="2" spans="1:16" ht="74.25" customHeight="1" x14ac:dyDescent="0.25">
      <c r="A2" s="19" t="s">
        <v>0</v>
      </c>
      <c r="B2" s="11" t="s">
        <v>1</v>
      </c>
      <c r="C2" s="11" t="s">
        <v>2</v>
      </c>
      <c r="D2" s="21" t="s">
        <v>3</v>
      </c>
      <c r="E2" s="22"/>
      <c r="F2" s="11" t="s">
        <v>4</v>
      </c>
      <c r="G2" s="11" t="s">
        <v>5</v>
      </c>
      <c r="H2" s="11" t="s">
        <v>49</v>
      </c>
      <c r="I2" s="11" t="s">
        <v>7</v>
      </c>
      <c r="J2" s="11" t="s">
        <v>68</v>
      </c>
      <c r="K2" s="11" t="s">
        <v>8</v>
      </c>
      <c r="L2" s="11" t="s">
        <v>9</v>
      </c>
      <c r="M2" s="11" t="s">
        <v>50</v>
      </c>
    </row>
    <row r="3" spans="1:16" ht="49.5" customHeight="1" x14ac:dyDescent="0.25">
      <c r="A3" s="20"/>
      <c r="B3" s="12"/>
      <c r="C3" s="12"/>
      <c r="D3" s="1" t="s">
        <v>10</v>
      </c>
      <c r="E3" s="1" t="s">
        <v>11</v>
      </c>
      <c r="F3" s="12"/>
      <c r="G3" s="12"/>
      <c r="H3" s="12"/>
      <c r="I3" s="12"/>
      <c r="J3" s="12"/>
      <c r="K3" s="12"/>
      <c r="L3" s="12"/>
      <c r="M3" s="12"/>
    </row>
    <row r="4" spans="1:16" ht="19.5" customHeight="1" x14ac:dyDescent="0.25">
      <c r="A4" s="25" t="s">
        <v>69</v>
      </c>
      <c r="B4" s="26"/>
      <c r="C4" s="26"/>
      <c r="D4" s="26"/>
      <c r="E4" s="26"/>
      <c r="F4" s="26"/>
      <c r="G4" s="26"/>
      <c r="H4" s="27"/>
      <c r="I4" s="4">
        <v>325300</v>
      </c>
      <c r="J4" s="21"/>
      <c r="K4" s="22"/>
      <c r="L4" s="4">
        <v>268580.5</v>
      </c>
      <c r="M4" s="4"/>
    </row>
    <row r="5" spans="1:16" ht="19.5" customHeight="1" x14ac:dyDescent="0.25">
      <c r="A5" s="2">
        <v>19</v>
      </c>
      <c r="B5" s="2" t="s">
        <v>51</v>
      </c>
      <c r="C5" s="2" t="s">
        <v>52</v>
      </c>
      <c r="D5" s="2">
        <v>119</v>
      </c>
      <c r="E5" s="2">
        <v>69</v>
      </c>
      <c r="F5" s="3">
        <v>40140</v>
      </c>
      <c r="G5" s="2">
        <v>14300</v>
      </c>
      <c r="H5" s="2">
        <v>14300</v>
      </c>
      <c r="I5" s="2">
        <f>G5-H5</f>
        <v>0</v>
      </c>
      <c r="J5" s="2">
        <f>DATEDIF(F5,"31.12.2020","M")</f>
        <v>133</v>
      </c>
      <c r="K5" s="2">
        <f>((5*I5)/100)*J5</f>
        <v>0</v>
      </c>
      <c r="L5" s="2">
        <f>I5+K5</f>
        <v>0</v>
      </c>
      <c r="M5" s="2" t="s">
        <v>70</v>
      </c>
    </row>
    <row r="6" spans="1:16" ht="19.5" customHeight="1" x14ac:dyDescent="0.25">
      <c r="A6" s="2">
        <v>20</v>
      </c>
      <c r="B6" s="2" t="s">
        <v>53</v>
      </c>
      <c r="C6" s="2" t="s">
        <v>54</v>
      </c>
      <c r="D6" s="2">
        <v>116</v>
      </c>
      <c r="E6" s="2">
        <v>98</v>
      </c>
      <c r="F6" s="3">
        <v>39757</v>
      </c>
      <c r="G6" s="2">
        <v>23210</v>
      </c>
      <c r="H6" s="2">
        <v>19100</v>
      </c>
      <c r="I6" s="2">
        <f t="shared" ref="I6:I13" si="0">G6-H6</f>
        <v>4110</v>
      </c>
      <c r="J6" s="2">
        <f t="shared" ref="J6:J13" si="1">DATEDIF(F6,"31.12.2020","M")</f>
        <v>145</v>
      </c>
      <c r="K6" s="2">
        <f t="shared" ref="K6:K13" si="2">((5*I6)/100)*J6</f>
        <v>29797.5</v>
      </c>
      <c r="L6" s="2">
        <f t="shared" ref="L6:L13" si="3">I6+K6</f>
        <v>33907.5</v>
      </c>
      <c r="M6" s="2" t="s">
        <v>70</v>
      </c>
    </row>
    <row r="7" spans="1:16" ht="19.5" customHeight="1" x14ac:dyDescent="0.25">
      <c r="A7" s="2">
        <v>21</v>
      </c>
      <c r="B7" s="2" t="s">
        <v>55</v>
      </c>
      <c r="C7" s="2" t="s">
        <v>56</v>
      </c>
      <c r="D7" s="2">
        <v>81</v>
      </c>
      <c r="E7" s="2">
        <v>100</v>
      </c>
      <c r="F7" s="3">
        <v>40086</v>
      </c>
      <c r="G7" s="2">
        <v>20500</v>
      </c>
      <c r="H7" s="2">
        <v>18400</v>
      </c>
      <c r="I7" s="2">
        <f t="shared" si="0"/>
        <v>2100</v>
      </c>
      <c r="J7" s="2">
        <f t="shared" si="1"/>
        <v>135</v>
      </c>
      <c r="K7" s="2">
        <f t="shared" si="2"/>
        <v>14175</v>
      </c>
      <c r="L7" s="2">
        <f t="shared" si="3"/>
        <v>16275</v>
      </c>
      <c r="M7" s="2" t="s">
        <v>70</v>
      </c>
    </row>
    <row r="8" spans="1:16" ht="19.5" customHeight="1" x14ac:dyDescent="0.25">
      <c r="A8" s="2">
        <v>22</v>
      </c>
      <c r="B8" s="2" t="s">
        <v>57</v>
      </c>
      <c r="C8" s="2" t="s">
        <v>58</v>
      </c>
      <c r="D8" s="2">
        <v>137</v>
      </c>
      <c r="E8" s="2">
        <v>21</v>
      </c>
      <c r="F8" s="3">
        <v>40171</v>
      </c>
      <c r="G8" s="2">
        <v>14600</v>
      </c>
      <c r="H8" s="2">
        <v>14600</v>
      </c>
      <c r="I8" s="2">
        <f t="shared" si="0"/>
        <v>0</v>
      </c>
      <c r="J8" s="2">
        <f t="shared" si="1"/>
        <v>132</v>
      </c>
      <c r="K8" s="2">
        <f t="shared" si="2"/>
        <v>0</v>
      </c>
      <c r="L8" s="2">
        <f t="shared" si="3"/>
        <v>0</v>
      </c>
      <c r="M8" s="2" t="s">
        <v>70</v>
      </c>
    </row>
    <row r="9" spans="1:16" ht="19.5" customHeight="1" x14ac:dyDescent="0.25">
      <c r="A9" s="2">
        <v>23</v>
      </c>
      <c r="B9" s="2" t="s">
        <v>59</v>
      </c>
      <c r="C9" s="2" t="s">
        <v>60</v>
      </c>
      <c r="D9" s="2">
        <v>219</v>
      </c>
      <c r="E9" s="2">
        <v>64</v>
      </c>
      <c r="F9" s="3">
        <v>39841</v>
      </c>
      <c r="G9" s="2">
        <v>19100</v>
      </c>
      <c r="H9" s="2">
        <v>19100</v>
      </c>
      <c r="I9" s="2">
        <f t="shared" si="0"/>
        <v>0</v>
      </c>
      <c r="J9" s="2">
        <f t="shared" si="1"/>
        <v>143</v>
      </c>
      <c r="K9" s="2">
        <f t="shared" si="2"/>
        <v>0</v>
      </c>
      <c r="L9" s="2">
        <f t="shared" si="3"/>
        <v>0</v>
      </c>
      <c r="M9" s="2" t="s">
        <v>70</v>
      </c>
    </row>
    <row r="10" spans="1:16" ht="19.5" customHeight="1" x14ac:dyDescent="0.25">
      <c r="A10" s="2">
        <v>24</v>
      </c>
      <c r="B10" s="2" t="s">
        <v>61</v>
      </c>
      <c r="C10" s="2" t="s">
        <v>62</v>
      </c>
      <c r="D10" s="2">
        <v>138</v>
      </c>
      <c r="E10" s="2">
        <v>51</v>
      </c>
      <c r="F10" s="3">
        <v>40180</v>
      </c>
      <c r="G10" s="2">
        <v>20400</v>
      </c>
      <c r="H10" s="2">
        <v>20400</v>
      </c>
      <c r="I10" s="2">
        <f t="shared" si="0"/>
        <v>0</v>
      </c>
      <c r="J10" s="2">
        <f t="shared" si="1"/>
        <v>131</v>
      </c>
      <c r="K10" s="2">
        <f t="shared" si="2"/>
        <v>0</v>
      </c>
      <c r="L10" s="2">
        <f t="shared" si="3"/>
        <v>0</v>
      </c>
      <c r="M10" s="2" t="s">
        <v>70</v>
      </c>
    </row>
    <row r="11" spans="1:16" ht="19.5" customHeight="1" x14ac:dyDescent="0.25">
      <c r="A11" s="2">
        <v>25</v>
      </c>
      <c r="B11" s="2">
        <v>9266</v>
      </c>
      <c r="C11" s="2" t="s">
        <v>63</v>
      </c>
      <c r="D11" s="2">
        <v>226</v>
      </c>
      <c r="E11" s="2">
        <v>2</v>
      </c>
      <c r="F11" s="3">
        <v>39497</v>
      </c>
      <c r="G11" s="2">
        <v>3100</v>
      </c>
      <c r="H11" s="2">
        <v>3100</v>
      </c>
      <c r="I11" s="2">
        <f t="shared" si="0"/>
        <v>0</v>
      </c>
      <c r="J11" s="2">
        <f t="shared" si="1"/>
        <v>154</v>
      </c>
      <c r="K11" s="2">
        <f t="shared" si="2"/>
        <v>0</v>
      </c>
      <c r="L11" s="2">
        <f t="shared" si="3"/>
        <v>0</v>
      </c>
      <c r="M11" s="2" t="s">
        <v>70</v>
      </c>
    </row>
    <row r="12" spans="1:16" ht="19.5" customHeight="1" x14ac:dyDescent="0.25">
      <c r="A12" s="2">
        <v>26</v>
      </c>
      <c r="B12" s="2">
        <v>6585</v>
      </c>
      <c r="C12" s="2" t="s">
        <v>64</v>
      </c>
      <c r="D12" s="2">
        <v>226</v>
      </c>
      <c r="E12" s="2">
        <v>28</v>
      </c>
      <c r="F12" s="3">
        <v>39519</v>
      </c>
      <c r="G12" s="2">
        <v>6100</v>
      </c>
      <c r="H12" s="2">
        <v>6100</v>
      </c>
      <c r="I12" s="2">
        <f t="shared" si="0"/>
        <v>0</v>
      </c>
      <c r="J12" s="2">
        <f t="shared" si="1"/>
        <v>153</v>
      </c>
      <c r="K12" s="2">
        <f t="shared" si="2"/>
        <v>0</v>
      </c>
      <c r="L12" s="2">
        <f t="shared" si="3"/>
        <v>0</v>
      </c>
      <c r="M12" s="2" t="s">
        <v>70</v>
      </c>
    </row>
    <row r="13" spans="1:16" ht="19.5" customHeight="1" x14ac:dyDescent="0.25">
      <c r="A13" s="2">
        <v>27</v>
      </c>
      <c r="B13" s="2">
        <v>8693</v>
      </c>
      <c r="C13" s="2" t="s">
        <v>65</v>
      </c>
      <c r="D13" s="2">
        <v>208</v>
      </c>
      <c r="E13" s="2">
        <v>49</v>
      </c>
      <c r="F13" s="3">
        <v>39493</v>
      </c>
      <c r="G13" s="2">
        <v>5700</v>
      </c>
      <c r="H13" s="2">
        <v>5700</v>
      </c>
      <c r="I13" s="2">
        <f t="shared" si="0"/>
        <v>0</v>
      </c>
      <c r="J13" s="2">
        <f t="shared" si="1"/>
        <v>154</v>
      </c>
      <c r="K13" s="2">
        <f t="shared" si="2"/>
        <v>0</v>
      </c>
      <c r="L13" s="2">
        <f t="shared" si="3"/>
        <v>0</v>
      </c>
      <c r="M13" s="2" t="s">
        <v>70</v>
      </c>
    </row>
    <row r="14" spans="1:16" ht="19.5" customHeight="1" x14ac:dyDescent="0.25">
      <c r="A14" s="13" t="s">
        <v>46</v>
      </c>
      <c r="B14" s="14"/>
      <c r="C14" s="14"/>
      <c r="D14" s="14"/>
      <c r="E14" s="14"/>
      <c r="F14" s="14"/>
      <c r="G14" s="14"/>
      <c r="H14" s="15"/>
      <c r="I14" s="2">
        <f>SUM(I4:I13)</f>
        <v>331510</v>
      </c>
      <c r="J14" s="17"/>
      <c r="K14" s="18"/>
      <c r="L14" s="2">
        <f>SUM(L4:L13)</f>
        <v>318763</v>
      </c>
      <c r="M14" s="10"/>
      <c r="N14" s="6"/>
      <c r="O14" s="7"/>
      <c r="P14" s="8"/>
    </row>
    <row r="15" spans="1:16" ht="15" customHeight="1" x14ac:dyDescent="0.25">
      <c r="A15" s="24" t="s">
        <v>47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9"/>
      <c r="O15" s="9"/>
      <c r="P15" s="9"/>
    </row>
    <row r="16" spans="1:16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9"/>
      <c r="O16" s="9"/>
      <c r="P16" s="9"/>
    </row>
    <row r="17" spans="1:16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9"/>
      <c r="O17" s="9"/>
      <c r="P17" s="9"/>
    </row>
    <row r="18" spans="1:16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9"/>
      <c r="O18" s="9"/>
      <c r="P18" s="9"/>
    </row>
    <row r="19" spans="1:16" ht="15" customHeight="1" x14ac:dyDescent="0.25">
      <c r="A19" s="16" t="s">
        <v>48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9"/>
      <c r="O19" s="9"/>
      <c r="P19" s="9"/>
    </row>
  </sheetData>
  <mergeCells count="19">
    <mergeCell ref="A1:M1"/>
    <mergeCell ref="J4:K4"/>
    <mergeCell ref="A4:H4"/>
    <mergeCell ref="M2:M3"/>
    <mergeCell ref="A14:H14"/>
    <mergeCell ref="J14:K14"/>
    <mergeCell ref="A15:M18"/>
    <mergeCell ref="A19:M19"/>
    <mergeCell ref="A2:A3"/>
    <mergeCell ref="B2:B3"/>
    <mergeCell ref="C2:C3"/>
    <mergeCell ref="D2:E2"/>
    <mergeCell ref="F2:F3"/>
    <mergeCell ref="G2:G3"/>
    <mergeCell ref="H2:H3"/>
    <mergeCell ref="I2:I3"/>
    <mergeCell ref="J2:J3"/>
    <mergeCell ref="K2:K3"/>
    <mergeCell ref="L2:L3"/>
  </mergeCells>
  <pageMargins left="0.7" right="0.7" top="0.75" bottom="0.75" header="0.3" footer="0.3"/>
  <pageSetup paperSize="9" scale="8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2021-01-15T09:37:55Z</dcterms:modified>
</cp:coreProperties>
</file>