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5" i="2"/>
  <c r="H18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I4" i="1"/>
  <c r="J4" i="1" s="1"/>
  <c r="H19" i="2" l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K19" i="2" l="1"/>
  <c r="J22" i="1"/>
</calcChain>
</file>

<file path=xl/sharedStrings.xml><?xml version="1.0" encoding="utf-8"?>
<sst xmlns="http://schemas.openxmlformats.org/spreadsheetml/2006/main" count="112" uniqueCount="49">
  <si>
    <t>Sl. No.</t>
  </si>
  <si>
    <t>Vehicle No.</t>
  </si>
  <si>
    <t>Indent No.</t>
  </si>
  <si>
    <t>Quotation No.</t>
  </si>
  <si>
    <t>Date</t>
  </si>
  <si>
    <t>Claimed Amount Rs.</t>
  </si>
  <si>
    <t>Sanctioned Amount    Rs.</t>
  </si>
  <si>
    <t>Difference Amount Rs.</t>
  </si>
  <si>
    <t>5% Financial Charges per Month for Delayed Payments Rs.</t>
  </si>
  <si>
    <t>Total Amount Recievable from G.H.M.C. by Srinivasa Gen Rig Spares      Rs.</t>
  </si>
  <si>
    <t>Remarks</t>
  </si>
  <si>
    <t>AP 11 Q 0011</t>
  </si>
  <si>
    <t>AP 11 W 3651</t>
  </si>
  <si>
    <t>AP 11 Q 6382</t>
  </si>
  <si>
    <t>AP 11 V 8703</t>
  </si>
  <si>
    <t>AP 11 V 8704</t>
  </si>
  <si>
    <t>225-67</t>
  </si>
  <si>
    <t>225-79</t>
  </si>
  <si>
    <t>AP 11 U 8362</t>
  </si>
  <si>
    <t>AP 29 T 9265</t>
  </si>
  <si>
    <t>AP 11 V 8694</t>
  </si>
  <si>
    <t>AP 11 U 8694</t>
  </si>
  <si>
    <t>AP 11 V 8477</t>
  </si>
  <si>
    <t>Total amount in Rs.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</si>
  <si>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</si>
  <si>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</si>
  <si>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date-31.10.2020,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</si>
  <si>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AP 11 V 8689</t>
  </si>
  <si>
    <t>129-100</t>
  </si>
  <si>
    <t>AP 11 U 6048</t>
  </si>
  <si>
    <t>262-07</t>
  </si>
  <si>
    <t>AP 11 W 0456</t>
  </si>
  <si>
    <t>210-93</t>
  </si>
  <si>
    <t>AP 11 W 0458</t>
  </si>
  <si>
    <t>131-51</t>
  </si>
  <si>
    <t xml:space="preserve"> Bobcat 10</t>
  </si>
  <si>
    <t>131-09</t>
  </si>
  <si>
    <t>AP 11 W 3673</t>
  </si>
  <si>
    <t>192-75</t>
  </si>
  <si>
    <t>AP 11 V 5522</t>
  </si>
  <si>
    <t>225-73</t>
  </si>
  <si>
    <t>225-72</t>
  </si>
  <si>
    <t>AP 11 W 6582</t>
  </si>
  <si>
    <t>225-71</t>
  </si>
  <si>
    <t>225-70</t>
  </si>
  <si>
    <t>Nil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</si>
  <si>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</si>
  <si>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</si>
  <si>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Our Firm Record maybe called from GHMC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</si>
</sst>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opLeftCell="A7" workbookViewId="0">
      <selection activeCell="K18" sqref="K18"/>
    </sheetView>
  </sheetViews>
  <sheetFormatPr defaultRowHeight="15" x14ac:dyDescent="0.25"/>
  <cols>
    <col min="1" max="1" width="4.7109375" customWidth="1"/>
    <col min="2" max="2" width="13.42578125" customWidth="1"/>
    <col min="3" max="3" width="10.85546875" customWidth="1"/>
    <col min="4" max="4" width="9.85546875" customWidth="1"/>
    <col min="5" max="5" width="10.140625" customWidth="1"/>
    <col min="6" max="6" width="12.42578125" customWidth="1"/>
    <col min="7" max="7" width="10.5703125" customWidth="1"/>
    <col min="8" max="8" width="8.85546875" customWidth="1"/>
    <col min="9" max="9" width="9.7109375" customWidth="1"/>
    <col min="10" max="10" width="11.42578125" customWidth="1"/>
    <col min="11" max="11" width="47" customWidth="1"/>
    <col min="12" max="12" width="10" customWidth="1"/>
    <col min="13" max="13" width="8.5703125" customWidth="1"/>
    <col min="14" max="15" width="11.42578125" customWidth="1"/>
    <col min="16" max="16" width="28.5703125" customWidth="1"/>
  </cols>
  <sheetData>
    <row r="1" spans="1:16" ht="42.75" customHeight="1" x14ac:dyDescent="0.25">
      <c r="A1" s="4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26"/>
      <c r="M1" s="25"/>
      <c r="N1" s="25"/>
      <c r="O1" s="25"/>
      <c r="P1" s="25"/>
    </row>
    <row r="2" spans="1:16" ht="60.75" customHeight="1" x14ac:dyDescent="0.25">
      <c r="A2" s="7" t="s">
        <v>0</v>
      </c>
      <c r="B2" s="9" t="s">
        <v>1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46</v>
      </c>
      <c r="I2" s="9" t="s">
        <v>8</v>
      </c>
      <c r="J2" s="9" t="s">
        <v>9</v>
      </c>
      <c r="K2" s="9" t="s">
        <v>10</v>
      </c>
    </row>
    <row r="3" spans="1:16" ht="56.25" customHeight="1" x14ac:dyDescent="0.25">
      <c r="A3" s="8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6" ht="19.5" customHeight="1" x14ac:dyDescent="0.25">
      <c r="A4" s="2">
        <v>1</v>
      </c>
      <c r="B4" s="2" t="s">
        <v>11</v>
      </c>
      <c r="C4" s="2">
        <v>448</v>
      </c>
      <c r="D4" s="3">
        <v>39969</v>
      </c>
      <c r="E4" s="2">
        <v>25350</v>
      </c>
      <c r="F4" s="2">
        <v>0</v>
      </c>
      <c r="G4" s="2">
        <v>25350</v>
      </c>
      <c r="H4" s="2">
        <f>DATEDIF(D4,"31.12.2020","M")</f>
        <v>138</v>
      </c>
      <c r="I4" s="2">
        <f>((5*G4)/100)*H4</f>
        <v>174915</v>
      </c>
      <c r="J4" s="2">
        <f>G4+I4</f>
        <v>200265</v>
      </c>
      <c r="K4" s="2" t="s">
        <v>48</v>
      </c>
    </row>
    <row r="5" spans="1:16" ht="19.5" customHeight="1" x14ac:dyDescent="0.25">
      <c r="A5" s="2">
        <v>2</v>
      </c>
      <c r="B5" s="2" t="s">
        <v>12</v>
      </c>
      <c r="C5" s="2">
        <v>36</v>
      </c>
      <c r="D5" s="3">
        <v>39329</v>
      </c>
      <c r="E5" s="2">
        <v>10500</v>
      </c>
      <c r="F5" s="2">
        <v>0</v>
      </c>
      <c r="G5" s="2">
        <f t="shared" ref="G5:G21" si="0">E5-F5</f>
        <v>10500</v>
      </c>
      <c r="H5" s="2">
        <f t="shared" ref="H5:H21" si="1">DATEDIF(D5,"31.10.2020","M")</f>
        <v>157</v>
      </c>
      <c r="I5" s="2">
        <f t="shared" ref="I5:I21" si="2">((5*G5)/100)*H5</f>
        <v>82425</v>
      </c>
      <c r="J5" s="2">
        <f t="shared" ref="J5:J21" si="3">G5+I5</f>
        <v>92925</v>
      </c>
      <c r="K5" s="2" t="s">
        <v>48</v>
      </c>
    </row>
    <row r="6" spans="1:16" ht="19.5" customHeight="1" x14ac:dyDescent="0.25">
      <c r="A6" s="2">
        <v>3</v>
      </c>
      <c r="B6" s="2" t="s">
        <v>13</v>
      </c>
      <c r="C6" s="2">
        <v>417</v>
      </c>
      <c r="D6" s="3">
        <v>39884</v>
      </c>
      <c r="E6" s="2">
        <v>20800</v>
      </c>
      <c r="F6" s="2">
        <v>0</v>
      </c>
      <c r="G6" s="2">
        <f t="shared" si="0"/>
        <v>20800</v>
      </c>
      <c r="H6" s="2">
        <f t="shared" si="1"/>
        <v>139</v>
      </c>
      <c r="I6" s="2">
        <f t="shared" si="2"/>
        <v>144560</v>
      </c>
      <c r="J6" s="2">
        <f t="shared" si="3"/>
        <v>165360</v>
      </c>
      <c r="K6" s="2" t="s">
        <v>48</v>
      </c>
    </row>
    <row r="7" spans="1:16" ht="19.5" customHeight="1" x14ac:dyDescent="0.25">
      <c r="A7" s="2">
        <v>4</v>
      </c>
      <c r="B7" s="2" t="s">
        <v>14</v>
      </c>
      <c r="C7" s="2">
        <v>494</v>
      </c>
      <c r="D7" s="3">
        <v>40001</v>
      </c>
      <c r="E7" s="2">
        <v>18175</v>
      </c>
      <c r="F7" s="2">
        <v>0</v>
      </c>
      <c r="G7" s="2">
        <f t="shared" si="0"/>
        <v>18175</v>
      </c>
      <c r="H7" s="2">
        <f t="shared" si="1"/>
        <v>135</v>
      </c>
      <c r="I7" s="2">
        <f t="shared" si="2"/>
        <v>122681.25</v>
      </c>
      <c r="J7" s="2">
        <f t="shared" si="3"/>
        <v>140856.25</v>
      </c>
      <c r="K7" s="2" t="s">
        <v>48</v>
      </c>
    </row>
    <row r="8" spans="1:16" ht="19.5" customHeight="1" x14ac:dyDescent="0.25">
      <c r="A8" s="2">
        <v>5</v>
      </c>
      <c r="B8" s="2" t="s">
        <v>15</v>
      </c>
      <c r="C8" s="2">
        <v>422</v>
      </c>
      <c r="D8" s="3">
        <v>39960</v>
      </c>
      <c r="E8" s="2">
        <v>23020</v>
      </c>
      <c r="F8" s="2">
        <v>0</v>
      </c>
      <c r="G8" s="2">
        <f t="shared" si="0"/>
        <v>23020</v>
      </c>
      <c r="H8" s="2">
        <f t="shared" si="1"/>
        <v>137</v>
      </c>
      <c r="I8" s="2">
        <f t="shared" si="2"/>
        <v>157687</v>
      </c>
      <c r="J8" s="2">
        <f t="shared" si="3"/>
        <v>180707</v>
      </c>
      <c r="K8" s="2" t="s">
        <v>48</v>
      </c>
    </row>
    <row r="9" spans="1:16" ht="19.5" customHeight="1" x14ac:dyDescent="0.25">
      <c r="A9" s="2">
        <v>6</v>
      </c>
      <c r="B9" s="2" t="s">
        <v>15</v>
      </c>
      <c r="C9" s="2" t="s">
        <v>16</v>
      </c>
      <c r="D9" s="3">
        <v>39508</v>
      </c>
      <c r="E9" s="2">
        <v>7400</v>
      </c>
      <c r="F9" s="2">
        <v>0</v>
      </c>
      <c r="G9" s="2">
        <f t="shared" si="0"/>
        <v>7400</v>
      </c>
      <c r="H9" s="2">
        <f t="shared" si="1"/>
        <v>151</v>
      </c>
      <c r="I9" s="2">
        <f t="shared" si="2"/>
        <v>55870</v>
      </c>
      <c r="J9" s="2">
        <f t="shared" si="3"/>
        <v>63270</v>
      </c>
      <c r="K9" s="2" t="s">
        <v>48</v>
      </c>
    </row>
    <row r="10" spans="1:16" ht="19.5" customHeight="1" x14ac:dyDescent="0.25">
      <c r="A10" s="2">
        <v>7</v>
      </c>
      <c r="B10" s="2" t="s">
        <v>15</v>
      </c>
      <c r="C10" s="2" t="s">
        <v>17</v>
      </c>
      <c r="D10" s="3">
        <v>39522</v>
      </c>
      <c r="E10" s="2">
        <v>5700</v>
      </c>
      <c r="F10" s="2">
        <v>0</v>
      </c>
      <c r="G10" s="2">
        <f t="shared" si="0"/>
        <v>5700</v>
      </c>
      <c r="H10" s="2">
        <f t="shared" si="1"/>
        <v>151</v>
      </c>
      <c r="I10" s="2">
        <f t="shared" si="2"/>
        <v>43035</v>
      </c>
      <c r="J10" s="2">
        <f t="shared" si="3"/>
        <v>48735</v>
      </c>
      <c r="K10" s="2" t="s">
        <v>48</v>
      </c>
    </row>
    <row r="11" spans="1:16" ht="19.5" customHeight="1" x14ac:dyDescent="0.25">
      <c r="A11" s="2">
        <v>8</v>
      </c>
      <c r="B11" s="2" t="s">
        <v>18</v>
      </c>
      <c r="C11" s="2">
        <v>440</v>
      </c>
      <c r="D11" s="3">
        <v>39968</v>
      </c>
      <c r="E11" s="2">
        <v>22320</v>
      </c>
      <c r="F11" s="2">
        <v>0</v>
      </c>
      <c r="G11" s="2">
        <f t="shared" si="0"/>
        <v>22320</v>
      </c>
      <c r="H11" s="2">
        <f t="shared" si="1"/>
        <v>136</v>
      </c>
      <c r="I11" s="2">
        <f t="shared" si="2"/>
        <v>151776</v>
      </c>
      <c r="J11" s="2">
        <f t="shared" si="3"/>
        <v>174096</v>
      </c>
      <c r="K11" s="2" t="s">
        <v>48</v>
      </c>
    </row>
    <row r="12" spans="1:16" ht="19.5" customHeight="1" x14ac:dyDescent="0.25">
      <c r="A12" s="2">
        <v>9</v>
      </c>
      <c r="B12" s="2" t="s">
        <v>19</v>
      </c>
      <c r="C12" s="2">
        <v>477</v>
      </c>
      <c r="D12" s="3">
        <v>39991</v>
      </c>
      <c r="E12" s="2">
        <v>24385</v>
      </c>
      <c r="F12" s="2">
        <v>0</v>
      </c>
      <c r="G12" s="2">
        <f t="shared" si="0"/>
        <v>24385</v>
      </c>
      <c r="H12" s="2">
        <f t="shared" si="1"/>
        <v>136</v>
      </c>
      <c r="I12" s="2">
        <f t="shared" si="2"/>
        <v>165818</v>
      </c>
      <c r="J12" s="2">
        <f t="shared" si="3"/>
        <v>190203</v>
      </c>
      <c r="K12" s="2" t="s">
        <v>48</v>
      </c>
    </row>
    <row r="13" spans="1:16" ht="19.5" customHeight="1" x14ac:dyDescent="0.25">
      <c r="A13" s="2">
        <v>10</v>
      </c>
      <c r="B13" s="2" t="s">
        <v>19</v>
      </c>
      <c r="C13" s="2">
        <v>414</v>
      </c>
      <c r="D13" s="3">
        <v>39883</v>
      </c>
      <c r="E13" s="2">
        <v>23560</v>
      </c>
      <c r="F13" s="2">
        <v>0</v>
      </c>
      <c r="G13" s="2">
        <f t="shared" si="0"/>
        <v>23560</v>
      </c>
      <c r="H13" s="2">
        <f t="shared" si="1"/>
        <v>139</v>
      </c>
      <c r="I13" s="2">
        <f t="shared" si="2"/>
        <v>163742</v>
      </c>
      <c r="J13" s="2">
        <f t="shared" si="3"/>
        <v>187302</v>
      </c>
      <c r="K13" s="2" t="s">
        <v>48</v>
      </c>
    </row>
    <row r="14" spans="1:16" ht="19.5" customHeight="1" x14ac:dyDescent="0.25">
      <c r="A14" s="2">
        <v>11</v>
      </c>
      <c r="B14" s="2" t="s">
        <v>19</v>
      </c>
      <c r="C14" s="2">
        <v>398</v>
      </c>
      <c r="D14" s="3">
        <v>39708</v>
      </c>
      <c r="E14" s="2">
        <v>20370</v>
      </c>
      <c r="F14" s="2">
        <v>0</v>
      </c>
      <c r="G14" s="2">
        <f t="shared" si="0"/>
        <v>20370</v>
      </c>
      <c r="H14" s="2">
        <f t="shared" si="1"/>
        <v>145</v>
      </c>
      <c r="I14" s="2">
        <f t="shared" si="2"/>
        <v>147682.5</v>
      </c>
      <c r="J14" s="2">
        <f t="shared" si="3"/>
        <v>168052.5</v>
      </c>
      <c r="K14" s="2" t="s">
        <v>48</v>
      </c>
    </row>
    <row r="15" spans="1:16" ht="19.5" customHeight="1" x14ac:dyDescent="0.25">
      <c r="A15" s="2">
        <v>12</v>
      </c>
      <c r="B15" s="2" t="s">
        <v>20</v>
      </c>
      <c r="C15" s="2">
        <v>478</v>
      </c>
      <c r="D15" s="3">
        <v>39991</v>
      </c>
      <c r="E15" s="2">
        <v>24453</v>
      </c>
      <c r="F15" s="2">
        <v>0</v>
      </c>
      <c r="G15" s="2">
        <f t="shared" si="0"/>
        <v>24453</v>
      </c>
      <c r="H15" s="2">
        <f t="shared" si="1"/>
        <v>136</v>
      </c>
      <c r="I15" s="2">
        <f t="shared" si="2"/>
        <v>166280.40000000002</v>
      </c>
      <c r="J15" s="2">
        <f t="shared" si="3"/>
        <v>190733.40000000002</v>
      </c>
      <c r="K15" s="2" t="s">
        <v>48</v>
      </c>
    </row>
    <row r="16" spans="1:16" ht="19.5" customHeight="1" x14ac:dyDescent="0.25">
      <c r="A16" s="2">
        <v>13</v>
      </c>
      <c r="B16" s="2" t="s">
        <v>21</v>
      </c>
      <c r="C16" s="2">
        <v>425</v>
      </c>
      <c r="D16" s="3">
        <v>39885</v>
      </c>
      <c r="E16" s="2">
        <v>20690</v>
      </c>
      <c r="F16" s="2">
        <v>0</v>
      </c>
      <c r="G16" s="2">
        <f t="shared" si="0"/>
        <v>20690</v>
      </c>
      <c r="H16" s="2">
        <f t="shared" si="1"/>
        <v>139</v>
      </c>
      <c r="I16" s="2">
        <f t="shared" si="2"/>
        <v>143795.5</v>
      </c>
      <c r="J16" s="2">
        <f t="shared" si="3"/>
        <v>164485.5</v>
      </c>
      <c r="K16" s="2" t="s">
        <v>48</v>
      </c>
    </row>
    <row r="17" spans="1:16" ht="19.5" customHeight="1" x14ac:dyDescent="0.25">
      <c r="A17" s="2">
        <v>14</v>
      </c>
      <c r="B17" s="2" t="s">
        <v>13</v>
      </c>
      <c r="C17" s="2">
        <v>403</v>
      </c>
      <c r="D17" s="3">
        <v>39879</v>
      </c>
      <c r="E17" s="2">
        <v>24400</v>
      </c>
      <c r="F17" s="2">
        <v>0</v>
      </c>
      <c r="G17" s="2">
        <f t="shared" si="0"/>
        <v>24400</v>
      </c>
      <c r="H17" s="2">
        <f t="shared" si="1"/>
        <v>139</v>
      </c>
      <c r="I17" s="2">
        <f t="shared" si="2"/>
        <v>169580</v>
      </c>
      <c r="J17" s="2">
        <f t="shared" si="3"/>
        <v>193980</v>
      </c>
      <c r="K17" s="2" t="s">
        <v>48</v>
      </c>
    </row>
    <row r="18" spans="1:16" ht="19.5" customHeight="1" x14ac:dyDescent="0.25">
      <c r="A18" s="2">
        <v>15</v>
      </c>
      <c r="B18" s="2" t="s">
        <v>13</v>
      </c>
      <c r="C18" s="2">
        <v>492</v>
      </c>
      <c r="D18" s="3">
        <v>40000</v>
      </c>
      <c r="E18" s="2">
        <v>22635</v>
      </c>
      <c r="F18" s="2">
        <v>0</v>
      </c>
      <c r="G18" s="2">
        <f t="shared" si="0"/>
        <v>22635</v>
      </c>
      <c r="H18" s="2">
        <f t="shared" si="1"/>
        <v>135</v>
      </c>
      <c r="I18" s="2">
        <f t="shared" si="2"/>
        <v>152786.25</v>
      </c>
      <c r="J18" s="2">
        <f t="shared" si="3"/>
        <v>175421.25</v>
      </c>
      <c r="K18" s="2" t="s">
        <v>48</v>
      </c>
    </row>
    <row r="19" spans="1:16" ht="19.5" customHeight="1" x14ac:dyDescent="0.25">
      <c r="A19" s="2">
        <v>16</v>
      </c>
      <c r="B19" s="2" t="s">
        <v>13</v>
      </c>
      <c r="C19" s="2">
        <v>405</v>
      </c>
      <c r="D19" s="3">
        <v>39880</v>
      </c>
      <c r="E19" s="2">
        <v>24850</v>
      </c>
      <c r="F19" s="2">
        <v>0</v>
      </c>
      <c r="G19" s="2">
        <f t="shared" si="0"/>
        <v>24850</v>
      </c>
      <c r="H19" s="2">
        <f t="shared" si="1"/>
        <v>139</v>
      </c>
      <c r="I19" s="2">
        <f t="shared" si="2"/>
        <v>172707.5</v>
      </c>
      <c r="J19" s="2">
        <f t="shared" si="3"/>
        <v>197557.5</v>
      </c>
      <c r="K19" s="2" t="s">
        <v>48</v>
      </c>
    </row>
    <row r="20" spans="1:16" ht="19.5" customHeight="1" x14ac:dyDescent="0.25">
      <c r="A20" s="2">
        <v>17</v>
      </c>
      <c r="B20" s="2" t="s">
        <v>22</v>
      </c>
      <c r="C20" s="2">
        <v>404</v>
      </c>
      <c r="D20" s="3">
        <v>39880</v>
      </c>
      <c r="E20" s="2">
        <v>27200</v>
      </c>
      <c r="F20" s="2">
        <v>0</v>
      </c>
      <c r="G20" s="2">
        <f t="shared" si="0"/>
        <v>27200</v>
      </c>
      <c r="H20" s="2">
        <f t="shared" si="1"/>
        <v>139</v>
      </c>
      <c r="I20" s="2">
        <f t="shared" si="2"/>
        <v>189040</v>
      </c>
      <c r="J20" s="2">
        <f t="shared" si="3"/>
        <v>216240</v>
      </c>
      <c r="K20" s="2" t="s">
        <v>48</v>
      </c>
    </row>
    <row r="21" spans="1:16" ht="19.5" customHeight="1" x14ac:dyDescent="0.25">
      <c r="A21" s="2">
        <v>18</v>
      </c>
      <c r="B21" s="2" t="s">
        <v>22</v>
      </c>
      <c r="C21" s="2">
        <v>427</v>
      </c>
      <c r="D21" s="3">
        <v>39962</v>
      </c>
      <c r="E21" s="2">
        <v>23300</v>
      </c>
      <c r="F21" s="2">
        <v>0</v>
      </c>
      <c r="G21" s="2">
        <f t="shared" si="0"/>
        <v>23300</v>
      </c>
      <c r="H21" s="2">
        <f t="shared" si="1"/>
        <v>137</v>
      </c>
      <c r="I21" s="2">
        <f t="shared" si="2"/>
        <v>159605</v>
      </c>
      <c r="J21" s="2">
        <f t="shared" si="3"/>
        <v>182905</v>
      </c>
      <c r="K21" s="2" t="s">
        <v>48</v>
      </c>
    </row>
    <row r="22" spans="1:16" ht="15" customHeight="1" x14ac:dyDescent="0.25">
      <c r="A22" s="27" t="s">
        <v>23</v>
      </c>
      <c r="B22" s="27"/>
      <c r="C22" s="27"/>
      <c r="D22" s="27"/>
      <c r="E22" s="27"/>
      <c r="F22" s="27"/>
      <c r="G22" s="2">
        <v>369108</v>
      </c>
      <c r="H22" s="28"/>
      <c r="I22" s="28"/>
      <c r="J22" s="2">
        <f>SUM(J4:J21)</f>
        <v>2933094.3999999999</v>
      </c>
      <c r="K22" s="28"/>
      <c r="L22" s="18"/>
      <c r="M22" s="17"/>
      <c r="N22" s="17"/>
      <c r="O22" s="18"/>
      <c r="P22" s="19"/>
    </row>
    <row r="23" spans="1:16" ht="15" customHeight="1" x14ac:dyDescent="0.25">
      <c r="A23" s="11" t="s">
        <v>24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20"/>
      <c r="M23" s="20"/>
      <c r="N23" s="20"/>
      <c r="O23" s="20"/>
      <c r="P23" s="20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20"/>
      <c r="M24" s="20"/>
      <c r="N24" s="20"/>
      <c r="O24" s="20"/>
      <c r="P24" s="20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0"/>
      <c r="M25" s="20"/>
      <c r="N25" s="20"/>
      <c r="O25" s="20"/>
      <c r="P25" s="20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20"/>
      <c r="M26" s="20"/>
      <c r="N26" s="20"/>
      <c r="O26" s="20"/>
      <c r="P26" s="20"/>
    </row>
    <row r="27" spans="1:16" ht="15" customHeight="1" x14ac:dyDescent="0.25">
      <c r="A27" s="12" t="s"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20"/>
      <c r="M27" s="20"/>
      <c r="N27" s="20"/>
      <c r="O27" s="20"/>
      <c r="P27" s="20"/>
    </row>
  </sheetData>
  <mergeCells count="15">
    <mergeCell ref="F2:F3"/>
    <mergeCell ref="G2:G3"/>
    <mergeCell ref="H2:H3"/>
    <mergeCell ref="I2:I3"/>
    <mergeCell ref="J2:J3"/>
    <mergeCell ref="K2:K3"/>
    <mergeCell ref="A22:F22"/>
    <mergeCell ref="A23:K26"/>
    <mergeCell ref="A27:K27"/>
    <mergeCell ref="A2:A3"/>
    <mergeCell ref="B2:B3"/>
    <mergeCell ref="C2:C3"/>
    <mergeCell ref="D2:D3"/>
    <mergeCell ref="E2:E3"/>
    <mergeCell ref="A1:K1"/>
  </mergeCells>
  <pageMargins left="0.7" right="0.7" top="0.75" bottom="0.75" header="0.3" footer="0.3"/>
  <pageSetup paperSize="9" scale="8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abSelected="1" workbookViewId="0">
      <selection activeCell="O7" sqref="O7"/>
    </sheetView>
  </sheetViews>
  <sheetFormatPr defaultRowHeight="15" x14ac:dyDescent="0.25"/>
  <cols>
    <col min="1" max="1" width="6.2851562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1.7109375" customWidth="1"/>
    <col min="8" max="8" width="10.42578125" customWidth="1"/>
    <col min="9" max="9" width="8.5703125" customWidth="1"/>
    <col min="10" max="10" width="10.85546875" customWidth="1"/>
    <col min="11" max="11" width="12.85546875" customWidth="1"/>
    <col min="12" max="12" width="38.7109375" customWidth="1"/>
    <col min="13" max="13" width="8.5703125" customWidth="1"/>
    <col min="14" max="15" width="11.42578125" customWidth="1"/>
    <col min="16" max="16" width="28.5703125" customWidth="1"/>
  </cols>
  <sheetData>
    <row r="1" spans="1:16" ht="42" customHeight="1" x14ac:dyDescent="0.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4"/>
      <c r="M1" s="26"/>
      <c r="N1" s="25"/>
      <c r="O1" s="25"/>
      <c r="P1" s="25"/>
    </row>
    <row r="2" spans="1:16" ht="60.75" customHeight="1" x14ac:dyDescent="0.25">
      <c r="A2" s="7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46</v>
      </c>
      <c r="J2" s="9" t="s">
        <v>8</v>
      </c>
      <c r="K2" s="9" t="s">
        <v>9</v>
      </c>
      <c r="L2" s="9" t="s">
        <v>10</v>
      </c>
    </row>
    <row r="3" spans="1:16" ht="55.5" customHeight="1" x14ac:dyDescent="0.25">
      <c r="A3" s="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6" ht="20.100000000000001" customHeight="1" x14ac:dyDescent="0.25">
      <c r="A4" s="13"/>
      <c r="B4" s="14"/>
      <c r="C4" s="14"/>
      <c r="D4" s="14"/>
      <c r="E4" s="14"/>
      <c r="F4" s="14"/>
      <c r="G4" s="15"/>
      <c r="H4" s="1">
        <v>369108</v>
      </c>
      <c r="I4" s="4"/>
      <c r="J4" s="6"/>
      <c r="K4" s="1">
        <v>2933094.3999999999</v>
      </c>
      <c r="L4" s="1"/>
    </row>
    <row r="5" spans="1:16" ht="19.5" customHeight="1" x14ac:dyDescent="0.25">
      <c r="A5" s="2">
        <v>19</v>
      </c>
      <c r="B5" s="2" t="s">
        <v>27</v>
      </c>
      <c r="C5" s="2" t="s">
        <v>45</v>
      </c>
      <c r="D5" s="2">
        <v>489</v>
      </c>
      <c r="E5" s="3">
        <v>39999</v>
      </c>
      <c r="F5" s="2">
        <v>24180</v>
      </c>
      <c r="G5" s="2">
        <v>0</v>
      </c>
      <c r="H5" s="2">
        <f>F5-G5</f>
        <v>24180</v>
      </c>
      <c r="I5" s="2">
        <f>DATEDIF(E5,"31.12.2020","M")</f>
        <v>137</v>
      </c>
      <c r="J5" s="2">
        <f>((5*H5)/100)*I5</f>
        <v>165633</v>
      </c>
      <c r="K5" s="2">
        <f>H5+J5</f>
        <v>189813</v>
      </c>
      <c r="L5" s="2" t="s">
        <v>48</v>
      </c>
    </row>
    <row r="6" spans="1:16" ht="19.5" customHeight="1" x14ac:dyDescent="0.25">
      <c r="A6" s="2">
        <v>20</v>
      </c>
      <c r="B6" s="2" t="s">
        <v>19</v>
      </c>
      <c r="C6" s="2" t="s">
        <v>28</v>
      </c>
      <c r="D6" s="2">
        <v>369</v>
      </c>
      <c r="E6" s="3">
        <v>39709</v>
      </c>
      <c r="F6" s="2">
        <v>19745</v>
      </c>
      <c r="G6" s="2">
        <v>0</v>
      </c>
      <c r="H6" s="2">
        <f t="shared" ref="H6:H18" si="0">F6-G6</f>
        <v>19745</v>
      </c>
      <c r="I6" s="2">
        <f t="shared" ref="I6:I18" si="1">DATEDIF(E6,"31.12.2020","M")</f>
        <v>147</v>
      </c>
      <c r="J6" s="2">
        <f t="shared" ref="J6:J18" si="2">((5*H6)/100)*I6</f>
        <v>145125.75</v>
      </c>
      <c r="K6" s="2">
        <f t="shared" ref="K6:K18" si="3">H6+J6</f>
        <v>164870.75</v>
      </c>
      <c r="L6" s="2" t="s">
        <v>48</v>
      </c>
    </row>
    <row r="7" spans="1:16" ht="19.5" customHeight="1" x14ac:dyDescent="0.25">
      <c r="A7" s="2">
        <v>21</v>
      </c>
      <c r="B7" s="2" t="s">
        <v>29</v>
      </c>
      <c r="C7" s="2" t="s">
        <v>45</v>
      </c>
      <c r="D7" s="2">
        <v>428</v>
      </c>
      <c r="E7" s="3">
        <v>39962</v>
      </c>
      <c r="F7" s="2">
        <v>24450</v>
      </c>
      <c r="G7" s="2">
        <v>0</v>
      </c>
      <c r="H7" s="2">
        <f t="shared" si="0"/>
        <v>24450</v>
      </c>
      <c r="I7" s="2">
        <f t="shared" si="1"/>
        <v>139</v>
      </c>
      <c r="J7" s="2">
        <f t="shared" si="2"/>
        <v>169927.5</v>
      </c>
      <c r="K7" s="2">
        <f t="shared" si="3"/>
        <v>194377.5</v>
      </c>
      <c r="L7" s="2" t="s">
        <v>48</v>
      </c>
    </row>
    <row r="8" spans="1:16" ht="19.5" customHeight="1" x14ac:dyDescent="0.25">
      <c r="A8" s="2">
        <v>22</v>
      </c>
      <c r="B8" s="2">
        <v>5897</v>
      </c>
      <c r="C8" s="2" t="s">
        <v>30</v>
      </c>
      <c r="D8" s="2">
        <v>525</v>
      </c>
      <c r="E8" s="3">
        <v>40012</v>
      </c>
      <c r="F8" s="2">
        <v>22792</v>
      </c>
      <c r="G8" s="2">
        <v>0</v>
      </c>
      <c r="H8" s="2">
        <f t="shared" si="0"/>
        <v>22792</v>
      </c>
      <c r="I8" s="2">
        <f t="shared" si="1"/>
        <v>137</v>
      </c>
      <c r="J8" s="2">
        <f t="shared" si="2"/>
        <v>156125.19999999998</v>
      </c>
      <c r="K8" s="2">
        <f t="shared" si="3"/>
        <v>178917.19999999998</v>
      </c>
      <c r="L8" s="2" t="s">
        <v>48</v>
      </c>
    </row>
    <row r="9" spans="1:16" ht="19.5" customHeight="1" x14ac:dyDescent="0.25">
      <c r="A9" s="2">
        <v>23</v>
      </c>
      <c r="B9" s="2" t="s">
        <v>31</v>
      </c>
      <c r="C9" s="2" t="s">
        <v>45</v>
      </c>
      <c r="D9" s="2">
        <v>442</v>
      </c>
      <c r="E9" s="3">
        <v>39966</v>
      </c>
      <c r="F9" s="2">
        <v>24710</v>
      </c>
      <c r="G9" s="2">
        <v>0</v>
      </c>
      <c r="H9" s="2">
        <f t="shared" si="0"/>
        <v>24710</v>
      </c>
      <c r="I9" s="2">
        <f t="shared" si="1"/>
        <v>138</v>
      </c>
      <c r="J9" s="2">
        <f t="shared" si="2"/>
        <v>170499</v>
      </c>
      <c r="K9" s="2">
        <f t="shared" si="3"/>
        <v>195209</v>
      </c>
      <c r="L9" s="2" t="s">
        <v>48</v>
      </c>
    </row>
    <row r="10" spans="1:16" ht="19.5" customHeight="1" x14ac:dyDescent="0.25">
      <c r="A10" s="2">
        <v>24</v>
      </c>
      <c r="B10" s="2" t="s">
        <v>31</v>
      </c>
      <c r="C10" s="2" t="s">
        <v>32</v>
      </c>
      <c r="D10" s="2" t="s">
        <v>32</v>
      </c>
      <c r="E10" s="3">
        <v>39477</v>
      </c>
      <c r="F10" s="2">
        <v>6467</v>
      </c>
      <c r="G10" s="2">
        <v>0</v>
      </c>
      <c r="H10" s="2">
        <f t="shared" si="0"/>
        <v>6467</v>
      </c>
      <c r="I10" s="2">
        <f t="shared" si="1"/>
        <v>155</v>
      </c>
      <c r="J10" s="2">
        <f t="shared" si="2"/>
        <v>50119.25</v>
      </c>
      <c r="K10" s="2">
        <f t="shared" si="3"/>
        <v>56586.25</v>
      </c>
      <c r="L10" s="2" t="s">
        <v>48</v>
      </c>
    </row>
    <row r="11" spans="1:16" ht="19.5" customHeight="1" x14ac:dyDescent="0.25">
      <c r="A11" s="2">
        <v>25</v>
      </c>
      <c r="B11" s="2" t="s">
        <v>33</v>
      </c>
      <c r="C11" s="2" t="s">
        <v>34</v>
      </c>
      <c r="D11" s="2">
        <v>334</v>
      </c>
      <c r="E11" s="3">
        <v>39715</v>
      </c>
      <c r="F11" s="2">
        <v>23980</v>
      </c>
      <c r="G11" s="2">
        <v>0</v>
      </c>
      <c r="H11" s="2">
        <f t="shared" si="0"/>
        <v>23980</v>
      </c>
      <c r="I11" s="2">
        <f t="shared" si="1"/>
        <v>147</v>
      </c>
      <c r="J11" s="2">
        <f t="shared" si="2"/>
        <v>176253</v>
      </c>
      <c r="K11" s="2">
        <f t="shared" si="3"/>
        <v>200233</v>
      </c>
      <c r="L11" s="2" t="s">
        <v>48</v>
      </c>
    </row>
    <row r="12" spans="1:16" ht="19.5" customHeight="1" x14ac:dyDescent="0.25">
      <c r="A12" s="2">
        <v>26</v>
      </c>
      <c r="B12" s="2" t="s">
        <v>35</v>
      </c>
      <c r="C12" s="2" t="s">
        <v>36</v>
      </c>
      <c r="D12" s="2">
        <v>329</v>
      </c>
      <c r="E12" s="3">
        <v>39718</v>
      </c>
      <c r="F12" s="2">
        <v>20100</v>
      </c>
      <c r="G12" s="2">
        <v>0</v>
      </c>
      <c r="H12" s="2">
        <f t="shared" si="0"/>
        <v>20100</v>
      </c>
      <c r="I12" s="2">
        <f t="shared" si="1"/>
        <v>147</v>
      </c>
      <c r="J12" s="2">
        <f t="shared" si="2"/>
        <v>147735</v>
      </c>
      <c r="K12" s="2">
        <f t="shared" si="3"/>
        <v>167835</v>
      </c>
      <c r="L12" s="2" t="s">
        <v>48</v>
      </c>
    </row>
    <row r="13" spans="1:16" ht="19.5" customHeight="1" x14ac:dyDescent="0.25">
      <c r="A13" s="2">
        <v>27</v>
      </c>
      <c r="B13" s="2" t="s">
        <v>37</v>
      </c>
      <c r="C13" s="2" t="s">
        <v>38</v>
      </c>
      <c r="D13" s="2">
        <v>476</v>
      </c>
      <c r="E13" s="3">
        <v>39993</v>
      </c>
      <c r="F13" s="2">
        <v>19949</v>
      </c>
      <c r="G13" s="2">
        <v>0</v>
      </c>
      <c r="H13" s="2">
        <f t="shared" si="0"/>
        <v>19949</v>
      </c>
      <c r="I13" s="2">
        <f t="shared" si="1"/>
        <v>138</v>
      </c>
      <c r="J13" s="2">
        <f t="shared" si="2"/>
        <v>137648.1</v>
      </c>
      <c r="K13" s="2">
        <f t="shared" si="3"/>
        <v>157597.1</v>
      </c>
      <c r="L13" s="2" t="s">
        <v>48</v>
      </c>
    </row>
    <row r="14" spans="1:16" ht="19.5" customHeight="1" x14ac:dyDescent="0.25">
      <c r="A14" s="2">
        <v>28</v>
      </c>
      <c r="B14" s="2" t="s">
        <v>39</v>
      </c>
      <c r="C14" s="2" t="s">
        <v>45</v>
      </c>
      <c r="D14" s="2">
        <v>444</v>
      </c>
      <c r="E14" s="3">
        <v>39966</v>
      </c>
      <c r="F14" s="2">
        <v>18880</v>
      </c>
      <c r="G14" s="2">
        <v>0</v>
      </c>
      <c r="H14" s="2">
        <f t="shared" si="0"/>
        <v>18880</v>
      </c>
      <c r="I14" s="2">
        <f t="shared" si="1"/>
        <v>138</v>
      </c>
      <c r="J14" s="2">
        <f t="shared" si="2"/>
        <v>130272</v>
      </c>
      <c r="K14" s="2">
        <f t="shared" si="3"/>
        <v>149152</v>
      </c>
      <c r="L14" s="2" t="s">
        <v>48</v>
      </c>
    </row>
    <row r="15" spans="1:16" ht="19.5" customHeight="1" x14ac:dyDescent="0.25">
      <c r="A15" s="2">
        <v>29</v>
      </c>
      <c r="B15" s="2">
        <v>15042</v>
      </c>
      <c r="C15" s="2" t="s">
        <v>40</v>
      </c>
      <c r="D15" s="2" t="s">
        <v>40</v>
      </c>
      <c r="E15" s="3">
        <v>39513</v>
      </c>
      <c r="F15" s="2">
        <v>8100</v>
      </c>
      <c r="G15" s="2">
        <v>0</v>
      </c>
      <c r="H15" s="2">
        <f t="shared" si="0"/>
        <v>8100</v>
      </c>
      <c r="I15" s="2">
        <f t="shared" si="1"/>
        <v>153</v>
      </c>
      <c r="J15" s="2">
        <f t="shared" si="2"/>
        <v>61965</v>
      </c>
      <c r="K15" s="2">
        <f t="shared" si="3"/>
        <v>70065</v>
      </c>
      <c r="L15" s="2" t="s">
        <v>48</v>
      </c>
    </row>
    <row r="16" spans="1:16" ht="19.5" customHeight="1" x14ac:dyDescent="0.25">
      <c r="A16" s="2">
        <v>30</v>
      </c>
      <c r="B16" s="2">
        <v>6585</v>
      </c>
      <c r="C16" s="2" t="s">
        <v>41</v>
      </c>
      <c r="D16" s="2" t="s">
        <v>41</v>
      </c>
      <c r="E16" s="3">
        <v>39521</v>
      </c>
      <c r="F16" s="2">
        <v>5700</v>
      </c>
      <c r="G16" s="2">
        <v>0</v>
      </c>
      <c r="H16" s="2">
        <f t="shared" si="0"/>
        <v>5700</v>
      </c>
      <c r="I16" s="2">
        <f t="shared" si="1"/>
        <v>153</v>
      </c>
      <c r="J16" s="2">
        <f t="shared" si="2"/>
        <v>43605</v>
      </c>
      <c r="K16" s="2">
        <f t="shared" si="3"/>
        <v>49305</v>
      </c>
      <c r="L16" s="2" t="s">
        <v>48</v>
      </c>
    </row>
    <row r="17" spans="1:16" ht="19.5" customHeight="1" x14ac:dyDescent="0.25">
      <c r="A17" s="2">
        <v>31</v>
      </c>
      <c r="B17" s="2" t="s">
        <v>42</v>
      </c>
      <c r="C17" s="2" t="s">
        <v>43</v>
      </c>
      <c r="D17" s="2" t="s">
        <v>43</v>
      </c>
      <c r="E17" s="3">
        <v>39508</v>
      </c>
      <c r="F17" s="2">
        <v>6400</v>
      </c>
      <c r="G17" s="2">
        <v>0</v>
      </c>
      <c r="H17" s="2">
        <f t="shared" si="0"/>
        <v>6400</v>
      </c>
      <c r="I17" s="2">
        <f t="shared" si="1"/>
        <v>153</v>
      </c>
      <c r="J17" s="2">
        <f t="shared" si="2"/>
        <v>48960</v>
      </c>
      <c r="K17" s="2">
        <f t="shared" si="3"/>
        <v>55360</v>
      </c>
      <c r="L17" s="2" t="s">
        <v>48</v>
      </c>
    </row>
    <row r="18" spans="1:16" ht="19.5" customHeight="1" x14ac:dyDescent="0.25">
      <c r="A18" s="2">
        <v>32</v>
      </c>
      <c r="B18" s="2">
        <v>306959</v>
      </c>
      <c r="C18" s="2" t="s">
        <v>44</v>
      </c>
      <c r="D18" s="2" t="s">
        <v>44</v>
      </c>
      <c r="E18" s="3">
        <v>39508</v>
      </c>
      <c r="F18" s="2">
        <v>8000</v>
      </c>
      <c r="G18" s="2">
        <v>0</v>
      </c>
      <c r="H18" s="2">
        <f t="shared" si="0"/>
        <v>8000</v>
      </c>
      <c r="I18" s="2">
        <f t="shared" si="1"/>
        <v>153</v>
      </c>
      <c r="J18" s="2">
        <f t="shared" si="2"/>
        <v>61200</v>
      </c>
      <c r="K18" s="2">
        <f t="shared" si="3"/>
        <v>69200</v>
      </c>
      <c r="L18" s="2" t="s">
        <v>48</v>
      </c>
    </row>
    <row r="19" spans="1:16" ht="15" customHeight="1" x14ac:dyDescent="0.25">
      <c r="A19" s="22" t="s">
        <v>23</v>
      </c>
      <c r="B19" s="23"/>
      <c r="C19" s="23"/>
      <c r="D19" s="23"/>
      <c r="E19" s="23"/>
      <c r="F19" s="23"/>
      <c r="G19" s="24"/>
      <c r="H19" s="2">
        <f>SUM(H4:H18)</f>
        <v>602561</v>
      </c>
      <c r="I19" s="21"/>
      <c r="J19" s="2"/>
      <c r="K19" s="2">
        <f>SUM(K4:K18)</f>
        <v>4831615.1999999993</v>
      </c>
      <c r="L19" s="21"/>
      <c r="M19" s="17"/>
      <c r="N19" s="17"/>
      <c r="O19" s="18"/>
      <c r="P19" s="19"/>
    </row>
    <row r="20" spans="1:16" ht="15" customHeight="1" x14ac:dyDescent="0.25">
      <c r="A20" s="12" t="s">
        <v>24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20"/>
      <c r="N20" s="20"/>
      <c r="O20" s="20"/>
      <c r="P20" s="20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20"/>
      <c r="N21" s="20"/>
      <c r="O21" s="20"/>
      <c r="P21" s="20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20"/>
      <c r="N22" s="20"/>
      <c r="O22" s="20"/>
      <c r="P22" s="20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20"/>
      <c r="N23" s="20"/>
      <c r="O23" s="20"/>
      <c r="P23" s="20"/>
    </row>
    <row r="24" spans="1:16" ht="15" customHeight="1" x14ac:dyDescent="0.25">
      <c r="A24" s="12" t="s">
        <v>25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20"/>
      <c r="N24" s="20"/>
      <c r="O24" s="20"/>
      <c r="P24" s="20"/>
    </row>
  </sheetData>
  <mergeCells count="18">
    <mergeCell ref="G2:G3"/>
    <mergeCell ref="H2:H3"/>
    <mergeCell ref="I2:I3"/>
    <mergeCell ref="J2:J3"/>
    <mergeCell ref="K2:K3"/>
    <mergeCell ref="L2:L3"/>
    <mergeCell ref="I4:J4"/>
    <mergeCell ref="A20:L23"/>
    <mergeCell ref="A24:L24"/>
    <mergeCell ref="A19:G19"/>
    <mergeCell ref="A4:G4"/>
    <mergeCell ref="A2:A3"/>
    <mergeCell ref="B2:B3"/>
    <mergeCell ref="C2:C3"/>
    <mergeCell ref="D2:D3"/>
    <mergeCell ref="E2:E3"/>
    <mergeCell ref="F2:F3"/>
    <mergeCell ref="A1:L1"/>
  </mergeCells>
  <pageMargins left="0.7" right="0.7" top="0.75" bottom="0.75" header="0.3" footer="0.3"/>
  <pageSetup paperSize="9" scale="7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2021-01-15T06:55:49Z</dcterms:modified>
</cp:coreProperties>
</file>