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8" r:id="rId7"/>
  </sheets>
  <calcPr calcId="144525"/>
</workbook>
</file>

<file path=xl/calcChain.xml><?xml version="1.0" encoding="utf-8"?>
<calcChain xmlns="http://schemas.openxmlformats.org/spreadsheetml/2006/main">
  <c r="H11" i="8" l="1"/>
  <c r="K11" i="8"/>
  <c r="H23" i="6"/>
  <c r="K23" i="6"/>
  <c r="H23" i="5"/>
  <c r="K23" i="5"/>
  <c r="K23" i="4"/>
  <c r="H23" i="4"/>
  <c r="H23" i="3"/>
  <c r="K23" i="3"/>
  <c r="H23" i="2"/>
  <c r="K23" i="2"/>
  <c r="H22" i="1"/>
  <c r="K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5" i="3"/>
  <c r="I22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5" i="4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I6" i="8"/>
  <c r="I7" i="8"/>
  <c r="I8" i="8"/>
  <c r="I9" i="8"/>
  <c r="I10" i="8"/>
  <c r="I5" i="8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5" i="6"/>
  <c r="H10" i="8" l="1"/>
  <c r="J10" i="8" s="1"/>
  <c r="K10" i="8" s="1"/>
  <c r="H9" i="8"/>
  <c r="J9" i="8" s="1"/>
  <c r="K9" i="8" s="1"/>
  <c r="H8" i="8"/>
  <c r="H7" i="8"/>
  <c r="J7" i="8" s="1"/>
  <c r="K7" i="8" s="1"/>
  <c r="H6" i="8"/>
  <c r="J6" i="8" s="1"/>
  <c r="K6" i="8" s="1"/>
  <c r="H5" i="8"/>
  <c r="J5" i="8" s="1"/>
  <c r="K5" i="8" s="1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J22" i="5"/>
  <c r="K22" i="5" s="1"/>
  <c r="H22" i="5"/>
  <c r="H21" i="5"/>
  <c r="H20" i="5"/>
  <c r="H19" i="5"/>
  <c r="H18" i="5"/>
  <c r="H17" i="5"/>
  <c r="J16" i="5"/>
  <c r="K16" i="5" s="1"/>
  <c r="H16" i="5"/>
  <c r="H15" i="5"/>
  <c r="H14" i="5"/>
  <c r="H13" i="5"/>
  <c r="J12" i="5"/>
  <c r="K12" i="5" s="1"/>
  <c r="H12" i="5"/>
  <c r="H11" i="5"/>
  <c r="H10" i="5"/>
  <c r="H9" i="5"/>
  <c r="H8" i="5"/>
  <c r="H7" i="5"/>
  <c r="J6" i="5"/>
  <c r="K6" i="5" s="1"/>
  <c r="H6" i="5"/>
  <c r="H5" i="5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8" i="8" l="1"/>
  <c r="K8" i="8" s="1"/>
  <c r="J20" i="5"/>
  <c r="K20" i="5" s="1"/>
  <c r="J18" i="5"/>
  <c r="K18" i="5" s="1"/>
  <c r="J14" i="5"/>
  <c r="K14" i="5" s="1"/>
  <c r="J10" i="5"/>
  <c r="K10" i="5" s="1"/>
  <c r="J8" i="5"/>
  <c r="K8" i="5" s="1"/>
  <c r="J7" i="5"/>
  <c r="K7" i="5" s="1"/>
  <c r="J9" i="5"/>
  <c r="K9" i="5" s="1"/>
  <c r="J11" i="5"/>
  <c r="K11" i="5" s="1"/>
  <c r="J13" i="5"/>
  <c r="K13" i="5" s="1"/>
  <c r="J15" i="5"/>
  <c r="K15" i="5" s="1"/>
  <c r="J17" i="5"/>
  <c r="K17" i="5" s="1"/>
  <c r="J19" i="5"/>
  <c r="K19" i="5" s="1"/>
  <c r="J21" i="5"/>
  <c r="K21" i="5" s="1"/>
  <c r="J5" i="5"/>
  <c r="K5" i="5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</calcChain>
</file>

<file path=xl/sharedStrings.xml><?xml version="1.0" encoding="utf-8"?>
<sst xmlns="http://schemas.openxmlformats.org/spreadsheetml/2006/main" count="418" uniqueCount="137">
  <si>
    <t>Sl. No.</t>
  </si>
  <si>
    <t>Vehicle No.</t>
  </si>
  <si>
    <t>Indent No.</t>
  </si>
  <si>
    <t xml:space="preserve">Deliviery Challan No. </t>
  </si>
  <si>
    <t>Date</t>
  </si>
  <si>
    <t>Claimed Amount Rs.</t>
  </si>
  <si>
    <t>Sanctioned Amount    Rs.</t>
  </si>
  <si>
    <t>Difference Amount Rs.</t>
  </si>
  <si>
    <t>5% Financial Charges per Month for Delayed Payments Rs.</t>
  </si>
  <si>
    <t>Total Amount Recievable from G.H.M.C. by Srinivasa Gen Rig Spares      Rs.</t>
  </si>
  <si>
    <t>Remarks</t>
  </si>
  <si>
    <t>AP 11 X 7847</t>
  </si>
  <si>
    <t>003-43</t>
  </si>
  <si>
    <t>AP 29 U 1428</t>
  </si>
  <si>
    <t>004-03</t>
  </si>
  <si>
    <t>AP 1 V 6695</t>
  </si>
  <si>
    <t>003-09</t>
  </si>
  <si>
    <t>15042 FR</t>
  </si>
  <si>
    <t>003-13</t>
  </si>
  <si>
    <t>AP 11 T 5175</t>
  </si>
  <si>
    <t>003-18</t>
  </si>
  <si>
    <t>AP 11 U 7412</t>
  </si>
  <si>
    <t>003-22</t>
  </si>
  <si>
    <t>ABT 5476</t>
  </si>
  <si>
    <t>033-24</t>
  </si>
  <si>
    <t>AP 11 X 6653</t>
  </si>
  <si>
    <t>37-30</t>
  </si>
  <si>
    <t>006-58</t>
  </si>
  <si>
    <t>AP 11 X 7862</t>
  </si>
  <si>
    <t>AP 11 Q 6382</t>
  </si>
  <si>
    <t>003-48</t>
  </si>
  <si>
    <t>7291 Tarus</t>
  </si>
  <si>
    <t>Total amount in Rs.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</si>
  <si>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</si>
  <si>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</si>
  <si>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>AP 11 W 3673</t>
  </si>
  <si>
    <t>003-78</t>
  </si>
  <si>
    <t>AP 11 U 8453</t>
  </si>
  <si>
    <t>003-32</t>
  </si>
  <si>
    <t>AP 11 W 3657</t>
  </si>
  <si>
    <t>003-41</t>
  </si>
  <si>
    <t>Work Shop</t>
  </si>
  <si>
    <t>003-35</t>
  </si>
  <si>
    <t>844 F.R.</t>
  </si>
  <si>
    <t>003-44</t>
  </si>
  <si>
    <t>AP 11 X 6543</t>
  </si>
  <si>
    <t>003-55</t>
  </si>
  <si>
    <t>AP 11 X 6681</t>
  </si>
  <si>
    <t>003-73</t>
  </si>
  <si>
    <t>AP 11 X 6927</t>
  </si>
  <si>
    <t>003-77</t>
  </si>
  <si>
    <t>AP 11 U 7256</t>
  </si>
  <si>
    <t>003-81</t>
  </si>
  <si>
    <t>AP 11 V 8497</t>
  </si>
  <si>
    <t>003-84</t>
  </si>
  <si>
    <t>AP 11 X 6585</t>
  </si>
  <si>
    <t>AP 29 T 9265</t>
  </si>
  <si>
    <t>AP 11 V 5324</t>
  </si>
  <si>
    <t>AP 11 U 6054</t>
  </si>
  <si>
    <t>AP 11 U 6172</t>
  </si>
  <si>
    <t>003-67</t>
  </si>
  <si>
    <t>AP 29 BC 2567</t>
  </si>
  <si>
    <t>AP 11 W 5324</t>
  </si>
  <si>
    <t>AP 11 W 3664</t>
  </si>
  <si>
    <t>AP 11 V 8360</t>
  </si>
  <si>
    <t>AP 11 X 3535</t>
  </si>
  <si>
    <t>AP 11 W 3677</t>
  </si>
  <si>
    <t>AP 11 X 7245</t>
  </si>
  <si>
    <t>AP 11 W 3651</t>
  </si>
  <si>
    <t>AP 29 Q 713</t>
  </si>
  <si>
    <t>165-23</t>
  </si>
  <si>
    <t>12-100</t>
  </si>
  <si>
    <t>AP 11 V 8406</t>
  </si>
  <si>
    <t>AP 28 T 4482</t>
  </si>
  <si>
    <t>AP 11 X 6588</t>
  </si>
  <si>
    <t>AP 11 X 6674</t>
  </si>
  <si>
    <t>003-003</t>
  </si>
  <si>
    <t>AP 11 X 6521</t>
  </si>
  <si>
    <t>006-003</t>
  </si>
  <si>
    <t>AP 11 U 6104</t>
  </si>
  <si>
    <t>003-008</t>
  </si>
  <si>
    <t>AP 11 X 5415</t>
  </si>
  <si>
    <t>003-19</t>
  </si>
  <si>
    <t>AP 11 U 6101</t>
  </si>
  <si>
    <t>003-31</t>
  </si>
  <si>
    <t>AP 11 W 3660</t>
  </si>
  <si>
    <t>003-40</t>
  </si>
  <si>
    <t>AP 11 X 6544</t>
  </si>
  <si>
    <t>45-003</t>
  </si>
  <si>
    <t>003-47</t>
  </si>
  <si>
    <t>AP 11 X 6518</t>
  </si>
  <si>
    <t>003-49</t>
  </si>
  <si>
    <t>AP 11 X 6586</t>
  </si>
  <si>
    <t>003-53</t>
  </si>
  <si>
    <t>AP 11 X 6652</t>
  </si>
  <si>
    <t>003-54</t>
  </si>
  <si>
    <t>003-56</t>
  </si>
  <si>
    <t>AP 11 T 2796</t>
  </si>
  <si>
    <t>003-59</t>
  </si>
  <si>
    <t>AP 28 X 6692</t>
  </si>
  <si>
    <t>003-60</t>
  </si>
  <si>
    <t>AP 11 X 6693</t>
  </si>
  <si>
    <t>003-61</t>
  </si>
  <si>
    <t>AP 11 X 7850</t>
  </si>
  <si>
    <t>003-65</t>
  </si>
  <si>
    <t>AP 11 V 6106</t>
  </si>
  <si>
    <t>003-69</t>
  </si>
  <si>
    <t>AP 11 U 6056</t>
  </si>
  <si>
    <t>003-71</t>
  </si>
  <si>
    <t>003-72</t>
  </si>
  <si>
    <t>AP 11 X 5522</t>
  </si>
  <si>
    <t>003-74</t>
  </si>
  <si>
    <t>AP 11 U 8373</t>
  </si>
  <si>
    <t>003-75</t>
  </si>
  <si>
    <t>003-80</t>
  </si>
  <si>
    <t>003-82</t>
  </si>
  <si>
    <t>003-88</t>
  </si>
  <si>
    <t>AP 11 U 8694</t>
  </si>
  <si>
    <t>AP 11 U 5522</t>
  </si>
  <si>
    <t>AP 28 T 9265</t>
  </si>
  <si>
    <t>AP 11 V 8478</t>
  </si>
  <si>
    <t>AP 11 V 8389</t>
  </si>
  <si>
    <t>AP 11 2567</t>
  </si>
  <si>
    <t>AP 11 W 8478</t>
  </si>
  <si>
    <t>AP 11 X 6990</t>
  </si>
  <si>
    <t>006-41</t>
  </si>
  <si>
    <t>AP 11 X 5416</t>
  </si>
  <si>
    <t>AP 11 X 6680</t>
  </si>
  <si>
    <t>AP 11 V 8364</t>
  </si>
  <si>
    <t>AP 11 V 8369</t>
  </si>
  <si>
    <t>Nil</t>
  </si>
  <si>
    <t>006-59</t>
  </si>
  <si>
    <t>Our record maybe called from GHMC</t>
  </si>
  <si>
    <t>No. of Months Delayed upto 31.12.20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</si>
  <si>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</si>
  <si>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</t>
  </si>
  <si>
    <t>Brought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</si>
</sst>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17" fontId="3" fillId="0" borderId="6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opLeftCell="A7" workbookViewId="0">
      <selection activeCell="K22" sqref="K22"/>
    </sheetView>
  </sheetViews>
  <sheetFormatPr defaultRowHeight="15" x14ac:dyDescent="0.25"/>
  <cols>
    <col min="1" max="1" width="6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1.42578125" customWidth="1"/>
    <col min="8" max="8" width="12.28515625" customWidth="1"/>
    <col min="9" max="9" width="8.5703125" customWidth="1"/>
    <col min="10" max="10" width="11.85546875" customWidth="1"/>
    <col min="11" max="11" width="12" customWidth="1"/>
    <col min="12" max="12" width="36.85546875" customWidth="1"/>
    <col min="13" max="13" width="8.5703125" customWidth="1"/>
    <col min="14" max="15" width="11.42578125" customWidth="1"/>
    <col min="16" max="16" width="28.5703125" customWidth="1"/>
  </cols>
  <sheetData>
    <row r="1" spans="1:16" ht="48" customHeight="1" x14ac:dyDescent="0.25">
      <c r="A1" s="24" t="s">
        <v>134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5"/>
      <c r="N1" s="15"/>
      <c r="O1" s="15"/>
      <c r="P1" s="15"/>
    </row>
    <row r="2" spans="1:16" ht="69" customHeight="1" x14ac:dyDescent="0.25">
      <c r="A2" s="11" t="s">
        <v>0</v>
      </c>
      <c r="B2" s="7" t="s">
        <v>1</v>
      </c>
      <c r="C2" s="7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133</v>
      </c>
      <c r="J2" s="7" t="s">
        <v>8</v>
      </c>
      <c r="K2" s="7" t="s">
        <v>9</v>
      </c>
      <c r="L2" s="7" t="s">
        <v>10</v>
      </c>
    </row>
    <row r="3" spans="1:16" ht="47.25" customHeight="1" x14ac:dyDescent="0.25">
      <c r="A3" s="12"/>
      <c r="B3" s="8"/>
      <c r="C3" s="8"/>
      <c r="D3" s="14"/>
      <c r="E3" s="8"/>
      <c r="F3" s="8"/>
      <c r="G3" s="8"/>
      <c r="H3" s="8"/>
      <c r="I3" s="8"/>
      <c r="J3" s="8"/>
      <c r="K3" s="8"/>
      <c r="L3" s="8"/>
    </row>
    <row r="4" spans="1:16" ht="19.5" customHeight="1" x14ac:dyDescent="0.25">
      <c r="A4" s="1">
        <v>1</v>
      </c>
      <c r="B4" s="1" t="s">
        <v>11</v>
      </c>
      <c r="C4" s="2" t="s">
        <v>12</v>
      </c>
      <c r="D4" s="1">
        <v>154</v>
      </c>
      <c r="E4" s="3">
        <v>40533</v>
      </c>
      <c r="F4" s="1">
        <v>5200</v>
      </c>
      <c r="G4" s="1">
        <v>0</v>
      </c>
      <c r="H4" s="1">
        <f>F4-G4</f>
        <v>5200</v>
      </c>
      <c r="I4" s="1">
        <f>DATEDIF(E4,"31.12.2020","M")</f>
        <v>120</v>
      </c>
      <c r="J4" s="1">
        <f>((5*H4)/100)*I4</f>
        <v>31200</v>
      </c>
      <c r="K4" s="1">
        <f>H4+J4</f>
        <v>36400</v>
      </c>
      <c r="L4" s="1" t="s">
        <v>132</v>
      </c>
    </row>
    <row r="5" spans="1:16" ht="19.5" customHeight="1" x14ac:dyDescent="0.25">
      <c r="A5" s="1">
        <v>2</v>
      </c>
      <c r="B5" s="1" t="s">
        <v>11</v>
      </c>
      <c r="C5" s="1" t="s">
        <v>130</v>
      </c>
      <c r="D5" s="1">
        <v>108</v>
      </c>
      <c r="E5" s="3">
        <v>40491</v>
      </c>
      <c r="F5" s="1">
        <v>2286</v>
      </c>
      <c r="G5" s="1">
        <v>0</v>
      </c>
      <c r="H5" s="1">
        <f t="shared" ref="H5:H21" si="0">F5-G5</f>
        <v>2286</v>
      </c>
      <c r="I5" s="1">
        <f t="shared" ref="I5:I21" si="1">DATEDIF(E5,"31.12.2020","M")</f>
        <v>121</v>
      </c>
      <c r="J5" s="1">
        <f t="shared" ref="J5:J21" si="2">((5*H5)/100)*I5</f>
        <v>13830.3</v>
      </c>
      <c r="K5" s="1">
        <f t="shared" ref="K5:K21" si="3">H5+J5</f>
        <v>16116.3</v>
      </c>
      <c r="L5" s="1" t="s">
        <v>132</v>
      </c>
    </row>
    <row r="6" spans="1:16" ht="19.5" customHeight="1" x14ac:dyDescent="0.25">
      <c r="A6" s="1">
        <v>3</v>
      </c>
      <c r="B6" s="1" t="s">
        <v>13</v>
      </c>
      <c r="C6" s="1" t="s">
        <v>14</v>
      </c>
      <c r="D6" s="1">
        <v>115</v>
      </c>
      <c r="E6" s="3">
        <v>40500</v>
      </c>
      <c r="F6" s="1">
        <v>800</v>
      </c>
      <c r="G6" s="1">
        <v>0</v>
      </c>
      <c r="H6" s="1">
        <f t="shared" si="0"/>
        <v>800</v>
      </c>
      <c r="I6" s="1">
        <f t="shared" si="1"/>
        <v>121</v>
      </c>
      <c r="J6" s="1">
        <f t="shared" si="2"/>
        <v>4840</v>
      </c>
      <c r="K6" s="1">
        <f t="shared" si="3"/>
        <v>5640</v>
      </c>
      <c r="L6" s="1" t="s">
        <v>132</v>
      </c>
    </row>
    <row r="7" spans="1:16" ht="19.5" customHeight="1" x14ac:dyDescent="0.25">
      <c r="A7" s="1">
        <v>4</v>
      </c>
      <c r="B7" s="1" t="s">
        <v>15</v>
      </c>
      <c r="C7" s="1" t="s">
        <v>16</v>
      </c>
      <c r="D7" s="1">
        <v>120</v>
      </c>
      <c r="E7" s="3">
        <v>40507</v>
      </c>
      <c r="F7" s="1">
        <v>5860</v>
      </c>
      <c r="G7" s="1">
        <v>0</v>
      </c>
      <c r="H7" s="1">
        <f t="shared" si="0"/>
        <v>5860</v>
      </c>
      <c r="I7" s="1">
        <f t="shared" si="1"/>
        <v>121</v>
      </c>
      <c r="J7" s="1">
        <f t="shared" si="2"/>
        <v>35453</v>
      </c>
      <c r="K7" s="1">
        <f t="shared" si="3"/>
        <v>41313</v>
      </c>
      <c r="L7" s="1" t="s">
        <v>132</v>
      </c>
    </row>
    <row r="8" spans="1:16" ht="19.5" customHeight="1" x14ac:dyDescent="0.25">
      <c r="A8" s="1">
        <v>5</v>
      </c>
      <c r="B8" s="1" t="s">
        <v>17</v>
      </c>
      <c r="C8" s="1" t="s">
        <v>18</v>
      </c>
      <c r="D8" s="1">
        <v>124</v>
      </c>
      <c r="E8" s="3">
        <v>40511</v>
      </c>
      <c r="F8" s="1">
        <v>3042</v>
      </c>
      <c r="G8" s="1">
        <v>0</v>
      </c>
      <c r="H8" s="1">
        <f t="shared" si="0"/>
        <v>3042</v>
      </c>
      <c r="I8" s="1">
        <f t="shared" si="1"/>
        <v>121</v>
      </c>
      <c r="J8" s="1">
        <f t="shared" si="2"/>
        <v>18404.099999999999</v>
      </c>
      <c r="K8" s="1">
        <f t="shared" si="3"/>
        <v>21446.1</v>
      </c>
      <c r="L8" s="1" t="s">
        <v>132</v>
      </c>
    </row>
    <row r="9" spans="1:16" ht="19.5" customHeight="1" x14ac:dyDescent="0.25">
      <c r="A9" s="1">
        <v>6</v>
      </c>
      <c r="B9" s="1" t="s">
        <v>19</v>
      </c>
      <c r="C9" s="1" t="s">
        <v>20</v>
      </c>
      <c r="D9" s="1">
        <v>129</v>
      </c>
      <c r="E9" s="3">
        <v>40514</v>
      </c>
      <c r="F9" s="1">
        <v>1233</v>
      </c>
      <c r="G9" s="1">
        <v>0</v>
      </c>
      <c r="H9" s="1">
        <f t="shared" si="0"/>
        <v>1233</v>
      </c>
      <c r="I9" s="1">
        <f t="shared" si="1"/>
        <v>120</v>
      </c>
      <c r="J9" s="1">
        <f t="shared" si="2"/>
        <v>7398</v>
      </c>
      <c r="K9" s="1">
        <f t="shared" si="3"/>
        <v>8631</v>
      </c>
      <c r="L9" s="1" t="s">
        <v>132</v>
      </c>
    </row>
    <row r="10" spans="1:16" ht="19.5" customHeight="1" x14ac:dyDescent="0.25">
      <c r="A10" s="1">
        <v>7</v>
      </c>
      <c r="B10" s="1" t="s">
        <v>21</v>
      </c>
      <c r="C10" s="1" t="s">
        <v>22</v>
      </c>
      <c r="D10" s="1">
        <v>133</v>
      </c>
      <c r="E10" s="3">
        <v>40516</v>
      </c>
      <c r="F10" s="1">
        <v>1233</v>
      </c>
      <c r="G10" s="1">
        <v>0</v>
      </c>
      <c r="H10" s="1">
        <f t="shared" si="0"/>
        <v>1233</v>
      </c>
      <c r="I10" s="1">
        <f t="shared" si="1"/>
        <v>120</v>
      </c>
      <c r="J10" s="1">
        <f t="shared" si="2"/>
        <v>7398</v>
      </c>
      <c r="K10" s="1">
        <f t="shared" si="3"/>
        <v>8631</v>
      </c>
      <c r="L10" s="1" t="s">
        <v>132</v>
      </c>
    </row>
    <row r="11" spans="1:16" ht="19.5" customHeight="1" x14ac:dyDescent="0.25">
      <c r="A11" s="1">
        <v>8</v>
      </c>
      <c r="B11" s="1" t="s">
        <v>23</v>
      </c>
      <c r="C11" s="1" t="s">
        <v>24</v>
      </c>
      <c r="D11" s="1">
        <v>135</v>
      </c>
      <c r="E11" s="3">
        <v>40521</v>
      </c>
      <c r="F11" s="1">
        <v>2092</v>
      </c>
      <c r="G11" s="1">
        <v>0</v>
      </c>
      <c r="H11" s="1">
        <f t="shared" si="0"/>
        <v>2092</v>
      </c>
      <c r="I11" s="1">
        <f t="shared" si="1"/>
        <v>120</v>
      </c>
      <c r="J11" s="1">
        <f t="shared" si="2"/>
        <v>12552</v>
      </c>
      <c r="K11" s="1">
        <f t="shared" si="3"/>
        <v>14644</v>
      </c>
      <c r="L11" s="1" t="s">
        <v>132</v>
      </c>
    </row>
    <row r="12" spans="1:16" ht="19.5" customHeight="1" x14ac:dyDescent="0.25">
      <c r="A12" s="1">
        <v>9</v>
      </c>
      <c r="B12" s="1">
        <v>3685</v>
      </c>
      <c r="C12" s="1" t="s">
        <v>130</v>
      </c>
      <c r="D12" s="1">
        <v>380</v>
      </c>
      <c r="E12" s="3">
        <v>39564</v>
      </c>
      <c r="F12" s="1">
        <v>22000</v>
      </c>
      <c r="G12" s="1">
        <v>0</v>
      </c>
      <c r="H12" s="1">
        <f t="shared" si="0"/>
        <v>22000</v>
      </c>
      <c r="I12" s="1">
        <f t="shared" si="1"/>
        <v>152</v>
      </c>
      <c r="J12" s="1">
        <f t="shared" si="2"/>
        <v>167200</v>
      </c>
      <c r="K12" s="1">
        <f t="shared" si="3"/>
        <v>189200</v>
      </c>
      <c r="L12" s="1" t="s">
        <v>132</v>
      </c>
    </row>
    <row r="13" spans="1:16" ht="19.5" customHeight="1" x14ac:dyDescent="0.25">
      <c r="A13" s="1">
        <v>10</v>
      </c>
      <c r="B13" s="1">
        <v>306959</v>
      </c>
      <c r="C13" s="1" t="s">
        <v>130</v>
      </c>
      <c r="D13" s="1">
        <v>507</v>
      </c>
      <c r="E13" s="3">
        <v>39635</v>
      </c>
      <c r="F13" s="1">
        <v>24610</v>
      </c>
      <c r="G13" s="1">
        <v>0</v>
      </c>
      <c r="H13" s="1">
        <f t="shared" si="0"/>
        <v>24610</v>
      </c>
      <c r="I13" s="1">
        <f t="shared" si="1"/>
        <v>149</v>
      </c>
      <c r="J13" s="1">
        <f t="shared" si="2"/>
        <v>183344.5</v>
      </c>
      <c r="K13" s="1">
        <f t="shared" si="3"/>
        <v>207954.5</v>
      </c>
      <c r="L13" s="1" t="s">
        <v>132</v>
      </c>
    </row>
    <row r="14" spans="1:16" ht="19.5" customHeight="1" x14ac:dyDescent="0.25">
      <c r="A14" s="1">
        <v>11</v>
      </c>
      <c r="B14" s="1" t="s">
        <v>25</v>
      </c>
      <c r="C14" s="1" t="s">
        <v>26</v>
      </c>
      <c r="D14" s="1">
        <v>745</v>
      </c>
      <c r="E14" s="3">
        <v>40000</v>
      </c>
      <c r="F14" s="1">
        <v>14570</v>
      </c>
      <c r="G14" s="1">
        <v>0</v>
      </c>
      <c r="H14" s="1">
        <f t="shared" si="0"/>
        <v>14570</v>
      </c>
      <c r="I14" s="1">
        <f t="shared" si="1"/>
        <v>137</v>
      </c>
      <c r="J14" s="1">
        <f t="shared" si="2"/>
        <v>99804.5</v>
      </c>
      <c r="K14" s="1">
        <f t="shared" si="3"/>
        <v>114374.5</v>
      </c>
      <c r="L14" s="1" t="s">
        <v>132</v>
      </c>
    </row>
    <row r="15" spans="1:16" ht="19.5" customHeight="1" x14ac:dyDescent="0.25">
      <c r="A15" s="1">
        <v>12</v>
      </c>
      <c r="B15" s="1">
        <v>1699</v>
      </c>
      <c r="C15" s="1" t="s">
        <v>27</v>
      </c>
      <c r="D15" s="1">
        <v>708</v>
      </c>
      <c r="E15" s="3">
        <v>39975</v>
      </c>
      <c r="F15" s="1">
        <v>10000</v>
      </c>
      <c r="G15" s="1">
        <v>0</v>
      </c>
      <c r="H15" s="1">
        <f t="shared" si="0"/>
        <v>10000</v>
      </c>
      <c r="I15" s="1">
        <f t="shared" si="1"/>
        <v>138</v>
      </c>
      <c r="J15" s="1">
        <f t="shared" si="2"/>
        <v>69000</v>
      </c>
      <c r="K15" s="1">
        <f t="shared" si="3"/>
        <v>79000</v>
      </c>
      <c r="L15" s="1" t="s">
        <v>132</v>
      </c>
    </row>
    <row r="16" spans="1:16" ht="19.5" customHeight="1" x14ac:dyDescent="0.25">
      <c r="A16" s="1">
        <v>13</v>
      </c>
      <c r="B16" s="1" t="s">
        <v>28</v>
      </c>
      <c r="C16" s="1" t="s">
        <v>130</v>
      </c>
      <c r="D16" s="1">
        <v>600</v>
      </c>
      <c r="E16" s="3">
        <v>40338</v>
      </c>
      <c r="F16" s="1">
        <v>2160</v>
      </c>
      <c r="G16" s="1">
        <v>0</v>
      </c>
      <c r="H16" s="1">
        <f t="shared" si="0"/>
        <v>2160</v>
      </c>
      <c r="I16" s="1">
        <f t="shared" si="1"/>
        <v>126</v>
      </c>
      <c r="J16" s="1">
        <f t="shared" si="2"/>
        <v>13608</v>
      </c>
      <c r="K16" s="1">
        <f t="shared" si="3"/>
        <v>15768</v>
      </c>
      <c r="L16" s="1" t="s">
        <v>132</v>
      </c>
    </row>
    <row r="17" spans="1:16" ht="19.5" customHeight="1" x14ac:dyDescent="0.25">
      <c r="A17" s="1">
        <v>14</v>
      </c>
      <c r="B17" s="1" t="s">
        <v>29</v>
      </c>
      <c r="C17" s="1" t="s">
        <v>130</v>
      </c>
      <c r="D17" s="1">
        <v>344</v>
      </c>
      <c r="E17" s="3">
        <v>39428</v>
      </c>
      <c r="F17" s="1">
        <v>17800</v>
      </c>
      <c r="G17" s="1">
        <v>0</v>
      </c>
      <c r="H17" s="1">
        <f t="shared" si="0"/>
        <v>17800</v>
      </c>
      <c r="I17" s="1">
        <f t="shared" si="1"/>
        <v>156</v>
      </c>
      <c r="J17" s="1">
        <f t="shared" si="2"/>
        <v>138840</v>
      </c>
      <c r="K17" s="1">
        <f t="shared" si="3"/>
        <v>156640</v>
      </c>
      <c r="L17" s="1" t="s">
        <v>132</v>
      </c>
    </row>
    <row r="18" spans="1:16" ht="19.5" customHeight="1" x14ac:dyDescent="0.25">
      <c r="A18" s="1">
        <v>15</v>
      </c>
      <c r="B18" s="1" t="s">
        <v>29</v>
      </c>
      <c r="C18" s="1" t="s">
        <v>130</v>
      </c>
      <c r="D18" s="1">
        <v>417</v>
      </c>
      <c r="E18" s="3">
        <v>40000</v>
      </c>
      <c r="F18" s="1">
        <v>24300</v>
      </c>
      <c r="G18" s="1">
        <v>0</v>
      </c>
      <c r="H18" s="1">
        <f t="shared" si="0"/>
        <v>24300</v>
      </c>
      <c r="I18" s="1">
        <f t="shared" si="1"/>
        <v>137</v>
      </c>
      <c r="J18" s="1">
        <f t="shared" si="2"/>
        <v>166455</v>
      </c>
      <c r="K18" s="1">
        <f t="shared" si="3"/>
        <v>190755</v>
      </c>
      <c r="L18" s="1" t="s">
        <v>132</v>
      </c>
    </row>
    <row r="19" spans="1:16" ht="19.5" customHeight="1" x14ac:dyDescent="0.25">
      <c r="A19" s="1">
        <v>16</v>
      </c>
      <c r="B19" s="1" t="s">
        <v>29</v>
      </c>
      <c r="C19" s="1" t="s">
        <v>30</v>
      </c>
      <c r="D19" s="1">
        <v>159</v>
      </c>
      <c r="E19" s="3">
        <v>40542</v>
      </c>
      <c r="F19" s="1">
        <v>20893</v>
      </c>
      <c r="G19" s="1">
        <v>0</v>
      </c>
      <c r="H19" s="1">
        <f t="shared" si="0"/>
        <v>20893</v>
      </c>
      <c r="I19" s="1">
        <f t="shared" si="1"/>
        <v>120</v>
      </c>
      <c r="J19" s="1">
        <f t="shared" si="2"/>
        <v>125358.00000000001</v>
      </c>
      <c r="K19" s="1">
        <f t="shared" si="3"/>
        <v>146251</v>
      </c>
      <c r="L19" s="1" t="s">
        <v>132</v>
      </c>
    </row>
    <row r="20" spans="1:16" ht="19.5" customHeight="1" x14ac:dyDescent="0.25">
      <c r="A20" s="1">
        <v>17</v>
      </c>
      <c r="B20" s="1" t="s">
        <v>29</v>
      </c>
      <c r="C20" s="1" t="s">
        <v>130</v>
      </c>
      <c r="D20" s="1">
        <v>405</v>
      </c>
      <c r="E20" s="3">
        <v>39985</v>
      </c>
      <c r="F20" s="1">
        <v>17600</v>
      </c>
      <c r="G20" s="1">
        <v>0</v>
      </c>
      <c r="H20" s="1">
        <f t="shared" si="0"/>
        <v>17600</v>
      </c>
      <c r="I20" s="1">
        <f t="shared" si="1"/>
        <v>138</v>
      </c>
      <c r="J20" s="1">
        <f t="shared" si="2"/>
        <v>121440</v>
      </c>
      <c r="K20" s="1">
        <f t="shared" si="3"/>
        <v>139040</v>
      </c>
      <c r="L20" s="1" t="s">
        <v>132</v>
      </c>
    </row>
    <row r="21" spans="1:16" ht="19.5" customHeight="1" x14ac:dyDescent="0.25">
      <c r="A21" s="1">
        <v>18</v>
      </c>
      <c r="B21" s="1" t="s">
        <v>31</v>
      </c>
      <c r="C21" s="1" t="s">
        <v>130</v>
      </c>
      <c r="D21" s="1">
        <v>730</v>
      </c>
      <c r="E21" s="3">
        <v>39984</v>
      </c>
      <c r="F21" s="1">
        <v>15950</v>
      </c>
      <c r="G21" s="1">
        <v>0</v>
      </c>
      <c r="H21" s="1">
        <f t="shared" si="0"/>
        <v>15950</v>
      </c>
      <c r="I21" s="1">
        <f t="shared" si="1"/>
        <v>138</v>
      </c>
      <c r="J21" s="1">
        <f t="shared" si="2"/>
        <v>110055</v>
      </c>
      <c r="K21" s="1">
        <f t="shared" si="3"/>
        <v>126005</v>
      </c>
      <c r="L21" s="1" t="s">
        <v>132</v>
      </c>
    </row>
    <row r="22" spans="1:16" ht="19.5" customHeight="1" x14ac:dyDescent="0.25">
      <c r="A22" s="20" t="s">
        <v>32</v>
      </c>
      <c r="B22" s="20"/>
      <c r="C22" s="20"/>
      <c r="D22" s="20"/>
      <c r="E22" s="20"/>
      <c r="F22" s="20"/>
      <c r="G22" s="20"/>
      <c r="H22" s="1">
        <f>SUM(H4:H21)</f>
        <v>191629</v>
      </c>
      <c r="I22" s="16"/>
      <c r="J22" s="22"/>
      <c r="K22" s="1">
        <f>SUM(K4:K21)</f>
        <v>1517809.4</v>
      </c>
      <c r="L22" s="21"/>
      <c r="M22" s="18"/>
      <c r="N22" s="18"/>
      <c r="O22" s="19"/>
      <c r="P22" s="19"/>
    </row>
    <row r="23" spans="1:16" ht="15" customHeight="1" x14ac:dyDescent="0.25">
      <c r="A23" s="5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23"/>
      <c r="N23" s="23"/>
      <c r="O23" s="23"/>
      <c r="P23" s="23"/>
    </row>
    <row r="24" spans="1:1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23"/>
      <c r="N24" s="23"/>
      <c r="O24" s="23"/>
      <c r="P24" s="23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23"/>
      <c r="N26" s="23"/>
      <c r="O26" s="23"/>
      <c r="P26" s="23"/>
    </row>
    <row r="27" spans="1:16" ht="15" customHeight="1" x14ac:dyDescent="0.25">
      <c r="A27" s="6" t="s">
        <v>34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</row>
  </sheetData>
  <mergeCells count="17">
    <mergeCell ref="A2:A3"/>
    <mergeCell ref="B2:B3"/>
    <mergeCell ref="C2:C3"/>
    <mergeCell ref="D2:D3"/>
    <mergeCell ref="E2:E3"/>
    <mergeCell ref="F2:F3"/>
    <mergeCell ref="A1:L1"/>
    <mergeCell ref="G2:G3"/>
    <mergeCell ref="H2:H3"/>
    <mergeCell ref="I2:I3"/>
    <mergeCell ref="J2:J3"/>
    <mergeCell ref="K2:K3"/>
    <mergeCell ref="L2:L3"/>
    <mergeCell ref="A22:G22"/>
    <mergeCell ref="I22:J22"/>
    <mergeCell ref="A23:L26"/>
    <mergeCell ref="A27:L27"/>
  </mergeCells>
  <pageMargins left="0.7" right="0.7" top="0.75" bottom="0.75" header="0.3" footer="0.3"/>
  <pageSetup paperSize="9" scale="8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opLeftCell="A7" workbookViewId="0">
      <selection activeCell="K23" sqref="K23"/>
    </sheetView>
  </sheetViews>
  <sheetFormatPr defaultRowHeight="15" x14ac:dyDescent="0.25"/>
  <cols>
    <col min="1" max="1" width="5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1.28515625" customWidth="1"/>
    <col min="8" max="8" width="10.5703125" customWidth="1"/>
    <col min="9" max="9" width="8.5703125" customWidth="1"/>
    <col min="10" max="10" width="11.42578125" customWidth="1"/>
    <col min="11" max="11" width="12.28515625" customWidth="1"/>
    <col min="12" max="12" width="41.85546875" customWidth="1"/>
    <col min="13" max="13" width="8.5703125" customWidth="1"/>
    <col min="14" max="15" width="11.42578125" customWidth="1"/>
    <col min="16" max="16" width="28.5703125" customWidth="1"/>
  </cols>
  <sheetData>
    <row r="1" spans="1:16" ht="43.5" customHeight="1" x14ac:dyDescent="0.25">
      <c r="A1" s="24" t="s">
        <v>134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5"/>
      <c r="N1" s="15"/>
      <c r="O1" s="15"/>
      <c r="P1" s="15"/>
    </row>
    <row r="2" spans="1:16" ht="57" customHeight="1" x14ac:dyDescent="0.25">
      <c r="A2" s="11" t="s">
        <v>0</v>
      </c>
      <c r="B2" s="7" t="s">
        <v>1</v>
      </c>
      <c r="C2" s="7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133</v>
      </c>
      <c r="J2" s="7" t="s">
        <v>8</v>
      </c>
      <c r="K2" s="7" t="s">
        <v>9</v>
      </c>
      <c r="L2" s="7" t="s">
        <v>10</v>
      </c>
    </row>
    <row r="3" spans="1:16" ht="60.75" customHeight="1" x14ac:dyDescent="0.25">
      <c r="A3" s="12"/>
      <c r="B3" s="8"/>
      <c r="C3" s="8"/>
      <c r="D3" s="14"/>
      <c r="E3" s="8"/>
      <c r="F3" s="8"/>
      <c r="G3" s="8"/>
      <c r="H3" s="8"/>
      <c r="I3" s="8"/>
      <c r="J3" s="8"/>
      <c r="K3" s="8"/>
      <c r="L3" s="8"/>
    </row>
    <row r="4" spans="1:16" ht="19.5" customHeight="1" x14ac:dyDescent="0.25">
      <c r="A4" s="27" t="s">
        <v>136</v>
      </c>
      <c r="B4" s="28"/>
      <c r="C4" s="28"/>
      <c r="D4" s="28"/>
      <c r="E4" s="28"/>
      <c r="F4" s="28"/>
      <c r="G4" s="29"/>
      <c r="H4" s="4">
        <v>191629</v>
      </c>
      <c r="I4" s="9"/>
      <c r="J4" s="10"/>
      <c r="K4" s="4">
        <v>1517809.4</v>
      </c>
      <c r="L4" s="4"/>
    </row>
    <row r="5" spans="1:16" ht="19.5" customHeight="1" x14ac:dyDescent="0.25">
      <c r="A5" s="1">
        <v>19</v>
      </c>
      <c r="B5" s="1" t="s">
        <v>35</v>
      </c>
      <c r="C5" s="1" t="s">
        <v>130</v>
      </c>
      <c r="D5" s="1">
        <v>461</v>
      </c>
      <c r="E5" s="3">
        <v>40015</v>
      </c>
      <c r="F5" s="1">
        <v>24500</v>
      </c>
      <c r="G5" s="1">
        <v>0</v>
      </c>
      <c r="H5" s="1">
        <f>F5-G5</f>
        <v>24500</v>
      </c>
      <c r="I5" s="1">
        <f>DATEDIF(E5,"31.12.2020","M")</f>
        <v>137</v>
      </c>
      <c r="J5" s="1">
        <f>((5*H5)/100)*I5</f>
        <v>167825</v>
      </c>
      <c r="K5" s="1">
        <f>H5+J5</f>
        <v>192325</v>
      </c>
      <c r="L5" s="1" t="s">
        <v>132</v>
      </c>
    </row>
    <row r="6" spans="1:16" ht="19.5" customHeight="1" x14ac:dyDescent="0.25">
      <c r="A6" s="1">
        <v>20</v>
      </c>
      <c r="B6" s="1" t="s">
        <v>35</v>
      </c>
      <c r="C6" s="1" t="s">
        <v>36</v>
      </c>
      <c r="D6" s="1">
        <v>189</v>
      </c>
      <c r="E6" s="3">
        <v>40634</v>
      </c>
      <c r="F6" s="1">
        <v>20270</v>
      </c>
      <c r="G6" s="1">
        <v>0</v>
      </c>
      <c r="H6" s="1">
        <f t="shared" ref="H6:H22" si="0">F6-G6</f>
        <v>20270</v>
      </c>
      <c r="I6" s="1">
        <f t="shared" ref="I6:I22" si="1">DATEDIF(E6,"31.12.2020","M")</f>
        <v>116</v>
      </c>
      <c r="J6" s="1">
        <f t="shared" ref="J6:J22" si="2">((5*H6)/100)*I6</f>
        <v>117566</v>
      </c>
      <c r="K6" s="1">
        <f t="shared" ref="K6:K22" si="3">H6+J6</f>
        <v>137836</v>
      </c>
      <c r="L6" s="1" t="s">
        <v>132</v>
      </c>
    </row>
    <row r="7" spans="1:16" ht="19.5" customHeight="1" x14ac:dyDescent="0.25">
      <c r="A7" s="1">
        <v>21</v>
      </c>
      <c r="B7" s="1" t="s">
        <v>37</v>
      </c>
      <c r="C7" s="1" t="s">
        <v>38</v>
      </c>
      <c r="D7" s="1">
        <v>143</v>
      </c>
      <c r="E7" s="3">
        <v>40527</v>
      </c>
      <c r="F7" s="1">
        <v>1233</v>
      </c>
      <c r="G7" s="1">
        <v>0</v>
      </c>
      <c r="H7" s="1">
        <f t="shared" si="0"/>
        <v>1233</v>
      </c>
      <c r="I7" s="1">
        <f t="shared" si="1"/>
        <v>120</v>
      </c>
      <c r="J7" s="1">
        <f t="shared" si="2"/>
        <v>7398</v>
      </c>
      <c r="K7" s="1">
        <f t="shared" si="3"/>
        <v>8631</v>
      </c>
      <c r="L7" s="1" t="s">
        <v>132</v>
      </c>
    </row>
    <row r="8" spans="1:16" ht="19.5" customHeight="1" x14ac:dyDescent="0.25">
      <c r="A8" s="1">
        <v>22</v>
      </c>
      <c r="B8" s="1" t="s">
        <v>39</v>
      </c>
      <c r="C8" s="1" t="s">
        <v>40</v>
      </c>
      <c r="D8" s="1">
        <v>152</v>
      </c>
      <c r="E8" s="3">
        <v>40533</v>
      </c>
      <c r="F8" s="1">
        <v>3717</v>
      </c>
      <c r="G8" s="1">
        <v>0</v>
      </c>
      <c r="H8" s="1">
        <f t="shared" si="0"/>
        <v>3717</v>
      </c>
      <c r="I8" s="1">
        <f t="shared" si="1"/>
        <v>120</v>
      </c>
      <c r="J8" s="1">
        <f t="shared" si="2"/>
        <v>22302</v>
      </c>
      <c r="K8" s="1">
        <f t="shared" si="3"/>
        <v>26019</v>
      </c>
      <c r="L8" s="1" t="s">
        <v>132</v>
      </c>
    </row>
    <row r="9" spans="1:16" ht="19.5" customHeight="1" x14ac:dyDescent="0.25">
      <c r="A9" s="1">
        <v>23</v>
      </c>
      <c r="B9" s="1" t="s">
        <v>41</v>
      </c>
      <c r="C9" s="1" t="s">
        <v>42</v>
      </c>
      <c r="D9" s="1">
        <v>146</v>
      </c>
      <c r="E9" s="3">
        <v>40527</v>
      </c>
      <c r="F9" s="1">
        <v>2080</v>
      </c>
      <c r="G9" s="1">
        <v>0</v>
      </c>
      <c r="H9" s="1">
        <f t="shared" si="0"/>
        <v>2080</v>
      </c>
      <c r="I9" s="1">
        <f t="shared" si="1"/>
        <v>120</v>
      </c>
      <c r="J9" s="1">
        <f t="shared" si="2"/>
        <v>12480</v>
      </c>
      <c r="K9" s="1">
        <f t="shared" si="3"/>
        <v>14560</v>
      </c>
      <c r="L9" s="1" t="s">
        <v>132</v>
      </c>
    </row>
    <row r="10" spans="1:16" ht="19.5" customHeight="1" x14ac:dyDescent="0.25">
      <c r="A10" s="1">
        <v>24</v>
      </c>
      <c r="B10" s="1" t="s">
        <v>43</v>
      </c>
      <c r="C10" s="1" t="s">
        <v>44</v>
      </c>
      <c r="D10" s="1">
        <v>155</v>
      </c>
      <c r="E10" s="3">
        <v>40534</v>
      </c>
      <c r="F10" s="1">
        <v>1233</v>
      </c>
      <c r="G10" s="1">
        <v>0</v>
      </c>
      <c r="H10" s="1">
        <f t="shared" si="0"/>
        <v>1233</v>
      </c>
      <c r="I10" s="1">
        <f t="shared" si="1"/>
        <v>120</v>
      </c>
      <c r="J10" s="1">
        <f t="shared" si="2"/>
        <v>7398</v>
      </c>
      <c r="K10" s="1">
        <f t="shared" si="3"/>
        <v>8631</v>
      </c>
      <c r="L10" s="1" t="s">
        <v>132</v>
      </c>
    </row>
    <row r="11" spans="1:16" ht="19.5" customHeight="1" x14ac:dyDescent="0.25">
      <c r="A11" s="1">
        <v>25</v>
      </c>
      <c r="B11" s="1" t="s">
        <v>45</v>
      </c>
      <c r="C11" s="1" t="s">
        <v>46</v>
      </c>
      <c r="D11" s="1">
        <v>168</v>
      </c>
      <c r="E11" s="3">
        <v>40569</v>
      </c>
      <c r="F11" s="1">
        <v>20040</v>
      </c>
      <c r="G11" s="1">
        <v>0</v>
      </c>
      <c r="H11" s="1">
        <f t="shared" si="0"/>
        <v>20040</v>
      </c>
      <c r="I11" s="1">
        <f t="shared" si="1"/>
        <v>119</v>
      </c>
      <c r="J11" s="1">
        <f t="shared" si="2"/>
        <v>119238</v>
      </c>
      <c r="K11" s="1">
        <f t="shared" si="3"/>
        <v>139278</v>
      </c>
      <c r="L11" s="1" t="s">
        <v>132</v>
      </c>
    </row>
    <row r="12" spans="1:16" ht="19.5" customHeight="1" x14ac:dyDescent="0.25">
      <c r="A12" s="1">
        <v>26</v>
      </c>
      <c r="B12" s="1" t="s">
        <v>47</v>
      </c>
      <c r="C12" s="1" t="s">
        <v>48</v>
      </c>
      <c r="D12" s="1">
        <v>184</v>
      </c>
      <c r="E12" s="3">
        <v>40607</v>
      </c>
      <c r="F12" s="1">
        <v>8500</v>
      </c>
      <c r="G12" s="1">
        <v>0</v>
      </c>
      <c r="H12" s="1">
        <f t="shared" si="0"/>
        <v>8500</v>
      </c>
      <c r="I12" s="1">
        <f t="shared" si="1"/>
        <v>117</v>
      </c>
      <c r="J12" s="1">
        <f t="shared" si="2"/>
        <v>49725</v>
      </c>
      <c r="K12" s="1">
        <f t="shared" si="3"/>
        <v>58225</v>
      </c>
      <c r="L12" s="1" t="s">
        <v>132</v>
      </c>
    </row>
    <row r="13" spans="1:16" ht="19.5" customHeight="1" x14ac:dyDescent="0.25">
      <c r="A13" s="1">
        <v>27</v>
      </c>
      <c r="B13" s="1" t="s">
        <v>49</v>
      </c>
      <c r="C13" s="1" t="s">
        <v>50</v>
      </c>
      <c r="D13" s="1">
        <v>188</v>
      </c>
      <c r="E13" s="3">
        <v>40631</v>
      </c>
      <c r="F13" s="1">
        <v>18765</v>
      </c>
      <c r="G13" s="1">
        <v>0</v>
      </c>
      <c r="H13" s="1">
        <f t="shared" si="0"/>
        <v>18765</v>
      </c>
      <c r="I13" s="1">
        <f t="shared" si="1"/>
        <v>117</v>
      </c>
      <c r="J13" s="1">
        <f t="shared" si="2"/>
        <v>109775.25</v>
      </c>
      <c r="K13" s="1">
        <f t="shared" si="3"/>
        <v>128540.25</v>
      </c>
      <c r="L13" s="1" t="s">
        <v>132</v>
      </c>
    </row>
    <row r="14" spans="1:16" ht="19.5" customHeight="1" x14ac:dyDescent="0.25">
      <c r="A14" s="1">
        <v>28</v>
      </c>
      <c r="B14" s="1" t="s">
        <v>51</v>
      </c>
      <c r="C14" s="1" t="s">
        <v>52</v>
      </c>
      <c r="D14" s="1">
        <v>192</v>
      </c>
      <c r="E14" s="3">
        <v>40646</v>
      </c>
      <c r="F14" s="1">
        <v>19760</v>
      </c>
      <c r="G14" s="1">
        <v>0</v>
      </c>
      <c r="H14" s="1">
        <f t="shared" si="0"/>
        <v>19760</v>
      </c>
      <c r="I14" s="1">
        <f t="shared" si="1"/>
        <v>116</v>
      </c>
      <c r="J14" s="1">
        <f t="shared" si="2"/>
        <v>114608</v>
      </c>
      <c r="K14" s="1">
        <f t="shared" si="3"/>
        <v>134368</v>
      </c>
      <c r="L14" s="1" t="s">
        <v>132</v>
      </c>
    </row>
    <row r="15" spans="1:16" ht="19.5" customHeight="1" x14ac:dyDescent="0.25">
      <c r="A15" s="1">
        <v>29</v>
      </c>
      <c r="B15" s="1" t="s">
        <v>53</v>
      </c>
      <c r="C15" s="1" t="s">
        <v>54</v>
      </c>
      <c r="D15" s="1">
        <v>195</v>
      </c>
      <c r="E15" s="3">
        <v>40654</v>
      </c>
      <c r="F15" s="1">
        <v>13000</v>
      </c>
      <c r="G15" s="1">
        <v>0</v>
      </c>
      <c r="H15" s="1">
        <f t="shared" si="0"/>
        <v>13000</v>
      </c>
      <c r="I15" s="1">
        <f t="shared" si="1"/>
        <v>116</v>
      </c>
      <c r="J15" s="1">
        <f t="shared" si="2"/>
        <v>75400</v>
      </c>
      <c r="K15" s="1">
        <f t="shared" si="3"/>
        <v>88400</v>
      </c>
      <c r="L15" s="1" t="s">
        <v>132</v>
      </c>
    </row>
    <row r="16" spans="1:16" ht="19.5" customHeight="1" x14ac:dyDescent="0.25">
      <c r="A16" s="1">
        <v>30</v>
      </c>
      <c r="B16" s="1" t="s">
        <v>55</v>
      </c>
      <c r="C16" s="1" t="s">
        <v>130</v>
      </c>
      <c r="D16" s="1">
        <v>594</v>
      </c>
      <c r="E16" s="3">
        <v>40332</v>
      </c>
      <c r="F16" s="1">
        <v>4544</v>
      </c>
      <c r="G16" s="1">
        <v>0</v>
      </c>
      <c r="H16" s="1">
        <f t="shared" si="0"/>
        <v>4544</v>
      </c>
      <c r="I16" s="1">
        <f t="shared" si="1"/>
        <v>126</v>
      </c>
      <c r="J16" s="1">
        <f t="shared" si="2"/>
        <v>28627.199999999997</v>
      </c>
      <c r="K16" s="1">
        <f t="shared" si="3"/>
        <v>33171.199999999997</v>
      </c>
      <c r="L16" s="1" t="s">
        <v>132</v>
      </c>
    </row>
    <row r="17" spans="1:16" ht="19.5" customHeight="1" x14ac:dyDescent="0.25">
      <c r="A17" s="1">
        <v>31</v>
      </c>
      <c r="B17" s="1" t="s">
        <v>56</v>
      </c>
      <c r="C17" s="1" t="s">
        <v>130</v>
      </c>
      <c r="D17" s="1">
        <v>552</v>
      </c>
      <c r="E17" s="3">
        <v>40323</v>
      </c>
      <c r="F17" s="1">
        <v>9200</v>
      </c>
      <c r="G17" s="1">
        <v>0</v>
      </c>
      <c r="H17" s="1">
        <f t="shared" si="0"/>
        <v>9200</v>
      </c>
      <c r="I17" s="1">
        <f t="shared" si="1"/>
        <v>127</v>
      </c>
      <c r="J17" s="1">
        <f t="shared" si="2"/>
        <v>58420</v>
      </c>
      <c r="K17" s="1">
        <f t="shared" si="3"/>
        <v>67620</v>
      </c>
      <c r="L17" s="1" t="s">
        <v>132</v>
      </c>
    </row>
    <row r="18" spans="1:16" ht="19.5" customHeight="1" x14ac:dyDescent="0.25">
      <c r="A18" s="1">
        <v>32</v>
      </c>
      <c r="B18" s="1" t="s">
        <v>57</v>
      </c>
      <c r="C18" s="1" t="s">
        <v>130</v>
      </c>
      <c r="D18" s="1">
        <v>596</v>
      </c>
      <c r="E18" s="3">
        <v>40336</v>
      </c>
      <c r="F18" s="1">
        <v>7800</v>
      </c>
      <c r="G18" s="1">
        <v>0</v>
      </c>
      <c r="H18" s="1">
        <f t="shared" si="0"/>
        <v>7800</v>
      </c>
      <c r="I18" s="1">
        <f t="shared" si="1"/>
        <v>126</v>
      </c>
      <c r="J18" s="1">
        <f t="shared" si="2"/>
        <v>49140</v>
      </c>
      <c r="K18" s="1">
        <f t="shared" si="3"/>
        <v>56940</v>
      </c>
      <c r="L18" s="1" t="s">
        <v>132</v>
      </c>
    </row>
    <row r="19" spans="1:16" ht="19.5" customHeight="1" x14ac:dyDescent="0.25">
      <c r="A19" s="1">
        <v>33</v>
      </c>
      <c r="B19" s="1" t="s">
        <v>58</v>
      </c>
      <c r="C19" s="1" t="s">
        <v>130</v>
      </c>
      <c r="D19" s="1">
        <v>324</v>
      </c>
      <c r="E19" s="3">
        <v>39449</v>
      </c>
      <c r="F19" s="1">
        <v>24970</v>
      </c>
      <c r="G19" s="1">
        <v>0</v>
      </c>
      <c r="H19" s="1">
        <f t="shared" si="0"/>
        <v>24970</v>
      </c>
      <c r="I19" s="1">
        <f t="shared" si="1"/>
        <v>155</v>
      </c>
      <c r="J19" s="1">
        <f t="shared" si="2"/>
        <v>193517.5</v>
      </c>
      <c r="K19" s="1">
        <f t="shared" si="3"/>
        <v>218487.5</v>
      </c>
      <c r="L19" s="1" t="s">
        <v>132</v>
      </c>
    </row>
    <row r="20" spans="1:16" ht="19.5" customHeight="1" x14ac:dyDescent="0.25">
      <c r="A20" s="1">
        <v>34</v>
      </c>
      <c r="B20" s="1" t="s">
        <v>59</v>
      </c>
      <c r="C20" s="1" t="s">
        <v>130</v>
      </c>
      <c r="D20" s="1">
        <v>419</v>
      </c>
      <c r="E20" s="3">
        <v>39946</v>
      </c>
      <c r="F20" s="1">
        <v>23950</v>
      </c>
      <c r="G20" s="1">
        <v>0</v>
      </c>
      <c r="H20" s="1">
        <f t="shared" si="0"/>
        <v>23950</v>
      </c>
      <c r="I20" s="1">
        <f t="shared" si="1"/>
        <v>139</v>
      </c>
      <c r="J20" s="1">
        <f t="shared" si="2"/>
        <v>166452.5</v>
      </c>
      <c r="K20" s="1">
        <f t="shared" si="3"/>
        <v>190402.5</v>
      </c>
      <c r="L20" s="1" t="s">
        <v>132</v>
      </c>
    </row>
    <row r="21" spans="1:16" ht="19.5" customHeight="1" x14ac:dyDescent="0.25">
      <c r="A21" s="1">
        <v>35</v>
      </c>
      <c r="B21" s="1" t="s">
        <v>25</v>
      </c>
      <c r="C21" s="1" t="s">
        <v>130</v>
      </c>
      <c r="D21" s="1">
        <v>748</v>
      </c>
      <c r="E21" s="3">
        <v>39974</v>
      </c>
      <c r="F21" s="1">
        <v>18540</v>
      </c>
      <c r="G21" s="1">
        <v>0</v>
      </c>
      <c r="H21" s="1">
        <f t="shared" si="0"/>
        <v>18540</v>
      </c>
      <c r="I21" s="1">
        <f t="shared" si="1"/>
        <v>138</v>
      </c>
      <c r="J21" s="1">
        <f t="shared" si="2"/>
        <v>127926</v>
      </c>
      <c r="K21" s="1">
        <f t="shared" si="3"/>
        <v>146466</v>
      </c>
      <c r="L21" s="1" t="s">
        <v>132</v>
      </c>
    </row>
    <row r="22" spans="1:16" ht="19.5" customHeight="1" x14ac:dyDescent="0.25">
      <c r="A22" s="1">
        <v>36</v>
      </c>
      <c r="B22" s="1" t="s">
        <v>25</v>
      </c>
      <c r="C22" s="1" t="s">
        <v>60</v>
      </c>
      <c r="D22" s="1">
        <v>178</v>
      </c>
      <c r="E22" s="3">
        <v>40592</v>
      </c>
      <c r="F22" s="1">
        <v>16800</v>
      </c>
      <c r="G22" s="1">
        <v>0</v>
      </c>
      <c r="H22" s="1">
        <f t="shared" si="0"/>
        <v>16800</v>
      </c>
      <c r="I22" s="1">
        <f t="shared" si="1"/>
        <v>118</v>
      </c>
      <c r="J22" s="1">
        <f t="shared" si="2"/>
        <v>99120</v>
      </c>
      <c r="K22" s="1">
        <f t="shared" si="3"/>
        <v>115920</v>
      </c>
      <c r="L22" s="1" t="s">
        <v>132</v>
      </c>
    </row>
    <row r="23" spans="1:16" ht="19.5" customHeight="1" x14ac:dyDescent="0.25">
      <c r="A23" s="16" t="s">
        <v>32</v>
      </c>
      <c r="B23" s="17"/>
      <c r="C23" s="17"/>
      <c r="D23" s="17"/>
      <c r="E23" s="17"/>
      <c r="F23" s="17"/>
      <c r="G23" s="17"/>
      <c r="H23" s="1">
        <f>SUM(H4:H22)</f>
        <v>430531</v>
      </c>
      <c r="I23" s="16"/>
      <c r="J23" s="22"/>
      <c r="K23" s="1">
        <f>SUM(K4:K22)</f>
        <v>3283629.85</v>
      </c>
      <c r="L23" s="21"/>
      <c r="M23" s="18"/>
      <c r="N23" s="18"/>
      <c r="O23" s="25"/>
      <c r="P23" s="19"/>
    </row>
    <row r="24" spans="1:16" ht="15" customHeight="1" x14ac:dyDescent="0.25">
      <c r="A24" s="5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3"/>
      <c r="N24" s="23"/>
      <c r="O24" s="23"/>
      <c r="P24" s="23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23"/>
      <c r="N26" s="23"/>
      <c r="O26" s="23"/>
      <c r="P26" s="23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</row>
    <row r="28" spans="1:16" ht="15" customHeight="1" x14ac:dyDescent="0.25">
      <c r="A28" s="6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3"/>
      <c r="N28" s="23"/>
      <c r="O28" s="23"/>
      <c r="P28" s="23"/>
    </row>
  </sheetData>
  <mergeCells count="19">
    <mergeCell ref="A2:A3"/>
    <mergeCell ref="B2:B3"/>
    <mergeCell ref="C2:C3"/>
    <mergeCell ref="D2:D3"/>
    <mergeCell ref="E2:E3"/>
    <mergeCell ref="F2:F3"/>
    <mergeCell ref="A1:L1"/>
    <mergeCell ref="G2:G3"/>
    <mergeCell ref="H2:H3"/>
    <mergeCell ref="I2:I3"/>
    <mergeCell ref="J2:J3"/>
    <mergeCell ref="K2:K3"/>
    <mergeCell ref="L2:L3"/>
    <mergeCell ref="A24:L27"/>
    <mergeCell ref="A28:L28"/>
    <mergeCell ref="A23:G23"/>
    <mergeCell ref="I23:J23"/>
    <mergeCell ref="A4:G4"/>
    <mergeCell ref="I4:J4"/>
  </mergeCells>
  <pageMargins left="0.7" right="0.7" top="0.75" bottom="0.75" header="0.3" footer="0.3"/>
  <pageSetup paperSize="9"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opLeftCell="A7" workbookViewId="0">
      <selection activeCell="K23" sqref="K23"/>
    </sheetView>
  </sheetViews>
  <sheetFormatPr defaultRowHeight="15" x14ac:dyDescent="0.25"/>
  <cols>
    <col min="1" max="1" width="5.28515625" customWidth="1"/>
    <col min="2" max="2" width="13.85546875" customWidth="1"/>
    <col min="3" max="3" width="14.28515625" customWidth="1"/>
    <col min="4" max="4" width="9.85546875" customWidth="1"/>
    <col min="5" max="6" width="10.140625" customWidth="1"/>
    <col min="7" max="7" width="11.85546875" customWidth="1"/>
    <col min="8" max="8" width="10.42578125" customWidth="1"/>
    <col min="9" max="9" width="8.5703125" customWidth="1"/>
    <col min="10" max="10" width="11.5703125" customWidth="1"/>
    <col min="11" max="11" width="13" customWidth="1"/>
    <col min="12" max="12" width="42.85546875" customWidth="1"/>
    <col min="13" max="13" width="8.5703125" customWidth="1"/>
    <col min="14" max="15" width="11.42578125" customWidth="1"/>
    <col min="16" max="16" width="28.5703125" customWidth="1"/>
  </cols>
  <sheetData>
    <row r="1" spans="1:16" ht="42.75" customHeight="1" x14ac:dyDescent="0.25">
      <c r="A1" s="24" t="s">
        <v>134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5"/>
      <c r="N1" s="15"/>
      <c r="O1" s="15"/>
      <c r="P1" s="15"/>
    </row>
    <row r="2" spans="1:16" ht="56.25" customHeight="1" x14ac:dyDescent="0.25">
      <c r="A2" s="11" t="s">
        <v>0</v>
      </c>
      <c r="B2" s="7" t="s">
        <v>1</v>
      </c>
      <c r="C2" s="7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133</v>
      </c>
      <c r="J2" s="7" t="s">
        <v>8</v>
      </c>
      <c r="K2" s="7" t="s">
        <v>9</v>
      </c>
      <c r="L2" s="7" t="s">
        <v>10</v>
      </c>
    </row>
    <row r="3" spans="1:16" ht="72.75" customHeight="1" x14ac:dyDescent="0.25">
      <c r="A3" s="12"/>
      <c r="B3" s="8"/>
      <c r="C3" s="8"/>
      <c r="D3" s="14"/>
      <c r="E3" s="8"/>
      <c r="F3" s="8"/>
      <c r="G3" s="8"/>
      <c r="H3" s="8"/>
      <c r="I3" s="8"/>
      <c r="J3" s="8"/>
      <c r="K3" s="8"/>
      <c r="L3" s="8"/>
    </row>
    <row r="4" spans="1:16" ht="19.5" customHeight="1" x14ac:dyDescent="0.25">
      <c r="A4" s="27" t="s">
        <v>136</v>
      </c>
      <c r="B4" s="28"/>
      <c r="C4" s="28"/>
      <c r="D4" s="28"/>
      <c r="E4" s="28"/>
      <c r="F4" s="28"/>
      <c r="G4" s="29"/>
      <c r="H4" s="4">
        <v>430531</v>
      </c>
      <c r="I4" s="9"/>
      <c r="J4" s="10"/>
      <c r="K4" s="4">
        <v>3283629.85</v>
      </c>
      <c r="L4" s="4"/>
    </row>
    <row r="5" spans="1:16" ht="19.5" customHeight="1" x14ac:dyDescent="0.25">
      <c r="A5" s="1">
        <v>37</v>
      </c>
      <c r="B5" s="1" t="s">
        <v>61</v>
      </c>
      <c r="C5" s="1">
        <v>19</v>
      </c>
      <c r="D5" s="1">
        <v>571</v>
      </c>
      <c r="E5" s="3">
        <v>40297</v>
      </c>
      <c r="F5" s="1">
        <v>1050</v>
      </c>
      <c r="G5" s="1">
        <v>0</v>
      </c>
      <c r="H5" s="1">
        <f>F5-G5</f>
        <v>1050</v>
      </c>
      <c r="I5" s="1">
        <f>DATEDIF(E5,"31.12.2020","M")</f>
        <v>128</v>
      </c>
      <c r="J5" s="1">
        <f>((5*H5)/100)*I5</f>
        <v>6720</v>
      </c>
      <c r="K5" s="1">
        <f>H5+J5</f>
        <v>7770</v>
      </c>
      <c r="L5" s="1" t="s">
        <v>132</v>
      </c>
    </row>
    <row r="6" spans="1:16" ht="19.5" customHeight="1" x14ac:dyDescent="0.25">
      <c r="A6" s="1">
        <v>38</v>
      </c>
      <c r="B6" s="1" t="s">
        <v>62</v>
      </c>
      <c r="C6" s="1">
        <v>20</v>
      </c>
      <c r="D6" s="1">
        <v>573</v>
      </c>
      <c r="E6" s="3">
        <v>40298</v>
      </c>
      <c r="F6" s="1">
        <v>6800</v>
      </c>
      <c r="G6" s="1">
        <v>0</v>
      </c>
      <c r="H6" s="1">
        <f t="shared" ref="H6:H22" si="0">F6-G6</f>
        <v>6800</v>
      </c>
      <c r="I6" s="1">
        <f t="shared" ref="I6:I22" si="1">DATEDIF(E6,"31.12.2020","M")</f>
        <v>128</v>
      </c>
      <c r="J6" s="1">
        <f t="shared" ref="J6:J22" si="2">((5*H6)/100)*I6</f>
        <v>43520</v>
      </c>
      <c r="K6" s="1">
        <f t="shared" ref="K6:K22" si="3">H6+J6</f>
        <v>50320</v>
      </c>
      <c r="L6" s="1" t="s">
        <v>132</v>
      </c>
    </row>
    <row r="7" spans="1:16" ht="19.5" customHeight="1" x14ac:dyDescent="0.25">
      <c r="A7" s="1">
        <v>39</v>
      </c>
      <c r="B7" s="1" t="s">
        <v>63</v>
      </c>
      <c r="C7" s="1">
        <v>22</v>
      </c>
      <c r="D7" s="1">
        <v>576</v>
      </c>
      <c r="E7" s="3">
        <v>40297</v>
      </c>
      <c r="F7" s="1">
        <v>800</v>
      </c>
      <c r="G7" s="1">
        <v>0</v>
      </c>
      <c r="H7" s="1">
        <f t="shared" si="0"/>
        <v>800</v>
      </c>
      <c r="I7" s="1">
        <f t="shared" si="1"/>
        <v>128</v>
      </c>
      <c r="J7" s="1">
        <f t="shared" si="2"/>
        <v>5120</v>
      </c>
      <c r="K7" s="1">
        <f t="shared" si="3"/>
        <v>5920</v>
      </c>
      <c r="L7" s="1" t="s">
        <v>132</v>
      </c>
    </row>
    <row r="8" spans="1:16" ht="19.5" customHeight="1" x14ac:dyDescent="0.25">
      <c r="A8" s="1">
        <v>40</v>
      </c>
      <c r="B8" s="1" t="s">
        <v>64</v>
      </c>
      <c r="C8" s="1">
        <v>26</v>
      </c>
      <c r="D8" s="1">
        <v>581</v>
      </c>
      <c r="E8" s="3">
        <v>40304</v>
      </c>
      <c r="F8" s="1">
        <v>5000</v>
      </c>
      <c r="G8" s="1">
        <v>0</v>
      </c>
      <c r="H8" s="1">
        <f t="shared" si="0"/>
        <v>5000</v>
      </c>
      <c r="I8" s="1">
        <f t="shared" si="1"/>
        <v>127</v>
      </c>
      <c r="J8" s="1">
        <f t="shared" si="2"/>
        <v>31750</v>
      </c>
      <c r="K8" s="1">
        <f t="shared" si="3"/>
        <v>36750</v>
      </c>
      <c r="L8" s="1" t="s">
        <v>132</v>
      </c>
    </row>
    <row r="9" spans="1:16" ht="19.5" customHeight="1" x14ac:dyDescent="0.25">
      <c r="A9" s="1">
        <v>41</v>
      </c>
      <c r="B9" s="1" t="s">
        <v>65</v>
      </c>
      <c r="C9" s="1">
        <v>68</v>
      </c>
      <c r="D9" s="1">
        <v>593</v>
      </c>
      <c r="E9" s="3">
        <v>40332</v>
      </c>
      <c r="F9" s="1">
        <v>100</v>
      </c>
      <c r="G9" s="1">
        <v>0</v>
      </c>
      <c r="H9" s="1">
        <f t="shared" si="0"/>
        <v>100</v>
      </c>
      <c r="I9" s="1">
        <f t="shared" si="1"/>
        <v>126</v>
      </c>
      <c r="J9" s="1">
        <f t="shared" si="2"/>
        <v>630</v>
      </c>
      <c r="K9" s="1">
        <f t="shared" si="3"/>
        <v>730</v>
      </c>
      <c r="L9" s="1" t="s">
        <v>132</v>
      </c>
    </row>
    <row r="10" spans="1:16" ht="19.5" customHeight="1" x14ac:dyDescent="0.25">
      <c r="A10" s="1">
        <v>42</v>
      </c>
      <c r="B10" s="1" t="s">
        <v>66</v>
      </c>
      <c r="C10" s="1" t="s">
        <v>130</v>
      </c>
      <c r="D10" s="1">
        <v>533</v>
      </c>
      <c r="E10" s="3">
        <v>40230</v>
      </c>
      <c r="F10" s="1">
        <v>30600</v>
      </c>
      <c r="G10" s="1">
        <v>0</v>
      </c>
      <c r="H10" s="1">
        <f t="shared" si="0"/>
        <v>30600</v>
      </c>
      <c r="I10" s="1">
        <f t="shared" si="1"/>
        <v>130</v>
      </c>
      <c r="J10" s="1">
        <f t="shared" si="2"/>
        <v>198900</v>
      </c>
      <c r="K10" s="1">
        <f t="shared" si="3"/>
        <v>229500</v>
      </c>
      <c r="L10" s="1" t="s">
        <v>132</v>
      </c>
    </row>
    <row r="11" spans="1:16" ht="19.5" customHeight="1" x14ac:dyDescent="0.25">
      <c r="A11" s="1">
        <v>43</v>
      </c>
      <c r="B11" s="1" t="s">
        <v>67</v>
      </c>
      <c r="C11" s="1" t="s">
        <v>130</v>
      </c>
      <c r="D11" s="1">
        <v>550</v>
      </c>
      <c r="E11" s="3">
        <v>40242</v>
      </c>
      <c r="F11" s="1">
        <v>16330</v>
      </c>
      <c r="G11" s="1">
        <v>0</v>
      </c>
      <c r="H11" s="1">
        <f t="shared" si="0"/>
        <v>16330</v>
      </c>
      <c r="I11" s="1">
        <f t="shared" si="1"/>
        <v>129</v>
      </c>
      <c r="J11" s="1">
        <f t="shared" si="2"/>
        <v>105328.5</v>
      </c>
      <c r="K11" s="1">
        <f t="shared" si="3"/>
        <v>121658.5</v>
      </c>
      <c r="L11" s="1" t="s">
        <v>132</v>
      </c>
    </row>
    <row r="12" spans="1:16" ht="19.5" customHeight="1" x14ac:dyDescent="0.25">
      <c r="A12" s="1">
        <v>44</v>
      </c>
      <c r="B12" s="1" t="s">
        <v>56</v>
      </c>
      <c r="C12" s="1" t="s">
        <v>130</v>
      </c>
      <c r="D12" s="1">
        <v>553</v>
      </c>
      <c r="E12" s="3">
        <v>39897</v>
      </c>
      <c r="F12" s="1">
        <v>23720</v>
      </c>
      <c r="G12" s="1">
        <v>0</v>
      </c>
      <c r="H12" s="1">
        <f t="shared" si="0"/>
        <v>23720</v>
      </c>
      <c r="I12" s="1">
        <f t="shared" si="1"/>
        <v>141</v>
      </c>
      <c r="J12" s="1">
        <f t="shared" si="2"/>
        <v>167226</v>
      </c>
      <c r="K12" s="1">
        <f t="shared" si="3"/>
        <v>190946</v>
      </c>
      <c r="L12" s="1" t="s">
        <v>132</v>
      </c>
    </row>
    <row r="13" spans="1:16" ht="19.5" customHeight="1" x14ac:dyDescent="0.25">
      <c r="A13" s="1">
        <v>45</v>
      </c>
      <c r="B13" s="1" t="s">
        <v>55</v>
      </c>
      <c r="C13" s="1">
        <v>21</v>
      </c>
      <c r="D13" s="1">
        <v>574</v>
      </c>
      <c r="E13" s="3">
        <v>40298</v>
      </c>
      <c r="F13" s="1">
        <v>3700</v>
      </c>
      <c r="G13" s="1">
        <v>0</v>
      </c>
      <c r="H13" s="1">
        <f t="shared" si="0"/>
        <v>3700</v>
      </c>
      <c r="I13" s="1">
        <f t="shared" si="1"/>
        <v>128</v>
      </c>
      <c r="J13" s="1">
        <f t="shared" si="2"/>
        <v>23680</v>
      </c>
      <c r="K13" s="1">
        <f t="shared" si="3"/>
        <v>27380</v>
      </c>
      <c r="L13" s="1" t="s">
        <v>132</v>
      </c>
    </row>
    <row r="14" spans="1:16" ht="19.5" customHeight="1" x14ac:dyDescent="0.25">
      <c r="A14" s="1">
        <v>46</v>
      </c>
      <c r="B14" s="1" t="s">
        <v>63</v>
      </c>
      <c r="C14" s="1">
        <v>22</v>
      </c>
      <c r="D14" s="1">
        <v>575</v>
      </c>
      <c r="E14" s="3">
        <v>40297</v>
      </c>
      <c r="F14" s="1">
        <v>640</v>
      </c>
      <c r="G14" s="1">
        <v>0</v>
      </c>
      <c r="H14" s="1">
        <f t="shared" si="0"/>
        <v>640</v>
      </c>
      <c r="I14" s="1">
        <f t="shared" si="1"/>
        <v>128</v>
      </c>
      <c r="J14" s="1">
        <f t="shared" si="2"/>
        <v>4096</v>
      </c>
      <c r="K14" s="1">
        <f t="shared" si="3"/>
        <v>4736</v>
      </c>
      <c r="L14" s="1" t="s">
        <v>132</v>
      </c>
    </row>
    <row r="15" spans="1:16" ht="19.5" customHeight="1" x14ac:dyDescent="0.25">
      <c r="A15" s="1">
        <v>47</v>
      </c>
      <c r="B15" s="1" t="s">
        <v>68</v>
      </c>
      <c r="C15" s="1" t="s">
        <v>130</v>
      </c>
      <c r="D15" s="1">
        <v>36</v>
      </c>
      <c r="E15" s="3">
        <v>39329</v>
      </c>
      <c r="F15" s="1">
        <v>2500</v>
      </c>
      <c r="G15" s="1">
        <v>0</v>
      </c>
      <c r="H15" s="1">
        <f t="shared" si="0"/>
        <v>2500</v>
      </c>
      <c r="I15" s="1">
        <f t="shared" si="1"/>
        <v>159</v>
      </c>
      <c r="J15" s="1">
        <f t="shared" si="2"/>
        <v>19875</v>
      </c>
      <c r="K15" s="1">
        <f t="shared" si="3"/>
        <v>22375</v>
      </c>
      <c r="L15" s="1" t="s">
        <v>132</v>
      </c>
    </row>
    <row r="16" spans="1:16" ht="19.5" customHeight="1" x14ac:dyDescent="0.25">
      <c r="A16" s="1">
        <v>48</v>
      </c>
      <c r="B16" s="1">
        <v>306959</v>
      </c>
      <c r="C16" s="1" t="s">
        <v>130</v>
      </c>
      <c r="D16" s="1">
        <v>124</v>
      </c>
      <c r="E16" s="3">
        <v>39546</v>
      </c>
      <c r="F16" s="1">
        <v>19450</v>
      </c>
      <c r="G16" s="1">
        <v>0</v>
      </c>
      <c r="H16" s="1">
        <f t="shared" si="0"/>
        <v>19450</v>
      </c>
      <c r="I16" s="1">
        <f t="shared" si="1"/>
        <v>152</v>
      </c>
      <c r="J16" s="1">
        <f t="shared" si="2"/>
        <v>147820</v>
      </c>
      <c r="K16" s="1">
        <f t="shared" si="3"/>
        <v>167270</v>
      </c>
      <c r="L16" s="1" t="s">
        <v>132</v>
      </c>
    </row>
    <row r="17" spans="1:16" ht="19.5" customHeight="1" x14ac:dyDescent="0.25">
      <c r="A17" s="1">
        <v>49</v>
      </c>
      <c r="B17" s="1" t="s">
        <v>69</v>
      </c>
      <c r="C17" s="1" t="s">
        <v>70</v>
      </c>
      <c r="D17" s="1">
        <v>457</v>
      </c>
      <c r="E17" s="3">
        <v>40220</v>
      </c>
      <c r="F17" s="1">
        <v>16500</v>
      </c>
      <c r="G17" s="1">
        <v>0</v>
      </c>
      <c r="H17" s="1">
        <f t="shared" si="0"/>
        <v>16500</v>
      </c>
      <c r="I17" s="1">
        <f t="shared" si="1"/>
        <v>130</v>
      </c>
      <c r="J17" s="1">
        <f t="shared" si="2"/>
        <v>107250</v>
      </c>
      <c r="K17" s="1">
        <f t="shared" si="3"/>
        <v>123750</v>
      </c>
      <c r="L17" s="1" t="s">
        <v>132</v>
      </c>
    </row>
    <row r="18" spans="1:16" ht="19.5" customHeight="1" x14ac:dyDescent="0.25">
      <c r="A18" s="1">
        <v>50</v>
      </c>
      <c r="B18" s="1">
        <v>5318</v>
      </c>
      <c r="C18" s="1" t="s">
        <v>71</v>
      </c>
      <c r="D18" s="1">
        <v>530</v>
      </c>
      <c r="E18" s="3">
        <v>39933</v>
      </c>
      <c r="F18" s="1">
        <v>22470</v>
      </c>
      <c r="G18" s="1">
        <v>0</v>
      </c>
      <c r="H18" s="1">
        <f t="shared" si="0"/>
        <v>22470</v>
      </c>
      <c r="I18" s="1">
        <f t="shared" si="1"/>
        <v>140</v>
      </c>
      <c r="J18" s="1">
        <f t="shared" si="2"/>
        <v>157290</v>
      </c>
      <c r="K18" s="1">
        <f t="shared" si="3"/>
        <v>179760</v>
      </c>
      <c r="L18" s="1" t="s">
        <v>132</v>
      </c>
    </row>
    <row r="19" spans="1:16" ht="19.5" customHeight="1" x14ac:dyDescent="0.25">
      <c r="A19" s="1">
        <v>51</v>
      </c>
      <c r="B19" s="1">
        <v>5317</v>
      </c>
      <c r="C19" s="1">
        <v>12.08</v>
      </c>
      <c r="D19" s="1">
        <v>531</v>
      </c>
      <c r="E19" s="3">
        <v>39933</v>
      </c>
      <c r="F19" s="1">
        <v>27610</v>
      </c>
      <c r="G19" s="1">
        <v>0</v>
      </c>
      <c r="H19" s="1">
        <f t="shared" si="0"/>
        <v>27610</v>
      </c>
      <c r="I19" s="1">
        <f t="shared" si="1"/>
        <v>140</v>
      </c>
      <c r="J19" s="1">
        <f t="shared" si="2"/>
        <v>193270</v>
      </c>
      <c r="K19" s="1">
        <f t="shared" si="3"/>
        <v>220880</v>
      </c>
      <c r="L19" s="1" t="s">
        <v>132</v>
      </c>
    </row>
    <row r="20" spans="1:16" ht="19.5" customHeight="1" x14ac:dyDescent="0.25">
      <c r="A20" s="1">
        <v>52</v>
      </c>
      <c r="B20" s="1" t="s">
        <v>72</v>
      </c>
      <c r="C20" s="1" t="s">
        <v>130</v>
      </c>
      <c r="D20" s="1">
        <v>654</v>
      </c>
      <c r="E20" s="3">
        <v>40306</v>
      </c>
      <c r="F20" s="1">
        <v>11500</v>
      </c>
      <c r="G20" s="1">
        <v>0</v>
      </c>
      <c r="H20" s="1">
        <f t="shared" si="0"/>
        <v>11500</v>
      </c>
      <c r="I20" s="1">
        <f t="shared" si="1"/>
        <v>127</v>
      </c>
      <c r="J20" s="1">
        <f t="shared" si="2"/>
        <v>73025</v>
      </c>
      <c r="K20" s="1">
        <f t="shared" si="3"/>
        <v>84525</v>
      </c>
      <c r="L20" s="1" t="s">
        <v>132</v>
      </c>
    </row>
    <row r="21" spans="1:16" ht="19.5" customHeight="1" x14ac:dyDescent="0.25">
      <c r="A21" s="1">
        <v>53</v>
      </c>
      <c r="B21" s="1" t="s">
        <v>73</v>
      </c>
      <c r="C21" s="1" t="s">
        <v>130</v>
      </c>
      <c r="D21" s="1">
        <v>688</v>
      </c>
      <c r="E21" s="3">
        <v>40347</v>
      </c>
      <c r="F21" s="1">
        <v>1240</v>
      </c>
      <c r="G21" s="1">
        <v>0</v>
      </c>
      <c r="H21" s="1">
        <f t="shared" si="0"/>
        <v>1240</v>
      </c>
      <c r="I21" s="1">
        <f t="shared" si="1"/>
        <v>126</v>
      </c>
      <c r="J21" s="1">
        <f t="shared" si="2"/>
        <v>7812</v>
      </c>
      <c r="K21" s="1">
        <f t="shared" si="3"/>
        <v>9052</v>
      </c>
      <c r="L21" s="1" t="s">
        <v>132</v>
      </c>
    </row>
    <row r="22" spans="1:16" ht="19.5" customHeight="1" x14ac:dyDescent="0.25">
      <c r="A22" s="1">
        <v>54</v>
      </c>
      <c r="B22" s="1">
        <v>3860</v>
      </c>
      <c r="C22" s="2" t="s">
        <v>131</v>
      </c>
      <c r="D22" s="1">
        <v>709</v>
      </c>
      <c r="E22" s="3">
        <v>39976</v>
      </c>
      <c r="F22" s="1">
        <v>7200</v>
      </c>
      <c r="G22" s="1">
        <v>0</v>
      </c>
      <c r="H22" s="1">
        <f t="shared" si="0"/>
        <v>7200</v>
      </c>
      <c r="I22" s="1">
        <f t="shared" si="1"/>
        <v>138</v>
      </c>
      <c r="J22" s="1">
        <f t="shared" si="2"/>
        <v>49680</v>
      </c>
      <c r="K22" s="1">
        <f t="shared" si="3"/>
        <v>56880</v>
      </c>
      <c r="L22" s="1" t="s">
        <v>132</v>
      </c>
    </row>
    <row r="23" spans="1:16" ht="19.5" customHeight="1" x14ac:dyDescent="0.25">
      <c r="A23" s="20" t="s">
        <v>32</v>
      </c>
      <c r="B23" s="20"/>
      <c r="C23" s="20"/>
      <c r="D23" s="20"/>
      <c r="E23" s="20"/>
      <c r="F23" s="20"/>
      <c r="G23" s="20"/>
      <c r="H23" s="1">
        <f>SUM(H4:H22)</f>
        <v>627741</v>
      </c>
      <c r="I23" s="16"/>
      <c r="J23" s="22"/>
      <c r="K23" s="1">
        <f>SUM(K4:K22)</f>
        <v>4823832.3499999996</v>
      </c>
      <c r="L23" s="21"/>
      <c r="M23" s="18"/>
      <c r="N23" s="18"/>
      <c r="O23" s="19"/>
      <c r="P23" s="19"/>
    </row>
    <row r="24" spans="1:16" ht="15" customHeight="1" x14ac:dyDescent="0.25">
      <c r="A24" s="5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3"/>
      <c r="N24" s="23"/>
      <c r="O24" s="23"/>
      <c r="P24" s="23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23"/>
      <c r="N26" s="23"/>
      <c r="O26" s="23"/>
      <c r="P26" s="23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</row>
    <row r="28" spans="1:16" ht="15" customHeight="1" x14ac:dyDescent="0.25">
      <c r="A28" s="6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3"/>
      <c r="N28" s="23"/>
      <c r="O28" s="23"/>
      <c r="P28" s="23"/>
    </row>
  </sheetData>
  <mergeCells count="19">
    <mergeCell ref="A2:A3"/>
    <mergeCell ref="B2:B3"/>
    <mergeCell ref="C2:C3"/>
    <mergeCell ref="D2:D3"/>
    <mergeCell ref="E2:E3"/>
    <mergeCell ref="F2:F3"/>
    <mergeCell ref="A1:L1"/>
    <mergeCell ref="G2:G3"/>
    <mergeCell ref="H2:H3"/>
    <mergeCell ref="I2:I3"/>
    <mergeCell ref="J2:J3"/>
    <mergeCell ref="K2:K3"/>
    <mergeCell ref="L2:L3"/>
    <mergeCell ref="A23:G23"/>
    <mergeCell ref="I23:J23"/>
    <mergeCell ref="A24:L27"/>
    <mergeCell ref="A28:L28"/>
    <mergeCell ref="A4:G4"/>
    <mergeCell ref="I4:J4"/>
  </mergeCells>
  <pageMargins left="0.7" right="0.7" top="0.75" bottom="0.75" header="0.3" footer="0.3"/>
  <pageSetup paperSize="9" scale="78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opLeftCell="A10" workbookViewId="0">
      <selection activeCell="K23" sqref="K23"/>
    </sheetView>
  </sheetViews>
  <sheetFormatPr defaultRowHeight="15" x14ac:dyDescent="0.25"/>
  <cols>
    <col min="1" max="1" width="4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1" customWidth="1"/>
    <col min="8" max="8" width="10.140625" customWidth="1"/>
    <col min="9" max="9" width="8.5703125" customWidth="1"/>
    <col min="10" max="10" width="11.28515625" customWidth="1"/>
    <col min="11" max="11" width="11" customWidth="1"/>
    <col min="12" max="12" width="37.7109375" customWidth="1"/>
    <col min="13" max="13" width="8.5703125" customWidth="1"/>
    <col min="14" max="15" width="11.42578125" customWidth="1"/>
    <col min="16" max="16" width="28.5703125" customWidth="1"/>
  </cols>
  <sheetData>
    <row r="1" spans="1:16" ht="34.5" customHeight="1" x14ac:dyDescent="0.25">
      <c r="A1" s="24" t="s">
        <v>135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5"/>
      <c r="N1" s="15"/>
      <c r="O1" s="15"/>
      <c r="P1" s="15"/>
    </row>
    <row r="2" spans="1:16" ht="63" customHeight="1" x14ac:dyDescent="0.25">
      <c r="A2" s="11" t="s">
        <v>0</v>
      </c>
      <c r="B2" s="7" t="s">
        <v>1</v>
      </c>
      <c r="C2" s="7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133</v>
      </c>
      <c r="J2" s="7" t="s">
        <v>8</v>
      </c>
      <c r="K2" s="7" t="s">
        <v>9</v>
      </c>
      <c r="L2" s="7" t="s">
        <v>10</v>
      </c>
    </row>
    <row r="3" spans="1:16" ht="52.5" customHeight="1" x14ac:dyDescent="0.25">
      <c r="A3" s="12"/>
      <c r="B3" s="8"/>
      <c r="C3" s="8"/>
      <c r="D3" s="14"/>
      <c r="E3" s="8"/>
      <c r="F3" s="8"/>
      <c r="G3" s="8"/>
      <c r="H3" s="8"/>
      <c r="I3" s="8"/>
      <c r="J3" s="8"/>
      <c r="K3" s="8"/>
      <c r="L3" s="8"/>
    </row>
    <row r="4" spans="1:16" ht="19.5" customHeight="1" x14ac:dyDescent="0.25">
      <c r="A4" s="27" t="s">
        <v>136</v>
      </c>
      <c r="B4" s="28"/>
      <c r="C4" s="28"/>
      <c r="D4" s="28"/>
      <c r="E4" s="28"/>
      <c r="F4" s="28"/>
      <c r="G4" s="29"/>
      <c r="H4" s="1">
        <v>627741</v>
      </c>
      <c r="I4" s="16"/>
      <c r="J4" s="22"/>
      <c r="K4" s="1">
        <v>4823832.3499999996</v>
      </c>
      <c r="L4" s="4"/>
    </row>
    <row r="5" spans="1:16" ht="19.5" customHeight="1" x14ac:dyDescent="0.25">
      <c r="A5" s="1">
        <v>55</v>
      </c>
      <c r="B5" s="1">
        <v>6069</v>
      </c>
      <c r="C5" s="1" t="s">
        <v>130</v>
      </c>
      <c r="D5" s="1">
        <v>92</v>
      </c>
      <c r="E5" s="3">
        <v>39430</v>
      </c>
      <c r="F5" s="1">
        <v>4800</v>
      </c>
      <c r="G5" s="1">
        <v>0</v>
      </c>
      <c r="H5" s="1">
        <f>F5-G5</f>
        <v>4800</v>
      </c>
      <c r="I5" s="1">
        <f>DATEDIF(E5,"31.12.2020","M")</f>
        <v>156</v>
      </c>
      <c r="J5" s="1">
        <f>((5*H5)/100)*I5</f>
        <v>37440</v>
      </c>
      <c r="K5" s="1">
        <f>H5+J5</f>
        <v>42240</v>
      </c>
      <c r="L5" s="1" t="s">
        <v>132</v>
      </c>
    </row>
    <row r="6" spans="1:16" ht="19.5" customHeight="1" x14ac:dyDescent="0.25">
      <c r="A6" s="1">
        <v>56</v>
      </c>
      <c r="B6" s="1">
        <v>5415</v>
      </c>
      <c r="C6" s="1" t="s">
        <v>130</v>
      </c>
      <c r="D6" s="1">
        <v>118</v>
      </c>
      <c r="E6" s="3">
        <v>39538</v>
      </c>
      <c r="F6" s="1">
        <v>5800</v>
      </c>
      <c r="G6" s="1">
        <v>0</v>
      </c>
      <c r="H6" s="1">
        <f t="shared" ref="H6:H22" si="0">F6-G6</f>
        <v>5800</v>
      </c>
      <c r="I6" s="1">
        <f t="shared" ref="I6:I22" si="1">DATEDIF(E6,"31.12.2020","M")</f>
        <v>153</v>
      </c>
      <c r="J6" s="1">
        <f t="shared" ref="J6:J22" si="2">((5*H6)/100)*I6</f>
        <v>44370</v>
      </c>
      <c r="K6" s="1">
        <f t="shared" ref="K6:K22" si="3">H6+J6</f>
        <v>50170</v>
      </c>
      <c r="L6" s="1" t="s">
        <v>132</v>
      </c>
    </row>
    <row r="7" spans="1:16" ht="19.5" customHeight="1" x14ac:dyDescent="0.25">
      <c r="A7" s="1">
        <v>57</v>
      </c>
      <c r="B7" s="1">
        <v>6068</v>
      </c>
      <c r="C7" s="1" t="s">
        <v>130</v>
      </c>
      <c r="D7" s="1">
        <v>128</v>
      </c>
      <c r="E7" s="3">
        <v>39553</v>
      </c>
      <c r="F7" s="1">
        <v>4000</v>
      </c>
      <c r="G7" s="1">
        <v>0</v>
      </c>
      <c r="H7" s="1">
        <f t="shared" si="0"/>
        <v>4000</v>
      </c>
      <c r="I7" s="1">
        <f t="shared" si="1"/>
        <v>152</v>
      </c>
      <c r="J7" s="1">
        <f t="shared" si="2"/>
        <v>30400</v>
      </c>
      <c r="K7" s="1">
        <f t="shared" si="3"/>
        <v>34400</v>
      </c>
      <c r="L7" s="1" t="s">
        <v>132</v>
      </c>
    </row>
    <row r="8" spans="1:16" ht="19.5" customHeight="1" x14ac:dyDescent="0.25">
      <c r="A8" s="1">
        <v>58</v>
      </c>
      <c r="B8" s="1">
        <v>214</v>
      </c>
      <c r="C8" s="1" t="s">
        <v>130</v>
      </c>
      <c r="D8" s="1">
        <v>129</v>
      </c>
      <c r="E8" s="3">
        <v>39554</v>
      </c>
      <c r="F8" s="1">
        <v>2400</v>
      </c>
      <c r="G8" s="1">
        <v>0</v>
      </c>
      <c r="H8" s="1">
        <f t="shared" si="0"/>
        <v>2400</v>
      </c>
      <c r="I8" s="1">
        <f t="shared" si="1"/>
        <v>152</v>
      </c>
      <c r="J8" s="1">
        <f t="shared" si="2"/>
        <v>18240</v>
      </c>
      <c r="K8" s="1">
        <f t="shared" si="3"/>
        <v>20640</v>
      </c>
      <c r="L8" s="1" t="s">
        <v>132</v>
      </c>
    </row>
    <row r="9" spans="1:16" ht="19.5" customHeight="1" x14ac:dyDescent="0.25">
      <c r="A9" s="1">
        <v>59</v>
      </c>
      <c r="B9" s="1" t="s">
        <v>74</v>
      </c>
      <c r="C9" s="1">
        <v>96</v>
      </c>
      <c r="D9" s="1">
        <v>107</v>
      </c>
      <c r="E9" s="3">
        <v>40461</v>
      </c>
      <c r="F9" s="1">
        <v>4200</v>
      </c>
      <c r="G9" s="1">
        <v>0</v>
      </c>
      <c r="H9" s="1">
        <f t="shared" si="0"/>
        <v>4200</v>
      </c>
      <c r="I9" s="1">
        <f t="shared" si="1"/>
        <v>122</v>
      </c>
      <c r="J9" s="1">
        <f t="shared" si="2"/>
        <v>25620</v>
      </c>
      <c r="K9" s="1">
        <f t="shared" si="3"/>
        <v>29820</v>
      </c>
      <c r="L9" s="1" t="s">
        <v>132</v>
      </c>
    </row>
    <row r="10" spans="1:16" ht="19.5" customHeight="1" x14ac:dyDescent="0.25">
      <c r="A10" s="1">
        <v>60</v>
      </c>
      <c r="B10" s="1" t="s">
        <v>75</v>
      </c>
      <c r="C10" s="1" t="s">
        <v>76</v>
      </c>
      <c r="D10" s="1">
        <v>114</v>
      </c>
      <c r="E10" s="3">
        <v>40492</v>
      </c>
      <c r="F10" s="1">
        <v>6495</v>
      </c>
      <c r="G10" s="1">
        <v>0</v>
      </c>
      <c r="H10" s="1">
        <f t="shared" si="0"/>
        <v>6495</v>
      </c>
      <c r="I10" s="1">
        <f t="shared" si="1"/>
        <v>121</v>
      </c>
      <c r="J10" s="1">
        <f t="shared" si="2"/>
        <v>39294.75</v>
      </c>
      <c r="K10" s="1">
        <f t="shared" si="3"/>
        <v>45789.75</v>
      </c>
      <c r="L10" s="1" t="s">
        <v>132</v>
      </c>
    </row>
    <row r="11" spans="1:16" ht="19.5" customHeight="1" x14ac:dyDescent="0.25">
      <c r="A11" s="1">
        <v>61</v>
      </c>
      <c r="B11" s="1" t="s">
        <v>77</v>
      </c>
      <c r="C11" s="1" t="s">
        <v>78</v>
      </c>
      <c r="D11" s="1">
        <v>117</v>
      </c>
      <c r="E11" s="3">
        <v>40501</v>
      </c>
      <c r="F11" s="1">
        <v>6495</v>
      </c>
      <c r="G11" s="1">
        <v>0</v>
      </c>
      <c r="H11" s="1">
        <f t="shared" si="0"/>
        <v>6495</v>
      </c>
      <c r="I11" s="1">
        <f t="shared" si="1"/>
        <v>121</v>
      </c>
      <c r="J11" s="1">
        <f t="shared" si="2"/>
        <v>39294.75</v>
      </c>
      <c r="K11" s="1">
        <f t="shared" si="3"/>
        <v>45789.75</v>
      </c>
      <c r="L11" s="1" t="s">
        <v>132</v>
      </c>
    </row>
    <row r="12" spans="1:16" ht="19.5" customHeight="1" x14ac:dyDescent="0.25">
      <c r="A12" s="1">
        <v>62</v>
      </c>
      <c r="B12" s="1" t="s">
        <v>79</v>
      </c>
      <c r="C12" s="1" t="s">
        <v>80</v>
      </c>
      <c r="D12" s="1">
        <v>119</v>
      </c>
      <c r="E12" s="3">
        <v>40506</v>
      </c>
      <c r="F12" s="1">
        <v>1233</v>
      </c>
      <c r="G12" s="1">
        <v>0</v>
      </c>
      <c r="H12" s="1">
        <f t="shared" si="0"/>
        <v>1233</v>
      </c>
      <c r="I12" s="1">
        <f t="shared" si="1"/>
        <v>121</v>
      </c>
      <c r="J12" s="1">
        <f t="shared" si="2"/>
        <v>7459.65</v>
      </c>
      <c r="K12" s="1">
        <f t="shared" si="3"/>
        <v>8692.65</v>
      </c>
      <c r="L12" s="1" t="s">
        <v>132</v>
      </c>
    </row>
    <row r="13" spans="1:16" ht="19.5" customHeight="1" x14ac:dyDescent="0.25">
      <c r="A13" s="1">
        <v>63</v>
      </c>
      <c r="B13" s="1" t="s">
        <v>81</v>
      </c>
      <c r="C13" s="1" t="s">
        <v>82</v>
      </c>
      <c r="D13" s="1">
        <v>130</v>
      </c>
      <c r="E13" s="3">
        <v>40515</v>
      </c>
      <c r="F13" s="1">
        <v>6495</v>
      </c>
      <c r="G13" s="1">
        <v>0</v>
      </c>
      <c r="H13" s="1">
        <f t="shared" si="0"/>
        <v>6495</v>
      </c>
      <c r="I13" s="1">
        <f t="shared" si="1"/>
        <v>120</v>
      </c>
      <c r="J13" s="1">
        <f t="shared" si="2"/>
        <v>38970</v>
      </c>
      <c r="K13" s="1">
        <f t="shared" si="3"/>
        <v>45465</v>
      </c>
      <c r="L13" s="1" t="s">
        <v>132</v>
      </c>
    </row>
    <row r="14" spans="1:16" ht="19.5" customHeight="1" x14ac:dyDescent="0.25">
      <c r="A14" s="1">
        <v>64</v>
      </c>
      <c r="B14" s="1" t="s">
        <v>83</v>
      </c>
      <c r="C14" s="1" t="s">
        <v>84</v>
      </c>
      <c r="D14" s="1">
        <v>142</v>
      </c>
      <c r="E14" s="3">
        <v>40527</v>
      </c>
      <c r="F14" s="1">
        <v>2503</v>
      </c>
      <c r="G14" s="1">
        <v>0</v>
      </c>
      <c r="H14" s="1">
        <f t="shared" si="0"/>
        <v>2503</v>
      </c>
      <c r="I14" s="1">
        <f t="shared" si="1"/>
        <v>120</v>
      </c>
      <c r="J14" s="1">
        <f t="shared" si="2"/>
        <v>15018</v>
      </c>
      <c r="K14" s="1">
        <f t="shared" si="3"/>
        <v>17521</v>
      </c>
      <c r="L14" s="1" t="s">
        <v>132</v>
      </c>
    </row>
    <row r="15" spans="1:16" ht="19.5" customHeight="1" x14ac:dyDescent="0.25">
      <c r="A15" s="1">
        <v>65</v>
      </c>
      <c r="B15" s="1" t="s">
        <v>85</v>
      </c>
      <c r="C15" s="1" t="s">
        <v>86</v>
      </c>
      <c r="D15" s="1">
        <v>151</v>
      </c>
      <c r="E15" s="3">
        <v>40532</v>
      </c>
      <c r="F15" s="1">
        <v>1542</v>
      </c>
      <c r="G15" s="1">
        <v>0</v>
      </c>
      <c r="H15" s="1">
        <f t="shared" si="0"/>
        <v>1542</v>
      </c>
      <c r="I15" s="1">
        <f t="shared" si="1"/>
        <v>120</v>
      </c>
      <c r="J15" s="1">
        <f t="shared" si="2"/>
        <v>9252</v>
      </c>
      <c r="K15" s="1">
        <f t="shared" si="3"/>
        <v>10794</v>
      </c>
      <c r="L15" s="1" t="s">
        <v>132</v>
      </c>
    </row>
    <row r="16" spans="1:16" ht="19.5" customHeight="1" x14ac:dyDescent="0.25">
      <c r="A16" s="1">
        <v>66</v>
      </c>
      <c r="B16" s="1" t="s">
        <v>87</v>
      </c>
      <c r="C16" s="1" t="s">
        <v>88</v>
      </c>
      <c r="D16" s="1">
        <v>156</v>
      </c>
      <c r="E16" s="3">
        <v>40541</v>
      </c>
      <c r="F16" s="1">
        <v>20340</v>
      </c>
      <c r="G16" s="1">
        <v>0</v>
      </c>
      <c r="H16" s="1">
        <f t="shared" si="0"/>
        <v>20340</v>
      </c>
      <c r="I16" s="1">
        <f t="shared" si="1"/>
        <v>120</v>
      </c>
      <c r="J16" s="1">
        <f t="shared" si="2"/>
        <v>122040</v>
      </c>
      <c r="K16" s="1">
        <f t="shared" si="3"/>
        <v>142380</v>
      </c>
      <c r="L16" s="1" t="s">
        <v>132</v>
      </c>
    </row>
    <row r="17" spans="1:16" ht="19.5" customHeight="1" x14ac:dyDescent="0.25">
      <c r="A17" s="1">
        <v>67</v>
      </c>
      <c r="B17" s="1" t="s">
        <v>55</v>
      </c>
      <c r="C17" s="1" t="s">
        <v>89</v>
      </c>
      <c r="D17" s="1">
        <v>158</v>
      </c>
      <c r="E17" s="3">
        <v>40542</v>
      </c>
      <c r="F17" s="1">
        <v>15214</v>
      </c>
      <c r="G17" s="1">
        <v>0</v>
      </c>
      <c r="H17" s="1">
        <f t="shared" si="0"/>
        <v>15214</v>
      </c>
      <c r="I17" s="1">
        <f t="shared" si="1"/>
        <v>120</v>
      </c>
      <c r="J17" s="1">
        <f t="shared" si="2"/>
        <v>91284</v>
      </c>
      <c r="K17" s="1">
        <f t="shared" si="3"/>
        <v>106498</v>
      </c>
      <c r="L17" s="1" t="s">
        <v>132</v>
      </c>
    </row>
    <row r="18" spans="1:16" ht="19.5" customHeight="1" x14ac:dyDescent="0.25">
      <c r="A18" s="1">
        <v>68</v>
      </c>
      <c r="B18" s="1" t="s">
        <v>90</v>
      </c>
      <c r="C18" s="1" t="s">
        <v>91</v>
      </c>
      <c r="D18" s="1">
        <v>160</v>
      </c>
      <c r="E18" s="3">
        <v>40546</v>
      </c>
      <c r="F18" s="1">
        <v>19210</v>
      </c>
      <c r="G18" s="1">
        <v>0</v>
      </c>
      <c r="H18" s="1">
        <f t="shared" si="0"/>
        <v>19210</v>
      </c>
      <c r="I18" s="1">
        <f t="shared" si="1"/>
        <v>119</v>
      </c>
      <c r="J18" s="1">
        <f t="shared" si="2"/>
        <v>114299.5</v>
      </c>
      <c r="K18" s="1">
        <f t="shared" si="3"/>
        <v>133509.5</v>
      </c>
      <c r="L18" s="1" t="s">
        <v>132</v>
      </c>
    </row>
    <row r="19" spans="1:16" ht="19.5" customHeight="1" x14ac:dyDescent="0.25">
      <c r="A19" s="1">
        <v>69</v>
      </c>
      <c r="B19" s="1" t="s">
        <v>92</v>
      </c>
      <c r="C19" s="1" t="s">
        <v>93</v>
      </c>
      <c r="D19" s="1">
        <v>164</v>
      </c>
      <c r="E19" s="3">
        <v>40560</v>
      </c>
      <c r="F19" s="1">
        <v>11648</v>
      </c>
      <c r="G19" s="1">
        <v>0</v>
      </c>
      <c r="H19" s="1">
        <f t="shared" si="0"/>
        <v>11648</v>
      </c>
      <c r="I19" s="1">
        <f t="shared" si="1"/>
        <v>119</v>
      </c>
      <c r="J19" s="1">
        <f t="shared" si="2"/>
        <v>69305.599999999991</v>
      </c>
      <c r="K19" s="1">
        <f t="shared" si="3"/>
        <v>80953.599999999991</v>
      </c>
      <c r="L19" s="1" t="s">
        <v>132</v>
      </c>
    </row>
    <row r="20" spans="1:16" ht="19.5" customHeight="1" x14ac:dyDescent="0.25">
      <c r="A20" s="1">
        <v>70</v>
      </c>
      <c r="B20" s="1" t="s">
        <v>94</v>
      </c>
      <c r="C20" s="1" t="s">
        <v>95</v>
      </c>
      <c r="D20" s="1">
        <v>165</v>
      </c>
      <c r="E20" s="3">
        <v>40564</v>
      </c>
      <c r="F20" s="1">
        <v>20325</v>
      </c>
      <c r="G20" s="1">
        <v>0</v>
      </c>
      <c r="H20" s="1">
        <f t="shared" si="0"/>
        <v>20325</v>
      </c>
      <c r="I20" s="1">
        <f t="shared" si="1"/>
        <v>119</v>
      </c>
      <c r="J20" s="1">
        <f t="shared" si="2"/>
        <v>120933.75</v>
      </c>
      <c r="K20" s="1">
        <f t="shared" si="3"/>
        <v>141258.75</v>
      </c>
      <c r="L20" s="1" t="s">
        <v>132</v>
      </c>
    </row>
    <row r="21" spans="1:16" ht="19.5" customHeight="1" x14ac:dyDescent="0.25">
      <c r="A21" s="1">
        <v>71</v>
      </c>
      <c r="B21" s="1" t="s">
        <v>81</v>
      </c>
      <c r="C21" s="1" t="s">
        <v>96</v>
      </c>
      <c r="D21" s="1">
        <v>167</v>
      </c>
      <c r="E21" s="3">
        <v>40568</v>
      </c>
      <c r="F21" s="1">
        <v>13976</v>
      </c>
      <c r="G21" s="1">
        <v>0</v>
      </c>
      <c r="H21" s="1">
        <f t="shared" si="0"/>
        <v>13976</v>
      </c>
      <c r="I21" s="1">
        <f t="shared" si="1"/>
        <v>119</v>
      </c>
      <c r="J21" s="1">
        <f t="shared" si="2"/>
        <v>83157.2</v>
      </c>
      <c r="K21" s="1">
        <f t="shared" si="3"/>
        <v>97133.2</v>
      </c>
      <c r="L21" s="1" t="s">
        <v>132</v>
      </c>
    </row>
    <row r="22" spans="1:16" ht="19.5" customHeight="1" x14ac:dyDescent="0.25">
      <c r="A22" s="1">
        <v>72</v>
      </c>
      <c r="B22" s="1" t="s">
        <v>97</v>
      </c>
      <c r="C22" s="1" t="s">
        <v>98</v>
      </c>
      <c r="D22" s="1">
        <v>170</v>
      </c>
      <c r="E22" s="3">
        <v>40577</v>
      </c>
      <c r="F22" s="1">
        <v>17963</v>
      </c>
      <c r="G22" s="1">
        <v>0</v>
      </c>
      <c r="H22" s="1">
        <f t="shared" si="0"/>
        <v>17963</v>
      </c>
      <c r="I22" s="1">
        <f t="shared" si="1"/>
        <v>118</v>
      </c>
      <c r="J22" s="1">
        <f t="shared" si="2"/>
        <v>105981.7</v>
      </c>
      <c r="K22" s="1">
        <f t="shared" si="3"/>
        <v>123944.7</v>
      </c>
      <c r="L22" s="1" t="s">
        <v>132</v>
      </c>
    </row>
    <row r="23" spans="1:16" ht="19.5" customHeight="1" x14ac:dyDescent="0.25">
      <c r="A23" s="16" t="s">
        <v>32</v>
      </c>
      <c r="B23" s="17"/>
      <c r="C23" s="17"/>
      <c r="D23" s="17"/>
      <c r="E23" s="17"/>
      <c r="F23" s="17"/>
      <c r="G23" s="17"/>
      <c r="H23" s="1">
        <f>SUM(H4:H22)</f>
        <v>792380</v>
      </c>
      <c r="I23" s="20"/>
      <c r="J23" s="20"/>
      <c r="K23" s="1">
        <f>SUM(K4:K22)</f>
        <v>6000832.25</v>
      </c>
      <c r="L23" s="21"/>
      <c r="M23" s="18"/>
      <c r="N23" s="18"/>
      <c r="O23" s="19"/>
      <c r="P23" s="19"/>
    </row>
    <row r="24" spans="1:16" ht="15" customHeight="1" x14ac:dyDescent="0.25">
      <c r="A24" s="5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3"/>
      <c r="N24" s="23"/>
      <c r="O24" s="23"/>
      <c r="P24" s="23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23"/>
      <c r="N26" s="23"/>
      <c r="O26" s="23"/>
      <c r="P26" s="23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</row>
    <row r="28" spans="1:16" ht="15" customHeight="1" x14ac:dyDescent="0.25">
      <c r="A28" s="6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3"/>
      <c r="N28" s="23"/>
      <c r="O28" s="23"/>
      <c r="P28" s="23"/>
    </row>
  </sheetData>
  <mergeCells count="19">
    <mergeCell ref="A2:A3"/>
    <mergeCell ref="B2:B3"/>
    <mergeCell ref="C2:C3"/>
    <mergeCell ref="D2:D3"/>
    <mergeCell ref="E2:E3"/>
    <mergeCell ref="F2:F3"/>
    <mergeCell ref="A1:L1"/>
    <mergeCell ref="G2:G3"/>
    <mergeCell ref="H2:H3"/>
    <mergeCell ref="I2:I3"/>
    <mergeCell ref="J2:J3"/>
    <mergeCell ref="K2:K3"/>
    <mergeCell ref="L2:L3"/>
    <mergeCell ref="A23:G23"/>
    <mergeCell ref="I23:J23"/>
    <mergeCell ref="A24:L27"/>
    <mergeCell ref="A28:L28"/>
    <mergeCell ref="I4:J4"/>
    <mergeCell ref="A4:G4"/>
  </mergeCells>
  <pageMargins left="0.7" right="0.7" top="0.75" bottom="0.75" header="0.3" footer="0.3"/>
  <pageSetup paperSize="9" scale="8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opLeftCell="A7" workbookViewId="0">
      <selection activeCell="K23" sqref="K23"/>
    </sheetView>
  </sheetViews>
  <sheetFormatPr defaultRowHeight="15" x14ac:dyDescent="0.25"/>
  <cols>
    <col min="1" max="1" width="4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1.7109375" customWidth="1"/>
    <col min="8" max="8" width="10.5703125" customWidth="1"/>
    <col min="9" max="9" width="8.5703125" customWidth="1"/>
    <col min="10" max="10" width="10" customWidth="1"/>
    <col min="11" max="11" width="12.5703125" customWidth="1"/>
    <col min="12" max="12" width="37.5703125" customWidth="1"/>
    <col min="13" max="13" width="8.5703125" customWidth="1"/>
    <col min="14" max="15" width="11.42578125" customWidth="1"/>
    <col min="16" max="16" width="28.5703125" customWidth="1"/>
  </cols>
  <sheetData>
    <row r="1" spans="1:16" ht="36.75" customHeight="1" x14ac:dyDescent="0.25">
      <c r="A1" s="24" t="s">
        <v>134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5"/>
      <c r="N1" s="15"/>
      <c r="O1" s="15"/>
      <c r="P1" s="15"/>
    </row>
    <row r="2" spans="1:16" ht="70.5" customHeight="1" x14ac:dyDescent="0.25">
      <c r="A2" s="11" t="s">
        <v>0</v>
      </c>
      <c r="B2" s="7" t="s">
        <v>1</v>
      </c>
      <c r="C2" s="7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133</v>
      </c>
      <c r="J2" s="7" t="s">
        <v>8</v>
      </c>
      <c r="K2" s="7" t="s">
        <v>9</v>
      </c>
      <c r="L2" s="7" t="s">
        <v>10</v>
      </c>
    </row>
    <row r="3" spans="1:16" ht="45.75" customHeight="1" x14ac:dyDescent="0.25">
      <c r="A3" s="12"/>
      <c r="B3" s="8"/>
      <c r="C3" s="8"/>
      <c r="D3" s="14"/>
      <c r="E3" s="8"/>
      <c r="F3" s="8"/>
      <c r="G3" s="8"/>
      <c r="H3" s="8"/>
      <c r="I3" s="8"/>
      <c r="J3" s="8"/>
      <c r="K3" s="8"/>
      <c r="L3" s="8"/>
    </row>
    <row r="4" spans="1:16" ht="19.5" customHeight="1" x14ac:dyDescent="0.25">
      <c r="A4" s="27" t="s">
        <v>136</v>
      </c>
      <c r="B4" s="28"/>
      <c r="C4" s="28"/>
      <c r="D4" s="28"/>
      <c r="E4" s="28"/>
      <c r="F4" s="28"/>
      <c r="G4" s="29"/>
      <c r="H4" s="4">
        <v>792380</v>
      </c>
      <c r="I4" s="9"/>
      <c r="J4" s="10"/>
      <c r="K4" s="4">
        <v>6000832.25</v>
      </c>
      <c r="L4" s="4"/>
    </row>
    <row r="5" spans="1:16" ht="19.5" customHeight="1" x14ac:dyDescent="0.25">
      <c r="A5" s="1">
        <v>73</v>
      </c>
      <c r="B5" s="1" t="s">
        <v>99</v>
      </c>
      <c r="C5" s="1" t="s">
        <v>100</v>
      </c>
      <c r="D5" s="1">
        <v>171</v>
      </c>
      <c r="E5" s="3">
        <v>40579</v>
      </c>
      <c r="F5" s="1">
        <v>18216</v>
      </c>
      <c r="G5" s="1">
        <v>0</v>
      </c>
      <c r="H5" s="1">
        <f>F5-G5</f>
        <v>18216</v>
      </c>
      <c r="I5" s="1">
        <f>DATEDIF(E5,"31.12.2020","M")</f>
        <v>118</v>
      </c>
      <c r="J5" s="1">
        <f>((5*H5)/100)*I5</f>
        <v>107474.4</v>
      </c>
      <c r="K5" s="1">
        <f>H5+J5</f>
        <v>125690.4</v>
      </c>
      <c r="L5" s="1" t="s">
        <v>132</v>
      </c>
    </row>
    <row r="6" spans="1:16" ht="19.5" customHeight="1" x14ac:dyDescent="0.25">
      <c r="A6" s="1">
        <v>74</v>
      </c>
      <c r="B6" s="1" t="s">
        <v>101</v>
      </c>
      <c r="C6" s="1" t="s">
        <v>102</v>
      </c>
      <c r="D6" s="1">
        <v>172</v>
      </c>
      <c r="E6" s="3">
        <v>40583</v>
      </c>
      <c r="F6" s="1">
        <v>21408</v>
      </c>
      <c r="G6" s="1">
        <v>0</v>
      </c>
      <c r="H6" s="1">
        <f t="shared" ref="H6:H22" si="0">F6-G6</f>
        <v>21408</v>
      </c>
      <c r="I6" s="1">
        <f t="shared" ref="I6:I22" si="1">DATEDIF(E6,"31.12.2020","M")</f>
        <v>118</v>
      </c>
      <c r="J6" s="1">
        <f t="shared" ref="J6:J22" si="2">((5*H6)/100)*I6</f>
        <v>126307.20000000001</v>
      </c>
      <c r="K6" s="1">
        <f t="shared" ref="K6:K22" si="3">H6+J6</f>
        <v>147715.20000000001</v>
      </c>
      <c r="L6" s="1" t="s">
        <v>132</v>
      </c>
    </row>
    <row r="7" spans="1:16" ht="19.5" customHeight="1" x14ac:dyDescent="0.25">
      <c r="A7" s="1">
        <v>75</v>
      </c>
      <c r="B7" s="1" t="s">
        <v>103</v>
      </c>
      <c r="C7" s="1" t="s">
        <v>104</v>
      </c>
      <c r="D7" s="1">
        <v>176</v>
      </c>
      <c r="E7" s="3">
        <v>40591</v>
      </c>
      <c r="F7" s="1">
        <v>20638</v>
      </c>
      <c r="G7" s="1">
        <v>0</v>
      </c>
      <c r="H7" s="1">
        <f t="shared" si="0"/>
        <v>20638</v>
      </c>
      <c r="I7" s="1">
        <f t="shared" si="1"/>
        <v>118</v>
      </c>
      <c r="J7" s="1">
        <f t="shared" si="2"/>
        <v>121764.20000000001</v>
      </c>
      <c r="K7" s="1">
        <f t="shared" si="3"/>
        <v>142402.20000000001</v>
      </c>
      <c r="L7" s="1" t="s">
        <v>132</v>
      </c>
    </row>
    <row r="8" spans="1:16" ht="19.5" customHeight="1" x14ac:dyDescent="0.25">
      <c r="A8" s="1">
        <v>76</v>
      </c>
      <c r="B8" s="1" t="s">
        <v>105</v>
      </c>
      <c r="C8" s="1" t="s">
        <v>106</v>
      </c>
      <c r="D8" s="1">
        <v>180</v>
      </c>
      <c r="E8" s="3">
        <v>40591</v>
      </c>
      <c r="F8" s="1">
        <v>13740</v>
      </c>
      <c r="G8" s="1">
        <v>0</v>
      </c>
      <c r="H8" s="1">
        <f t="shared" si="0"/>
        <v>13740</v>
      </c>
      <c r="I8" s="1">
        <f t="shared" si="1"/>
        <v>118</v>
      </c>
      <c r="J8" s="1">
        <f t="shared" si="2"/>
        <v>81066</v>
      </c>
      <c r="K8" s="1">
        <f t="shared" si="3"/>
        <v>94806</v>
      </c>
      <c r="L8" s="1" t="s">
        <v>132</v>
      </c>
    </row>
    <row r="9" spans="1:16" ht="19.5" customHeight="1" x14ac:dyDescent="0.25">
      <c r="A9" s="1">
        <v>77</v>
      </c>
      <c r="B9" s="1" t="s">
        <v>107</v>
      </c>
      <c r="C9" s="1" t="s">
        <v>108</v>
      </c>
      <c r="D9" s="1">
        <v>182</v>
      </c>
      <c r="E9" s="3">
        <v>40603</v>
      </c>
      <c r="F9" s="1">
        <v>16564</v>
      </c>
      <c r="G9" s="1">
        <v>0</v>
      </c>
      <c r="H9" s="1">
        <f t="shared" si="0"/>
        <v>16564</v>
      </c>
      <c r="I9" s="1">
        <f t="shared" si="1"/>
        <v>117</v>
      </c>
      <c r="J9" s="1">
        <f t="shared" si="2"/>
        <v>96899.400000000009</v>
      </c>
      <c r="K9" s="1">
        <f t="shared" si="3"/>
        <v>113463.40000000001</v>
      </c>
      <c r="L9" s="1" t="s">
        <v>132</v>
      </c>
    </row>
    <row r="10" spans="1:16" ht="19.5" customHeight="1" x14ac:dyDescent="0.25">
      <c r="A10" s="1">
        <v>78</v>
      </c>
      <c r="B10" s="1" t="s">
        <v>75</v>
      </c>
      <c r="C10" s="1" t="s">
        <v>109</v>
      </c>
      <c r="D10" s="1">
        <v>183</v>
      </c>
      <c r="E10" s="3">
        <v>40605</v>
      </c>
      <c r="F10" s="1">
        <v>13437</v>
      </c>
      <c r="G10" s="1">
        <v>0</v>
      </c>
      <c r="H10" s="1">
        <f t="shared" si="0"/>
        <v>13437</v>
      </c>
      <c r="I10" s="1">
        <f t="shared" si="1"/>
        <v>117</v>
      </c>
      <c r="J10" s="1">
        <f t="shared" si="2"/>
        <v>78606.45</v>
      </c>
      <c r="K10" s="1">
        <f t="shared" si="3"/>
        <v>92043.45</v>
      </c>
      <c r="L10" s="1" t="s">
        <v>132</v>
      </c>
    </row>
    <row r="11" spans="1:16" ht="19.5" customHeight="1" x14ac:dyDescent="0.25">
      <c r="A11" s="1">
        <v>79</v>
      </c>
      <c r="B11" s="1" t="s">
        <v>110</v>
      </c>
      <c r="C11" s="1" t="s">
        <v>111</v>
      </c>
      <c r="D11" s="1">
        <v>185</v>
      </c>
      <c r="E11" s="3">
        <v>40607</v>
      </c>
      <c r="F11" s="1">
        <v>6500</v>
      </c>
      <c r="G11" s="1">
        <v>0</v>
      </c>
      <c r="H11" s="1">
        <f t="shared" si="0"/>
        <v>6500</v>
      </c>
      <c r="I11" s="1">
        <f t="shared" si="1"/>
        <v>117</v>
      </c>
      <c r="J11" s="1">
        <f t="shared" si="2"/>
        <v>38025</v>
      </c>
      <c r="K11" s="1">
        <f t="shared" si="3"/>
        <v>44525</v>
      </c>
      <c r="L11" s="1" t="s">
        <v>132</v>
      </c>
    </row>
    <row r="12" spans="1:16" ht="19.5" customHeight="1" x14ac:dyDescent="0.25">
      <c r="A12" s="1">
        <v>80</v>
      </c>
      <c r="B12" s="1" t="s">
        <v>112</v>
      </c>
      <c r="C12" s="1" t="s">
        <v>113</v>
      </c>
      <c r="D12" s="1">
        <v>186</v>
      </c>
      <c r="E12" s="3">
        <v>40613</v>
      </c>
      <c r="F12" s="1">
        <v>17926</v>
      </c>
      <c r="G12" s="1">
        <v>0</v>
      </c>
      <c r="H12" s="1">
        <f t="shared" si="0"/>
        <v>17926</v>
      </c>
      <c r="I12" s="1">
        <f t="shared" si="1"/>
        <v>117</v>
      </c>
      <c r="J12" s="1">
        <f t="shared" si="2"/>
        <v>104867.09999999999</v>
      </c>
      <c r="K12" s="1">
        <f t="shared" si="3"/>
        <v>122793.09999999999</v>
      </c>
      <c r="L12" s="1" t="s">
        <v>132</v>
      </c>
    </row>
    <row r="13" spans="1:16" ht="19.5" customHeight="1" x14ac:dyDescent="0.25">
      <c r="A13" s="1">
        <v>81</v>
      </c>
      <c r="B13" s="1" t="s">
        <v>55</v>
      </c>
      <c r="C13" s="1" t="s">
        <v>114</v>
      </c>
      <c r="D13" s="1">
        <v>191</v>
      </c>
      <c r="E13" s="3">
        <v>40644</v>
      </c>
      <c r="F13" s="1">
        <v>14560</v>
      </c>
      <c r="G13" s="1">
        <v>0</v>
      </c>
      <c r="H13" s="1">
        <f t="shared" si="0"/>
        <v>14560</v>
      </c>
      <c r="I13" s="1">
        <f t="shared" si="1"/>
        <v>116</v>
      </c>
      <c r="J13" s="1">
        <f t="shared" si="2"/>
        <v>84448</v>
      </c>
      <c r="K13" s="1">
        <f t="shared" si="3"/>
        <v>99008</v>
      </c>
      <c r="L13" s="1" t="s">
        <v>132</v>
      </c>
    </row>
    <row r="14" spans="1:16" ht="19.5" customHeight="1" x14ac:dyDescent="0.25">
      <c r="A14" s="1">
        <v>82</v>
      </c>
      <c r="B14" s="1" t="s">
        <v>99</v>
      </c>
      <c r="C14" s="1" t="s">
        <v>115</v>
      </c>
      <c r="D14" s="1">
        <v>193</v>
      </c>
      <c r="E14" s="3">
        <v>40649</v>
      </c>
      <c r="F14" s="1">
        <v>18096</v>
      </c>
      <c r="G14" s="1">
        <v>0</v>
      </c>
      <c r="H14" s="1">
        <f t="shared" si="0"/>
        <v>18096</v>
      </c>
      <c r="I14" s="1">
        <f t="shared" si="1"/>
        <v>116</v>
      </c>
      <c r="J14" s="1">
        <f t="shared" si="2"/>
        <v>104956.79999999999</v>
      </c>
      <c r="K14" s="1">
        <f t="shared" si="3"/>
        <v>123052.79999999999</v>
      </c>
      <c r="L14" s="1" t="s">
        <v>132</v>
      </c>
    </row>
    <row r="15" spans="1:16" ht="19.5" customHeight="1" x14ac:dyDescent="0.25">
      <c r="A15" s="1">
        <v>83</v>
      </c>
      <c r="B15" s="1">
        <v>218</v>
      </c>
      <c r="C15" s="1" t="s">
        <v>116</v>
      </c>
      <c r="D15" s="1">
        <v>199</v>
      </c>
      <c r="E15" s="3">
        <v>40668</v>
      </c>
      <c r="F15" s="1">
        <v>14560</v>
      </c>
      <c r="G15" s="1">
        <v>0</v>
      </c>
      <c r="H15" s="1">
        <f t="shared" si="0"/>
        <v>14560</v>
      </c>
      <c r="I15" s="1">
        <f t="shared" si="1"/>
        <v>115</v>
      </c>
      <c r="J15" s="1">
        <f t="shared" si="2"/>
        <v>83720</v>
      </c>
      <c r="K15" s="1">
        <f t="shared" si="3"/>
        <v>98280</v>
      </c>
      <c r="L15" s="1" t="s">
        <v>132</v>
      </c>
    </row>
    <row r="16" spans="1:16" ht="19.5" customHeight="1" x14ac:dyDescent="0.25">
      <c r="A16" s="1">
        <v>84</v>
      </c>
      <c r="B16" s="1">
        <v>139</v>
      </c>
      <c r="C16" s="1" t="s">
        <v>130</v>
      </c>
      <c r="D16" s="1">
        <v>374</v>
      </c>
      <c r="E16" s="3">
        <v>39950</v>
      </c>
      <c r="F16" s="1">
        <v>4600</v>
      </c>
      <c r="G16" s="1">
        <v>0</v>
      </c>
      <c r="H16" s="1">
        <f t="shared" si="0"/>
        <v>4600</v>
      </c>
      <c r="I16" s="1">
        <f t="shared" si="1"/>
        <v>139</v>
      </c>
      <c r="J16" s="1">
        <f t="shared" si="2"/>
        <v>31970</v>
      </c>
      <c r="K16" s="1">
        <f t="shared" si="3"/>
        <v>36570</v>
      </c>
      <c r="L16" s="1" t="s">
        <v>132</v>
      </c>
    </row>
    <row r="17" spans="1:16" ht="19.5" customHeight="1" x14ac:dyDescent="0.25">
      <c r="A17" s="1">
        <v>85</v>
      </c>
      <c r="B17" s="1">
        <v>214</v>
      </c>
      <c r="C17" s="1" t="s">
        <v>130</v>
      </c>
      <c r="D17" s="1">
        <v>378</v>
      </c>
      <c r="E17" s="3">
        <v>39951</v>
      </c>
      <c r="F17" s="1">
        <v>20900</v>
      </c>
      <c r="G17" s="1">
        <v>0</v>
      </c>
      <c r="H17" s="1">
        <f t="shared" si="0"/>
        <v>20900</v>
      </c>
      <c r="I17" s="1">
        <f t="shared" si="1"/>
        <v>139</v>
      </c>
      <c r="J17" s="1">
        <f t="shared" si="2"/>
        <v>145255</v>
      </c>
      <c r="K17" s="1">
        <f t="shared" si="3"/>
        <v>166155</v>
      </c>
      <c r="L17" s="1" t="s">
        <v>132</v>
      </c>
    </row>
    <row r="18" spans="1:16" ht="19.5" customHeight="1" x14ac:dyDescent="0.25">
      <c r="A18" s="1">
        <v>86</v>
      </c>
      <c r="B18" s="1" t="s">
        <v>117</v>
      </c>
      <c r="C18" s="1" t="s">
        <v>130</v>
      </c>
      <c r="D18" s="1">
        <v>426</v>
      </c>
      <c r="E18" s="3">
        <v>39580</v>
      </c>
      <c r="F18" s="1">
        <v>22400</v>
      </c>
      <c r="G18" s="1">
        <v>0</v>
      </c>
      <c r="H18" s="1">
        <f t="shared" si="0"/>
        <v>22400</v>
      </c>
      <c r="I18" s="1">
        <f t="shared" si="1"/>
        <v>151</v>
      </c>
      <c r="J18" s="1">
        <f t="shared" si="2"/>
        <v>169120</v>
      </c>
      <c r="K18" s="1">
        <f t="shared" si="3"/>
        <v>191520</v>
      </c>
      <c r="L18" s="1" t="s">
        <v>132</v>
      </c>
    </row>
    <row r="19" spans="1:16" ht="19.5" customHeight="1" x14ac:dyDescent="0.25">
      <c r="A19" s="1">
        <v>87</v>
      </c>
      <c r="B19" s="1" t="s">
        <v>118</v>
      </c>
      <c r="C19" s="1" t="s">
        <v>130</v>
      </c>
      <c r="D19" s="1">
        <v>446</v>
      </c>
      <c r="E19" s="3">
        <v>39586</v>
      </c>
      <c r="F19" s="1">
        <v>19570</v>
      </c>
      <c r="G19" s="1">
        <v>0</v>
      </c>
      <c r="H19" s="1">
        <f t="shared" si="0"/>
        <v>19570</v>
      </c>
      <c r="I19" s="1">
        <f t="shared" si="1"/>
        <v>151</v>
      </c>
      <c r="J19" s="1">
        <f t="shared" si="2"/>
        <v>147753.5</v>
      </c>
      <c r="K19" s="1">
        <f t="shared" si="3"/>
        <v>167323.5</v>
      </c>
      <c r="L19" s="1" t="s">
        <v>132</v>
      </c>
    </row>
    <row r="20" spans="1:16" ht="19.5" customHeight="1" x14ac:dyDescent="0.25">
      <c r="A20" s="1">
        <v>88</v>
      </c>
      <c r="B20" s="1">
        <v>3660</v>
      </c>
      <c r="C20" s="1" t="s">
        <v>130</v>
      </c>
      <c r="D20" s="1">
        <v>480</v>
      </c>
      <c r="E20" s="3">
        <v>39621</v>
      </c>
      <c r="F20" s="1">
        <v>19480</v>
      </c>
      <c r="G20" s="1">
        <v>0</v>
      </c>
      <c r="H20" s="1">
        <f t="shared" si="0"/>
        <v>19480</v>
      </c>
      <c r="I20" s="1">
        <f t="shared" si="1"/>
        <v>150</v>
      </c>
      <c r="J20" s="1">
        <f t="shared" si="2"/>
        <v>146100</v>
      </c>
      <c r="K20" s="1">
        <f t="shared" si="3"/>
        <v>165580</v>
      </c>
      <c r="L20" s="1" t="s">
        <v>132</v>
      </c>
    </row>
    <row r="21" spans="1:16" ht="19.5" customHeight="1" x14ac:dyDescent="0.25">
      <c r="A21" s="1">
        <v>89</v>
      </c>
      <c r="B21" s="1">
        <v>6056</v>
      </c>
      <c r="C21" s="1" t="s">
        <v>130</v>
      </c>
      <c r="D21" s="1">
        <v>487</v>
      </c>
      <c r="E21" s="3">
        <v>39622</v>
      </c>
      <c r="F21" s="1">
        <v>22641</v>
      </c>
      <c r="G21" s="1">
        <v>0</v>
      </c>
      <c r="H21" s="1">
        <f t="shared" si="0"/>
        <v>22641</v>
      </c>
      <c r="I21" s="1">
        <f t="shared" si="1"/>
        <v>150</v>
      </c>
      <c r="J21" s="1">
        <f t="shared" si="2"/>
        <v>169807.5</v>
      </c>
      <c r="K21" s="1">
        <f t="shared" si="3"/>
        <v>192448.5</v>
      </c>
      <c r="L21" s="1" t="s">
        <v>132</v>
      </c>
    </row>
    <row r="22" spans="1:16" ht="19.5" customHeight="1" x14ac:dyDescent="0.25">
      <c r="A22" s="1">
        <v>90</v>
      </c>
      <c r="B22" s="1">
        <v>6068</v>
      </c>
      <c r="C22" s="1" t="s">
        <v>130</v>
      </c>
      <c r="D22" s="1">
        <v>489</v>
      </c>
      <c r="E22" s="3">
        <v>39623</v>
      </c>
      <c r="F22" s="1">
        <v>24673</v>
      </c>
      <c r="G22" s="1">
        <v>0</v>
      </c>
      <c r="H22" s="1">
        <f t="shared" si="0"/>
        <v>24673</v>
      </c>
      <c r="I22" s="1">
        <f t="shared" si="1"/>
        <v>150</v>
      </c>
      <c r="J22" s="1">
        <f t="shared" si="2"/>
        <v>185047.5</v>
      </c>
      <c r="K22" s="1">
        <f t="shared" si="3"/>
        <v>209720.5</v>
      </c>
      <c r="L22" s="1" t="s">
        <v>132</v>
      </c>
    </row>
    <row r="23" spans="1:16" ht="19.5" customHeight="1" x14ac:dyDescent="0.25">
      <c r="A23" s="16" t="s">
        <v>32</v>
      </c>
      <c r="B23" s="17"/>
      <c r="C23" s="17"/>
      <c r="D23" s="17"/>
      <c r="E23" s="17"/>
      <c r="F23" s="17"/>
      <c r="G23" s="17"/>
      <c r="H23" s="1">
        <f>SUM(H4:H22)</f>
        <v>1102289</v>
      </c>
      <c r="I23" s="20"/>
      <c r="J23" s="20"/>
      <c r="K23" s="1">
        <f>SUM(K4:K22)</f>
        <v>8333929.3000000007</v>
      </c>
      <c r="L23" s="21"/>
      <c r="M23" s="18"/>
      <c r="N23" s="18"/>
      <c r="O23" s="19"/>
      <c r="P23" s="19"/>
    </row>
    <row r="24" spans="1:16" ht="15" customHeight="1" x14ac:dyDescent="0.25">
      <c r="A24" s="5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3"/>
      <c r="N24" s="23"/>
      <c r="O24" s="23"/>
      <c r="P24" s="23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23"/>
      <c r="N26" s="23"/>
      <c r="O26" s="23"/>
      <c r="P26" s="23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</row>
    <row r="28" spans="1:16" ht="15" customHeight="1" x14ac:dyDescent="0.25">
      <c r="A28" s="6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3"/>
      <c r="N28" s="23"/>
      <c r="O28" s="23"/>
      <c r="P28" s="23"/>
    </row>
  </sheetData>
  <mergeCells count="19">
    <mergeCell ref="A2:A3"/>
    <mergeCell ref="B2:B3"/>
    <mergeCell ref="C2:C3"/>
    <mergeCell ref="D2:D3"/>
    <mergeCell ref="E2:E3"/>
    <mergeCell ref="F2:F3"/>
    <mergeCell ref="A1:L1"/>
    <mergeCell ref="G2:G3"/>
    <mergeCell ref="H2:H3"/>
    <mergeCell ref="I2:I3"/>
    <mergeCell ref="J2:J3"/>
    <mergeCell ref="K2:K3"/>
    <mergeCell ref="L2:L3"/>
    <mergeCell ref="A23:G23"/>
    <mergeCell ref="I23:J23"/>
    <mergeCell ref="A24:L27"/>
    <mergeCell ref="A28:L28"/>
    <mergeCell ref="A4:G4"/>
    <mergeCell ref="I4:J4"/>
  </mergeCells>
  <pageMargins left="0.7" right="0.7" top="0.75" bottom="0.75" header="0.3" footer="0.3"/>
  <pageSetup paperSize="9" scale="8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opLeftCell="A10" workbookViewId="0">
      <selection activeCell="K23" sqref="K23"/>
    </sheetView>
  </sheetViews>
  <sheetFormatPr defaultRowHeight="15" x14ac:dyDescent="0.25"/>
  <cols>
    <col min="1" max="1" width="5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8" width="12" customWidth="1"/>
    <col min="9" max="9" width="8.5703125" customWidth="1"/>
    <col min="10" max="10" width="9.7109375" customWidth="1"/>
    <col min="11" max="11" width="12.5703125" customWidth="1"/>
    <col min="12" max="12" width="40" customWidth="1"/>
    <col min="13" max="13" width="8.5703125" customWidth="1"/>
    <col min="14" max="15" width="11.42578125" customWidth="1"/>
    <col min="16" max="16" width="28.5703125" customWidth="1"/>
  </cols>
  <sheetData>
    <row r="1" spans="1:16" ht="42" customHeight="1" x14ac:dyDescent="0.25">
      <c r="A1" s="24" t="s">
        <v>134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5"/>
      <c r="N1" s="15"/>
      <c r="O1" s="15"/>
      <c r="P1" s="15"/>
    </row>
    <row r="2" spans="1:16" ht="54.75" customHeight="1" x14ac:dyDescent="0.25">
      <c r="A2" s="11" t="s">
        <v>0</v>
      </c>
      <c r="B2" s="7" t="s">
        <v>1</v>
      </c>
      <c r="C2" s="7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133</v>
      </c>
      <c r="J2" s="7" t="s">
        <v>8</v>
      </c>
      <c r="K2" s="7" t="s">
        <v>9</v>
      </c>
      <c r="L2" s="7" t="s">
        <v>10</v>
      </c>
    </row>
    <row r="3" spans="1:16" ht="57.75" customHeight="1" x14ac:dyDescent="0.25">
      <c r="A3" s="12"/>
      <c r="B3" s="8"/>
      <c r="C3" s="8"/>
      <c r="D3" s="14"/>
      <c r="E3" s="8"/>
      <c r="F3" s="8"/>
      <c r="G3" s="8"/>
      <c r="H3" s="8"/>
      <c r="I3" s="8"/>
      <c r="J3" s="8"/>
      <c r="K3" s="8"/>
      <c r="L3" s="8"/>
    </row>
    <row r="4" spans="1:16" ht="19.5" customHeight="1" x14ac:dyDescent="0.25">
      <c r="A4" s="27" t="s">
        <v>136</v>
      </c>
      <c r="B4" s="28"/>
      <c r="C4" s="28"/>
      <c r="D4" s="28"/>
      <c r="E4" s="28"/>
      <c r="F4" s="28"/>
      <c r="G4" s="29"/>
      <c r="H4" s="4">
        <v>1102289</v>
      </c>
      <c r="I4" s="9"/>
      <c r="J4" s="10"/>
      <c r="K4" s="4">
        <v>8333929.3000000007</v>
      </c>
      <c r="L4" s="4"/>
    </row>
    <row r="5" spans="1:16" ht="19.5" customHeight="1" x14ac:dyDescent="0.25">
      <c r="A5" s="1">
        <v>91</v>
      </c>
      <c r="B5" s="1">
        <v>6068</v>
      </c>
      <c r="C5" s="1" t="s">
        <v>130</v>
      </c>
      <c r="D5" s="1">
        <v>493</v>
      </c>
      <c r="E5" s="3">
        <v>39624</v>
      </c>
      <c r="F5" s="1">
        <v>24500</v>
      </c>
      <c r="G5" s="1">
        <v>0</v>
      </c>
      <c r="H5" s="1">
        <f>F5-G5</f>
        <v>24500</v>
      </c>
      <c r="I5" s="1">
        <f>DATEDIF(E5,"31.12.2020","M")</f>
        <v>150</v>
      </c>
      <c r="J5" s="1">
        <f>((5*H5)/100)*I5</f>
        <v>183750</v>
      </c>
      <c r="K5" s="1">
        <f>H5+J5</f>
        <v>208250</v>
      </c>
      <c r="L5" s="1" t="s">
        <v>132</v>
      </c>
    </row>
    <row r="6" spans="1:16" ht="19.5" customHeight="1" x14ac:dyDescent="0.25">
      <c r="A6" s="1">
        <v>92</v>
      </c>
      <c r="B6" s="1">
        <v>233</v>
      </c>
      <c r="C6" s="1" t="s">
        <v>130</v>
      </c>
      <c r="D6" s="1">
        <v>512</v>
      </c>
      <c r="E6" s="3">
        <v>39630</v>
      </c>
      <c r="F6" s="1">
        <v>25000</v>
      </c>
      <c r="G6" s="1">
        <v>0</v>
      </c>
      <c r="H6" s="1">
        <f t="shared" ref="H6:H22" si="0">F6-G6</f>
        <v>25000</v>
      </c>
      <c r="I6" s="1">
        <f t="shared" ref="I6:I22" si="1">DATEDIF(E6,"31.12.2020","M")</f>
        <v>149</v>
      </c>
      <c r="J6" s="1">
        <f t="shared" ref="J6:J22" si="2">((5*H6)/100)*I6</f>
        <v>186250</v>
      </c>
      <c r="K6" s="1">
        <f t="shared" ref="K6:K22" si="3">H6+J6</f>
        <v>211250</v>
      </c>
      <c r="L6" s="1" t="s">
        <v>132</v>
      </c>
    </row>
    <row r="7" spans="1:16" ht="19.5" customHeight="1" x14ac:dyDescent="0.25">
      <c r="A7" s="1">
        <v>93</v>
      </c>
      <c r="B7" s="1" t="s">
        <v>119</v>
      </c>
      <c r="C7" s="1" t="s">
        <v>130</v>
      </c>
      <c r="D7" s="1">
        <v>556</v>
      </c>
      <c r="E7" s="3">
        <v>40262</v>
      </c>
      <c r="F7" s="1">
        <v>17650</v>
      </c>
      <c r="G7" s="1">
        <v>0</v>
      </c>
      <c r="H7" s="1">
        <f t="shared" si="0"/>
        <v>17650</v>
      </c>
      <c r="I7" s="1">
        <f t="shared" si="1"/>
        <v>129</v>
      </c>
      <c r="J7" s="1">
        <f t="shared" si="2"/>
        <v>113842.5</v>
      </c>
      <c r="K7" s="1">
        <f t="shared" si="3"/>
        <v>131492.5</v>
      </c>
      <c r="L7" s="1" t="s">
        <v>132</v>
      </c>
    </row>
    <row r="8" spans="1:16" ht="19.5" customHeight="1" x14ac:dyDescent="0.25">
      <c r="A8" s="1">
        <v>94</v>
      </c>
      <c r="B8" s="1" t="s">
        <v>120</v>
      </c>
      <c r="C8" s="1">
        <v>13</v>
      </c>
      <c r="D8" s="1">
        <v>557</v>
      </c>
      <c r="E8" s="3">
        <v>40297</v>
      </c>
      <c r="F8" s="1">
        <v>17500</v>
      </c>
      <c r="G8" s="1">
        <v>0</v>
      </c>
      <c r="H8" s="1">
        <f t="shared" si="0"/>
        <v>17500</v>
      </c>
      <c r="I8" s="1">
        <f t="shared" si="1"/>
        <v>128</v>
      </c>
      <c r="J8" s="1">
        <f t="shared" si="2"/>
        <v>112000</v>
      </c>
      <c r="K8" s="1">
        <f t="shared" si="3"/>
        <v>129500</v>
      </c>
      <c r="L8" s="1" t="s">
        <v>132</v>
      </c>
    </row>
    <row r="9" spans="1:16" ht="19.5" customHeight="1" x14ac:dyDescent="0.25">
      <c r="A9" s="1">
        <v>95</v>
      </c>
      <c r="B9" s="1" t="s">
        <v>120</v>
      </c>
      <c r="C9" s="1">
        <v>9</v>
      </c>
      <c r="D9" s="1">
        <v>558</v>
      </c>
      <c r="E9" s="3">
        <v>40295</v>
      </c>
      <c r="F9" s="1">
        <v>23200</v>
      </c>
      <c r="G9" s="1">
        <v>0</v>
      </c>
      <c r="H9" s="1">
        <f t="shared" si="0"/>
        <v>23200</v>
      </c>
      <c r="I9" s="1">
        <f t="shared" si="1"/>
        <v>128</v>
      </c>
      <c r="J9" s="1">
        <f t="shared" si="2"/>
        <v>148480</v>
      </c>
      <c r="K9" s="1">
        <f t="shared" si="3"/>
        <v>171680</v>
      </c>
      <c r="L9" s="1" t="s">
        <v>132</v>
      </c>
    </row>
    <row r="10" spans="1:16" ht="19.5" customHeight="1" x14ac:dyDescent="0.25">
      <c r="A10" s="1">
        <v>96</v>
      </c>
      <c r="B10" s="1" t="s">
        <v>120</v>
      </c>
      <c r="C10" s="1">
        <v>10</v>
      </c>
      <c r="D10" s="1">
        <v>559</v>
      </c>
      <c r="E10" s="3">
        <v>40295</v>
      </c>
      <c r="F10" s="1">
        <v>19540</v>
      </c>
      <c r="G10" s="1">
        <v>0</v>
      </c>
      <c r="H10" s="1">
        <f t="shared" si="0"/>
        <v>19540</v>
      </c>
      <c r="I10" s="1">
        <f t="shared" si="1"/>
        <v>128</v>
      </c>
      <c r="J10" s="1">
        <f t="shared" si="2"/>
        <v>125056</v>
      </c>
      <c r="K10" s="1">
        <f t="shared" si="3"/>
        <v>144596</v>
      </c>
      <c r="L10" s="1" t="s">
        <v>132</v>
      </c>
    </row>
    <row r="11" spans="1:16" ht="19.5" customHeight="1" x14ac:dyDescent="0.25">
      <c r="A11" s="1">
        <v>97</v>
      </c>
      <c r="B11" s="1" t="s">
        <v>120</v>
      </c>
      <c r="C11" s="1">
        <v>11</v>
      </c>
      <c r="D11" s="1">
        <v>560</v>
      </c>
      <c r="E11" s="3">
        <v>40296</v>
      </c>
      <c r="F11" s="1">
        <v>17300</v>
      </c>
      <c r="G11" s="1">
        <v>0</v>
      </c>
      <c r="H11" s="1">
        <f t="shared" si="0"/>
        <v>17300</v>
      </c>
      <c r="I11" s="1">
        <f t="shared" si="1"/>
        <v>128</v>
      </c>
      <c r="J11" s="1">
        <f t="shared" si="2"/>
        <v>110720</v>
      </c>
      <c r="K11" s="1">
        <f t="shared" si="3"/>
        <v>128020</v>
      </c>
      <c r="L11" s="1" t="s">
        <v>132</v>
      </c>
    </row>
    <row r="12" spans="1:16" ht="19.5" customHeight="1" x14ac:dyDescent="0.25">
      <c r="A12" s="1">
        <v>98</v>
      </c>
      <c r="B12" s="1" t="s">
        <v>120</v>
      </c>
      <c r="C12" s="1">
        <v>12</v>
      </c>
      <c r="D12" s="1">
        <v>561</v>
      </c>
      <c r="E12" s="3">
        <v>40296</v>
      </c>
      <c r="F12" s="1">
        <v>12580</v>
      </c>
      <c r="G12" s="1">
        <v>0</v>
      </c>
      <c r="H12" s="1">
        <f t="shared" si="0"/>
        <v>12580</v>
      </c>
      <c r="I12" s="1">
        <f t="shared" si="1"/>
        <v>128</v>
      </c>
      <c r="J12" s="1">
        <f t="shared" si="2"/>
        <v>80512</v>
      </c>
      <c r="K12" s="1">
        <f t="shared" si="3"/>
        <v>93092</v>
      </c>
      <c r="L12" s="1" t="s">
        <v>132</v>
      </c>
    </row>
    <row r="13" spans="1:16" ht="19.5" customHeight="1" x14ac:dyDescent="0.25">
      <c r="A13" s="1">
        <v>99</v>
      </c>
      <c r="B13" s="1" t="s">
        <v>121</v>
      </c>
      <c r="C13" s="1">
        <v>14</v>
      </c>
      <c r="D13" s="1">
        <v>563</v>
      </c>
      <c r="E13" s="3">
        <v>40296</v>
      </c>
      <c r="F13" s="1">
        <v>21000</v>
      </c>
      <c r="G13" s="1">
        <v>0</v>
      </c>
      <c r="H13" s="1">
        <f t="shared" si="0"/>
        <v>21000</v>
      </c>
      <c r="I13" s="1">
        <f t="shared" si="1"/>
        <v>128</v>
      </c>
      <c r="J13" s="1">
        <f t="shared" si="2"/>
        <v>134400</v>
      </c>
      <c r="K13" s="1">
        <f t="shared" si="3"/>
        <v>155400</v>
      </c>
      <c r="L13" s="1" t="s">
        <v>132</v>
      </c>
    </row>
    <row r="14" spans="1:16" ht="19.5" customHeight="1" x14ac:dyDescent="0.25">
      <c r="A14" s="1">
        <v>100</v>
      </c>
      <c r="B14" s="1" t="s">
        <v>122</v>
      </c>
      <c r="C14" s="1">
        <v>17</v>
      </c>
      <c r="D14" s="1">
        <v>564</v>
      </c>
      <c r="E14" s="3">
        <v>40297</v>
      </c>
      <c r="F14" s="1">
        <v>5800</v>
      </c>
      <c r="G14" s="1">
        <v>0</v>
      </c>
      <c r="H14" s="1">
        <f t="shared" si="0"/>
        <v>5800</v>
      </c>
      <c r="I14" s="1">
        <f t="shared" si="1"/>
        <v>128</v>
      </c>
      <c r="J14" s="1">
        <f t="shared" si="2"/>
        <v>37120</v>
      </c>
      <c r="K14" s="1">
        <f t="shared" si="3"/>
        <v>42920</v>
      </c>
      <c r="L14" s="1" t="s">
        <v>132</v>
      </c>
    </row>
    <row r="15" spans="1:16" ht="19.5" customHeight="1" x14ac:dyDescent="0.25">
      <c r="A15" s="1">
        <v>101</v>
      </c>
      <c r="B15" s="1" t="s">
        <v>121</v>
      </c>
      <c r="C15" s="1">
        <v>15</v>
      </c>
      <c r="D15" s="1">
        <v>567</v>
      </c>
      <c r="E15" s="3">
        <v>40296</v>
      </c>
      <c r="F15" s="1">
        <v>18870</v>
      </c>
      <c r="G15" s="1">
        <v>0</v>
      </c>
      <c r="H15" s="1">
        <f t="shared" si="0"/>
        <v>18870</v>
      </c>
      <c r="I15" s="1">
        <f t="shared" si="1"/>
        <v>128</v>
      </c>
      <c r="J15" s="1">
        <f t="shared" si="2"/>
        <v>120768</v>
      </c>
      <c r="K15" s="1">
        <f t="shared" si="3"/>
        <v>139638</v>
      </c>
      <c r="L15" s="1" t="s">
        <v>132</v>
      </c>
    </row>
    <row r="16" spans="1:16" ht="19.5" customHeight="1" x14ac:dyDescent="0.25">
      <c r="A16" s="1">
        <v>102</v>
      </c>
      <c r="B16" s="1" t="s">
        <v>121</v>
      </c>
      <c r="C16" s="1" t="s">
        <v>130</v>
      </c>
      <c r="D16" s="1">
        <v>568</v>
      </c>
      <c r="E16" s="3">
        <v>40298</v>
      </c>
      <c r="F16" s="1">
        <v>16500</v>
      </c>
      <c r="G16" s="1">
        <v>0</v>
      </c>
      <c r="H16" s="1">
        <f t="shared" si="0"/>
        <v>16500</v>
      </c>
      <c r="I16" s="1">
        <f t="shared" si="1"/>
        <v>128</v>
      </c>
      <c r="J16" s="1">
        <f t="shared" si="2"/>
        <v>105600</v>
      </c>
      <c r="K16" s="1">
        <f t="shared" si="3"/>
        <v>122100</v>
      </c>
      <c r="L16" s="1" t="s">
        <v>132</v>
      </c>
    </row>
    <row r="17" spans="1:16" ht="19.5" customHeight="1" x14ac:dyDescent="0.25">
      <c r="A17" s="1">
        <v>103</v>
      </c>
      <c r="B17" s="1" t="s">
        <v>123</v>
      </c>
      <c r="C17" s="1">
        <v>18</v>
      </c>
      <c r="D17" s="1">
        <v>569</v>
      </c>
      <c r="E17" s="3">
        <v>40297</v>
      </c>
      <c r="F17" s="1">
        <v>340</v>
      </c>
      <c r="G17" s="1">
        <v>0</v>
      </c>
      <c r="H17" s="1">
        <f t="shared" si="0"/>
        <v>340</v>
      </c>
      <c r="I17" s="1">
        <f t="shared" si="1"/>
        <v>128</v>
      </c>
      <c r="J17" s="1">
        <f t="shared" si="2"/>
        <v>2176</v>
      </c>
      <c r="K17" s="1">
        <f t="shared" si="3"/>
        <v>2516</v>
      </c>
      <c r="L17" s="1" t="s">
        <v>132</v>
      </c>
    </row>
    <row r="18" spans="1:16" ht="19.5" customHeight="1" x14ac:dyDescent="0.25">
      <c r="A18" s="1">
        <v>104</v>
      </c>
      <c r="B18" s="1" t="s">
        <v>120</v>
      </c>
      <c r="C18" s="1" t="s">
        <v>130</v>
      </c>
      <c r="D18" s="1">
        <v>570</v>
      </c>
      <c r="E18" s="3">
        <v>40297</v>
      </c>
      <c r="F18" s="1">
        <v>2300</v>
      </c>
      <c r="G18" s="1">
        <v>0</v>
      </c>
      <c r="H18" s="1">
        <f t="shared" si="0"/>
        <v>2300</v>
      </c>
      <c r="I18" s="1">
        <f t="shared" si="1"/>
        <v>128</v>
      </c>
      <c r="J18" s="1">
        <f t="shared" si="2"/>
        <v>14720</v>
      </c>
      <c r="K18" s="1">
        <f t="shared" si="3"/>
        <v>17020</v>
      </c>
      <c r="L18" s="1" t="s">
        <v>132</v>
      </c>
    </row>
    <row r="19" spans="1:16" ht="19.5" customHeight="1" x14ac:dyDescent="0.25">
      <c r="A19" s="1">
        <v>105</v>
      </c>
      <c r="B19" s="1" t="s">
        <v>64</v>
      </c>
      <c r="C19" s="1">
        <v>26</v>
      </c>
      <c r="D19" s="1">
        <v>580</v>
      </c>
      <c r="E19" s="3">
        <v>40304</v>
      </c>
      <c r="F19" s="1">
        <v>8300</v>
      </c>
      <c r="G19" s="1">
        <v>0</v>
      </c>
      <c r="H19" s="1">
        <f t="shared" si="0"/>
        <v>8300</v>
      </c>
      <c r="I19" s="1">
        <f t="shared" si="1"/>
        <v>127</v>
      </c>
      <c r="J19" s="1">
        <f t="shared" si="2"/>
        <v>52705</v>
      </c>
      <c r="K19" s="1">
        <f t="shared" si="3"/>
        <v>61005</v>
      </c>
      <c r="L19" s="1" t="s">
        <v>132</v>
      </c>
    </row>
    <row r="20" spans="1:16" ht="19.5" customHeight="1" x14ac:dyDescent="0.25">
      <c r="A20" s="1">
        <v>106</v>
      </c>
      <c r="B20" s="1" t="s">
        <v>110</v>
      </c>
      <c r="C20" s="1">
        <v>60</v>
      </c>
      <c r="D20" s="1">
        <v>585</v>
      </c>
      <c r="E20" s="3">
        <v>40324</v>
      </c>
      <c r="F20" s="1">
        <v>9100</v>
      </c>
      <c r="G20" s="1">
        <v>0</v>
      </c>
      <c r="H20" s="1">
        <f t="shared" si="0"/>
        <v>9100</v>
      </c>
      <c r="I20" s="1">
        <f t="shared" si="1"/>
        <v>127</v>
      </c>
      <c r="J20" s="1">
        <f t="shared" si="2"/>
        <v>57785</v>
      </c>
      <c r="K20" s="1">
        <f t="shared" si="3"/>
        <v>66885</v>
      </c>
      <c r="L20" s="1" t="s">
        <v>132</v>
      </c>
    </row>
    <row r="21" spans="1:16" ht="19.5" customHeight="1" x14ac:dyDescent="0.25">
      <c r="A21" s="1">
        <v>107</v>
      </c>
      <c r="B21" s="1" t="s">
        <v>103</v>
      </c>
      <c r="C21" s="1">
        <v>74</v>
      </c>
      <c r="D21" s="1">
        <v>599</v>
      </c>
      <c r="E21" s="3">
        <v>40337</v>
      </c>
      <c r="F21" s="1">
        <v>6450</v>
      </c>
      <c r="G21" s="1">
        <v>0</v>
      </c>
      <c r="H21" s="1">
        <f t="shared" si="0"/>
        <v>6450</v>
      </c>
      <c r="I21" s="1">
        <f t="shared" si="1"/>
        <v>126</v>
      </c>
      <c r="J21" s="1">
        <f t="shared" si="2"/>
        <v>40635</v>
      </c>
      <c r="K21" s="1">
        <f t="shared" si="3"/>
        <v>47085</v>
      </c>
      <c r="L21" s="1" t="s">
        <v>132</v>
      </c>
    </row>
    <row r="22" spans="1:16" ht="19.5" customHeight="1" x14ac:dyDescent="0.25">
      <c r="A22" s="1">
        <v>108</v>
      </c>
      <c r="B22" s="1" t="s">
        <v>124</v>
      </c>
      <c r="C22" s="1">
        <v>38</v>
      </c>
      <c r="D22" s="1">
        <v>661</v>
      </c>
      <c r="E22" s="3">
        <v>40311</v>
      </c>
      <c r="F22" s="1">
        <v>1440</v>
      </c>
      <c r="G22" s="1">
        <v>0</v>
      </c>
      <c r="H22" s="26">
        <f t="shared" si="0"/>
        <v>1440</v>
      </c>
      <c r="I22" s="1">
        <f t="shared" si="1"/>
        <v>127</v>
      </c>
      <c r="J22" s="26">
        <f t="shared" si="2"/>
        <v>9144</v>
      </c>
      <c r="K22" s="26">
        <f t="shared" si="3"/>
        <v>10584</v>
      </c>
      <c r="L22" s="1" t="s">
        <v>132</v>
      </c>
    </row>
    <row r="23" spans="1:16" ht="19.5" customHeight="1" x14ac:dyDescent="0.25">
      <c r="A23" s="16" t="s">
        <v>32</v>
      </c>
      <c r="B23" s="17"/>
      <c r="C23" s="17"/>
      <c r="D23" s="17"/>
      <c r="E23" s="17"/>
      <c r="F23" s="17"/>
      <c r="G23" s="22"/>
      <c r="H23" s="1">
        <f>SUM(H4:H22)</f>
        <v>1349659</v>
      </c>
      <c r="I23" s="20"/>
      <c r="J23" s="20"/>
      <c r="K23" s="1">
        <f>SUM(K4:K22)</f>
        <v>10216962.800000001</v>
      </c>
      <c r="L23" s="21"/>
      <c r="M23" s="18"/>
      <c r="N23" s="18"/>
      <c r="O23" s="25"/>
      <c r="P23" s="19"/>
    </row>
    <row r="24" spans="1:16" ht="15" customHeight="1" x14ac:dyDescent="0.25">
      <c r="A24" s="5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3"/>
      <c r="N24" s="23"/>
      <c r="O24" s="23"/>
      <c r="P24" s="23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23"/>
      <c r="N26" s="23"/>
      <c r="O26" s="23"/>
      <c r="P26" s="23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</row>
    <row r="28" spans="1:16" ht="15" customHeight="1" x14ac:dyDescent="0.25">
      <c r="A28" s="6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3"/>
      <c r="N28" s="23"/>
      <c r="O28" s="23"/>
      <c r="P28" s="23"/>
    </row>
  </sheetData>
  <mergeCells count="19">
    <mergeCell ref="A2:A3"/>
    <mergeCell ref="B2:B3"/>
    <mergeCell ref="C2:C3"/>
    <mergeCell ref="D2:D3"/>
    <mergeCell ref="E2:E3"/>
    <mergeCell ref="F2:F3"/>
    <mergeCell ref="A1:L1"/>
    <mergeCell ref="G2:G3"/>
    <mergeCell ref="H2:H3"/>
    <mergeCell ref="I2:I3"/>
    <mergeCell ref="J2:J3"/>
    <mergeCell ref="K2:K3"/>
    <mergeCell ref="L2:L3"/>
    <mergeCell ref="I23:J23"/>
    <mergeCell ref="A23:G23"/>
    <mergeCell ref="A24:L27"/>
    <mergeCell ref="A28:L28"/>
    <mergeCell ref="I4:J4"/>
    <mergeCell ref="A4:G4"/>
  </mergeCells>
  <pageMargins left="0.7" right="0.7" top="0.75" bottom="0.75" header="0.3" footer="0.3"/>
  <pageSetup paperSize="9" scale="81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abSelected="1" workbookViewId="0">
      <selection activeCell="N10" sqref="N10"/>
    </sheetView>
  </sheetViews>
  <sheetFormatPr defaultRowHeight="15" x14ac:dyDescent="0.25"/>
  <cols>
    <col min="1" max="1" width="4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1.7109375" customWidth="1"/>
    <col min="8" max="8" width="11.85546875" customWidth="1"/>
    <col min="9" max="9" width="8.5703125" customWidth="1"/>
    <col min="10" max="10" width="10.42578125" customWidth="1"/>
    <col min="11" max="11" width="12" customWidth="1"/>
    <col min="12" max="12" width="38" customWidth="1"/>
    <col min="13" max="13" width="8.5703125" customWidth="1"/>
    <col min="14" max="15" width="11.42578125" customWidth="1"/>
    <col min="16" max="16" width="28.5703125" customWidth="1"/>
  </cols>
  <sheetData>
    <row r="1" spans="1:16" ht="42.75" customHeight="1" x14ac:dyDescent="0.25">
      <c r="A1" s="24" t="s">
        <v>134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5"/>
      <c r="N1" s="15"/>
      <c r="O1" s="15"/>
      <c r="P1" s="15"/>
    </row>
    <row r="2" spans="1:16" ht="63" customHeight="1" x14ac:dyDescent="0.25">
      <c r="A2" s="11" t="s">
        <v>0</v>
      </c>
      <c r="B2" s="7" t="s">
        <v>1</v>
      </c>
      <c r="C2" s="7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133</v>
      </c>
      <c r="J2" s="7" t="s">
        <v>8</v>
      </c>
      <c r="K2" s="7" t="s">
        <v>9</v>
      </c>
      <c r="L2" s="7" t="s">
        <v>10</v>
      </c>
    </row>
    <row r="3" spans="1:16" ht="60" customHeight="1" x14ac:dyDescent="0.25">
      <c r="A3" s="12"/>
      <c r="B3" s="8"/>
      <c r="C3" s="8"/>
      <c r="D3" s="14"/>
      <c r="E3" s="8"/>
      <c r="F3" s="8"/>
      <c r="G3" s="8"/>
      <c r="H3" s="8"/>
      <c r="I3" s="8"/>
      <c r="J3" s="8"/>
      <c r="K3" s="8"/>
      <c r="L3" s="8"/>
    </row>
    <row r="4" spans="1:16" ht="19.5" customHeight="1" x14ac:dyDescent="0.25">
      <c r="A4" s="27" t="s">
        <v>136</v>
      </c>
      <c r="B4" s="28"/>
      <c r="C4" s="28"/>
      <c r="D4" s="28"/>
      <c r="E4" s="28"/>
      <c r="F4" s="28"/>
      <c r="G4" s="29"/>
      <c r="H4" s="4">
        <v>1349659</v>
      </c>
      <c r="I4" s="9"/>
      <c r="J4" s="10"/>
      <c r="K4" s="4">
        <v>10216962.800000001</v>
      </c>
      <c r="L4" s="4"/>
    </row>
    <row r="5" spans="1:16" ht="19.5" customHeight="1" x14ac:dyDescent="0.25">
      <c r="A5" s="1">
        <v>109</v>
      </c>
      <c r="B5" s="1">
        <v>6167</v>
      </c>
      <c r="C5" s="1" t="s">
        <v>125</v>
      </c>
      <c r="D5" s="1">
        <v>704</v>
      </c>
      <c r="E5" s="3">
        <v>39938</v>
      </c>
      <c r="F5" s="1">
        <v>4500</v>
      </c>
      <c r="G5" s="1">
        <v>0</v>
      </c>
      <c r="H5" s="1">
        <f>F5-G5</f>
        <v>4500</v>
      </c>
      <c r="I5" s="1">
        <f>DATEDIF(E5,"31.12.2020","M")</f>
        <v>139</v>
      </c>
      <c r="J5" s="1">
        <f>((5*H5)/100)*I5</f>
        <v>31275</v>
      </c>
      <c r="K5" s="1">
        <f>H5+J5</f>
        <v>35775</v>
      </c>
      <c r="L5" s="1" t="s">
        <v>132</v>
      </c>
    </row>
    <row r="6" spans="1:16" ht="19.5" customHeight="1" x14ac:dyDescent="0.25">
      <c r="A6" s="1">
        <v>110</v>
      </c>
      <c r="B6" s="1" t="s">
        <v>126</v>
      </c>
      <c r="C6" s="1" t="s">
        <v>130</v>
      </c>
      <c r="D6" s="1">
        <v>744</v>
      </c>
      <c r="E6" s="3">
        <v>39945</v>
      </c>
      <c r="F6" s="1">
        <v>21760</v>
      </c>
      <c r="G6" s="1">
        <v>0</v>
      </c>
      <c r="H6" s="1">
        <f t="shared" ref="H6:H10" si="0">F6-G6</f>
        <v>21760</v>
      </c>
      <c r="I6" s="1">
        <f t="shared" ref="I6:I10" si="1">DATEDIF(E6,"31.12.2020","M")</f>
        <v>139</v>
      </c>
      <c r="J6" s="1">
        <f t="shared" ref="J6:J10" si="2">((5*H6)/100)*I6</f>
        <v>151232</v>
      </c>
      <c r="K6" s="1">
        <f t="shared" ref="K6:K10" si="3">H6+J6</f>
        <v>172992</v>
      </c>
      <c r="L6" s="1" t="s">
        <v>132</v>
      </c>
    </row>
    <row r="7" spans="1:16" ht="19.5" customHeight="1" x14ac:dyDescent="0.25">
      <c r="A7" s="1">
        <v>111</v>
      </c>
      <c r="B7" s="1" t="s">
        <v>127</v>
      </c>
      <c r="C7" s="1" t="s">
        <v>130</v>
      </c>
      <c r="D7" s="1">
        <v>756</v>
      </c>
      <c r="E7" s="3">
        <v>39960</v>
      </c>
      <c r="F7" s="1">
        <v>14370</v>
      </c>
      <c r="G7" s="1">
        <v>0</v>
      </c>
      <c r="H7" s="1">
        <f t="shared" si="0"/>
        <v>14370</v>
      </c>
      <c r="I7" s="1">
        <f t="shared" si="1"/>
        <v>139</v>
      </c>
      <c r="J7" s="1">
        <f t="shared" si="2"/>
        <v>99871.5</v>
      </c>
      <c r="K7" s="1">
        <f t="shared" si="3"/>
        <v>114241.5</v>
      </c>
      <c r="L7" s="1" t="s">
        <v>132</v>
      </c>
    </row>
    <row r="8" spans="1:16" ht="19.5" customHeight="1" x14ac:dyDescent="0.25">
      <c r="A8" s="1">
        <v>112</v>
      </c>
      <c r="B8" s="1" t="s">
        <v>128</v>
      </c>
      <c r="C8" s="1" t="s">
        <v>130</v>
      </c>
      <c r="D8" s="1">
        <v>766</v>
      </c>
      <c r="E8" s="3">
        <v>39963</v>
      </c>
      <c r="F8" s="1">
        <v>21550</v>
      </c>
      <c r="G8" s="1">
        <v>0</v>
      </c>
      <c r="H8" s="1">
        <f t="shared" si="0"/>
        <v>21550</v>
      </c>
      <c r="I8" s="1">
        <f t="shared" si="1"/>
        <v>139</v>
      </c>
      <c r="J8" s="1">
        <f t="shared" si="2"/>
        <v>149772.5</v>
      </c>
      <c r="K8" s="1">
        <f t="shared" si="3"/>
        <v>171322.5</v>
      </c>
      <c r="L8" s="1" t="s">
        <v>132</v>
      </c>
    </row>
    <row r="9" spans="1:16" ht="19.5" customHeight="1" x14ac:dyDescent="0.25">
      <c r="A9" s="1">
        <v>113</v>
      </c>
      <c r="B9" s="1" t="s">
        <v>90</v>
      </c>
      <c r="C9" s="1" t="s">
        <v>130</v>
      </c>
      <c r="D9" s="1">
        <v>796</v>
      </c>
      <c r="E9" s="3">
        <v>40032</v>
      </c>
      <c r="F9" s="1">
        <v>19580</v>
      </c>
      <c r="G9" s="1">
        <v>0</v>
      </c>
      <c r="H9" s="1">
        <f t="shared" si="0"/>
        <v>19580</v>
      </c>
      <c r="I9" s="1">
        <f t="shared" si="1"/>
        <v>136</v>
      </c>
      <c r="J9" s="1">
        <f t="shared" si="2"/>
        <v>133144</v>
      </c>
      <c r="K9" s="1">
        <f t="shared" si="3"/>
        <v>152724</v>
      </c>
      <c r="L9" s="1" t="s">
        <v>132</v>
      </c>
    </row>
    <row r="10" spans="1:16" ht="19.5" customHeight="1" x14ac:dyDescent="0.25">
      <c r="A10" s="1">
        <v>114</v>
      </c>
      <c r="B10" s="1" t="s">
        <v>129</v>
      </c>
      <c r="C10" s="1" t="s">
        <v>130</v>
      </c>
      <c r="D10" s="1">
        <v>799</v>
      </c>
      <c r="E10" s="3">
        <v>40042</v>
      </c>
      <c r="F10" s="1">
        <v>18000</v>
      </c>
      <c r="G10" s="1">
        <v>0</v>
      </c>
      <c r="H10" s="1">
        <f t="shared" si="0"/>
        <v>18000</v>
      </c>
      <c r="I10" s="1">
        <f t="shared" si="1"/>
        <v>136</v>
      </c>
      <c r="J10" s="1">
        <f t="shared" si="2"/>
        <v>122400</v>
      </c>
      <c r="K10" s="1">
        <f t="shared" si="3"/>
        <v>140400</v>
      </c>
      <c r="L10" s="1" t="s">
        <v>132</v>
      </c>
    </row>
    <row r="11" spans="1:16" ht="19.5" customHeight="1" x14ac:dyDescent="0.25">
      <c r="A11" s="16" t="s">
        <v>32</v>
      </c>
      <c r="B11" s="17"/>
      <c r="C11" s="17"/>
      <c r="D11" s="17"/>
      <c r="E11" s="17"/>
      <c r="F11" s="17"/>
      <c r="G11" s="22"/>
      <c r="H11" s="1">
        <f>SUM(H4:H10)</f>
        <v>1449419</v>
      </c>
      <c r="I11" s="20"/>
      <c r="J11" s="20"/>
      <c r="K11" s="1">
        <f>SUM(K4:K10)</f>
        <v>11004417.800000001</v>
      </c>
      <c r="L11" s="21"/>
      <c r="M11" s="18"/>
      <c r="N11" s="18"/>
      <c r="O11" s="25"/>
      <c r="P11" s="19"/>
    </row>
    <row r="12" spans="1:16" ht="15" customHeight="1" x14ac:dyDescent="0.25">
      <c r="A12" s="6" t="s">
        <v>33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23"/>
      <c r="N12" s="23"/>
      <c r="O12" s="23"/>
      <c r="P12" s="23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23"/>
      <c r="N13" s="23"/>
      <c r="O13" s="23"/>
      <c r="P13" s="23"/>
    </row>
    <row r="14" spans="1:1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23"/>
      <c r="N14" s="23"/>
      <c r="O14" s="23"/>
      <c r="P14" s="23"/>
    </row>
    <row r="15" spans="1:1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23"/>
      <c r="N15" s="23"/>
      <c r="O15" s="23"/>
      <c r="P15" s="23"/>
    </row>
    <row r="16" spans="1:16" ht="15" customHeight="1" x14ac:dyDescent="0.25">
      <c r="A16" s="6" t="s">
        <v>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23"/>
      <c r="N16" s="23"/>
      <c r="O16" s="23"/>
      <c r="P16" s="23"/>
    </row>
  </sheetData>
  <mergeCells count="19">
    <mergeCell ref="A2:A3"/>
    <mergeCell ref="B2:B3"/>
    <mergeCell ref="C2:C3"/>
    <mergeCell ref="D2:D3"/>
    <mergeCell ref="E2:E3"/>
    <mergeCell ref="F2:F3"/>
    <mergeCell ref="A1:L1"/>
    <mergeCell ref="G2:G3"/>
    <mergeCell ref="H2:H3"/>
    <mergeCell ref="I2:I3"/>
    <mergeCell ref="J2:J3"/>
    <mergeCell ref="K2:K3"/>
    <mergeCell ref="L2:L3"/>
    <mergeCell ref="A12:L15"/>
    <mergeCell ref="A11:G11"/>
    <mergeCell ref="I11:J11"/>
    <mergeCell ref="A16:L16"/>
    <mergeCell ref="I4:J4"/>
    <mergeCell ref="A4:G4"/>
  </mergeCells>
  <pageMargins left="0.7" right="0.7" top="0.75" bottom="0.75" header="0.3" footer="0.3"/>
  <pageSetup paperSize="9" scale="8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2021-01-15T06:37:22Z</dcterms:modified>
</cp:coreProperties>
</file>