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M19" i="5" l="1"/>
  <c r="N19" i="5" s="1"/>
  <c r="O19" i="5" s="1"/>
  <c r="L19" i="5"/>
  <c r="M18" i="5"/>
  <c r="N18" i="5" s="1"/>
  <c r="O18" i="5" s="1"/>
  <c r="L18" i="5"/>
  <c r="M17" i="5"/>
  <c r="N17" i="5" s="1"/>
  <c r="O17" i="5" s="1"/>
  <c r="L17" i="5"/>
  <c r="M16" i="5"/>
  <c r="N16" i="5" s="1"/>
  <c r="O16" i="5" s="1"/>
  <c r="L16" i="5"/>
  <c r="M15" i="5"/>
  <c r="N15" i="5" s="1"/>
  <c r="O15" i="5" s="1"/>
  <c r="L15" i="5"/>
  <c r="M14" i="5"/>
  <c r="N14" i="5" s="1"/>
  <c r="O14" i="5" s="1"/>
  <c r="L14" i="5"/>
  <c r="M13" i="5"/>
  <c r="N13" i="5" s="1"/>
  <c r="O13" i="5" s="1"/>
  <c r="L13" i="5"/>
  <c r="M12" i="5"/>
  <c r="N12" i="5" s="1"/>
  <c r="O12" i="5" s="1"/>
  <c r="L12" i="5"/>
  <c r="M11" i="5"/>
  <c r="N11" i="5" s="1"/>
  <c r="O11" i="5" s="1"/>
  <c r="L11" i="5"/>
  <c r="M10" i="5"/>
  <c r="N10" i="5" s="1"/>
  <c r="O10" i="5" s="1"/>
  <c r="L10" i="5"/>
  <c r="M9" i="5"/>
  <c r="N9" i="5" s="1"/>
  <c r="O9" i="5" s="1"/>
  <c r="L9" i="5"/>
  <c r="M8" i="5"/>
  <c r="N8" i="5" s="1"/>
  <c r="O8" i="5" s="1"/>
  <c r="L8" i="5"/>
  <c r="M7" i="5"/>
  <c r="N7" i="5" s="1"/>
  <c r="O7" i="5" s="1"/>
  <c r="L7" i="5"/>
  <c r="M6" i="5"/>
  <c r="N6" i="5" s="1"/>
  <c r="O6" i="5" s="1"/>
  <c r="L6" i="5"/>
  <c r="L20" i="5" s="1"/>
  <c r="M29" i="4"/>
  <c r="N29" i="4" s="1"/>
  <c r="O29" i="4" s="1"/>
  <c r="L29" i="4"/>
  <c r="M28" i="4"/>
  <c r="N28" i="4" s="1"/>
  <c r="O28" i="4" s="1"/>
  <c r="L28" i="4"/>
  <c r="M27" i="4"/>
  <c r="N27" i="4" s="1"/>
  <c r="O27" i="4" s="1"/>
  <c r="L27" i="4"/>
  <c r="M26" i="4"/>
  <c r="N26" i="4" s="1"/>
  <c r="O26" i="4" s="1"/>
  <c r="L26" i="4"/>
  <c r="M25" i="4"/>
  <c r="N25" i="4" s="1"/>
  <c r="O25" i="4" s="1"/>
  <c r="L25" i="4"/>
  <c r="M24" i="4"/>
  <c r="N24" i="4" s="1"/>
  <c r="O24" i="4" s="1"/>
  <c r="L24" i="4"/>
  <c r="M23" i="4"/>
  <c r="N23" i="4" s="1"/>
  <c r="O23" i="4" s="1"/>
  <c r="L23" i="4"/>
  <c r="M22" i="4"/>
  <c r="N22" i="4" s="1"/>
  <c r="O22" i="4" s="1"/>
  <c r="L22" i="4"/>
  <c r="M21" i="4"/>
  <c r="N21" i="4" s="1"/>
  <c r="O21" i="4" s="1"/>
  <c r="L21" i="4"/>
  <c r="M20" i="4"/>
  <c r="N20" i="4" s="1"/>
  <c r="O20" i="4" s="1"/>
  <c r="L20" i="4"/>
  <c r="M19" i="4"/>
  <c r="N19" i="4" s="1"/>
  <c r="O19" i="4" s="1"/>
  <c r="L19" i="4"/>
  <c r="M18" i="4"/>
  <c r="N18" i="4" s="1"/>
  <c r="O18" i="4" s="1"/>
  <c r="L18" i="4"/>
  <c r="M17" i="4"/>
  <c r="N17" i="4" s="1"/>
  <c r="O17" i="4" s="1"/>
  <c r="L17" i="4"/>
  <c r="M16" i="4"/>
  <c r="N16" i="4" s="1"/>
  <c r="O16" i="4" s="1"/>
  <c r="L16" i="4"/>
  <c r="M15" i="4"/>
  <c r="N15" i="4" s="1"/>
  <c r="O15" i="4" s="1"/>
  <c r="L15" i="4"/>
  <c r="M14" i="4"/>
  <c r="N14" i="4" s="1"/>
  <c r="O14" i="4" s="1"/>
  <c r="L14" i="4"/>
  <c r="M13" i="4"/>
  <c r="N13" i="4" s="1"/>
  <c r="O13" i="4" s="1"/>
  <c r="L13" i="4"/>
  <c r="M12" i="4"/>
  <c r="N12" i="4" s="1"/>
  <c r="O12" i="4" s="1"/>
  <c r="L12" i="4"/>
  <c r="M11" i="4"/>
  <c r="N11" i="4" s="1"/>
  <c r="O11" i="4" s="1"/>
  <c r="L11" i="4"/>
  <c r="M10" i="4"/>
  <c r="N10" i="4" s="1"/>
  <c r="O10" i="4" s="1"/>
  <c r="L10" i="4"/>
  <c r="M9" i="4"/>
  <c r="N9" i="4" s="1"/>
  <c r="O9" i="4" s="1"/>
  <c r="L9" i="4"/>
  <c r="M8" i="4"/>
  <c r="N8" i="4" s="1"/>
  <c r="O8" i="4" s="1"/>
  <c r="L8" i="4"/>
  <c r="M7" i="4"/>
  <c r="N7" i="4" s="1"/>
  <c r="O7" i="4" s="1"/>
  <c r="L7" i="4"/>
  <c r="M6" i="4"/>
  <c r="N6" i="4" s="1"/>
  <c r="O6" i="4" s="1"/>
  <c r="L6" i="4"/>
  <c r="L30" i="4" s="1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30" i="2" s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29" i="1" s="1"/>
  <c r="O20" i="5" l="1"/>
  <c r="O30" i="4"/>
  <c r="O6" i="3"/>
  <c r="O10" i="3"/>
  <c r="O14" i="3"/>
  <c r="O18" i="3"/>
  <c r="O22" i="3"/>
  <c r="O26" i="3"/>
  <c r="O7" i="3"/>
  <c r="O15" i="3"/>
  <c r="O23" i="3"/>
  <c r="L30" i="3"/>
  <c r="N6" i="3"/>
  <c r="N7" i="3"/>
  <c r="N8" i="3"/>
  <c r="O8" i="3" s="1"/>
  <c r="N9" i="3"/>
  <c r="O9" i="3" s="1"/>
  <c r="N10" i="3"/>
  <c r="N11" i="3"/>
  <c r="O11" i="3" s="1"/>
  <c r="N12" i="3"/>
  <c r="O12" i="3" s="1"/>
  <c r="N13" i="3"/>
  <c r="O13" i="3" s="1"/>
  <c r="N14" i="3"/>
  <c r="N15" i="3"/>
  <c r="N16" i="3"/>
  <c r="O16" i="3" s="1"/>
  <c r="N17" i="3"/>
  <c r="O17" i="3" s="1"/>
  <c r="N18" i="3"/>
  <c r="N19" i="3"/>
  <c r="O19" i="3" s="1"/>
  <c r="N20" i="3"/>
  <c r="O20" i="3" s="1"/>
  <c r="N21" i="3"/>
  <c r="O21" i="3" s="1"/>
  <c r="N22" i="3"/>
  <c r="N23" i="3"/>
  <c r="N24" i="3"/>
  <c r="O24" i="3" s="1"/>
  <c r="N25" i="3"/>
  <c r="O25" i="3" s="1"/>
  <c r="N26" i="3"/>
  <c r="N27" i="3"/>
  <c r="O27" i="3" s="1"/>
  <c r="N28" i="3"/>
  <c r="O28" i="3" s="1"/>
  <c r="N29" i="3"/>
  <c r="O29" i="3" s="1"/>
  <c r="O9" i="2"/>
  <c r="O13" i="2"/>
  <c r="O17" i="2"/>
  <c r="O21" i="2"/>
  <c r="O25" i="2"/>
  <c r="O29" i="2"/>
  <c r="O10" i="2"/>
  <c r="O18" i="2"/>
  <c r="O26" i="2"/>
  <c r="N6" i="2"/>
  <c r="N7" i="2"/>
  <c r="O7" i="2" s="1"/>
  <c r="N8" i="2"/>
  <c r="O8" i="2" s="1"/>
  <c r="N9" i="2"/>
  <c r="N10" i="2"/>
  <c r="N11" i="2"/>
  <c r="O11" i="2" s="1"/>
  <c r="N12" i="2"/>
  <c r="O12" i="2" s="1"/>
  <c r="N13" i="2"/>
  <c r="N14" i="2"/>
  <c r="O14" i="2" s="1"/>
  <c r="N15" i="2"/>
  <c r="O15" i="2" s="1"/>
  <c r="N16" i="2"/>
  <c r="O16" i="2" s="1"/>
  <c r="N17" i="2"/>
  <c r="N18" i="2"/>
  <c r="N19" i="2"/>
  <c r="O19" i="2" s="1"/>
  <c r="N20" i="2"/>
  <c r="O20" i="2" s="1"/>
  <c r="N21" i="2"/>
  <c r="N22" i="2"/>
  <c r="O22" i="2" s="1"/>
  <c r="N23" i="2"/>
  <c r="O23" i="2" s="1"/>
  <c r="N24" i="2"/>
  <c r="O24" i="2" s="1"/>
  <c r="N25" i="2"/>
  <c r="N26" i="2"/>
  <c r="N27" i="2"/>
  <c r="O27" i="2" s="1"/>
  <c r="N28" i="2"/>
  <c r="O28" i="2" s="1"/>
  <c r="N29" i="2"/>
  <c r="O6" i="2"/>
  <c r="O8" i="1"/>
  <c r="O12" i="1"/>
  <c r="O16" i="1"/>
  <c r="O20" i="1"/>
  <c r="O24" i="1"/>
  <c r="O28" i="1"/>
  <c r="O9" i="1"/>
  <c r="O17" i="1"/>
  <c r="O25" i="1"/>
  <c r="N5" i="1"/>
  <c r="N6" i="1"/>
  <c r="O6" i="1" s="1"/>
  <c r="N7" i="1"/>
  <c r="O7" i="1" s="1"/>
  <c r="N8" i="1"/>
  <c r="N9" i="1"/>
  <c r="N10" i="1"/>
  <c r="O10" i="1" s="1"/>
  <c r="N11" i="1"/>
  <c r="O11" i="1" s="1"/>
  <c r="N12" i="1"/>
  <c r="N13" i="1"/>
  <c r="O13" i="1" s="1"/>
  <c r="N14" i="1"/>
  <c r="O14" i="1" s="1"/>
  <c r="N15" i="1"/>
  <c r="O15" i="1" s="1"/>
  <c r="N16" i="1"/>
  <c r="N17" i="1"/>
  <c r="N18" i="1"/>
  <c r="O18" i="1" s="1"/>
  <c r="N19" i="1"/>
  <c r="O19" i="1" s="1"/>
  <c r="N20" i="1"/>
  <c r="N21" i="1"/>
  <c r="O21" i="1" s="1"/>
  <c r="N22" i="1"/>
  <c r="O22" i="1" s="1"/>
  <c r="N23" i="1"/>
  <c r="O23" i="1" s="1"/>
  <c r="N24" i="1"/>
  <c r="N25" i="1"/>
  <c r="N26" i="1"/>
  <c r="O26" i="1" s="1"/>
  <c r="N27" i="1"/>
  <c r="O27" i="1" s="1"/>
  <c r="N28" i="1"/>
  <c r="O5" i="1"/>
  <c r="O30" i="3" l="1"/>
  <c r="O30" i="2"/>
  <c r="O29" i="1"/>
</calcChain>
</file>

<file path=xl/sharedStrings.xml><?xml version="1.0" encoding="utf-8"?>
<sst xmlns="http://schemas.openxmlformats.org/spreadsheetml/2006/main" count="243" uniqueCount="114">
  <si>
    <t>Statement of Srinivasa Gen Rig Spares - Non Recipt of Payments/Part payments for Parts/Services Supplied to G.H.M.C. doubtful</t>
  </si>
  <si>
    <t>S No.</t>
  </si>
  <si>
    <t>Vehicle No.</t>
  </si>
  <si>
    <t>Indent No.</t>
  </si>
  <si>
    <t>Order No.</t>
  </si>
  <si>
    <t>Date</t>
  </si>
  <si>
    <t>No. of spares / services supplied to GHMC</t>
  </si>
  <si>
    <t>Aprroximate Value in Rs.</t>
  </si>
  <si>
    <t>Sanctioned Amount in Rs.</t>
  </si>
  <si>
    <t>Difference Amount in Rs.</t>
  </si>
  <si>
    <t>No. of months delayed</t>
  </si>
  <si>
    <t>Financial Charges @ 5% per month  upto 31.12.20</t>
  </si>
  <si>
    <t>Total amount receivable from GHMC in Rs.</t>
  </si>
  <si>
    <t>Remarks</t>
  </si>
  <si>
    <t>Book</t>
  </si>
  <si>
    <t>Page</t>
  </si>
  <si>
    <t>209-75 Delivery challan copy enclosed</t>
  </si>
  <si>
    <t>Duly  signed Order copy enclosed</t>
  </si>
  <si>
    <t>282 Delivery challan copy enclosed</t>
  </si>
  <si>
    <t>284 Delivery challan enclosed</t>
  </si>
  <si>
    <t>D.C. No.469,QuotationNo.488 enclosed</t>
  </si>
  <si>
    <t>D.C. No.476, Quotation No.483enclosed</t>
  </si>
  <si>
    <t>Deliverry challan No. 751 enclosed</t>
  </si>
  <si>
    <t>Delivery challan No&gt; 786 enclosed</t>
  </si>
  <si>
    <t>Delivery challan No. 733 enclosed</t>
  </si>
  <si>
    <t>Delivery challan No. 734 enclosed</t>
  </si>
  <si>
    <t>Delivery challan No. 735 enclosed</t>
  </si>
  <si>
    <t>Delivery challan No. 736 enclosed</t>
  </si>
  <si>
    <t>Delivery challan No. 737 enclosed</t>
  </si>
  <si>
    <t>Delivery challan No. 739 enclosed</t>
  </si>
  <si>
    <t>Delivery challan No. 740 enclosed</t>
  </si>
  <si>
    <t>Delivery challan No. 431 enclosed</t>
  </si>
  <si>
    <t>Delivery challan No. 327 enclosed</t>
  </si>
  <si>
    <t>Delivery challan No.335 enclosed</t>
  </si>
  <si>
    <t>Duly certified xerox copies enclosed</t>
  </si>
  <si>
    <t>for Srinivasa Gen Rig Spares</t>
  </si>
  <si>
    <t>Proprieter</t>
  </si>
  <si>
    <t>Brought Forward</t>
  </si>
  <si>
    <t>D.C.No.328 enclosed</t>
  </si>
  <si>
    <t>Periodical</t>
  </si>
  <si>
    <t>D.C. No.351 enclosed</t>
  </si>
  <si>
    <t>D.C No. 331 enclosed</t>
  </si>
  <si>
    <t>D.C. No. 546 enclosed</t>
  </si>
  <si>
    <t>D.C No. 376 enclosed</t>
  </si>
  <si>
    <t>8363, 8689</t>
  </si>
  <si>
    <t>D.C. No. 353 enclosed</t>
  </si>
  <si>
    <t>D.C. No. 721 enclosed</t>
  </si>
  <si>
    <t>D.C. No. 722 enclosed</t>
  </si>
  <si>
    <t>D.C. No. 490 enclosed</t>
  </si>
  <si>
    <t>D.C.No. 364 enclosed</t>
  </si>
  <si>
    <t>D.C.No. 375 enclosed</t>
  </si>
  <si>
    <t>D.C.No. 420 enclosed</t>
  </si>
  <si>
    <t>D.C.No. 447 enclosed</t>
  </si>
  <si>
    <t>Quotation No. 01 enclosed</t>
  </si>
  <si>
    <t>Quotation No. 11 enclosed</t>
  </si>
  <si>
    <t>D.C.No. 10 enclosed</t>
  </si>
  <si>
    <t>D.C.No. 11 enclosed</t>
  </si>
  <si>
    <t>D.C.No. 12 enclosed</t>
  </si>
  <si>
    <t>D.C.No. 13 enclosed</t>
  </si>
  <si>
    <t>Quotation No. 17 enclosed</t>
  </si>
  <si>
    <t>D.C.No. 14 enclosed</t>
  </si>
  <si>
    <t>D.C.No. 19 enclosed</t>
  </si>
  <si>
    <t>D.C.No. 17 enclosed</t>
  </si>
  <si>
    <t>D.C. No. 18 enclosed</t>
  </si>
  <si>
    <t xml:space="preserve">Statement of Srinivasa Gen Rig Spares - doubtful Non Recipt of Payment/Part payment for Parts/Services Supplied to G.H.M.C. </t>
  </si>
  <si>
    <t>Quotation No. 27 enclosed</t>
  </si>
  <si>
    <t>*D.C. No. 397 enclosed</t>
  </si>
  <si>
    <t>Order copy enclosed</t>
  </si>
  <si>
    <t>*D.C.No. 392 enclosed</t>
  </si>
  <si>
    <t>D.C.No. 393 enclosed</t>
  </si>
  <si>
    <t>*D.C.No. 394 enclosed</t>
  </si>
  <si>
    <t>D.C. No. 396 enclosed</t>
  </si>
  <si>
    <t>Quotation  No. 33 enclosed</t>
  </si>
  <si>
    <t>D.C.No. 298 enclosed</t>
  </si>
  <si>
    <t>D.C. No. 25 enclosed</t>
  </si>
  <si>
    <t>Quotation No. 39 enclosed</t>
  </si>
  <si>
    <t>Quotation No. 44 enclosed</t>
  </si>
  <si>
    <t>Quotation No. 45 enclosed</t>
  </si>
  <si>
    <t>Quotation No. 46 enclosed</t>
  </si>
  <si>
    <t>D.C. No. 35 enclosed</t>
  </si>
  <si>
    <t>D.C.No. 209-73 enclosed</t>
  </si>
  <si>
    <t>D.C. No. 209-76 enclosed</t>
  </si>
  <si>
    <t>D.C.No. 209-89 enclosed</t>
  </si>
  <si>
    <t>Work Shop</t>
  </si>
  <si>
    <t>D.C. No. 347 enclosed</t>
  </si>
  <si>
    <t>D.C.No. 348 enclosed</t>
  </si>
  <si>
    <t>D.C. No. 412 enclosed</t>
  </si>
  <si>
    <t>D.C. No. Missing</t>
  </si>
  <si>
    <t>D.C. No. 454 enclosed</t>
  </si>
  <si>
    <t xml:space="preserve">Brought Forward </t>
  </si>
  <si>
    <t>D.C. No. 300 enclosed</t>
  </si>
  <si>
    <t>*D.C. No. 411 enclosed</t>
  </si>
  <si>
    <t>D.C. No. 439 enclosed</t>
  </si>
  <si>
    <t>Order Copy enclosed</t>
  </si>
  <si>
    <t>D.C. No. 276 enclosed</t>
  </si>
  <si>
    <t>D.C. No.367 enclosed</t>
  </si>
  <si>
    <t>D.C. No. 365 enclosed</t>
  </si>
  <si>
    <t>D.C. No. 361 enclosed</t>
  </si>
  <si>
    <t>D.C. No. 363 enclosed</t>
  </si>
  <si>
    <t>D.C. No. 368 enclosed</t>
  </si>
  <si>
    <t>D.C. No. 280 enclosed</t>
  </si>
  <si>
    <t>D.C. No. 257 enclosed</t>
  </si>
  <si>
    <t>Nil</t>
  </si>
  <si>
    <t>D.C. No. 472 enclosed</t>
  </si>
  <si>
    <t>D.C. No. 528 enclosed</t>
  </si>
  <si>
    <t>D.C. No. 777 enclosed</t>
  </si>
  <si>
    <t>D.C. No. 743 enclosed</t>
  </si>
  <si>
    <t>D.C. No. 279 enclosed</t>
  </si>
  <si>
    <t>*D.C. No. 360 enclosed</t>
  </si>
  <si>
    <t>D.C. No. 768 enclosed</t>
  </si>
  <si>
    <t>D.C. No. 714 enclosed</t>
  </si>
  <si>
    <t>D.C. No. 713 enclosed</t>
  </si>
  <si>
    <t>D.C. No. 337 enclosed</t>
  </si>
  <si>
    <t>Record may be called from GHMC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</si>
</sst>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4" fontId="2" fillId="0" borderId="3" xfId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4" fontId="2" fillId="0" borderId="8" xfId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3" fontId="0" fillId="0" borderId="9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3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2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opLeftCell="A13" workbookViewId="0">
      <selection activeCell="M17" sqref="M17"/>
    </sheetView>
  </sheetViews>
  <sheetFormatPr defaultRowHeight="15" x14ac:dyDescent="0.25"/>
  <cols>
    <col min="2" max="2" width="7.42578125" customWidth="1"/>
    <col min="3" max="3" width="10" customWidth="1"/>
    <col min="4" max="4" width="6.85546875" customWidth="1"/>
    <col min="5" max="5" width="7.42578125" customWidth="1"/>
    <col min="6" max="6" width="6.5703125" customWidth="1"/>
    <col min="7" max="7" width="6.140625" customWidth="1"/>
    <col min="8" max="8" width="9.42578125" customWidth="1"/>
    <col min="9" max="9" width="9" bestFit="1" customWidth="1"/>
    <col min="10" max="12" width="11.85546875" customWidth="1"/>
    <col min="13" max="13" width="11.140625" customWidth="1"/>
    <col min="14" max="14" width="12.42578125" customWidth="1"/>
    <col min="15" max="15" width="13.140625" customWidth="1"/>
    <col min="16" max="16" width="37.5703125" customWidth="1"/>
  </cols>
  <sheetData>
    <row r="1" spans="2:16" ht="15.75" thickBot="1" x14ac:dyDescent="0.3"/>
    <row r="2" spans="2:16" ht="15.75" thickBot="1" x14ac:dyDescent="0.3">
      <c r="B2" s="1" t="s">
        <v>0</v>
      </c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4"/>
    </row>
    <row r="3" spans="2:16" ht="35.25" customHeight="1" x14ac:dyDescent="0.25">
      <c r="B3" s="1" t="s">
        <v>1</v>
      </c>
      <c r="C3" s="3" t="s">
        <v>2</v>
      </c>
      <c r="D3" s="5" t="s">
        <v>3</v>
      </c>
      <c r="E3" s="6"/>
      <c r="F3" s="5" t="s">
        <v>4</v>
      </c>
      <c r="G3" s="6"/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7" t="s">
        <v>12</v>
      </c>
      <c r="P3" s="4" t="s">
        <v>13</v>
      </c>
    </row>
    <row r="4" spans="2:16" ht="42.75" customHeight="1" thickBot="1" x14ac:dyDescent="0.3">
      <c r="B4" s="8"/>
      <c r="C4" s="9"/>
      <c r="D4" s="10" t="s">
        <v>14</v>
      </c>
      <c r="E4" s="10" t="s">
        <v>15</v>
      </c>
      <c r="F4" s="10" t="s">
        <v>14</v>
      </c>
      <c r="G4" s="10" t="s">
        <v>15</v>
      </c>
      <c r="H4" s="9"/>
      <c r="I4" s="9"/>
      <c r="J4" s="9"/>
      <c r="K4" s="9"/>
      <c r="L4" s="9"/>
      <c r="M4" s="9"/>
      <c r="N4" s="9"/>
      <c r="O4" s="11"/>
      <c r="P4" s="12"/>
    </row>
    <row r="5" spans="2:16" x14ac:dyDescent="0.25">
      <c r="B5" s="13">
        <v>1</v>
      </c>
      <c r="C5" s="14">
        <v>3644</v>
      </c>
      <c r="D5" s="15">
        <v>209</v>
      </c>
      <c r="E5" s="15">
        <v>75</v>
      </c>
      <c r="F5" s="16">
        <v>193</v>
      </c>
      <c r="G5" s="16">
        <v>75</v>
      </c>
      <c r="H5" s="17">
        <v>39448</v>
      </c>
      <c r="I5" s="15">
        <v>4</v>
      </c>
      <c r="J5" s="18">
        <v>8990</v>
      </c>
      <c r="K5" s="18">
        <v>3887</v>
      </c>
      <c r="L5" s="18">
        <f>J5-K5</f>
        <v>5103</v>
      </c>
      <c r="M5" s="15">
        <f>DATEDIF(H5,"31.12.2020","M")</f>
        <v>155</v>
      </c>
      <c r="N5" s="18">
        <f>L5*M5*0.05</f>
        <v>39548.25</v>
      </c>
      <c r="O5" s="18">
        <f>L5+N5</f>
        <v>44651.25</v>
      </c>
      <c r="P5" s="19" t="s">
        <v>16</v>
      </c>
    </row>
    <row r="6" spans="2:16" x14ac:dyDescent="0.25">
      <c r="B6" s="13">
        <v>2</v>
      </c>
      <c r="C6" s="14">
        <v>456</v>
      </c>
      <c r="D6" s="14">
        <v>210</v>
      </c>
      <c r="E6" s="14">
        <v>93</v>
      </c>
      <c r="F6" s="14">
        <v>219</v>
      </c>
      <c r="G6" s="14">
        <v>43</v>
      </c>
      <c r="H6" s="17">
        <v>39476</v>
      </c>
      <c r="I6" s="15">
        <v>6</v>
      </c>
      <c r="J6" s="15">
        <v>3916</v>
      </c>
      <c r="K6" s="15">
        <v>1250</v>
      </c>
      <c r="L6" s="18">
        <f t="shared" ref="L6:L28" si="0">J6-K6</f>
        <v>2666</v>
      </c>
      <c r="M6" s="15">
        <f t="shared" ref="M6:M28" si="1">DATEDIF(H6,"31.12.2020","M")</f>
        <v>155</v>
      </c>
      <c r="N6" s="18">
        <f t="shared" ref="N6:N28" si="2">L6*M6*0.05</f>
        <v>20661.5</v>
      </c>
      <c r="O6" s="18">
        <f t="shared" ref="O6:O28" si="3">L6+N6</f>
        <v>23327.5</v>
      </c>
      <c r="P6" s="19" t="s">
        <v>17</v>
      </c>
    </row>
    <row r="7" spans="2:16" x14ac:dyDescent="0.25">
      <c r="B7" s="13">
        <v>3</v>
      </c>
      <c r="C7" s="14">
        <v>6070</v>
      </c>
      <c r="D7" s="14">
        <v>34</v>
      </c>
      <c r="E7" s="14">
        <v>57</v>
      </c>
      <c r="F7" s="14">
        <v>35</v>
      </c>
      <c r="G7" s="14">
        <v>7</v>
      </c>
      <c r="H7" s="17">
        <v>39588</v>
      </c>
      <c r="I7" s="15">
        <v>13</v>
      </c>
      <c r="J7" s="15">
        <v>22405</v>
      </c>
      <c r="K7" s="15">
        <v>14665</v>
      </c>
      <c r="L7" s="18">
        <f t="shared" si="0"/>
        <v>7740</v>
      </c>
      <c r="M7" s="15">
        <f t="shared" si="1"/>
        <v>151</v>
      </c>
      <c r="N7" s="18">
        <f t="shared" si="2"/>
        <v>58437</v>
      </c>
      <c r="O7" s="18">
        <f t="shared" si="3"/>
        <v>66177</v>
      </c>
      <c r="P7" s="19" t="s">
        <v>17</v>
      </c>
    </row>
    <row r="8" spans="2:16" x14ac:dyDescent="0.25">
      <c r="B8" s="20">
        <v>4</v>
      </c>
      <c r="C8" s="14">
        <v>6070</v>
      </c>
      <c r="D8" s="14">
        <v>225</v>
      </c>
      <c r="E8" s="14">
        <v>83</v>
      </c>
      <c r="F8" s="14">
        <v>226</v>
      </c>
      <c r="G8" s="14">
        <v>33</v>
      </c>
      <c r="H8" s="17">
        <v>39481</v>
      </c>
      <c r="I8" s="15">
        <v>7</v>
      </c>
      <c r="J8" s="15">
        <v>18565</v>
      </c>
      <c r="K8" s="15">
        <v>1850</v>
      </c>
      <c r="L8" s="18">
        <f t="shared" si="0"/>
        <v>16715</v>
      </c>
      <c r="M8" s="15">
        <f t="shared" si="1"/>
        <v>154</v>
      </c>
      <c r="N8" s="18">
        <f t="shared" si="2"/>
        <v>128705.5</v>
      </c>
      <c r="O8" s="18">
        <f t="shared" si="3"/>
        <v>145420.5</v>
      </c>
      <c r="P8" s="19" t="s">
        <v>17</v>
      </c>
    </row>
    <row r="9" spans="2:16" x14ac:dyDescent="0.25">
      <c r="B9" s="13">
        <v>5</v>
      </c>
      <c r="C9" s="14">
        <v>8481</v>
      </c>
      <c r="D9" s="14">
        <v>31</v>
      </c>
      <c r="E9" s="14">
        <v>43</v>
      </c>
      <c r="F9" s="14">
        <v>32</v>
      </c>
      <c r="G9" s="14">
        <v>43</v>
      </c>
      <c r="H9" s="17">
        <v>39576</v>
      </c>
      <c r="I9" s="15">
        <v>3</v>
      </c>
      <c r="J9" s="15">
        <v>12816</v>
      </c>
      <c r="K9" s="15">
        <v>10050</v>
      </c>
      <c r="L9" s="18">
        <f t="shared" si="0"/>
        <v>2766</v>
      </c>
      <c r="M9" s="15">
        <f t="shared" si="1"/>
        <v>151</v>
      </c>
      <c r="N9" s="18">
        <f t="shared" si="2"/>
        <v>20883.300000000003</v>
      </c>
      <c r="O9" s="18">
        <f t="shared" si="3"/>
        <v>23649.300000000003</v>
      </c>
      <c r="P9" s="19" t="s">
        <v>18</v>
      </c>
    </row>
    <row r="10" spans="2:16" x14ac:dyDescent="0.25">
      <c r="B10" s="13">
        <v>6</v>
      </c>
      <c r="C10" s="14">
        <v>8481</v>
      </c>
      <c r="D10" s="14">
        <v>32</v>
      </c>
      <c r="E10" s="14">
        <v>70</v>
      </c>
      <c r="F10" s="14">
        <v>33</v>
      </c>
      <c r="G10" s="14">
        <v>70</v>
      </c>
      <c r="H10" s="17">
        <v>39582</v>
      </c>
      <c r="I10" s="15">
        <v>6</v>
      </c>
      <c r="J10" s="15">
        <v>7872</v>
      </c>
      <c r="K10" s="15">
        <v>2550</v>
      </c>
      <c r="L10" s="18">
        <f t="shared" si="0"/>
        <v>5322</v>
      </c>
      <c r="M10" s="15">
        <f t="shared" si="1"/>
        <v>151</v>
      </c>
      <c r="N10" s="18">
        <f t="shared" si="2"/>
        <v>40181.100000000006</v>
      </c>
      <c r="O10" s="18">
        <f t="shared" si="3"/>
        <v>45503.100000000006</v>
      </c>
      <c r="P10" s="19" t="s">
        <v>19</v>
      </c>
    </row>
    <row r="11" spans="2:16" x14ac:dyDescent="0.25">
      <c r="B11" s="20">
        <v>7</v>
      </c>
      <c r="C11" s="14">
        <v>8481</v>
      </c>
      <c r="D11" s="14">
        <v>32</v>
      </c>
      <c r="E11" s="14">
        <v>95</v>
      </c>
      <c r="F11" s="14">
        <v>33</v>
      </c>
      <c r="G11" s="14">
        <v>95</v>
      </c>
      <c r="H11" s="17">
        <v>39583</v>
      </c>
      <c r="I11" s="15">
        <v>9</v>
      </c>
      <c r="J11" s="15">
        <v>12005</v>
      </c>
      <c r="K11" s="15">
        <v>3340</v>
      </c>
      <c r="L11" s="18">
        <f t="shared" si="0"/>
        <v>8665</v>
      </c>
      <c r="M11" s="15">
        <f t="shared" si="1"/>
        <v>151</v>
      </c>
      <c r="N11" s="18">
        <f t="shared" si="2"/>
        <v>65420.75</v>
      </c>
      <c r="O11" s="18">
        <f t="shared" si="3"/>
        <v>74085.75</v>
      </c>
      <c r="P11" s="19" t="s">
        <v>17</v>
      </c>
    </row>
    <row r="12" spans="2:16" x14ac:dyDescent="0.25">
      <c r="B12" s="13">
        <v>8</v>
      </c>
      <c r="C12" s="14">
        <v>5324</v>
      </c>
      <c r="D12" s="14">
        <v>175</v>
      </c>
      <c r="E12" s="14">
        <v>16</v>
      </c>
      <c r="F12" s="14">
        <v>198</v>
      </c>
      <c r="G12" s="14">
        <v>16</v>
      </c>
      <c r="H12" s="17">
        <v>39767</v>
      </c>
      <c r="I12" s="15">
        <v>9</v>
      </c>
      <c r="J12" s="15">
        <v>24125</v>
      </c>
      <c r="K12" s="15">
        <v>11220</v>
      </c>
      <c r="L12" s="18">
        <f t="shared" si="0"/>
        <v>12905</v>
      </c>
      <c r="M12" s="15">
        <f t="shared" si="1"/>
        <v>145</v>
      </c>
      <c r="N12" s="18">
        <f t="shared" si="2"/>
        <v>93561.25</v>
      </c>
      <c r="O12" s="18">
        <f t="shared" si="3"/>
        <v>106466.25</v>
      </c>
      <c r="P12" s="19" t="s">
        <v>20</v>
      </c>
    </row>
    <row r="13" spans="2:16" x14ac:dyDescent="0.25">
      <c r="B13" s="13">
        <v>9</v>
      </c>
      <c r="C13" s="14">
        <v>5324</v>
      </c>
      <c r="D13" s="14">
        <v>192</v>
      </c>
      <c r="E13" s="14">
        <v>66</v>
      </c>
      <c r="F13" s="14">
        <v>215</v>
      </c>
      <c r="G13" s="14">
        <v>16</v>
      </c>
      <c r="H13" s="17">
        <v>39799</v>
      </c>
      <c r="I13" s="15">
        <v>12</v>
      </c>
      <c r="J13" s="15">
        <v>19040</v>
      </c>
      <c r="K13" s="15">
        <v>12310</v>
      </c>
      <c r="L13" s="18">
        <f t="shared" si="0"/>
        <v>6730</v>
      </c>
      <c r="M13" s="15">
        <f t="shared" si="1"/>
        <v>144</v>
      </c>
      <c r="N13" s="18">
        <f t="shared" si="2"/>
        <v>48456</v>
      </c>
      <c r="O13" s="18">
        <f t="shared" si="3"/>
        <v>55186</v>
      </c>
      <c r="P13" s="19" t="s">
        <v>21</v>
      </c>
    </row>
    <row r="14" spans="2:16" x14ac:dyDescent="0.25">
      <c r="B14" s="13">
        <v>10</v>
      </c>
      <c r="C14" s="15">
        <v>5328</v>
      </c>
      <c r="D14" s="15">
        <v>22</v>
      </c>
      <c r="E14" s="15">
        <v>33</v>
      </c>
      <c r="F14" s="15">
        <v>31</v>
      </c>
      <c r="G14" s="15">
        <v>33</v>
      </c>
      <c r="H14" s="17">
        <v>39570</v>
      </c>
      <c r="I14" s="15">
        <v>16</v>
      </c>
      <c r="J14" s="15">
        <v>11675</v>
      </c>
      <c r="K14" s="15">
        <v>2865</v>
      </c>
      <c r="L14" s="18">
        <f t="shared" si="0"/>
        <v>8810</v>
      </c>
      <c r="M14" s="15">
        <f t="shared" si="1"/>
        <v>151</v>
      </c>
      <c r="N14" s="18">
        <f t="shared" si="2"/>
        <v>66515.5</v>
      </c>
      <c r="O14" s="18">
        <f t="shared" si="3"/>
        <v>75325.5</v>
      </c>
      <c r="P14" s="19" t="s">
        <v>17</v>
      </c>
    </row>
    <row r="15" spans="2:16" x14ac:dyDescent="0.25">
      <c r="B15" s="13">
        <v>11</v>
      </c>
      <c r="C15" s="14">
        <v>8366</v>
      </c>
      <c r="D15" s="14">
        <v>73</v>
      </c>
      <c r="E15" s="14">
        <v>29</v>
      </c>
      <c r="F15" s="14">
        <v>60</v>
      </c>
      <c r="G15" s="14">
        <v>79</v>
      </c>
      <c r="H15" s="17">
        <v>40044</v>
      </c>
      <c r="I15" s="15">
        <v>14</v>
      </c>
      <c r="J15" s="15">
        <v>31090</v>
      </c>
      <c r="K15" s="15">
        <v>17155</v>
      </c>
      <c r="L15" s="18">
        <f t="shared" si="0"/>
        <v>13935</v>
      </c>
      <c r="M15" s="15">
        <f t="shared" si="1"/>
        <v>136</v>
      </c>
      <c r="N15" s="18">
        <f t="shared" si="2"/>
        <v>94758</v>
      </c>
      <c r="O15" s="18">
        <f t="shared" si="3"/>
        <v>108693</v>
      </c>
      <c r="P15" s="19" t="s">
        <v>22</v>
      </c>
    </row>
    <row r="16" spans="2:16" x14ac:dyDescent="0.25">
      <c r="B16" s="13">
        <v>12</v>
      </c>
      <c r="C16" s="14">
        <v>6173</v>
      </c>
      <c r="D16" s="14">
        <v>38</v>
      </c>
      <c r="E16" s="14">
        <v>63</v>
      </c>
      <c r="F16" s="14">
        <v>62</v>
      </c>
      <c r="G16" s="14">
        <v>13</v>
      </c>
      <c r="H16" s="17">
        <v>39297</v>
      </c>
      <c r="I16" s="15">
        <v>7</v>
      </c>
      <c r="J16" s="15">
        <v>14960</v>
      </c>
      <c r="K16" s="15">
        <v>9140</v>
      </c>
      <c r="L16" s="18">
        <f t="shared" si="0"/>
        <v>5820</v>
      </c>
      <c r="M16" s="15">
        <f t="shared" si="1"/>
        <v>160</v>
      </c>
      <c r="N16" s="18">
        <f t="shared" si="2"/>
        <v>46560</v>
      </c>
      <c r="O16" s="18">
        <f t="shared" si="3"/>
        <v>52380</v>
      </c>
      <c r="P16" s="19" t="s">
        <v>23</v>
      </c>
    </row>
    <row r="17" spans="2:16" x14ac:dyDescent="0.25">
      <c r="B17" s="20">
        <v>13</v>
      </c>
      <c r="C17" s="14">
        <v>7245</v>
      </c>
      <c r="D17" s="14">
        <v>42</v>
      </c>
      <c r="E17" s="14">
        <v>22</v>
      </c>
      <c r="F17" s="14">
        <v>76</v>
      </c>
      <c r="G17" s="14">
        <v>72</v>
      </c>
      <c r="H17" s="17">
        <v>40052</v>
      </c>
      <c r="I17" s="15">
        <v>11</v>
      </c>
      <c r="J17" s="15">
        <v>2850</v>
      </c>
      <c r="K17" s="15">
        <v>0</v>
      </c>
      <c r="L17" s="18">
        <f t="shared" si="0"/>
        <v>2850</v>
      </c>
      <c r="M17" s="15">
        <f t="shared" si="1"/>
        <v>136</v>
      </c>
      <c r="N17" s="18">
        <f t="shared" si="2"/>
        <v>19380</v>
      </c>
      <c r="O17" s="18">
        <f t="shared" si="3"/>
        <v>22230</v>
      </c>
      <c r="P17" s="19" t="s">
        <v>17</v>
      </c>
    </row>
    <row r="18" spans="2:16" x14ac:dyDescent="0.25">
      <c r="B18" s="13">
        <v>14</v>
      </c>
      <c r="C18" s="14">
        <v>7245</v>
      </c>
      <c r="D18" s="14">
        <v>105</v>
      </c>
      <c r="E18" s="14">
        <v>40</v>
      </c>
      <c r="F18" s="14">
        <v>119</v>
      </c>
      <c r="G18" s="14">
        <v>90</v>
      </c>
      <c r="H18" s="17">
        <v>40141</v>
      </c>
      <c r="I18" s="15">
        <v>14</v>
      </c>
      <c r="J18" s="15">
        <v>26886</v>
      </c>
      <c r="K18" s="15">
        <v>14500</v>
      </c>
      <c r="L18" s="18">
        <f t="shared" si="0"/>
        <v>12386</v>
      </c>
      <c r="M18" s="15">
        <f t="shared" si="1"/>
        <v>133</v>
      </c>
      <c r="N18" s="18">
        <f t="shared" si="2"/>
        <v>82366.900000000009</v>
      </c>
      <c r="O18" s="18">
        <f t="shared" si="3"/>
        <v>94752.900000000009</v>
      </c>
      <c r="P18" s="19" t="s">
        <v>17</v>
      </c>
    </row>
    <row r="19" spans="2:16" x14ac:dyDescent="0.25">
      <c r="B19" s="13">
        <v>15</v>
      </c>
      <c r="C19" s="14">
        <v>8500</v>
      </c>
      <c r="D19" s="14">
        <v>38</v>
      </c>
      <c r="E19" s="14">
        <v>6</v>
      </c>
      <c r="F19" s="14">
        <v>60</v>
      </c>
      <c r="G19" s="14">
        <v>6</v>
      </c>
      <c r="H19" s="17">
        <v>39995</v>
      </c>
      <c r="I19" s="15">
        <v>12</v>
      </c>
      <c r="J19" s="15">
        <v>24220</v>
      </c>
      <c r="K19" s="15">
        <v>11420</v>
      </c>
      <c r="L19" s="18">
        <f t="shared" si="0"/>
        <v>12800</v>
      </c>
      <c r="M19" s="15">
        <f t="shared" si="1"/>
        <v>137</v>
      </c>
      <c r="N19" s="18">
        <f t="shared" si="2"/>
        <v>87680</v>
      </c>
      <c r="O19" s="18">
        <f t="shared" si="3"/>
        <v>100480</v>
      </c>
      <c r="P19" s="19" t="s">
        <v>24</v>
      </c>
    </row>
    <row r="20" spans="2:16" x14ac:dyDescent="0.25">
      <c r="B20" s="13">
        <v>16</v>
      </c>
      <c r="C20" s="14">
        <v>8500</v>
      </c>
      <c r="D20" s="14">
        <v>38</v>
      </c>
      <c r="E20" s="14">
        <v>7</v>
      </c>
      <c r="F20" s="14">
        <v>60</v>
      </c>
      <c r="G20" s="14">
        <v>7</v>
      </c>
      <c r="H20" s="17">
        <v>39630</v>
      </c>
      <c r="I20" s="15">
        <v>12</v>
      </c>
      <c r="J20" s="15">
        <v>16550</v>
      </c>
      <c r="K20" s="15">
        <v>7800</v>
      </c>
      <c r="L20" s="18">
        <f t="shared" si="0"/>
        <v>8750</v>
      </c>
      <c r="M20" s="15">
        <f t="shared" si="1"/>
        <v>149</v>
      </c>
      <c r="N20" s="18">
        <f t="shared" si="2"/>
        <v>65187.5</v>
      </c>
      <c r="O20" s="18">
        <f t="shared" si="3"/>
        <v>73937.5</v>
      </c>
      <c r="P20" s="19" t="s">
        <v>25</v>
      </c>
    </row>
    <row r="21" spans="2:16" x14ac:dyDescent="0.25">
      <c r="B21" s="13">
        <v>17</v>
      </c>
      <c r="C21" s="14">
        <v>8500</v>
      </c>
      <c r="D21" s="14">
        <v>38</v>
      </c>
      <c r="E21" s="14">
        <v>8</v>
      </c>
      <c r="F21" s="14">
        <v>60</v>
      </c>
      <c r="G21" s="14">
        <v>8</v>
      </c>
      <c r="H21" s="17">
        <v>39995</v>
      </c>
      <c r="I21" s="15">
        <v>16</v>
      </c>
      <c r="J21" s="15">
        <v>15710</v>
      </c>
      <c r="K21" s="15">
        <v>8725</v>
      </c>
      <c r="L21" s="18">
        <f t="shared" si="0"/>
        <v>6985</v>
      </c>
      <c r="M21" s="15">
        <f t="shared" si="1"/>
        <v>137</v>
      </c>
      <c r="N21" s="18">
        <f t="shared" si="2"/>
        <v>47847.25</v>
      </c>
      <c r="O21" s="18">
        <f t="shared" si="3"/>
        <v>54832.25</v>
      </c>
      <c r="P21" s="19" t="s">
        <v>26</v>
      </c>
    </row>
    <row r="22" spans="2:16" x14ac:dyDescent="0.25">
      <c r="B22" s="13">
        <v>18</v>
      </c>
      <c r="C22" s="14">
        <v>8500</v>
      </c>
      <c r="D22" s="14">
        <v>38</v>
      </c>
      <c r="E22" s="14">
        <v>9</v>
      </c>
      <c r="F22" s="14">
        <v>60</v>
      </c>
      <c r="G22" s="14">
        <v>9</v>
      </c>
      <c r="H22" s="17">
        <v>39995</v>
      </c>
      <c r="I22" s="15">
        <v>12</v>
      </c>
      <c r="J22" s="15">
        <v>15560</v>
      </c>
      <c r="K22" s="15">
        <v>10650</v>
      </c>
      <c r="L22" s="18">
        <f t="shared" si="0"/>
        <v>4910</v>
      </c>
      <c r="M22" s="15">
        <f t="shared" si="1"/>
        <v>137</v>
      </c>
      <c r="N22" s="18">
        <f t="shared" si="2"/>
        <v>33633.5</v>
      </c>
      <c r="O22" s="18">
        <f t="shared" si="3"/>
        <v>38543.5</v>
      </c>
      <c r="P22" s="19" t="s">
        <v>27</v>
      </c>
    </row>
    <row r="23" spans="2:16" x14ac:dyDescent="0.25">
      <c r="B23" s="13">
        <v>19</v>
      </c>
      <c r="C23" s="14">
        <v>8500</v>
      </c>
      <c r="D23" s="14">
        <v>38</v>
      </c>
      <c r="E23" s="14">
        <v>10</v>
      </c>
      <c r="F23" s="14">
        <v>60</v>
      </c>
      <c r="G23" s="14">
        <v>10</v>
      </c>
      <c r="H23" s="17">
        <v>40001</v>
      </c>
      <c r="I23" s="15">
        <v>11</v>
      </c>
      <c r="J23" s="15">
        <v>18370</v>
      </c>
      <c r="K23" s="15">
        <v>8600</v>
      </c>
      <c r="L23" s="18">
        <f t="shared" si="0"/>
        <v>9770</v>
      </c>
      <c r="M23" s="15">
        <f t="shared" si="1"/>
        <v>137</v>
      </c>
      <c r="N23" s="18">
        <f t="shared" si="2"/>
        <v>66924.5</v>
      </c>
      <c r="O23" s="18">
        <f t="shared" si="3"/>
        <v>76694.5</v>
      </c>
      <c r="P23" s="19" t="s">
        <v>28</v>
      </c>
    </row>
    <row r="24" spans="2:16" x14ac:dyDescent="0.25">
      <c r="B24" s="13">
        <v>20</v>
      </c>
      <c r="C24" s="14">
        <v>8500</v>
      </c>
      <c r="D24" s="14">
        <v>38</v>
      </c>
      <c r="E24" s="14">
        <v>12</v>
      </c>
      <c r="F24" s="14">
        <v>60</v>
      </c>
      <c r="G24" s="14">
        <v>12</v>
      </c>
      <c r="H24" s="17">
        <v>40001</v>
      </c>
      <c r="I24" s="15">
        <v>16</v>
      </c>
      <c r="J24" s="15">
        <v>7350</v>
      </c>
      <c r="K24" s="15">
        <v>2450</v>
      </c>
      <c r="L24" s="18">
        <f t="shared" si="0"/>
        <v>4900</v>
      </c>
      <c r="M24" s="15">
        <f t="shared" si="1"/>
        <v>137</v>
      </c>
      <c r="N24" s="18">
        <f t="shared" si="2"/>
        <v>33565</v>
      </c>
      <c r="O24" s="18">
        <f t="shared" si="3"/>
        <v>38465</v>
      </c>
      <c r="P24" s="19" t="s">
        <v>29</v>
      </c>
    </row>
    <row r="25" spans="2:16" x14ac:dyDescent="0.25">
      <c r="B25" s="13">
        <v>21</v>
      </c>
      <c r="C25" s="14">
        <v>8500</v>
      </c>
      <c r="D25" s="14">
        <v>38</v>
      </c>
      <c r="E25" s="14">
        <v>13</v>
      </c>
      <c r="F25" s="14">
        <v>60</v>
      </c>
      <c r="G25" s="14">
        <v>13</v>
      </c>
      <c r="H25" s="17">
        <v>40001</v>
      </c>
      <c r="I25" s="15">
        <v>8</v>
      </c>
      <c r="J25" s="15">
        <v>7800</v>
      </c>
      <c r="K25" s="15">
        <v>3200</v>
      </c>
      <c r="L25" s="18">
        <f t="shared" si="0"/>
        <v>4600</v>
      </c>
      <c r="M25" s="15">
        <f t="shared" si="1"/>
        <v>137</v>
      </c>
      <c r="N25" s="18">
        <f t="shared" si="2"/>
        <v>31510</v>
      </c>
      <c r="O25" s="18">
        <f>L25+N25</f>
        <v>36110</v>
      </c>
      <c r="P25" s="19" t="s">
        <v>30</v>
      </c>
    </row>
    <row r="26" spans="2:16" x14ac:dyDescent="0.25">
      <c r="B26" s="13">
        <v>22</v>
      </c>
      <c r="C26" s="14">
        <v>8492</v>
      </c>
      <c r="D26" s="14">
        <v>191</v>
      </c>
      <c r="E26" s="14">
        <v>40</v>
      </c>
      <c r="F26" s="14">
        <v>213</v>
      </c>
      <c r="G26" s="14">
        <v>90</v>
      </c>
      <c r="H26" s="17">
        <v>39793</v>
      </c>
      <c r="I26" s="15">
        <v>18</v>
      </c>
      <c r="J26" s="15">
        <v>29880</v>
      </c>
      <c r="K26" s="15">
        <v>13700</v>
      </c>
      <c r="L26" s="18">
        <f t="shared" si="0"/>
        <v>16180</v>
      </c>
      <c r="M26" s="15">
        <f t="shared" si="1"/>
        <v>144</v>
      </c>
      <c r="N26" s="18">
        <f t="shared" si="2"/>
        <v>116496</v>
      </c>
      <c r="O26" s="18">
        <f t="shared" si="3"/>
        <v>132676</v>
      </c>
      <c r="P26" s="19" t="s">
        <v>31</v>
      </c>
    </row>
    <row r="27" spans="2:16" x14ac:dyDescent="0.25">
      <c r="B27" s="13">
        <v>23</v>
      </c>
      <c r="C27" s="14">
        <v>458</v>
      </c>
      <c r="D27" s="14">
        <v>129</v>
      </c>
      <c r="E27" s="14">
        <v>10</v>
      </c>
      <c r="F27" s="14">
        <v>135</v>
      </c>
      <c r="G27" s="14">
        <v>10</v>
      </c>
      <c r="H27" s="17">
        <v>39707</v>
      </c>
      <c r="I27" s="15">
        <v>11</v>
      </c>
      <c r="J27" s="15">
        <v>23350</v>
      </c>
      <c r="K27" s="15">
        <v>10630</v>
      </c>
      <c r="L27" s="18">
        <f t="shared" si="0"/>
        <v>12720</v>
      </c>
      <c r="M27" s="15">
        <f t="shared" si="1"/>
        <v>147</v>
      </c>
      <c r="N27" s="18">
        <f t="shared" si="2"/>
        <v>93492</v>
      </c>
      <c r="O27" s="18">
        <f t="shared" si="3"/>
        <v>106212</v>
      </c>
      <c r="P27" s="19" t="s">
        <v>32</v>
      </c>
    </row>
    <row r="28" spans="2:16" ht="15.75" thickBot="1" x14ac:dyDescent="0.3">
      <c r="B28" s="13">
        <v>24</v>
      </c>
      <c r="C28" s="21">
        <v>458</v>
      </c>
      <c r="D28" s="21">
        <v>129</v>
      </c>
      <c r="E28" s="21">
        <v>5</v>
      </c>
      <c r="F28" s="21">
        <v>135</v>
      </c>
      <c r="G28" s="21">
        <v>55</v>
      </c>
      <c r="H28" s="22">
        <v>39709</v>
      </c>
      <c r="I28" s="15">
        <v>8</v>
      </c>
      <c r="J28" s="23">
        <v>16236</v>
      </c>
      <c r="K28" s="23">
        <v>11300</v>
      </c>
      <c r="L28" s="18">
        <f t="shared" si="0"/>
        <v>4936</v>
      </c>
      <c r="M28" s="15">
        <f t="shared" si="1"/>
        <v>147</v>
      </c>
      <c r="N28" s="18">
        <f t="shared" si="2"/>
        <v>36279.599999999999</v>
      </c>
      <c r="O28" s="18">
        <f t="shared" si="3"/>
        <v>41215.599999999999</v>
      </c>
      <c r="P28" s="24" t="s">
        <v>33</v>
      </c>
    </row>
    <row r="29" spans="2:16" ht="15.75" thickBot="1" x14ac:dyDescent="0.3"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7">
        <f>SUM(L5:L28)</f>
        <v>198964</v>
      </c>
      <c r="M29" s="26"/>
      <c r="N29" s="26"/>
      <c r="O29" s="27">
        <f>SUM(O5:O28)</f>
        <v>1637014.4000000001</v>
      </c>
      <c r="P29" s="28"/>
    </row>
    <row r="30" spans="2:16" x14ac:dyDescent="0.25">
      <c r="O30" s="29"/>
    </row>
    <row r="31" spans="2:16" x14ac:dyDescent="0.25">
      <c r="B31" s="30" t="s">
        <v>34</v>
      </c>
      <c r="C31" s="30"/>
      <c r="D31" s="30"/>
      <c r="E31" s="30"/>
      <c r="F31" s="30"/>
      <c r="G31" s="30"/>
      <c r="O31" s="29"/>
      <c r="P31" s="31" t="s">
        <v>35</v>
      </c>
    </row>
    <row r="32" spans="2:16" x14ac:dyDescent="0.25">
      <c r="O32" s="29"/>
      <c r="P32" s="31"/>
    </row>
    <row r="33" spans="15:16" x14ac:dyDescent="0.25">
      <c r="O33" s="29"/>
      <c r="P33" s="31" t="s">
        <v>36</v>
      </c>
    </row>
  </sheetData>
  <mergeCells count="15">
    <mergeCell ref="M3:M4"/>
    <mergeCell ref="N3:N4"/>
    <mergeCell ref="O3:O4"/>
    <mergeCell ref="P3:P4"/>
    <mergeCell ref="B31:G31"/>
    <mergeCell ref="B2:P2"/>
    <mergeCell ref="B3:B4"/>
    <mergeCell ref="C3:C4"/>
    <mergeCell ref="D3:E3"/>
    <mergeCell ref="F3:G3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workbookViewId="0">
      <selection activeCell="D12" sqref="D12"/>
    </sheetView>
  </sheetViews>
  <sheetFormatPr defaultRowHeight="15" x14ac:dyDescent="0.25"/>
  <cols>
    <col min="2" max="2" width="7.42578125" customWidth="1"/>
    <col min="3" max="3" width="12.5703125" customWidth="1"/>
    <col min="4" max="4" width="7" customWidth="1"/>
    <col min="5" max="5" width="7.7109375" customWidth="1"/>
    <col min="6" max="6" width="6.85546875" customWidth="1"/>
    <col min="7" max="7" width="6.140625" customWidth="1"/>
    <col min="8" max="8" width="11.140625" customWidth="1"/>
    <col min="9" max="9" width="12.42578125" customWidth="1"/>
    <col min="10" max="10" width="11.85546875" customWidth="1"/>
    <col min="11" max="11" width="12.140625" customWidth="1"/>
    <col min="12" max="12" width="10.5703125" customWidth="1"/>
    <col min="13" max="13" width="9.140625" customWidth="1"/>
    <col min="14" max="14" width="13.5703125" customWidth="1"/>
    <col min="15" max="15" width="15.140625" customWidth="1"/>
    <col min="16" max="16" width="30.28515625" customWidth="1"/>
  </cols>
  <sheetData>
    <row r="2" spans="2:16" x14ac:dyDescent="0.25">
      <c r="B2" s="32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2:16" ht="30" customHeight="1" x14ac:dyDescent="0.25">
      <c r="B3" s="33" t="s">
        <v>1</v>
      </c>
      <c r="C3" s="33" t="s">
        <v>2</v>
      </c>
      <c r="D3" s="33" t="s">
        <v>3</v>
      </c>
      <c r="E3" s="33"/>
      <c r="F3" s="33" t="s">
        <v>4</v>
      </c>
      <c r="G3" s="33"/>
      <c r="H3" s="33" t="s">
        <v>5</v>
      </c>
      <c r="I3" s="33" t="s">
        <v>6</v>
      </c>
      <c r="J3" s="33" t="s">
        <v>7</v>
      </c>
      <c r="K3" s="33" t="s">
        <v>8</v>
      </c>
      <c r="L3" s="33" t="s">
        <v>9</v>
      </c>
      <c r="M3" s="34" t="s">
        <v>10</v>
      </c>
      <c r="N3" s="33" t="s">
        <v>11</v>
      </c>
      <c r="O3" s="33" t="s">
        <v>12</v>
      </c>
      <c r="P3" s="33" t="s">
        <v>13</v>
      </c>
    </row>
    <row r="4" spans="2:16" ht="45" customHeight="1" x14ac:dyDescent="0.25">
      <c r="B4" s="33"/>
      <c r="C4" s="33"/>
      <c r="D4" s="15" t="s">
        <v>14</v>
      </c>
      <c r="E4" s="15" t="s">
        <v>15</v>
      </c>
      <c r="F4" s="15" t="s">
        <v>14</v>
      </c>
      <c r="G4" s="15" t="s">
        <v>15</v>
      </c>
      <c r="H4" s="33"/>
      <c r="I4" s="33"/>
      <c r="J4" s="33"/>
      <c r="K4" s="33"/>
      <c r="L4" s="33"/>
      <c r="M4" s="35"/>
      <c r="N4" s="33"/>
      <c r="O4" s="33"/>
      <c r="P4" s="33"/>
    </row>
    <row r="5" spans="2:16" x14ac:dyDescent="0.25">
      <c r="B5" s="33" t="s">
        <v>37</v>
      </c>
      <c r="C5" s="33"/>
      <c r="D5" s="33"/>
      <c r="E5" s="33"/>
      <c r="F5" s="33"/>
      <c r="G5" s="33"/>
      <c r="H5" s="33"/>
      <c r="I5" s="33"/>
      <c r="J5" s="15"/>
      <c r="K5" s="15"/>
      <c r="L5" s="15">
        <v>198964</v>
      </c>
      <c r="M5" s="36"/>
      <c r="N5" s="37"/>
      <c r="O5" s="15">
        <v>1637014.4000000001</v>
      </c>
      <c r="P5" s="15"/>
    </row>
    <row r="6" spans="2:16" x14ac:dyDescent="0.25">
      <c r="B6" s="15">
        <v>25</v>
      </c>
      <c r="C6" s="15">
        <v>8384</v>
      </c>
      <c r="D6" s="15">
        <v>129</v>
      </c>
      <c r="E6" s="15">
        <v>10</v>
      </c>
      <c r="F6" s="15">
        <v>135</v>
      </c>
      <c r="G6" s="15">
        <v>60</v>
      </c>
      <c r="H6" s="17">
        <v>39709</v>
      </c>
      <c r="I6" s="15">
        <v>10</v>
      </c>
      <c r="J6" s="15">
        <v>10730</v>
      </c>
      <c r="K6" s="15">
        <v>5340</v>
      </c>
      <c r="L6" s="15">
        <f>J6-K6</f>
        <v>5390</v>
      </c>
      <c r="M6" s="15">
        <f>DATEDIF(H6,"31.12.2020","M")</f>
        <v>147</v>
      </c>
      <c r="N6" s="15">
        <f>L6*M6*0.05</f>
        <v>39616.5</v>
      </c>
      <c r="O6" s="15">
        <f>L6+N6</f>
        <v>45006.5</v>
      </c>
      <c r="P6" s="15" t="s">
        <v>38</v>
      </c>
    </row>
    <row r="7" spans="2:16" x14ac:dyDescent="0.25">
      <c r="B7" s="15">
        <v>26</v>
      </c>
      <c r="C7" s="15" t="s">
        <v>39</v>
      </c>
      <c r="D7" s="15">
        <v>99</v>
      </c>
      <c r="E7" s="15">
        <v>60</v>
      </c>
      <c r="F7" s="15">
        <v>131</v>
      </c>
      <c r="G7" s="15">
        <v>10</v>
      </c>
      <c r="H7" s="17">
        <v>39687</v>
      </c>
      <c r="I7" s="15">
        <v>13</v>
      </c>
      <c r="J7" s="15">
        <v>12970</v>
      </c>
      <c r="K7" s="15">
        <v>7590</v>
      </c>
      <c r="L7" s="15">
        <f t="shared" ref="L7:L29" si="0">J7-K7</f>
        <v>5380</v>
      </c>
      <c r="M7" s="15">
        <f t="shared" ref="M7:M29" si="1">DATEDIF(H7,"31.12.2020","M")</f>
        <v>148</v>
      </c>
      <c r="N7" s="15">
        <f t="shared" ref="N7:N29" si="2">L7*M7*0.05</f>
        <v>39812</v>
      </c>
      <c r="O7" s="15">
        <f t="shared" ref="O7:O29" si="3">L7+N7</f>
        <v>45192</v>
      </c>
      <c r="P7" s="15" t="s">
        <v>40</v>
      </c>
    </row>
    <row r="8" spans="2:16" x14ac:dyDescent="0.25">
      <c r="B8" s="15">
        <v>27</v>
      </c>
      <c r="C8" s="15">
        <v>3201</v>
      </c>
      <c r="D8" s="15">
        <v>131</v>
      </c>
      <c r="E8" s="15">
        <v>59</v>
      </c>
      <c r="F8" s="15">
        <v>137</v>
      </c>
      <c r="G8" s="15">
        <v>9</v>
      </c>
      <c r="H8" s="17">
        <v>39715</v>
      </c>
      <c r="I8" s="15">
        <v>12</v>
      </c>
      <c r="J8" s="15">
        <v>18385</v>
      </c>
      <c r="K8" s="15">
        <v>9400</v>
      </c>
      <c r="L8" s="15">
        <f t="shared" si="0"/>
        <v>8985</v>
      </c>
      <c r="M8" s="15">
        <f t="shared" si="1"/>
        <v>147</v>
      </c>
      <c r="N8" s="15">
        <f t="shared" si="2"/>
        <v>66039.75</v>
      </c>
      <c r="O8" s="15">
        <f t="shared" si="3"/>
        <v>75024.75</v>
      </c>
      <c r="P8" s="15" t="s">
        <v>41</v>
      </c>
    </row>
    <row r="9" spans="2:16" x14ac:dyDescent="0.25">
      <c r="B9" s="15">
        <v>28</v>
      </c>
      <c r="C9" s="15">
        <v>713</v>
      </c>
      <c r="D9" s="15">
        <v>73</v>
      </c>
      <c r="E9" s="15">
        <v>8</v>
      </c>
      <c r="F9" s="15">
        <v>60</v>
      </c>
      <c r="G9" s="15">
        <v>58</v>
      </c>
      <c r="H9" s="17">
        <v>40038</v>
      </c>
      <c r="I9" s="15">
        <v>10</v>
      </c>
      <c r="J9" s="15">
        <v>8846</v>
      </c>
      <c r="K9" s="15">
        <v>2800</v>
      </c>
      <c r="L9" s="15">
        <f t="shared" si="0"/>
        <v>6046</v>
      </c>
      <c r="M9" s="15">
        <f t="shared" si="1"/>
        <v>136</v>
      </c>
      <c r="N9" s="15">
        <f t="shared" si="2"/>
        <v>41112.800000000003</v>
      </c>
      <c r="O9" s="15">
        <f t="shared" si="3"/>
        <v>47158.8</v>
      </c>
      <c r="P9" s="15" t="s">
        <v>42</v>
      </c>
    </row>
    <row r="10" spans="2:16" x14ac:dyDescent="0.25">
      <c r="B10" s="15">
        <v>29</v>
      </c>
      <c r="C10" s="15">
        <v>7221</v>
      </c>
      <c r="D10" s="15">
        <v>131</v>
      </c>
      <c r="E10" s="15">
        <v>72</v>
      </c>
      <c r="F10" s="15">
        <v>137</v>
      </c>
      <c r="G10" s="15">
        <v>22</v>
      </c>
      <c r="H10" s="17">
        <v>39716</v>
      </c>
      <c r="I10" s="15">
        <v>6</v>
      </c>
      <c r="J10" s="15">
        <v>12490</v>
      </c>
      <c r="K10" s="15">
        <v>6840</v>
      </c>
      <c r="L10" s="15">
        <f t="shared" si="0"/>
        <v>5650</v>
      </c>
      <c r="M10" s="15">
        <f t="shared" si="1"/>
        <v>147</v>
      </c>
      <c r="N10" s="15">
        <f t="shared" si="2"/>
        <v>41527.5</v>
      </c>
      <c r="O10" s="15">
        <f t="shared" si="3"/>
        <v>47177.5</v>
      </c>
      <c r="P10" s="15" t="s">
        <v>43</v>
      </c>
    </row>
    <row r="11" spans="2:16" x14ac:dyDescent="0.25">
      <c r="B11" s="15">
        <v>30</v>
      </c>
      <c r="C11" s="15" t="s">
        <v>44</v>
      </c>
      <c r="D11" s="15">
        <v>99</v>
      </c>
      <c r="E11" s="15">
        <v>50</v>
      </c>
      <c r="F11" s="15">
        <v>120</v>
      </c>
      <c r="G11" s="15">
        <v>100</v>
      </c>
      <c r="H11" s="17">
        <v>39656</v>
      </c>
      <c r="I11" s="15">
        <v>6</v>
      </c>
      <c r="J11" s="15">
        <v>23000</v>
      </c>
      <c r="K11" s="15">
        <v>15000</v>
      </c>
      <c r="L11" s="15">
        <f t="shared" si="0"/>
        <v>8000</v>
      </c>
      <c r="M11" s="15">
        <f t="shared" si="1"/>
        <v>149</v>
      </c>
      <c r="N11" s="15">
        <f t="shared" si="2"/>
        <v>59600</v>
      </c>
      <c r="O11" s="15">
        <f t="shared" si="3"/>
        <v>67600</v>
      </c>
      <c r="P11" s="15" t="s">
        <v>45</v>
      </c>
    </row>
    <row r="12" spans="2:16" x14ac:dyDescent="0.25">
      <c r="B12" s="15">
        <v>31</v>
      </c>
      <c r="C12" s="15">
        <v>8363</v>
      </c>
      <c r="D12" s="15">
        <v>38</v>
      </c>
      <c r="E12" s="15">
        <v>4</v>
      </c>
      <c r="F12" s="15">
        <v>60</v>
      </c>
      <c r="G12" s="15">
        <v>4</v>
      </c>
      <c r="H12" s="17">
        <v>39995</v>
      </c>
      <c r="I12" s="15">
        <v>12</v>
      </c>
      <c r="J12" s="15">
        <v>17120</v>
      </c>
      <c r="K12" s="15">
        <v>6240</v>
      </c>
      <c r="L12" s="15">
        <f t="shared" si="0"/>
        <v>10880</v>
      </c>
      <c r="M12" s="15">
        <f t="shared" si="1"/>
        <v>137</v>
      </c>
      <c r="N12" s="15">
        <f t="shared" si="2"/>
        <v>74528</v>
      </c>
      <c r="O12" s="15">
        <f t="shared" si="3"/>
        <v>85408</v>
      </c>
      <c r="P12" s="15" t="s">
        <v>46</v>
      </c>
    </row>
    <row r="13" spans="2:16" x14ac:dyDescent="0.25">
      <c r="B13" s="15">
        <v>32</v>
      </c>
      <c r="C13" s="15">
        <v>8363</v>
      </c>
      <c r="D13" s="15">
        <v>38</v>
      </c>
      <c r="E13" s="15">
        <v>5</v>
      </c>
      <c r="F13" s="15">
        <v>60</v>
      </c>
      <c r="G13" s="15">
        <v>5</v>
      </c>
      <c r="H13" s="17">
        <v>39995</v>
      </c>
      <c r="I13" s="15">
        <v>14</v>
      </c>
      <c r="J13" s="15">
        <v>9065</v>
      </c>
      <c r="K13" s="15">
        <v>4380</v>
      </c>
      <c r="L13" s="15">
        <f t="shared" si="0"/>
        <v>4685</v>
      </c>
      <c r="M13" s="15">
        <f t="shared" si="1"/>
        <v>137</v>
      </c>
      <c r="N13" s="15">
        <f t="shared" si="2"/>
        <v>32092.25</v>
      </c>
      <c r="O13" s="15">
        <f>L13+N13</f>
        <v>36777.25</v>
      </c>
      <c r="P13" s="15" t="s">
        <v>47</v>
      </c>
    </row>
    <row r="14" spans="2:16" x14ac:dyDescent="0.25">
      <c r="B14" s="15">
        <v>33</v>
      </c>
      <c r="C14" s="15">
        <v>8697</v>
      </c>
      <c r="D14" s="15">
        <v>73</v>
      </c>
      <c r="E14" s="15">
        <v>1</v>
      </c>
      <c r="F14" s="15">
        <v>60</v>
      </c>
      <c r="G14" s="15">
        <v>51</v>
      </c>
      <c r="H14" s="17">
        <v>40037</v>
      </c>
      <c r="I14" s="15">
        <v>13</v>
      </c>
      <c r="J14" s="15">
        <v>10340</v>
      </c>
      <c r="K14" s="15">
        <v>3640</v>
      </c>
      <c r="L14" s="15">
        <f t="shared" si="0"/>
        <v>6700</v>
      </c>
      <c r="M14" s="15">
        <f t="shared" si="1"/>
        <v>136</v>
      </c>
      <c r="N14" s="15">
        <f t="shared" si="2"/>
        <v>45560</v>
      </c>
      <c r="O14" s="15">
        <f t="shared" si="3"/>
        <v>52260</v>
      </c>
      <c r="P14" s="15" t="s">
        <v>48</v>
      </c>
    </row>
    <row r="15" spans="2:16" x14ac:dyDescent="0.25">
      <c r="B15" s="15">
        <v>34</v>
      </c>
      <c r="C15" s="15">
        <v>173</v>
      </c>
      <c r="D15" s="15">
        <v>99</v>
      </c>
      <c r="E15" s="15">
        <v>71</v>
      </c>
      <c r="F15" s="15">
        <v>131</v>
      </c>
      <c r="G15" s="15">
        <v>21</v>
      </c>
      <c r="H15" s="17">
        <v>39688</v>
      </c>
      <c r="I15" s="15">
        <v>6</v>
      </c>
      <c r="J15" s="15">
        <v>6380</v>
      </c>
      <c r="K15" s="15">
        <v>1727</v>
      </c>
      <c r="L15" s="15">
        <f t="shared" si="0"/>
        <v>4653</v>
      </c>
      <c r="M15" s="15">
        <f t="shared" si="1"/>
        <v>148</v>
      </c>
      <c r="N15" s="15">
        <f t="shared" si="2"/>
        <v>34432.200000000004</v>
      </c>
      <c r="O15" s="15">
        <f t="shared" si="3"/>
        <v>39085.200000000004</v>
      </c>
      <c r="P15" s="15" t="s">
        <v>49</v>
      </c>
    </row>
    <row r="16" spans="2:16" x14ac:dyDescent="0.25">
      <c r="B16" s="15">
        <v>35</v>
      </c>
      <c r="C16" s="15">
        <v>5172</v>
      </c>
      <c r="D16" s="15">
        <v>131</v>
      </c>
      <c r="E16" s="15">
        <v>21</v>
      </c>
      <c r="F16" s="15">
        <v>137</v>
      </c>
      <c r="G16" s="15">
        <v>71</v>
      </c>
      <c r="H16" s="17">
        <v>39719</v>
      </c>
      <c r="I16" s="15">
        <v>11</v>
      </c>
      <c r="J16" s="15">
        <v>18360</v>
      </c>
      <c r="K16" s="15">
        <v>5410</v>
      </c>
      <c r="L16" s="15">
        <f t="shared" si="0"/>
        <v>12950</v>
      </c>
      <c r="M16" s="15">
        <f t="shared" si="1"/>
        <v>147</v>
      </c>
      <c r="N16" s="15">
        <f t="shared" si="2"/>
        <v>95182.5</v>
      </c>
      <c r="O16" s="15">
        <f t="shared" si="3"/>
        <v>108132.5</v>
      </c>
      <c r="P16" s="15" t="s">
        <v>50</v>
      </c>
    </row>
    <row r="17" spans="2:16" x14ac:dyDescent="0.25">
      <c r="B17" s="15">
        <v>36</v>
      </c>
      <c r="C17" s="15">
        <v>8502</v>
      </c>
      <c r="D17" s="15">
        <v>158</v>
      </c>
      <c r="E17" s="15">
        <v>17</v>
      </c>
      <c r="F17" s="15">
        <v>162</v>
      </c>
      <c r="G17" s="15">
        <v>67</v>
      </c>
      <c r="H17" s="17">
        <v>39731</v>
      </c>
      <c r="I17" s="15">
        <v>12</v>
      </c>
      <c r="J17" s="15">
        <v>11550</v>
      </c>
      <c r="K17" s="15">
        <v>4850</v>
      </c>
      <c r="L17" s="15">
        <f t="shared" si="0"/>
        <v>6700</v>
      </c>
      <c r="M17" s="15">
        <f t="shared" si="1"/>
        <v>146</v>
      </c>
      <c r="N17" s="15">
        <f t="shared" si="2"/>
        <v>48910</v>
      </c>
      <c r="O17" s="15">
        <f t="shared" si="3"/>
        <v>55610</v>
      </c>
      <c r="P17" s="15" t="s">
        <v>51</v>
      </c>
    </row>
    <row r="18" spans="2:16" x14ac:dyDescent="0.25">
      <c r="B18" s="15">
        <v>37</v>
      </c>
      <c r="C18" s="15">
        <v>8374</v>
      </c>
      <c r="D18" s="15">
        <v>191</v>
      </c>
      <c r="E18" s="15">
        <v>33</v>
      </c>
      <c r="F18" s="15">
        <v>213</v>
      </c>
      <c r="G18" s="15">
        <v>83</v>
      </c>
      <c r="H18" s="17">
        <v>39793</v>
      </c>
      <c r="I18" s="15">
        <v>15</v>
      </c>
      <c r="J18" s="15">
        <v>10650</v>
      </c>
      <c r="K18" s="15">
        <v>6700</v>
      </c>
      <c r="L18" s="15">
        <f t="shared" si="0"/>
        <v>3950</v>
      </c>
      <c r="M18" s="15">
        <f t="shared" si="1"/>
        <v>144</v>
      </c>
      <c r="N18" s="15">
        <f>L18*M18*0.05</f>
        <v>28440</v>
      </c>
      <c r="O18" s="15">
        <f t="shared" si="3"/>
        <v>32390</v>
      </c>
      <c r="P18" s="15" t="s">
        <v>52</v>
      </c>
    </row>
    <row r="19" spans="2:16" x14ac:dyDescent="0.25">
      <c r="B19" s="15">
        <v>38</v>
      </c>
      <c r="C19" s="15">
        <v>8703</v>
      </c>
      <c r="D19" s="15">
        <v>112</v>
      </c>
      <c r="E19" s="15">
        <v>51</v>
      </c>
      <c r="F19" s="15">
        <v>93</v>
      </c>
      <c r="G19" s="15">
        <v>51</v>
      </c>
      <c r="H19" s="17">
        <v>39296</v>
      </c>
      <c r="I19" s="15">
        <v>18</v>
      </c>
      <c r="J19" s="15">
        <v>10955</v>
      </c>
      <c r="K19" s="15">
        <v>9000</v>
      </c>
      <c r="L19" s="15">
        <f t="shared" si="0"/>
        <v>1955</v>
      </c>
      <c r="M19" s="15">
        <f t="shared" si="1"/>
        <v>160</v>
      </c>
      <c r="N19" s="15">
        <f t="shared" si="2"/>
        <v>15640</v>
      </c>
      <c r="O19" s="15">
        <f t="shared" si="3"/>
        <v>17595</v>
      </c>
      <c r="P19" s="15" t="s">
        <v>53</v>
      </c>
    </row>
    <row r="20" spans="2:16" x14ac:dyDescent="0.25">
      <c r="B20" s="15">
        <v>39</v>
      </c>
      <c r="C20" s="15">
        <v>8704</v>
      </c>
      <c r="D20" s="15">
        <v>112</v>
      </c>
      <c r="E20" s="15">
        <v>60</v>
      </c>
      <c r="F20" s="15">
        <v>93</v>
      </c>
      <c r="G20" s="15">
        <v>60</v>
      </c>
      <c r="H20" s="17">
        <v>39304</v>
      </c>
      <c r="I20" s="15">
        <v>11</v>
      </c>
      <c r="J20" s="15">
        <v>16501</v>
      </c>
      <c r="K20" s="15">
        <v>13750</v>
      </c>
      <c r="L20" s="15">
        <f t="shared" si="0"/>
        <v>2751</v>
      </c>
      <c r="M20" s="15">
        <f t="shared" si="1"/>
        <v>160</v>
      </c>
      <c r="N20" s="15">
        <f t="shared" si="2"/>
        <v>22008</v>
      </c>
      <c r="O20" s="15">
        <f t="shared" si="3"/>
        <v>24759</v>
      </c>
      <c r="P20" s="15" t="s">
        <v>54</v>
      </c>
    </row>
    <row r="21" spans="2:16" x14ac:dyDescent="0.25">
      <c r="B21" s="15">
        <v>40</v>
      </c>
      <c r="C21" s="15">
        <v>8704</v>
      </c>
      <c r="D21" s="15">
        <v>112</v>
      </c>
      <c r="E21" s="15">
        <v>62</v>
      </c>
      <c r="F21" s="15">
        <v>93</v>
      </c>
      <c r="G21" s="15">
        <v>62</v>
      </c>
      <c r="H21" s="17">
        <v>39304</v>
      </c>
      <c r="I21" s="15">
        <v>14</v>
      </c>
      <c r="J21" s="15">
        <v>3554</v>
      </c>
      <c r="K21" s="15">
        <v>2150</v>
      </c>
      <c r="L21" s="15">
        <f t="shared" si="0"/>
        <v>1404</v>
      </c>
      <c r="M21" s="15">
        <f t="shared" si="1"/>
        <v>160</v>
      </c>
      <c r="N21" s="15">
        <f t="shared" si="2"/>
        <v>11232</v>
      </c>
      <c r="O21" s="15">
        <f t="shared" si="3"/>
        <v>12636</v>
      </c>
      <c r="P21" s="15" t="s">
        <v>55</v>
      </c>
    </row>
    <row r="22" spans="2:16" x14ac:dyDescent="0.25">
      <c r="B22" s="15">
        <v>41</v>
      </c>
      <c r="C22" s="15">
        <v>8704</v>
      </c>
      <c r="D22" s="15">
        <v>112</v>
      </c>
      <c r="E22" s="15">
        <v>63</v>
      </c>
      <c r="F22" s="15">
        <v>93</v>
      </c>
      <c r="G22" s="15">
        <v>63</v>
      </c>
      <c r="H22" s="17">
        <v>39305</v>
      </c>
      <c r="I22" s="15">
        <v>12</v>
      </c>
      <c r="J22" s="15">
        <v>12790</v>
      </c>
      <c r="K22" s="15">
        <v>2410</v>
      </c>
      <c r="L22" s="15">
        <f t="shared" si="0"/>
        <v>10380</v>
      </c>
      <c r="M22" s="15">
        <f t="shared" si="1"/>
        <v>160</v>
      </c>
      <c r="N22" s="15">
        <f t="shared" si="2"/>
        <v>83040</v>
      </c>
      <c r="O22" s="15">
        <f t="shared" si="3"/>
        <v>93420</v>
      </c>
      <c r="P22" s="15" t="s">
        <v>56</v>
      </c>
    </row>
    <row r="23" spans="2:16" x14ac:dyDescent="0.25">
      <c r="B23" s="15">
        <v>42</v>
      </c>
      <c r="C23" s="15">
        <v>8704</v>
      </c>
      <c r="D23" s="15">
        <v>112</v>
      </c>
      <c r="E23" s="15">
        <v>64</v>
      </c>
      <c r="F23" s="15">
        <v>93</v>
      </c>
      <c r="G23" s="15">
        <v>64</v>
      </c>
      <c r="H23" s="17">
        <v>39304</v>
      </c>
      <c r="I23" s="15">
        <v>9</v>
      </c>
      <c r="J23" s="15">
        <v>7580</v>
      </c>
      <c r="K23" s="15">
        <v>2050</v>
      </c>
      <c r="L23" s="15">
        <f t="shared" si="0"/>
        <v>5530</v>
      </c>
      <c r="M23" s="15">
        <f t="shared" si="1"/>
        <v>160</v>
      </c>
      <c r="N23" s="15">
        <f t="shared" si="2"/>
        <v>44240</v>
      </c>
      <c r="O23" s="15">
        <f t="shared" si="3"/>
        <v>49770</v>
      </c>
      <c r="P23" s="15" t="s">
        <v>57</v>
      </c>
    </row>
    <row r="24" spans="2:16" x14ac:dyDescent="0.25">
      <c r="B24" s="15">
        <v>43</v>
      </c>
      <c r="C24" s="15">
        <v>8704</v>
      </c>
      <c r="D24" s="15">
        <v>112</v>
      </c>
      <c r="E24" s="15">
        <v>65</v>
      </c>
      <c r="F24" s="15">
        <v>93</v>
      </c>
      <c r="G24" s="15">
        <v>65</v>
      </c>
      <c r="H24" s="17">
        <v>39305</v>
      </c>
      <c r="I24" s="15">
        <v>18</v>
      </c>
      <c r="J24" s="15">
        <v>3653</v>
      </c>
      <c r="K24" s="15">
        <v>1735</v>
      </c>
      <c r="L24" s="15">
        <f t="shared" si="0"/>
        <v>1918</v>
      </c>
      <c r="M24" s="15">
        <f t="shared" si="1"/>
        <v>160</v>
      </c>
      <c r="N24" s="15">
        <f t="shared" si="2"/>
        <v>15344</v>
      </c>
      <c r="O24" s="15">
        <f t="shared" si="3"/>
        <v>17262</v>
      </c>
      <c r="P24" s="15" t="s">
        <v>58</v>
      </c>
    </row>
    <row r="25" spans="2:16" x14ac:dyDescent="0.25">
      <c r="B25" s="15">
        <v>44</v>
      </c>
      <c r="C25" s="15">
        <v>8704</v>
      </c>
      <c r="D25" s="15">
        <v>112</v>
      </c>
      <c r="E25" s="15">
        <v>66</v>
      </c>
      <c r="F25" s="15">
        <v>93</v>
      </c>
      <c r="G25" s="15">
        <v>66</v>
      </c>
      <c r="H25" s="17">
        <v>39305</v>
      </c>
      <c r="I25" s="15">
        <v>9</v>
      </c>
      <c r="J25" s="15">
        <v>17695</v>
      </c>
      <c r="K25" s="15">
        <v>11300</v>
      </c>
      <c r="L25" s="15">
        <f t="shared" si="0"/>
        <v>6395</v>
      </c>
      <c r="M25" s="15">
        <f t="shared" si="1"/>
        <v>160</v>
      </c>
      <c r="N25" s="15">
        <f t="shared" si="2"/>
        <v>51160</v>
      </c>
      <c r="O25" s="15">
        <f t="shared" si="3"/>
        <v>57555</v>
      </c>
      <c r="P25" s="15" t="s">
        <v>59</v>
      </c>
    </row>
    <row r="26" spans="2:16" x14ac:dyDescent="0.25">
      <c r="B26" s="15">
        <v>45</v>
      </c>
      <c r="C26" s="15">
        <v>8704</v>
      </c>
      <c r="D26" s="15">
        <v>112</v>
      </c>
      <c r="E26" s="15">
        <v>67</v>
      </c>
      <c r="F26" s="15">
        <v>93</v>
      </c>
      <c r="G26" s="15">
        <v>67</v>
      </c>
      <c r="H26" s="17">
        <v>39305</v>
      </c>
      <c r="I26" s="15">
        <v>16</v>
      </c>
      <c r="J26" s="15">
        <v>3565</v>
      </c>
      <c r="K26" s="15">
        <v>1900</v>
      </c>
      <c r="L26" s="15">
        <f t="shared" si="0"/>
        <v>1665</v>
      </c>
      <c r="M26" s="15">
        <f t="shared" si="1"/>
        <v>160</v>
      </c>
      <c r="N26" s="15">
        <f t="shared" si="2"/>
        <v>13320</v>
      </c>
      <c r="O26" s="15">
        <f t="shared" si="3"/>
        <v>14985</v>
      </c>
      <c r="P26" s="15" t="s">
        <v>60</v>
      </c>
    </row>
    <row r="27" spans="2:16" x14ac:dyDescent="0.25">
      <c r="B27" s="15">
        <v>46</v>
      </c>
      <c r="C27" s="15">
        <v>8362</v>
      </c>
      <c r="D27" s="15">
        <v>112</v>
      </c>
      <c r="E27" s="15">
        <v>74</v>
      </c>
      <c r="F27" s="15">
        <v>93</v>
      </c>
      <c r="G27" s="15">
        <v>74</v>
      </c>
      <c r="H27" s="17">
        <v>39310</v>
      </c>
      <c r="I27" s="15">
        <v>14</v>
      </c>
      <c r="J27" s="15">
        <v>5172</v>
      </c>
      <c r="K27" s="15">
        <v>2300</v>
      </c>
      <c r="L27" s="15">
        <f t="shared" si="0"/>
        <v>2872</v>
      </c>
      <c r="M27" s="15">
        <f t="shared" si="1"/>
        <v>160</v>
      </c>
      <c r="N27" s="15">
        <f t="shared" si="2"/>
        <v>22976</v>
      </c>
      <c r="O27" s="15">
        <f t="shared" si="3"/>
        <v>25848</v>
      </c>
      <c r="P27" s="15" t="s">
        <v>61</v>
      </c>
    </row>
    <row r="28" spans="2:16" x14ac:dyDescent="0.25">
      <c r="B28" s="15">
        <v>47</v>
      </c>
      <c r="C28" s="15">
        <v>8362</v>
      </c>
      <c r="D28" s="15">
        <v>112</v>
      </c>
      <c r="E28" s="15">
        <v>72</v>
      </c>
      <c r="F28" s="15">
        <v>93</v>
      </c>
      <c r="G28" s="15">
        <v>72</v>
      </c>
      <c r="H28" s="17">
        <v>39310</v>
      </c>
      <c r="I28" s="15">
        <v>8</v>
      </c>
      <c r="J28" s="15">
        <v>4130</v>
      </c>
      <c r="K28" s="15">
        <v>3350</v>
      </c>
      <c r="L28" s="15">
        <f t="shared" si="0"/>
        <v>780</v>
      </c>
      <c r="M28" s="15">
        <f t="shared" si="1"/>
        <v>160</v>
      </c>
      <c r="N28" s="15">
        <f t="shared" si="2"/>
        <v>6240</v>
      </c>
      <c r="O28" s="15">
        <f t="shared" si="3"/>
        <v>7020</v>
      </c>
      <c r="P28" s="15" t="s">
        <v>62</v>
      </c>
    </row>
    <row r="29" spans="2:16" x14ac:dyDescent="0.25">
      <c r="B29" s="15">
        <v>48</v>
      </c>
      <c r="C29" s="15">
        <v>8362</v>
      </c>
      <c r="D29" s="15">
        <v>112</v>
      </c>
      <c r="E29" s="15">
        <v>73</v>
      </c>
      <c r="F29" s="15">
        <v>93</v>
      </c>
      <c r="G29" s="15">
        <v>73</v>
      </c>
      <c r="H29" s="17">
        <v>39310</v>
      </c>
      <c r="I29" s="15">
        <v>18</v>
      </c>
      <c r="J29" s="15">
        <v>740</v>
      </c>
      <c r="K29" s="15">
        <v>530</v>
      </c>
      <c r="L29" s="15">
        <f t="shared" si="0"/>
        <v>210</v>
      </c>
      <c r="M29" s="15">
        <f t="shared" si="1"/>
        <v>160</v>
      </c>
      <c r="N29" s="15">
        <f t="shared" si="2"/>
        <v>1680</v>
      </c>
      <c r="O29" s="15">
        <f t="shared" si="3"/>
        <v>1890</v>
      </c>
      <c r="P29" s="15" t="s">
        <v>63</v>
      </c>
    </row>
    <row r="30" spans="2:16" x14ac:dyDescent="0.25">
      <c r="B30" s="15"/>
      <c r="C30" s="15"/>
      <c r="D30" s="15"/>
      <c r="E30" s="15"/>
      <c r="F30" s="15"/>
      <c r="G30" s="15"/>
      <c r="H30" s="15"/>
      <c r="I30" s="15"/>
      <c r="J30" s="10"/>
      <c r="K30" s="10"/>
      <c r="L30" s="10">
        <f>SUM(L5:L29)</f>
        <v>324793</v>
      </c>
      <c r="M30" s="10"/>
      <c r="N30" s="10"/>
      <c r="O30" s="10">
        <f>SUM(O5:O29)</f>
        <v>2696576.9000000004</v>
      </c>
      <c r="P30" s="15"/>
    </row>
    <row r="31" spans="2:16" x14ac:dyDescent="0.2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</row>
    <row r="32" spans="2:16" x14ac:dyDescent="0.25">
      <c r="B32" s="39" t="s">
        <v>34</v>
      </c>
      <c r="C32" s="40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 t="s">
        <v>35</v>
      </c>
    </row>
    <row r="33" spans="2:16" x14ac:dyDescent="0.25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2:16" x14ac:dyDescent="0.25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 t="s">
        <v>36</v>
      </c>
    </row>
  </sheetData>
  <mergeCells count="15">
    <mergeCell ref="M3:M4"/>
    <mergeCell ref="N3:N4"/>
    <mergeCell ref="O3:O4"/>
    <mergeCell ref="P3:P4"/>
    <mergeCell ref="B5:I5"/>
    <mergeCell ref="B2:P2"/>
    <mergeCell ref="B3:B4"/>
    <mergeCell ref="C3:C4"/>
    <mergeCell ref="D3:E3"/>
    <mergeCell ref="F3:G3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workbookViewId="0">
      <selection activeCell="G12" sqref="G12"/>
    </sheetView>
  </sheetViews>
  <sheetFormatPr defaultRowHeight="15" x14ac:dyDescent="0.25"/>
  <cols>
    <col min="2" max="2" width="7.42578125" customWidth="1"/>
    <col min="3" max="3" width="12.5703125" customWidth="1"/>
    <col min="4" max="4" width="9.140625" customWidth="1"/>
    <col min="5" max="5" width="9.42578125" customWidth="1"/>
    <col min="6" max="6" width="9" bestFit="1" customWidth="1"/>
    <col min="7" max="7" width="8.140625" customWidth="1"/>
    <col min="8" max="8" width="11.140625" customWidth="1"/>
    <col min="9" max="9" width="12.42578125" customWidth="1"/>
    <col min="10" max="10" width="11.85546875" customWidth="1"/>
    <col min="11" max="11" width="10.7109375" customWidth="1"/>
    <col min="12" max="12" width="10.28515625" customWidth="1"/>
    <col min="14" max="14" width="14.7109375" customWidth="1"/>
    <col min="15" max="15" width="13.7109375" customWidth="1"/>
    <col min="16" max="16" width="27" customWidth="1"/>
  </cols>
  <sheetData>
    <row r="2" spans="2:16" x14ac:dyDescent="0.25">
      <c r="B2" s="43" t="s">
        <v>64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</row>
    <row r="3" spans="2:16" ht="29.25" customHeight="1" x14ac:dyDescent="0.25">
      <c r="B3" s="34" t="s">
        <v>1</v>
      </c>
      <c r="C3" s="34" t="s">
        <v>2</v>
      </c>
      <c r="D3" s="43" t="s">
        <v>3</v>
      </c>
      <c r="E3" s="45"/>
      <c r="F3" s="43" t="s">
        <v>4</v>
      </c>
      <c r="G3" s="45"/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  <c r="N3" s="34" t="s">
        <v>11</v>
      </c>
      <c r="O3" s="34" t="s">
        <v>12</v>
      </c>
      <c r="P3" s="34" t="s">
        <v>13</v>
      </c>
    </row>
    <row r="4" spans="2:16" ht="32.25" customHeight="1" x14ac:dyDescent="0.25">
      <c r="B4" s="35"/>
      <c r="C4" s="35"/>
      <c r="D4" s="15" t="s">
        <v>14</v>
      </c>
      <c r="E4" s="15" t="s">
        <v>15</v>
      </c>
      <c r="F4" s="15" t="s">
        <v>14</v>
      </c>
      <c r="G4" s="15" t="s">
        <v>15</v>
      </c>
      <c r="H4" s="35"/>
      <c r="I4" s="35"/>
      <c r="J4" s="35"/>
      <c r="K4" s="35"/>
      <c r="L4" s="35"/>
      <c r="M4" s="35"/>
      <c r="N4" s="35"/>
      <c r="O4" s="35"/>
      <c r="P4" s="35"/>
    </row>
    <row r="5" spans="2:16" x14ac:dyDescent="0.25">
      <c r="B5" s="43" t="s">
        <v>37</v>
      </c>
      <c r="C5" s="44"/>
      <c r="D5" s="44"/>
      <c r="E5" s="44"/>
      <c r="F5" s="44"/>
      <c r="G5" s="44"/>
      <c r="H5" s="44"/>
      <c r="I5" s="45"/>
      <c r="J5" s="15"/>
      <c r="K5" s="15"/>
      <c r="L5" s="15">
        <v>324793</v>
      </c>
      <c r="M5" s="15"/>
      <c r="N5" s="15"/>
      <c r="O5" s="15">
        <v>2696576.9000000004</v>
      </c>
      <c r="P5" s="15"/>
    </row>
    <row r="6" spans="2:16" x14ac:dyDescent="0.25">
      <c r="B6" s="15">
        <v>49</v>
      </c>
      <c r="C6" s="15">
        <v>9265</v>
      </c>
      <c r="D6" s="15">
        <v>112</v>
      </c>
      <c r="E6" s="15">
        <v>76</v>
      </c>
      <c r="F6" s="15">
        <v>93</v>
      </c>
      <c r="G6" s="15">
        <v>76</v>
      </c>
      <c r="H6" s="17">
        <v>39314</v>
      </c>
      <c r="I6" s="15">
        <v>9</v>
      </c>
      <c r="J6" s="15">
        <v>4590</v>
      </c>
      <c r="K6" s="15">
        <v>1890</v>
      </c>
      <c r="L6" s="15">
        <f>J6-K6</f>
        <v>2700</v>
      </c>
      <c r="M6" s="15">
        <f>DATEDIF(H6,"31.12.2020","M")</f>
        <v>160</v>
      </c>
      <c r="N6" s="15">
        <f>L6*M6*0.05</f>
        <v>21600</v>
      </c>
      <c r="O6" s="15">
        <f>L6+N6</f>
        <v>24300</v>
      </c>
      <c r="P6" s="15" t="s">
        <v>65</v>
      </c>
    </row>
    <row r="7" spans="2:16" x14ac:dyDescent="0.25">
      <c r="B7" s="15">
        <v>50</v>
      </c>
      <c r="C7" s="15">
        <v>9265</v>
      </c>
      <c r="D7" s="15">
        <v>129</v>
      </c>
      <c r="E7" s="15">
        <v>76</v>
      </c>
      <c r="F7" s="15">
        <v>135</v>
      </c>
      <c r="G7" s="15">
        <v>26</v>
      </c>
      <c r="H7" s="17">
        <v>39708</v>
      </c>
      <c r="I7" s="15">
        <v>1</v>
      </c>
      <c r="J7" s="15">
        <v>24500</v>
      </c>
      <c r="K7" s="15">
        <v>23400</v>
      </c>
      <c r="L7" s="15">
        <f t="shared" ref="L7:L29" si="0">J7-K7</f>
        <v>1100</v>
      </c>
      <c r="M7" s="15">
        <f t="shared" ref="M7:M29" si="1">DATEDIF(H7,"31.12.2020","M")</f>
        <v>147</v>
      </c>
      <c r="N7" s="15">
        <f t="shared" ref="N7:N29" si="2">L7*M7*0.05</f>
        <v>8085</v>
      </c>
      <c r="O7" s="15">
        <f t="shared" ref="O7:O29" si="3">L7+N7</f>
        <v>9185</v>
      </c>
      <c r="P7" s="15" t="s">
        <v>66</v>
      </c>
    </row>
    <row r="8" spans="2:16" x14ac:dyDescent="0.25">
      <c r="B8" s="15">
        <v>51</v>
      </c>
      <c r="C8" s="15">
        <v>9265</v>
      </c>
      <c r="D8" s="15">
        <v>34</v>
      </c>
      <c r="E8" s="15">
        <v>27</v>
      </c>
      <c r="F8" s="15">
        <v>34</v>
      </c>
      <c r="G8" s="15">
        <v>77</v>
      </c>
      <c r="H8" s="17">
        <v>39679</v>
      </c>
      <c r="I8" s="15">
        <v>6</v>
      </c>
      <c r="J8" s="15">
        <v>20752</v>
      </c>
      <c r="K8" s="15">
        <v>6100</v>
      </c>
      <c r="L8" s="15">
        <f t="shared" si="0"/>
        <v>14652</v>
      </c>
      <c r="M8" s="15">
        <f t="shared" si="1"/>
        <v>148</v>
      </c>
      <c r="N8" s="15">
        <f t="shared" si="2"/>
        <v>108424.8</v>
      </c>
      <c r="O8" s="15">
        <f t="shared" si="3"/>
        <v>123076.8</v>
      </c>
      <c r="P8" s="15" t="s">
        <v>67</v>
      </c>
    </row>
    <row r="9" spans="2:16" x14ac:dyDescent="0.25">
      <c r="B9" s="15">
        <v>52</v>
      </c>
      <c r="C9" s="15">
        <v>9265</v>
      </c>
      <c r="D9" s="15">
        <v>131</v>
      </c>
      <c r="E9" s="15">
        <v>92</v>
      </c>
      <c r="F9" s="15">
        <v>137</v>
      </c>
      <c r="G9" s="15">
        <v>42</v>
      </c>
      <c r="H9" s="17">
        <v>39718</v>
      </c>
      <c r="I9" s="15">
        <v>6</v>
      </c>
      <c r="J9" s="15">
        <v>24205</v>
      </c>
      <c r="K9" s="15">
        <v>24205</v>
      </c>
      <c r="L9" s="15">
        <f t="shared" si="0"/>
        <v>0</v>
      </c>
      <c r="M9" s="15">
        <f t="shared" si="1"/>
        <v>147</v>
      </c>
      <c r="N9" s="15">
        <f t="shared" si="2"/>
        <v>0</v>
      </c>
      <c r="O9" s="15">
        <f t="shared" si="3"/>
        <v>0</v>
      </c>
      <c r="P9" s="15" t="s">
        <v>68</v>
      </c>
    </row>
    <row r="10" spans="2:16" x14ac:dyDescent="0.25">
      <c r="B10" s="15">
        <v>53</v>
      </c>
      <c r="C10" s="15">
        <v>9265</v>
      </c>
      <c r="D10" s="15">
        <v>130</v>
      </c>
      <c r="E10" s="15">
        <v>41</v>
      </c>
      <c r="F10" s="15">
        <v>136</v>
      </c>
      <c r="G10" s="15">
        <v>41</v>
      </c>
      <c r="H10" s="17">
        <v>39713</v>
      </c>
      <c r="I10" s="15">
        <v>9</v>
      </c>
      <c r="J10" s="15">
        <v>23849</v>
      </c>
      <c r="K10" s="15">
        <v>20718</v>
      </c>
      <c r="L10" s="15">
        <f t="shared" si="0"/>
        <v>3131</v>
      </c>
      <c r="M10" s="15">
        <f t="shared" si="1"/>
        <v>147</v>
      </c>
      <c r="N10" s="15">
        <f t="shared" si="2"/>
        <v>23012.850000000002</v>
      </c>
      <c r="O10" s="15">
        <f t="shared" si="3"/>
        <v>26143.850000000002</v>
      </c>
      <c r="P10" s="15" t="s">
        <v>69</v>
      </c>
    </row>
    <row r="11" spans="2:16" x14ac:dyDescent="0.25">
      <c r="B11" s="15">
        <v>54</v>
      </c>
      <c r="C11" s="15">
        <v>9265</v>
      </c>
      <c r="D11" s="15">
        <v>130</v>
      </c>
      <c r="E11" s="15">
        <v>25</v>
      </c>
      <c r="F11" s="15">
        <v>136</v>
      </c>
      <c r="G11" s="15">
        <v>25</v>
      </c>
      <c r="H11" s="17">
        <v>39712</v>
      </c>
      <c r="I11" s="15">
        <v>10</v>
      </c>
      <c r="J11" s="15">
        <v>24300</v>
      </c>
      <c r="K11" s="15">
        <v>21930</v>
      </c>
      <c r="L11" s="15">
        <f t="shared" si="0"/>
        <v>2370</v>
      </c>
      <c r="M11" s="15">
        <f t="shared" si="1"/>
        <v>147</v>
      </c>
      <c r="N11" s="15">
        <f t="shared" si="2"/>
        <v>17419.5</v>
      </c>
      <c r="O11" s="15">
        <f t="shared" si="3"/>
        <v>19789.5</v>
      </c>
      <c r="P11" s="15" t="s">
        <v>70</v>
      </c>
    </row>
    <row r="12" spans="2:16" x14ac:dyDescent="0.25">
      <c r="B12" s="15">
        <v>55</v>
      </c>
      <c r="C12" s="15">
        <v>9265</v>
      </c>
      <c r="D12" s="15">
        <v>129</v>
      </c>
      <c r="E12" s="15">
        <v>26</v>
      </c>
      <c r="F12" s="15">
        <v>135</v>
      </c>
      <c r="G12" s="15">
        <v>76</v>
      </c>
      <c r="H12" s="17">
        <v>39710</v>
      </c>
      <c r="I12" s="15">
        <v>12</v>
      </c>
      <c r="J12" s="15">
        <v>18158</v>
      </c>
      <c r="K12" s="15">
        <v>12600</v>
      </c>
      <c r="L12" s="15">
        <f t="shared" si="0"/>
        <v>5558</v>
      </c>
      <c r="M12" s="15">
        <f t="shared" si="1"/>
        <v>147</v>
      </c>
      <c r="N12" s="15">
        <f t="shared" si="2"/>
        <v>40851.300000000003</v>
      </c>
      <c r="O12" s="15">
        <f t="shared" si="3"/>
        <v>46409.3</v>
      </c>
      <c r="P12" s="15" t="s">
        <v>71</v>
      </c>
    </row>
    <row r="13" spans="2:16" x14ac:dyDescent="0.25">
      <c r="B13" s="15">
        <v>56</v>
      </c>
      <c r="C13" s="15">
        <v>3651</v>
      </c>
      <c r="D13" s="15">
        <v>112</v>
      </c>
      <c r="E13" s="15">
        <v>82</v>
      </c>
      <c r="F13" s="15">
        <v>93</v>
      </c>
      <c r="G13" s="15">
        <v>82</v>
      </c>
      <c r="H13" s="17">
        <v>39328</v>
      </c>
      <c r="I13" s="15">
        <v>9</v>
      </c>
      <c r="J13" s="15">
        <v>7240</v>
      </c>
      <c r="K13" s="15">
        <v>150</v>
      </c>
      <c r="L13" s="15">
        <f t="shared" si="0"/>
        <v>7090</v>
      </c>
      <c r="M13" s="15">
        <f t="shared" si="1"/>
        <v>159</v>
      </c>
      <c r="N13" s="15">
        <f t="shared" si="2"/>
        <v>56365.5</v>
      </c>
      <c r="O13" s="15">
        <f t="shared" si="3"/>
        <v>63455.5</v>
      </c>
      <c r="P13" s="15" t="s">
        <v>72</v>
      </c>
    </row>
    <row r="14" spans="2:16" x14ac:dyDescent="0.25">
      <c r="B14" s="15">
        <v>57</v>
      </c>
      <c r="C14" s="15">
        <v>3651</v>
      </c>
      <c r="D14" s="15">
        <v>31</v>
      </c>
      <c r="E14" s="15">
        <v>50</v>
      </c>
      <c r="F14" s="15">
        <v>32</v>
      </c>
      <c r="G14" s="15">
        <v>50</v>
      </c>
      <c r="H14" s="17">
        <v>39576</v>
      </c>
      <c r="I14" s="15">
        <v>16</v>
      </c>
      <c r="J14" s="15">
        <v>20307</v>
      </c>
      <c r="K14" s="15">
        <v>9030</v>
      </c>
      <c r="L14" s="15">
        <f t="shared" si="0"/>
        <v>11277</v>
      </c>
      <c r="M14" s="15">
        <f t="shared" si="1"/>
        <v>151</v>
      </c>
      <c r="N14" s="15">
        <f t="shared" si="2"/>
        <v>85141.35</v>
      </c>
      <c r="O14" s="15">
        <f t="shared" si="3"/>
        <v>96418.35</v>
      </c>
      <c r="P14" s="15" t="s">
        <v>73</v>
      </c>
    </row>
    <row r="15" spans="2:16" x14ac:dyDescent="0.25">
      <c r="B15" s="15">
        <v>58</v>
      </c>
      <c r="C15" s="15">
        <v>3651</v>
      </c>
      <c r="D15" s="15">
        <v>112</v>
      </c>
      <c r="E15" s="15">
        <v>84</v>
      </c>
      <c r="F15" s="15">
        <v>93</v>
      </c>
      <c r="G15" s="15">
        <v>84</v>
      </c>
      <c r="H15" s="17">
        <v>39328</v>
      </c>
      <c r="I15" s="15">
        <v>3</v>
      </c>
      <c r="J15" s="15">
        <v>8000</v>
      </c>
      <c r="K15" s="15">
        <v>6500</v>
      </c>
      <c r="L15" s="15">
        <f t="shared" si="0"/>
        <v>1500</v>
      </c>
      <c r="M15" s="15">
        <f t="shared" si="1"/>
        <v>159</v>
      </c>
      <c r="N15" s="15">
        <f t="shared" si="2"/>
        <v>11925</v>
      </c>
      <c r="O15" s="15">
        <f>L15+N15</f>
        <v>13425</v>
      </c>
      <c r="P15" s="15" t="s">
        <v>74</v>
      </c>
    </row>
    <row r="16" spans="2:16" x14ac:dyDescent="0.25">
      <c r="B16" s="15">
        <v>59</v>
      </c>
      <c r="C16" s="15">
        <v>8694</v>
      </c>
      <c r="D16" s="15">
        <v>112</v>
      </c>
      <c r="E16" s="15">
        <v>87</v>
      </c>
      <c r="F16" s="15">
        <v>93</v>
      </c>
      <c r="G16" s="15">
        <v>87</v>
      </c>
      <c r="H16" s="17">
        <v>39329</v>
      </c>
      <c r="I16" s="15">
        <v>9</v>
      </c>
      <c r="J16" s="15">
        <v>14195</v>
      </c>
      <c r="K16" s="15">
        <v>10615</v>
      </c>
      <c r="L16" s="15">
        <f t="shared" si="0"/>
        <v>3580</v>
      </c>
      <c r="M16" s="15">
        <f t="shared" si="1"/>
        <v>159</v>
      </c>
      <c r="N16" s="15">
        <f t="shared" si="2"/>
        <v>28461</v>
      </c>
      <c r="O16" s="15">
        <f t="shared" si="3"/>
        <v>32041</v>
      </c>
      <c r="P16" s="15" t="s">
        <v>75</v>
      </c>
    </row>
    <row r="17" spans="2:16" x14ac:dyDescent="0.25">
      <c r="B17" s="15">
        <v>60</v>
      </c>
      <c r="C17" s="15">
        <v>8694</v>
      </c>
      <c r="D17" s="15">
        <v>112</v>
      </c>
      <c r="E17" s="15">
        <v>93</v>
      </c>
      <c r="F17" s="15">
        <v>93</v>
      </c>
      <c r="G17" s="15">
        <v>93</v>
      </c>
      <c r="H17" s="17">
        <v>39329</v>
      </c>
      <c r="I17" s="15">
        <v>5</v>
      </c>
      <c r="J17" s="15">
        <v>19030</v>
      </c>
      <c r="K17" s="15">
        <v>11450</v>
      </c>
      <c r="L17" s="15">
        <f t="shared" si="0"/>
        <v>7580</v>
      </c>
      <c r="M17" s="15">
        <f t="shared" si="1"/>
        <v>159</v>
      </c>
      <c r="N17" s="15">
        <f t="shared" si="2"/>
        <v>60261</v>
      </c>
      <c r="O17" s="15">
        <f t="shared" si="3"/>
        <v>67841</v>
      </c>
      <c r="P17" s="15" t="s">
        <v>76</v>
      </c>
    </row>
    <row r="18" spans="2:16" x14ac:dyDescent="0.25">
      <c r="B18" s="15">
        <v>61</v>
      </c>
      <c r="C18" s="15">
        <v>8694</v>
      </c>
      <c r="D18" s="15">
        <v>112</v>
      </c>
      <c r="E18" s="15">
        <v>74</v>
      </c>
      <c r="F18" s="15">
        <v>93</v>
      </c>
      <c r="G18" s="15">
        <v>94</v>
      </c>
      <c r="H18" s="17">
        <v>39330</v>
      </c>
      <c r="I18" s="15">
        <v>12</v>
      </c>
      <c r="J18" s="15">
        <v>9930</v>
      </c>
      <c r="K18" s="15">
        <v>5070</v>
      </c>
      <c r="L18" s="15">
        <f t="shared" si="0"/>
        <v>4860</v>
      </c>
      <c r="M18" s="15">
        <f t="shared" si="1"/>
        <v>159</v>
      </c>
      <c r="N18" s="15">
        <f t="shared" si="2"/>
        <v>38637</v>
      </c>
      <c r="O18" s="15">
        <f t="shared" si="3"/>
        <v>43497</v>
      </c>
      <c r="P18" s="15" t="s">
        <v>77</v>
      </c>
    </row>
    <row r="19" spans="2:16" x14ac:dyDescent="0.25">
      <c r="B19" s="15">
        <v>62</v>
      </c>
      <c r="C19" s="15">
        <v>8694</v>
      </c>
      <c r="D19" s="15">
        <v>112</v>
      </c>
      <c r="E19" s="15">
        <v>95</v>
      </c>
      <c r="F19" s="15">
        <v>93</v>
      </c>
      <c r="G19" s="15">
        <v>95</v>
      </c>
      <c r="H19" s="17">
        <v>39329</v>
      </c>
      <c r="I19" s="15">
        <v>5</v>
      </c>
      <c r="J19" s="15">
        <v>5775</v>
      </c>
      <c r="K19" s="15">
        <v>3100</v>
      </c>
      <c r="L19" s="15">
        <f t="shared" si="0"/>
        <v>2675</v>
      </c>
      <c r="M19" s="15">
        <f t="shared" si="1"/>
        <v>159</v>
      </c>
      <c r="N19" s="15">
        <f>L19*M19*0.05</f>
        <v>21266.25</v>
      </c>
      <c r="O19" s="15">
        <f t="shared" si="3"/>
        <v>23941.25</v>
      </c>
      <c r="P19" s="15" t="s">
        <v>78</v>
      </c>
    </row>
    <row r="20" spans="2:16" x14ac:dyDescent="0.25">
      <c r="B20" s="15">
        <v>63</v>
      </c>
      <c r="C20" s="15">
        <v>8694</v>
      </c>
      <c r="D20" s="15">
        <v>112</v>
      </c>
      <c r="E20" s="15">
        <v>90</v>
      </c>
      <c r="F20" s="15">
        <v>93</v>
      </c>
      <c r="G20" s="15">
        <v>90</v>
      </c>
      <c r="H20" s="17">
        <v>39330</v>
      </c>
      <c r="I20" s="15">
        <v>12</v>
      </c>
      <c r="J20" s="15">
        <v>5015</v>
      </c>
      <c r="K20" s="15">
        <v>2650</v>
      </c>
      <c r="L20" s="15">
        <f t="shared" si="0"/>
        <v>2365</v>
      </c>
      <c r="M20" s="15">
        <f t="shared" si="1"/>
        <v>159</v>
      </c>
      <c r="N20" s="15">
        <f t="shared" si="2"/>
        <v>18801.75</v>
      </c>
      <c r="O20" s="15">
        <f t="shared" si="3"/>
        <v>21166.75</v>
      </c>
      <c r="P20" s="15" t="s">
        <v>79</v>
      </c>
    </row>
    <row r="21" spans="2:16" x14ac:dyDescent="0.25">
      <c r="B21" s="15">
        <v>64</v>
      </c>
      <c r="C21" s="15">
        <v>3644</v>
      </c>
      <c r="D21" s="15">
        <v>209</v>
      </c>
      <c r="E21" s="15">
        <v>73</v>
      </c>
      <c r="F21" s="15">
        <v>193</v>
      </c>
      <c r="G21" s="15">
        <v>73</v>
      </c>
      <c r="H21" s="17">
        <v>39448</v>
      </c>
      <c r="I21" s="15">
        <v>10</v>
      </c>
      <c r="J21" s="15">
        <v>20956</v>
      </c>
      <c r="K21" s="15">
        <v>8111</v>
      </c>
      <c r="L21" s="15">
        <f t="shared" si="0"/>
        <v>12845</v>
      </c>
      <c r="M21" s="15">
        <f t="shared" si="1"/>
        <v>155</v>
      </c>
      <c r="N21" s="15">
        <f t="shared" si="2"/>
        <v>99548.75</v>
      </c>
      <c r="O21" s="15">
        <f t="shared" si="3"/>
        <v>112393.75</v>
      </c>
      <c r="P21" s="15" t="s">
        <v>80</v>
      </c>
    </row>
    <row r="22" spans="2:16" x14ac:dyDescent="0.25">
      <c r="B22" s="15">
        <v>65</v>
      </c>
      <c r="C22" s="15">
        <v>3644</v>
      </c>
      <c r="D22" s="15">
        <v>209</v>
      </c>
      <c r="E22" s="15">
        <v>76</v>
      </c>
      <c r="F22" s="15">
        <v>193</v>
      </c>
      <c r="G22" s="15">
        <v>76</v>
      </c>
      <c r="H22" s="17">
        <v>39448</v>
      </c>
      <c r="I22" s="15">
        <v>13</v>
      </c>
      <c r="J22" s="15">
        <v>15979</v>
      </c>
      <c r="K22" s="15">
        <v>7128</v>
      </c>
      <c r="L22" s="15">
        <f t="shared" si="0"/>
        <v>8851</v>
      </c>
      <c r="M22" s="15">
        <f t="shared" si="1"/>
        <v>155</v>
      </c>
      <c r="N22" s="15">
        <f t="shared" si="2"/>
        <v>68595.25</v>
      </c>
      <c r="O22" s="15">
        <f t="shared" si="3"/>
        <v>77446.25</v>
      </c>
      <c r="P22" s="15" t="s">
        <v>81</v>
      </c>
    </row>
    <row r="23" spans="2:16" x14ac:dyDescent="0.25">
      <c r="B23" s="15">
        <v>66</v>
      </c>
      <c r="C23" s="15">
        <v>3650</v>
      </c>
      <c r="D23" s="15">
        <v>209</v>
      </c>
      <c r="E23" s="15">
        <v>89</v>
      </c>
      <c r="F23" s="15">
        <v>193</v>
      </c>
      <c r="G23" s="15">
        <v>89</v>
      </c>
      <c r="H23" s="17">
        <v>39455</v>
      </c>
      <c r="I23" s="15">
        <v>10</v>
      </c>
      <c r="J23" s="15">
        <v>16946</v>
      </c>
      <c r="K23" s="15">
        <v>3800</v>
      </c>
      <c r="L23" s="15">
        <f t="shared" si="0"/>
        <v>13146</v>
      </c>
      <c r="M23" s="15">
        <f t="shared" si="1"/>
        <v>155</v>
      </c>
      <c r="N23" s="15">
        <f t="shared" si="2"/>
        <v>101881.5</v>
      </c>
      <c r="O23" s="15">
        <f t="shared" si="3"/>
        <v>115027.5</v>
      </c>
      <c r="P23" s="15" t="s">
        <v>82</v>
      </c>
    </row>
    <row r="24" spans="2:16" x14ac:dyDescent="0.25">
      <c r="B24" s="15">
        <v>67</v>
      </c>
      <c r="C24" s="15" t="s">
        <v>83</v>
      </c>
      <c r="D24" s="15">
        <v>130</v>
      </c>
      <c r="E24" s="15">
        <v>85</v>
      </c>
      <c r="F24" s="15">
        <v>136</v>
      </c>
      <c r="G24" s="15">
        <v>85</v>
      </c>
      <c r="H24" s="17">
        <v>39714</v>
      </c>
      <c r="I24" s="15">
        <v>6</v>
      </c>
      <c r="J24" s="15">
        <v>31910</v>
      </c>
      <c r="K24" s="15">
        <v>20568</v>
      </c>
      <c r="L24" s="15">
        <f t="shared" si="0"/>
        <v>11342</v>
      </c>
      <c r="M24" s="15">
        <f t="shared" si="1"/>
        <v>147</v>
      </c>
      <c r="N24" s="15">
        <f t="shared" si="2"/>
        <v>83363.700000000012</v>
      </c>
      <c r="O24" s="15">
        <f t="shared" si="3"/>
        <v>94705.700000000012</v>
      </c>
      <c r="P24" s="15" t="s">
        <v>84</v>
      </c>
    </row>
    <row r="25" spans="2:16" x14ac:dyDescent="0.25">
      <c r="B25" s="15">
        <v>68</v>
      </c>
      <c r="C25" s="15" t="s">
        <v>83</v>
      </c>
      <c r="D25" s="15">
        <v>130</v>
      </c>
      <c r="E25" s="15">
        <v>97</v>
      </c>
      <c r="F25" s="15">
        <v>136</v>
      </c>
      <c r="G25" s="15">
        <v>97</v>
      </c>
      <c r="H25" s="17">
        <v>39715</v>
      </c>
      <c r="I25" s="15">
        <v>5</v>
      </c>
      <c r="J25" s="15">
        <v>34400</v>
      </c>
      <c r="K25" s="15">
        <v>22520</v>
      </c>
      <c r="L25" s="15">
        <f t="shared" si="0"/>
        <v>11880</v>
      </c>
      <c r="M25" s="15">
        <f t="shared" si="1"/>
        <v>147</v>
      </c>
      <c r="N25" s="15">
        <f t="shared" si="2"/>
        <v>87318</v>
      </c>
      <c r="O25" s="15">
        <f t="shared" si="3"/>
        <v>99198</v>
      </c>
      <c r="P25" s="15" t="s">
        <v>85</v>
      </c>
    </row>
    <row r="26" spans="2:16" x14ac:dyDescent="0.25">
      <c r="B26" s="15">
        <v>69</v>
      </c>
      <c r="C26" s="15">
        <v>8698</v>
      </c>
      <c r="D26" s="15">
        <v>73</v>
      </c>
      <c r="E26" s="15">
        <v>4</v>
      </c>
      <c r="F26" s="15">
        <v>60</v>
      </c>
      <c r="G26" s="15">
        <v>54</v>
      </c>
      <c r="H26" s="17">
        <v>40037</v>
      </c>
      <c r="I26" s="15">
        <v>16</v>
      </c>
      <c r="J26" s="15">
        <v>11060</v>
      </c>
      <c r="K26" s="15">
        <v>8000</v>
      </c>
      <c r="L26" s="15">
        <f t="shared" si="0"/>
        <v>3060</v>
      </c>
      <c r="M26" s="15">
        <f t="shared" si="1"/>
        <v>136</v>
      </c>
      <c r="N26" s="15">
        <f t="shared" si="2"/>
        <v>20808</v>
      </c>
      <c r="O26" s="15">
        <f t="shared" si="3"/>
        <v>23868</v>
      </c>
      <c r="P26" s="15" t="s">
        <v>86</v>
      </c>
    </row>
    <row r="27" spans="2:16" x14ac:dyDescent="0.25">
      <c r="B27" s="15">
        <v>70</v>
      </c>
      <c r="C27" s="15">
        <v>8698</v>
      </c>
      <c r="D27" s="15">
        <v>210</v>
      </c>
      <c r="E27" s="15">
        <v>73</v>
      </c>
      <c r="F27" s="15">
        <v>219</v>
      </c>
      <c r="G27" s="15">
        <v>23</v>
      </c>
      <c r="H27" s="17">
        <v>39469</v>
      </c>
      <c r="I27" s="15">
        <v>2</v>
      </c>
      <c r="J27" s="15">
        <v>15860</v>
      </c>
      <c r="K27" s="15">
        <v>8500</v>
      </c>
      <c r="L27" s="15">
        <f t="shared" si="0"/>
        <v>7360</v>
      </c>
      <c r="M27" s="15">
        <f t="shared" si="1"/>
        <v>155</v>
      </c>
      <c r="N27" s="15">
        <f t="shared" si="2"/>
        <v>57040</v>
      </c>
      <c r="O27" s="15">
        <f t="shared" si="3"/>
        <v>64400</v>
      </c>
      <c r="P27" s="15" t="s">
        <v>87</v>
      </c>
    </row>
    <row r="28" spans="2:16" x14ac:dyDescent="0.25">
      <c r="B28" s="15">
        <v>71</v>
      </c>
      <c r="C28" s="15">
        <v>8698</v>
      </c>
      <c r="D28" s="15">
        <v>169</v>
      </c>
      <c r="E28" s="15">
        <v>75</v>
      </c>
      <c r="F28" s="15">
        <v>174</v>
      </c>
      <c r="G28" s="15">
        <v>75</v>
      </c>
      <c r="H28" s="17">
        <v>39408</v>
      </c>
      <c r="I28" s="15">
        <v>8</v>
      </c>
      <c r="J28" s="15">
        <v>15860</v>
      </c>
      <c r="K28" s="15">
        <v>11025</v>
      </c>
      <c r="L28" s="15">
        <f t="shared" si="0"/>
        <v>4835</v>
      </c>
      <c r="M28" s="15">
        <f t="shared" si="1"/>
        <v>157</v>
      </c>
      <c r="N28" s="15">
        <f t="shared" si="2"/>
        <v>37954.75</v>
      </c>
      <c r="O28" s="15">
        <f t="shared" si="3"/>
        <v>42789.75</v>
      </c>
      <c r="P28" s="15" t="s">
        <v>67</v>
      </c>
    </row>
    <row r="29" spans="2:16" x14ac:dyDescent="0.25">
      <c r="B29" s="15">
        <v>72</v>
      </c>
      <c r="C29" s="15">
        <v>8698</v>
      </c>
      <c r="D29" s="15">
        <v>165</v>
      </c>
      <c r="E29" s="15">
        <v>70</v>
      </c>
      <c r="F29" s="15">
        <v>196</v>
      </c>
      <c r="G29" s="15">
        <v>20</v>
      </c>
      <c r="H29" s="17">
        <v>39756</v>
      </c>
      <c r="I29" s="15">
        <v>5</v>
      </c>
      <c r="J29" s="15">
        <v>17576</v>
      </c>
      <c r="K29" s="15">
        <v>10300</v>
      </c>
      <c r="L29" s="15">
        <f t="shared" si="0"/>
        <v>7276</v>
      </c>
      <c r="M29" s="15">
        <f t="shared" si="1"/>
        <v>145</v>
      </c>
      <c r="N29" s="15">
        <f t="shared" si="2"/>
        <v>52751</v>
      </c>
      <c r="O29" s="15">
        <f t="shared" si="3"/>
        <v>60027</v>
      </c>
      <c r="P29" s="15" t="s">
        <v>88</v>
      </c>
    </row>
    <row r="30" spans="2:16" x14ac:dyDescent="0.25">
      <c r="B30" s="42"/>
      <c r="C30" s="42"/>
      <c r="D30" s="42"/>
      <c r="E30" s="42"/>
      <c r="F30" s="42"/>
      <c r="G30" s="42"/>
      <c r="H30" s="42"/>
      <c r="I30" s="42"/>
      <c r="J30" s="46"/>
      <c r="K30" s="46"/>
      <c r="L30" s="46">
        <f>SUM(L5:L29)</f>
        <v>475826</v>
      </c>
      <c r="M30" s="46"/>
      <c r="N30" s="46"/>
      <c r="O30" s="46">
        <f>SUM(O5:O29)</f>
        <v>3997123.1500000004</v>
      </c>
      <c r="P30" s="42"/>
    </row>
    <row r="31" spans="2:16" x14ac:dyDescent="0.25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</row>
    <row r="32" spans="2:16" x14ac:dyDescent="0.25">
      <c r="B32" s="48" t="s">
        <v>34</v>
      </c>
      <c r="C32" s="48"/>
      <c r="D32" s="48"/>
      <c r="E32" s="48"/>
      <c r="F32" s="48"/>
      <c r="G32" s="48"/>
      <c r="H32" s="38"/>
      <c r="I32" s="38"/>
      <c r="J32" s="38"/>
      <c r="K32" s="38"/>
      <c r="L32" s="48" t="s">
        <v>35</v>
      </c>
      <c r="M32" s="48"/>
      <c r="N32" s="48"/>
      <c r="O32" s="48"/>
      <c r="P32" s="48"/>
    </row>
    <row r="33" spans="2:16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2:16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8" t="s">
        <v>36</v>
      </c>
      <c r="M34" s="48"/>
      <c r="N34" s="48"/>
      <c r="O34" s="48"/>
      <c r="P34" s="48"/>
    </row>
  </sheetData>
  <mergeCells count="18">
    <mergeCell ref="L34:P34"/>
    <mergeCell ref="M3:M4"/>
    <mergeCell ref="N3:N4"/>
    <mergeCell ref="O3:O4"/>
    <mergeCell ref="P3:P4"/>
    <mergeCell ref="B5:I5"/>
    <mergeCell ref="B32:G32"/>
    <mergeCell ref="L32:P32"/>
    <mergeCell ref="B2:P2"/>
    <mergeCell ref="B3:B4"/>
    <mergeCell ref="C3:C4"/>
    <mergeCell ref="D3:E3"/>
    <mergeCell ref="F3:G3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workbookViewId="0">
      <selection activeCell="A6" sqref="A6"/>
    </sheetView>
  </sheetViews>
  <sheetFormatPr defaultRowHeight="15" x14ac:dyDescent="0.25"/>
  <cols>
    <col min="2" max="2" width="7.42578125" customWidth="1"/>
    <col min="3" max="3" width="12.5703125" customWidth="1"/>
    <col min="4" max="4" width="9.140625" customWidth="1"/>
    <col min="5" max="5" width="9.42578125" customWidth="1"/>
    <col min="6" max="6" width="9" bestFit="1" customWidth="1"/>
    <col min="7" max="7" width="8.140625" customWidth="1"/>
    <col min="8" max="8" width="11.140625" customWidth="1"/>
    <col min="9" max="9" width="12.42578125" customWidth="1"/>
    <col min="10" max="10" width="11.85546875" customWidth="1"/>
    <col min="11" max="11" width="10.7109375" customWidth="1"/>
    <col min="12" max="12" width="10.28515625" customWidth="1"/>
    <col min="14" max="14" width="12.28515625" customWidth="1"/>
    <col min="15" max="15" width="13" customWidth="1"/>
    <col min="16" max="16" width="27" customWidth="1"/>
  </cols>
  <sheetData>
    <row r="2" spans="2:16" x14ac:dyDescent="0.2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</row>
    <row r="3" spans="2:16" ht="35.25" customHeight="1" x14ac:dyDescent="0.25">
      <c r="B3" s="34" t="s">
        <v>1</v>
      </c>
      <c r="C3" s="34" t="s">
        <v>2</v>
      </c>
      <c r="D3" s="43" t="s">
        <v>3</v>
      </c>
      <c r="E3" s="45"/>
      <c r="F3" s="43" t="s">
        <v>4</v>
      </c>
      <c r="G3" s="45"/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  <c r="N3" s="34" t="s">
        <v>11</v>
      </c>
      <c r="O3" s="34" t="s">
        <v>12</v>
      </c>
      <c r="P3" s="34" t="s">
        <v>13</v>
      </c>
    </row>
    <row r="4" spans="2:16" ht="30" customHeight="1" x14ac:dyDescent="0.25">
      <c r="B4" s="35"/>
      <c r="C4" s="35"/>
      <c r="D4" s="15" t="s">
        <v>14</v>
      </c>
      <c r="E4" s="15" t="s">
        <v>15</v>
      </c>
      <c r="F4" s="15" t="s">
        <v>14</v>
      </c>
      <c r="G4" s="15" t="s">
        <v>15</v>
      </c>
      <c r="H4" s="35"/>
      <c r="I4" s="35"/>
      <c r="J4" s="35"/>
      <c r="K4" s="35"/>
      <c r="L4" s="35"/>
      <c r="M4" s="35"/>
      <c r="N4" s="35"/>
      <c r="O4" s="35"/>
      <c r="P4" s="35"/>
    </row>
    <row r="5" spans="2:16" x14ac:dyDescent="0.25">
      <c r="B5" s="49" t="s">
        <v>89</v>
      </c>
      <c r="C5" s="50"/>
      <c r="D5" s="50"/>
      <c r="E5" s="50"/>
      <c r="F5" s="50"/>
      <c r="G5" s="50"/>
      <c r="H5" s="51"/>
      <c r="I5" s="15"/>
      <c r="J5" s="15"/>
      <c r="K5" s="15"/>
      <c r="L5" s="15">
        <v>475826</v>
      </c>
      <c r="M5" s="15"/>
      <c r="N5" s="15"/>
      <c r="O5" s="15">
        <v>3997123.1500000004</v>
      </c>
      <c r="P5" s="15"/>
    </row>
    <row r="6" spans="2:16" x14ac:dyDescent="0.25">
      <c r="B6" s="15">
        <v>73</v>
      </c>
      <c r="C6" s="15">
        <v>8689</v>
      </c>
      <c r="D6" s="15">
        <v>31</v>
      </c>
      <c r="E6" s="15">
        <v>16</v>
      </c>
      <c r="F6" s="15">
        <v>32</v>
      </c>
      <c r="G6" s="15">
        <v>16</v>
      </c>
      <c r="H6" s="17">
        <v>39575</v>
      </c>
      <c r="I6" s="15">
        <v>7</v>
      </c>
      <c r="J6" s="15">
        <v>22657</v>
      </c>
      <c r="K6" s="15">
        <v>7370</v>
      </c>
      <c r="L6" s="15">
        <f>J6-K6</f>
        <v>15287</v>
      </c>
      <c r="M6" s="15">
        <f>DATEDIF(H6,"31.12.2020","M")</f>
        <v>151</v>
      </c>
      <c r="N6" s="15">
        <f>L6*M6*0.05</f>
        <v>115416.85</v>
      </c>
      <c r="O6" s="15">
        <f>L6+N6</f>
        <v>130703.85</v>
      </c>
      <c r="P6" s="15" t="s">
        <v>90</v>
      </c>
    </row>
    <row r="7" spans="2:16" x14ac:dyDescent="0.25">
      <c r="B7" s="15">
        <v>74</v>
      </c>
      <c r="C7" s="15">
        <v>8689</v>
      </c>
      <c r="D7" s="15">
        <v>157</v>
      </c>
      <c r="E7" s="15">
        <v>49</v>
      </c>
      <c r="F7" s="15">
        <v>161</v>
      </c>
      <c r="G7" s="15">
        <v>99</v>
      </c>
      <c r="H7" s="17">
        <v>39727</v>
      </c>
      <c r="I7" s="15">
        <v>12</v>
      </c>
      <c r="J7" s="15">
        <v>24500</v>
      </c>
      <c r="K7" s="15">
        <v>23360</v>
      </c>
      <c r="L7" s="15">
        <f t="shared" ref="L7:L29" si="0">J7-K7</f>
        <v>1140</v>
      </c>
      <c r="M7" s="15">
        <f t="shared" ref="M7:M29" si="1">DATEDIF(H7,"31.12.2020","M")</f>
        <v>146</v>
      </c>
      <c r="N7" s="15">
        <f t="shared" ref="N7:N29" si="2">L7*M7*0.05</f>
        <v>8322</v>
      </c>
      <c r="O7" s="15">
        <f t="shared" ref="O7:O29" si="3">L7+N7</f>
        <v>9462</v>
      </c>
      <c r="P7" s="15" t="s">
        <v>91</v>
      </c>
    </row>
    <row r="8" spans="2:16" x14ac:dyDescent="0.25">
      <c r="B8" s="15">
        <v>75</v>
      </c>
      <c r="C8" s="15">
        <v>8693</v>
      </c>
      <c r="D8" s="15">
        <v>165</v>
      </c>
      <c r="E8" s="15">
        <v>76</v>
      </c>
      <c r="F8" s="15">
        <v>196</v>
      </c>
      <c r="G8" s="15">
        <v>26</v>
      </c>
      <c r="H8" s="17">
        <v>39757</v>
      </c>
      <c r="I8" s="15">
        <v>10</v>
      </c>
      <c r="J8" s="15">
        <v>16000</v>
      </c>
      <c r="K8" s="15">
        <v>11330</v>
      </c>
      <c r="L8" s="15">
        <f t="shared" si="0"/>
        <v>4670</v>
      </c>
      <c r="M8" s="15">
        <f t="shared" si="1"/>
        <v>145</v>
      </c>
      <c r="N8" s="15">
        <f t="shared" si="2"/>
        <v>33857.5</v>
      </c>
      <c r="O8" s="15">
        <f t="shared" si="3"/>
        <v>38527.5</v>
      </c>
      <c r="P8" s="15" t="s">
        <v>92</v>
      </c>
    </row>
    <row r="9" spans="2:16" x14ac:dyDescent="0.25">
      <c r="B9" s="15">
        <v>76</v>
      </c>
      <c r="C9" s="15">
        <v>147</v>
      </c>
      <c r="D9" s="15">
        <v>257</v>
      </c>
      <c r="E9" s="15">
        <v>68</v>
      </c>
      <c r="F9" s="15">
        <v>230</v>
      </c>
      <c r="G9" s="15">
        <v>18</v>
      </c>
      <c r="H9" s="17">
        <v>39459</v>
      </c>
      <c r="I9" s="15">
        <v>9</v>
      </c>
      <c r="J9" s="15">
        <v>11800</v>
      </c>
      <c r="K9" s="15">
        <v>4900</v>
      </c>
      <c r="L9" s="15">
        <f t="shared" si="0"/>
        <v>6900</v>
      </c>
      <c r="M9" s="15">
        <f t="shared" si="1"/>
        <v>155</v>
      </c>
      <c r="N9" s="15">
        <f t="shared" si="2"/>
        <v>53475</v>
      </c>
      <c r="O9" s="15">
        <f t="shared" si="3"/>
        <v>60375</v>
      </c>
      <c r="P9" s="15" t="s">
        <v>93</v>
      </c>
    </row>
    <row r="10" spans="2:16" x14ac:dyDescent="0.25">
      <c r="B10" s="15">
        <v>77</v>
      </c>
      <c r="C10" s="15">
        <v>147</v>
      </c>
      <c r="D10" s="15">
        <v>31</v>
      </c>
      <c r="E10" s="15">
        <v>12</v>
      </c>
      <c r="F10" s="15">
        <v>32</v>
      </c>
      <c r="G10" s="15">
        <v>12</v>
      </c>
      <c r="H10" s="17">
        <v>39575</v>
      </c>
      <c r="I10" s="15">
        <v>14</v>
      </c>
      <c r="J10" s="15">
        <v>11320</v>
      </c>
      <c r="K10" s="15">
        <v>450</v>
      </c>
      <c r="L10" s="15">
        <f t="shared" si="0"/>
        <v>10870</v>
      </c>
      <c r="M10" s="15">
        <f t="shared" si="1"/>
        <v>151</v>
      </c>
      <c r="N10" s="15">
        <f t="shared" si="2"/>
        <v>82068.5</v>
      </c>
      <c r="O10" s="15">
        <f t="shared" si="3"/>
        <v>92938.5</v>
      </c>
      <c r="P10" s="15" t="s">
        <v>94</v>
      </c>
    </row>
    <row r="11" spans="2:16" x14ac:dyDescent="0.25">
      <c r="B11" s="15">
        <v>78</v>
      </c>
      <c r="C11" s="15">
        <v>147</v>
      </c>
      <c r="D11" s="15">
        <v>99</v>
      </c>
      <c r="E11" s="15">
        <v>62</v>
      </c>
      <c r="F11" s="15">
        <v>131</v>
      </c>
      <c r="G11" s="15">
        <v>12</v>
      </c>
      <c r="H11" s="17">
        <v>39687</v>
      </c>
      <c r="I11" s="15">
        <v>3</v>
      </c>
      <c r="J11" s="15">
        <v>20600</v>
      </c>
      <c r="K11" s="15">
        <v>12088</v>
      </c>
      <c r="L11" s="15">
        <f t="shared" si="0"/>
        <v>8512</v>
      </c>
      <c r="M11" s="15">
        <f t="shared" si="1"/>
        <v>148</v>
      </c>
      <c r="N11" s="15">
        <f t="shared" si="2"/>
        <v>62988.800000000003</v>
      </c>
      <c r="O11" s="15">
        <f t="shared" si="3"/>
        <v>71500.800000000003</v>
      </c>
      <c r="P11" s="15" t="s">
        <v>95</v>
      </c>
    </row>
    <row r="12" spans="2:16" x14ac:dyDescent="0.25">
      <c r="B12" s="15">
        <v>79</v>
      </c>
      <c r="C12" s="15">
        <v>147</v>
      </c>
      <c r="D12" s="15">
        <v>100</v>
      </c>
      <c r="E12" s="15">
        <v>22</v>
      </c>
      <c r="F12" s="15">
        <v>131</v>
      </c>
      <c r="G12" s="15">
        <v>72</v>
      </c>
      <c r="H12" s="17">
        <v>39597</v>
      </c>
      <c r="I12" s="15">
        <v>6</v>
      </c>
      <c r="J12" s="15">
        <v>17560</v>
      </c>
      <c r="K12" s="15">
        <v>5500</v>
      </c>
      <c r="L12" s="15">
        <f t="shared" si="0"/>
        <v>12060</v>
      </c>
      <c r="M12" s="15">
        <f t="shared" si="1"/>
        <v>151</v>
      </c>
      <c r="N12" s="15">
        <f t="shared" si="2"/>
        <v>91053</v>
      </c>
      <c r="O12" s="15">
        <f t="shared" si="3"/>
        <v>103113</v>
      </c>
      <c r="P12" s="15" t="s">
        <v>96</v>
      </c>
    </row>
    <row r="13" spans="2:16" x14ac:dyDescent="0.25">
      <c r="B13" s="15">
        <v>80</v>
      </c>
      <c r="C13" s="15">
        <v>147</v>
      </c>
      <c r="D13" s="15">
        <v>99</v>
      </c>
      <c r="E13" s="15">
        <v>91</v>
      </c>
      <c r="F13" s="15">
        <v>131</v>
      </c>
      <c r="G13" s="15">
        <v>141</v>
      </c>
      <c r="H13" s="17">
        <v>39688</v>
      </c>
      <c r="I13" s="15">
        <v>10</v>
      </c>
      <c r="J13" s="15">
        <v>14040</v>
      </c>
      <c r="K13" s="15">
        <v>8190</v>
      </c>
      <c r="L13" s="15">
        <f t="shared" si="0"/>
        <v>5850</v>
      </c>
      <c r="M13" s="15">
        <f t="shared" si="1"/>
        <v>148</v>
      </c>
      <c r="N13" s="15">
        <f t="shared" si="2"/>
        <v>43290</v>
      </c>
      <c r="O13" s="15">
        <f t="shared" si="3"/>
        <v>49140</v>
      </c>
      <c r="P13" s="15" t="s">
        <v>97</v>
      </c>
    </row>
    <row r="14" spans="2:16" x14ac:dyDescent="0.25">
      <c r="B14" s="15">
        <v>81</v>
      </c>
      <c r="C14" s="15">
        <v>147</v>
      </c>
      <c r="D14" s="15">
        <v>257</v>
      </c>
      <c r="E14" s="15">
        <v>71</v>
      </c>
      <c r="F14" s="15">
        <v>230</v>
      </c>
      <c r="G14" s="15">
        <v>21</v>
      </c>
      <c r="H14" s="17">
        <v>39459</v>
      </c>
      <c r="I14" s="15">
        <v>16</v>
      </c>
      <c r="J14" s="15">
        <v>7830</v>
      </c>
      <c r="K14" s="15">
        <v>3885</v>
      </c>
      <c r="L14" s="15">
        <f t="shared" si="0"/>
        <v>3945</v>
      </c>
      <c r="M14" s="15">
        <f t="shared" si="1"/>
        <v>155</v>
      </c>
      <c r="N14" s="15">
        <f t="shared" si="2"/>
        <v>30573.75</v>
      </c>
      <c r="O14" s="15">
        <f t="shared" si="3"/>
        <v>34518.75</v>
      </c>
      <c r="P14" s="15" t="s">
        <v>67</v>
      </c>
    </row>
    <row r="15" spans="2:16" x14ac:dyDescent="0.25">
      <c r="B15" s="15">
        <v>82</v>
      </c>
      <c r="C15" s="15">
        <v>147</v>
      </c>
      <c r="D15" s="15">
        <v>4</v>
      </c>
      <c r="E15" s="15">
        <v>47</v>
      </c>
      <c r="F15" s="15">
        <v>4</v>
      </c>
      <c r="G15" s="15">
        <v>47</v>
      </c>
      <c r="H15" s="17">
        <v>39562</v>
      </c>
      <c r="I15" s="15">
        <v>13</v>
      </c>
      <c r="J15" s="15">
        <v>6075</v>
      </c>
      <c r="K15" s="15">
        <v>1240</v>
      </c>
      <c r="L15" s="15">
        <f t="shared" si="0"/>
        <v>4835</v>
      </c>
      <c r="M15" s="15">
        <f t="shared" si="1"/>
        <v>152</v>
      </c>
      <c r="N15" s="15">
        <f t="shared" si="2"/>
        <v>36746</v>
      </c>
      <c r="O15" s="15">
        <f t="shared" si="3"/>
        <v>41581</v>
      </c>
      <c r="P15" s="15" t="s">
        <v>93</v>
      </c>
    </row>
    <row r="16" spans="2:16" x14ac:dyDescent="0.25">
      <c r="B16" s="15">
        <v>83</v>
      </c>
      <c r="C16" s="15">
        <v>147</v>
      </c>
      <c r="D16" s="15">
        <v>4</v>
      </c>
      <c r="E16" s="15">
        <v>46</v>
      </c>
      <c r="F16" s="15">
        <v>4</v>
      </c>
      <c r="G16" s="15">
        <v>46</v>
      </c>
      <c r="H16" s="17">
        <v>39562</v>
      </c>
      <c r="I16" s="15">
        <v>13</v>
      </c>
      <c r="J16" s="15">
        <v>11110</v>
      </c>
      <c r="K16" s="15">
        <v>800</v>
      </c>
      <c r="L16" s="15">
        <f t="shared" si="0"/>
        <v>10310</v>
      </c>
      <c r="M16" s="15">
        <f t="shared" si="1"/>
        <v>152</v>
      </c>
      <c r="N16" s="15">
        <f t="shared" si="2"/>
        <v>78356</v>
      </c>
      <c r="O16" s="15">
        <f t="shared" si="3"/>
        <v>88666</v>
      </c>
      <c r="P16" s="15" t="s">
        <v>93</v>
      </c>
    </row>
    <row r="17" spans="2:16" x14ac:dyDescent="0.25">
      <c r="B17" s="15">
        <v>84</v>
      </c>
      <c r="C17" s="15">
        <v>147</v>
      </c>
      <c r="D17" s="15">
        <v>129</v>
      </c>
      <c r="E17" s="15">
        <v>100</v>
      </c>
      <c r="F17" s="15">
        <v>135</v>
      </c>
      <c r="G17" s="15">
        <v>50</v>
      </c>
      <c r="H17" s="17">
        <v>39709</v>
      </c>
      <c r="I17" s="15">
        <v>11</v>
      </c>
      <c r="J17" s="15">
        <v>16305</v>
      </c>
      <c r="K17" s="15">
        <v>8355</v>
      </c>
      <c r="L17" s="15">
        <f t="shared" si="0"/>
        <v>7950</v>
      </c>
      <c r="M17" s="15">
        <f t="shared" si="1"/>
        <v>147</v>
      </c>
      <c r="N17" s="15">
        <f t="shared" si="2"/>
        <v>58432.5</v>
      </c>
      <c r="O17" s="15">
        <f t="shared" si="3"/>
        <v>66382.5</v>
      </c>
      <c r="P17" s="15" t="s">
        <v>93</v>
      </c>
    </row>
    <row r="18" spans="2:16" x14ac:dyDescent="0.25">
      <c r="B18" s="15">
        <v>85</v>
      </c>
      <c r="C18" s="15">
        <v>147</v>
      </c>
      <c r="D18" s="15">
        <v>4</v>
      </c>
      <c r="E18" s="15">
        <v>14</v>
      </c>
      <c r="F18" s="15">
        <v>4</v>
      </c>
      <c r="G18" s="15">
        <v>14</v>
      </c>
      <c r="H18" s="17">
        <v>39560</v>
      </c>
      <c r="I18" s="15">
        <v>17</v>
      </c>
      <c r="J18" s="15">
        <v>6820</v>
      </c>
      <c r="K18" s="15">
        <v>4025</v>
      </c>
      <c r="L18" s="15">
        <f t="shared" si="0"/>
        <v>2795</v>
      </c>
      <c r="M18" s="15">
        <f t="shared" si="1"/>
        <v>152</v>
      </c>
      <c r="N18" s="15">
        <f t="shared" si="2"/>
        <v>21242</v>
      </c>
      <c r="O18" s="15">
        <f t="shared" si="3"/>
        <v>24037</v>
      </c>
      <c r="P18" s="15" t="s">
        <v>93</v>
      </c>
    </row>
    <row r="19" spans="2:16" x14ac:dyDescent="0.25">
      <c r="B19" s="15">
        <v>86</v>
      </c>
      <c r="C19" s="15">
        <v>169</v>
      </c>
      <c r="D19" s="15">
        <v>99</v>
      </c>
      <c r="E19" s="15">
        <v>23</v>
      </c>
      <c r="F19" s="15">
        <v>120</v>
      </c>
      <c r="G19" s="15">
        <v>73</v>
      </c>
      <c r="H19" s="17">
        <v>39686</v>
      </c>
      <c r="I19" s="15">
        <v>10</v>
      </c>
      <c r="J19" s="15">
        <v>13970</v>
      </c>
      <c r="K19" s="15">
        <v>5090</v>
      </c>
      <c r="L19" s="15">
        <f t="shared" si="0"/>
        <v>8880</v>
      </c>
      <c r="M19" s="15">
        <f t="shared" si="1"/>
        <v>148</v>
      </c>
      <c r="N19" s="15">
        <f t="shared" si="2"/>
        <v>65712</v>
      </c>
      <c r="O19" s="15">
        <f t="shared" si="3"/>
        <v>74592</v>
      </c>
      <c r="P19" s="15" t="s">
        <v>98</v>
      </c>
    </row>
    <row r="20" spans="2:16" x14ac:dyDescent="0.25">
      <c r="B20" s="15">
        <v>87</v>
      </c>
      <c r="C20" s="15">
        <v>169</v>
      </c>
      <c r="D20" s="15">
        <v>100</v>
      </c>
      <c r="E20" s="15">
        <v>14</v>
      </c>
      <c r="F20" s="15">
        <v>131</v>
      </c>
      <c r="G20" s="15">
        <v>64</v>
      </c>
      <c r="H20" s="17">
        <v>39669</v>
      </c>
      <c r="I20" s="15">
        <v>5</v>
      </c>
      <c r="J20" s="15">
        <v>24850</v>
      </c>
      <c r="K20" s="15">
        <v>17975</v>
      </c>
      <c r="L20" s="15">
        <f t="shared" si="0"/>
        <v>6875</v>
      </c>
      <c r="M20" s="15">
        <f t="shared" si="1"/>
        <v>148</v>
      </c>
      <c r="N20" s="15">
        <f t="shared" si="2"/>
        <v>50875</v>
      </c>
      <c r="O20" s="15">
        <f t="shared" si="3"/>
        <v>57750</v>
      </c>
      <c r="P20" s="15" t="s">
        <v>99</v>
      </c>
    </row>
    <row r="21" spans="2:16" x14ac:dyDescent="0.25">
      <c r="B21" s="15">
        <v>88</v>
      </c>
      <c r="C21" s="15">
        <v>169</v>
      </c>
      <c r="D21" s="15">
        <v>210</v>
      </c>
      <c r="E21" s="15">
        <v>89</v>
      </c>
      <c r="F21" s="15">
        <v>219</v>
      </c>
      <c r="G21" s="15">
        <v>39</v>
      </c>
      <c r="H21" s="17">
        <v>39474</v>
      </c>
      <c r="I21" s="15">
        <v>8</v>
      </c>
      <c r="J21" s="15">
        <v>26570</v>
      </c>
      <c r="K21" s="15">
        <v>10050</v>
      </c>
      <c r="L21" s="15">
        <f t="shared" si="0"/>
        <v>16520</v>
      </c>
      <c r="M21" s="15">
        <f t="shared" si="1"/>
        <v>155</v>
      </c>
      <c r="N21" s="15">
        <f t="shared" si="2"/>
        <v>128030</v>
      </c>
      <c r="O21" s="15">
        <f t="shared" si="3"/>
        <v>144550</v>
      </c>
      <c r="P21" s="15" t="s">
        <v>93</v>
      </c>
    </row>
    <row r="22" spans="2:16" x14ac:dyDescent="0.25">
      <c r="B22" s="15">
        <v>89</v>
      </c>
      <c r="C22" s="15">
        <v>169</v>
      </c>
      <c r="D22" s="15">
        <v>32</v>
      </c>
      <c r="E22" s="15">
        <v>58</v>
      </c>
      <c r="F22" s="15">
        <v>33</v>
      </c>
      <c r="G22" s="15">
        <v>58</v>
      </c>
      <c r="H22" s="17">
        <v>39581</v>
      </c>
      <c r="I22" s="15">
        <v>13</v>
      </c>
      <c r="J22" s="15">
        <v>5710</v>
      </c>
      <c r="K22" s="15">
        <v>1800</v>
      </c>
      <c r="L22" s="15">
        <f t="shared" si="0"/>
        <v>3910</v>
      </c>
      <c r="M22" s="15">
        <f t="shared" si="1"/>
        <v>151</v>
      </c>
      <c r="N22" s="15">
        <f t="shared" si="2"/>
        <v>29520.5</v>
      </c>
      <c r="O22" s="15">
        <f t="shared" si="3"/>
        <v>33430.5</v>
      </c>
      <c r="P22" s="15" t="s">
        <v>100</v>
      </c>
    </row>
    <row r="23" spans="2:16" x14ac:dyDescent="0.25">
      <c r="B23" s="15">
        <v>90</v>
      </c>
      <c r="C23" s="15">
        <v>169</v>
      </c>
      <c r="D23" s="15">
        <v>22</v>
      </c>
      <c r="E23" s="15">
        <v>24</v>
      </c>
      <c r="F23" s="15">
        <v>31</v>
      </c>
      <c r="G23" s="15">
        <v>24</v>
      </c>
      <c r="H23" s="17">
        <v>39570</v>
      </c>
      <c r="I23" s="15">
        <v>17</v>
      </c>
      <c r="J23" s="15">
        <v>9200</v>
      </c>
      <c r="K23" s="15">
        <v>0</v>
      </c>
      <c r="L23" s="15">
        <f t="shared" si="0"/>
        <v>9200</v>
      </c>
      <c r="M23" s="15">
        <f t="shared" si="1"/>
        <v>151</v>
      </c>
      <c r="N23" s="15">
        <f t="shared" si="2"/>
        <v>69460</v>
      </c>
      <c r="O23" s="15">
        <f t="shared" si="3"/>
        <v>78660</v>
      </c>
      <c r="P23" s="15" t="s">
        <v>101</v>
      </c>
    </row>
    <row r="24" spans="2:16" x14ac:dyDescent="0.25">
      <c r="B24" s="15">
        <v>91</v>
      </c>
      <c r="C24" s="15">
        <v>5326</v>
      </c>
      <c r="D24" s="15" t="s">
        <v>102</v>
      </c>
      <c r="E24" s="15" t="s">
        <v>102</v>
      </c>
      <c r="F24" s="15" t="s">
        <v>102</v>
      </c>
      <c r="G24" s="15">
        <v>7</v>
      </c>
      <c r="H24" s="17">
        <v>39884</v>
      </c>
      <c r="I24" s="15">
        <v>7</v>
      </c>
      <c r="J24" s="15">
        <v>23225</v>
      </c>
      <c r="K24" s="15">
        <v>13900</v>
      </c>
      <c r="L24" s="15">
        <f t="shared" si="0"/>
        <v>9325</v>
      </c>
      <c r="M24" s="15">
        <f t="shared" si="1"/>
        <v>141</v>
      </c>
      <c r="N24" s="15">
        <f t="shared" si="2"/>
        <v>65741.25</v>
      </c>
      <c r="O24" s="15">
        <f t="shared" si="3"/>
        <v>75066.25</v>
      </c>
      <c r="P24" s="15" t="s">
        <v>103</v>
      </c>
    </row>
    <row r="25" spans="2:16" x14ac:dyDescent="0.25">
      <c r="B25" s="15">
        <v>92</v>
      </c>
      <c r="C25" s="15">
        <v>5326</v>
      </c>
      <c r="D25" s="15">
        <v>12</v>
      </c>
      <c r="E25" s="15">
        <v>56</v>
      </c>
      <c r="F25" s="15">
        <v>13</v>
      </c>
      <c r="G25" s="15">
        <v>56</v>
      </c>
      <c r="H25" s="17">
        <v>39931</v>
      </c>
      <c r="I25" s="15">
        <v>15</v>
      </c>
      <c r="J25" s="15">
        <v>6370</v>
      </c>
      <c r="K25" s="15">
        <v>2845</v>
      </c>
      <c r="L25" s="15">
        <f t="shared" si="0"/>
        <v>3525</v>
      </c>
      <c r="M25" s="15">
        <f t="shared" si="1"/>
        <v>140</v>
      </c>
      <c r="N25" s="15">
        <f t="shared" si="2"/>
        <v>24675</v>
      </c>
      <c r="O25" s="15">
        <f t="shared" si="3"/>
        <v>28200</v>
      </c>
      <c r="P25" s="15" t="s">
        <v>104</v>
      </c>
    </row>
    <row r="26" spans="2:16" x14ac:dyDescent="0.25">
      <c r="B26" s="15">
        <v>93</v>
      </c>
      <c r="C26" s="15">
        <v>5326</v>
      </c>
      <c r="D26" s="15">
        <v>103</v>
      </c>
      <c r="E26" s="15">
        <v>68</v>
      </c>
      <c r="F26" s="15">
        <v>118</v>
      </c>
      <c r="G26" s="15">
        <v>18</v>
      </c>
      <c r="H26" s="17">
        <v>40129</v>
      </c>
      <c r="I26" s="15">
        <v>8</v>
      </c>
      <c r="J26" s="15">
        <v>19130</v>
      </c>
      <c r="K26" s="15">
        <v>11602</v>
      </c>
      <c r="L26" s="15">
        <f t="shared" si="0"/>
        <v>7528</v>
      </c>
      <c r="M26" s="15">
        <f t="shared" si="1"/>
        <v>133</v>
      </c>
      <c r="N26" s="15">
        <f t="shared" si="2"/>
        <v>50061.200000000004</v>
      </c>
      <c r="O26" s="15">
        <f t="shared" si="3"/>
        <v>57589.200000000004</v>
      </c>
      <c r="P26" s="15" t="s">
        <v>105</v>
      </c>
    </row>
    <row r="27" spans="2:16" x14ac:dyDescent="0.25">
      <c r="B27" s="15">
        <v>94</v>
      </c>
      <c r="C27" s="15">
        <v>3647</v>
      </c>
      <c r="D27" s="15">
        <v>73</v>
      </c>
      <c r="E27" s="15">
        <v>28</v>
      </c>
      <c r="F27" s="15">
        <v>60</v>
      </c>
      <c r="G27" s="15">
        <v>76</v>
      </c>
      <c r="H27" s="17">
        <v>40044</v>
      </c>
      <c r="I27" s="15">
        <v>12</v>
      </c>
      <c r="J27" s="15">
        <v>7110</v>
      </c>
      <c r="K27" s="15">
        <v>3280</v>
      </c>
      <c r="L27" s="15">
        <f t="shared" si="0"/>
        <v>3830</v>
      </c>
      <c r="M27" s="15">
        <f t="shared" si="1"/>
        <v>136</v>
      </c>
      <c r="N27" s="15">
        <f t="shared" si="2"/>
        <v>26044</v>
      </c>
      <c r="O27" s="15">
        <f t="shared" si="3"/>
        <v>29874</v>
      </c>
      <c r="P27" s="15" t="s">
        <v>106</v>
      </c>
    </row>
    <row r="28" spans="2:16" x14ac:dyDescent="0.25">
      <c r="B28" s="15">
        <v>95</v>
      </c>
      <c r="C28" s="15">
        <v>8371</v>
      </c>
      <c r="D28" s="15">
        <v>42</v>
      </c>
      <c r="E28" s="15">
        <v>37</v>
      </c>
      <c r="F28" s="15">
        <v>76</v>
      </c>
      <c r="G28" s="15">
        <v>87</v>
      </c>
      <c r="H28" s="17">
        <v>40053</v>
      </c>
      <c r="I28" s="15">
        <v>9</v>
      </c>
      <c r="J28" s="15">
        <v>24980</v>
      </c>
      <c r="K28" s="15">
        <v>13400</v>
      </c>
      <c r="L28" s="15">
        <f t="shared" si="0"/>
        <v>11580</v>
      </c>
      <c r="M28" s="15">
        <f t="shared" si="1"/>
        <v>136</v>
      </c>
      <c r="N28" s="15">
        <f t="shared" si="2"/>
        <v>78744</v>
      </c>
      <c r="O28" s="15">
        <f t="shared" si="3"/>
        <v>90324</v>
      </c>
      <c r="P28" s="15" t="s">
        <v>93</v>
      </c>
    </row>
    <row r="29" spans="2:16" x14ac:dyDescent="0.25">
      <c r="B29" s="15">
        <v>96</v>
      </c>
      <c r="C29" s="15">
        <v>5183</v>
      </c>
      <c r="D29" s="15">
        <v>31</v>
      </c>
      <c r="E29" s="15">
        <v>20</v>
      </c>
      <c r="F29" s="15">
        <v>32</v>
      </c>
      <c r="G29" s="15">
        <v>20</v>
      </c>
      <c r="H29" s="17">
        <v>39575</v>
      </c>
      <c r="I29" s="15">
        <v>13</v>
      </c>
      <c r="J29" s="15">
        <v>7630</v>
      </c>
      <c r="K29" s="15">
        <v>2600</v>
      </c>
      <c r="L29" s="15">
        <f t="shared" si="0"/>
        <v>5030</v>
      </c>
      <c r="M29" s="15">
        <f t="shared" si="1"/>
        <v>151</v>
      </c>
      <c r="N29" s="15">
        <f t="shared" si="2"/>
        <v>37976.5</v>
      </c>
      <c r="O29" s="15">
        <f t="shared" si="3"/>
        <v>43006.5</v>
      </c>
      <c r="P29" s="15" t="s">
        <v>107</v>
      </c>
    </row>
    <row r="30" spans="2:16" x14ac:dyDescent="0.25">
      <c r="B30" s="42"/>
      <c r="C30" s="42"/>
      <c r="D30" s="42"/>
      <c r="E30" s="42"/>
      <c r="F30" s="42"/>
      <c r="G30" s="42"/>
      <c r="H30" s="42"/>
      <c r="I30" s="42"/>
      <c r="J30" s="46"/>
      <c r="K30" s="46"/>
      <c r="L30" s="46">
        <f>SUM(L5:L29)</f>
        <v>657153</v>
      </c>
      <c r="M30" s="46"/>
      <c r="N30" s="46"/>
      <c r="O30" s="46">
        <f>SUM(O5:O29)</f>
        <v>5521111.5</v>
      </c>
      <c r="P30" s="42"/>
    </row>
    <row r="31" spans="2:16" x14ac:dyDescent="0.25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</row>
    <row r="32" spans="2:16" x14ac:dyDescent="0.25">
      <c r="B32" s="48" t="s">
        <v>34</v>
      </c>
      <c r="C32" s="48"/>
      <c r="D32" s="48"/>
      <c r="E32" s="48"/>
      <c r="F32" s="48"/>
      <c r="G32" s="48"/>
      <c r="H32" s="38"/>
      <c r="I32" s="38"/>
      <c r="J32" s="38"/>
      <c r="K32" s="38"/>
      <c r="L32" s="48" t="s">
        <v>35</v>
      </c>
      <c r="M32" s="48"/>
      <c r="N32" s="48"/>
      <c r="O32" s="48"/>
      <c r="P32" s="48"/>
    </row>
    <row r="33" spans="2:16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2:16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8" t="s">
        <v>36</v>
      </c>
      <c r="M34" s="48"/>
      <c r="N34" s="48"/>
      <c r="O34" s="48"/>
      <c r="P34" s="48"/>
    </row>
  </sheetData>
  <mergeCells count="18">
    <mergeCell ref="L34:P34"/>
    <mergeCell ref="M3:M4"/>
    <mergeCell ref="N3:N4"/>
    <mergeCell ref="O3:O4"/>
    <mergeCell ref="P3:P4"/>
    <mergeCell ref="B5:H5"/>
    <mergeCell ref="B32:G32"/>
    <mergeCell ref="L32:P32"/>
    <mergeCell ref="B2:P2"/>
    <mergeCell ref="B3:B4"/>
    <mergeCell ref="C3:C4"/>
    <mergeCell ref="D3:E3"/>
    <mergeCell ref="F3:G3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4"/>
  <sheetViews>
    <sheetView tabSelected="1" workbookViewId="0">
      <selection activeCell="G8" sqref="G8"/>
    </sheetView>
  </sheetViews>
  <sheetFormatPr defaultRowHeight="15" x14ac:dyDescent="0.25"/>
  <cols>
    <col min="2" max="2" width="7.42578125" customWidth="1"/>
    <col min="3" max="3" width="10.7109375" customWidth="1"/>
    <col min="4" max="4" width="8.28515625" customWidth="1"/>
    <col min="5" max="5" width="7.140625" customWidth="1"/>
    <col min="6" max="6" width="8.140625" customWidth="1"/>
    <col min="7" max="7" width="7" customWidth="1"/>
    <col min="8" max="8" width="10.140625" customWidth="1"/>
    <col min="9" max="9" width="14.5703125" customWidth="1"/>
    <col min="10" max="10" width="11.85546875" customWidth="1"/>
    <col min="11" max="11" width="10.7109375" customWidth="1"/>
    <col min="12" max="12" width="10.28515625" customWidth="1"/>
    <col min="14" max="14" width="12.28515625" customWidth="1"/>
    <col min="15" max="15" width="13.28515625" customWidth="1"/>
    <col min="16" max="16" width="31.5703125" customWidth="1"/>
  </cols>
  <sheetData>
    <row r="2" spans="2:16" x14ac:dyDescent="0.2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</row>
    <row r="3" spans="2:16" ht="39.75" customHeight="1" x14ac:dyDescent="0.25">
      <c r="B3" s="34" t="s">
        <v>1</v>
      </c>
      <c r="C3" s="34" t="s">
        <v>2</v>
      </c>
      <c r="D3" s="43" t="s">
        <v>3</v>
      </c>
      <c r="E3" s="45"/>
      <c r="F3" s="43" t="s">
        <v>4</v>
      </c>
      <c r="G3" s="45"/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  <c r="N3" s="34" t="s">
        <v>11</v>
      </c>
      <c r="O3" s="34" t="s">
        <v>12</v>
      </c>
      <c r="P3" s="34" t="s">
        <v>13</v>
      </c>
    </row>
    <row r="4" spans="2:16" ht="33.75" customHeight="1" x14ac:dyDescent="0.25">
      <c r="B4" s="35"/>
      <c r="C4" s="35"/>
      <c r="D4" s="15" t="s">
        <v>14</v>
      </c>
      <c r="E4" s="15" t="s">
        <v>15</v>
      </c>
      <c r="F4" s="15" t="s">
        <v>14</v>
      </c>
      <c r="G4" s="15" t="s">
        <v>15</v>
      </c>
      <c r="H4" s="35"/>
      <c r="I4" s="35"/>
      <c r="J4" s="35"/>
      <c r="K4" s="35"/>
      <c r="L4" s="35"/>
      <c r="M4" s="35"/>
      <c r="N4" s="35"/>
      <c r="O4" s="35"/>
      <c r="P4" s="35"/>
    </row>
    <row r="5" spans="2:16" x14ac:dyDescent="0.25">
      <c r="B5" s="43" t="s">
        <v>37</v>
      </c>
      <c r="C5" s="44"/>
      <c r="D5" s="44"/>
      <c r="E5" s="44"/>
      <c r="F5" s="44"/>
      <c r="G5" s="44"/>
      <c r="H5" s="45"/>
      <c r="I5" s="15"/>
      <c r="J5" s="15"/>
      <c r="K5" s="15"/>
      <c r="L5" s="15">
        <v>657153</v>
      </c>
      <c r="M5" s="15"/>
      <c r="N5" s="15"/>
      <c r="O5" s="15">
        <v>5521111.5</v>
      </c>
      <c r="P5" s="15"/>
    </row>
    <row r="6" spans="2:16" x14ac:dyDescent="0.25">
      <c r="B6" s="15">
        <v>97</v>
      </c>
      <c r="C6" s="15">
        <v>5183</v>
      </c>
      <c r="D6" s="15">
        <v>99</v>
      </c>
      <c r="E6" s="15">
        <v>90</v>
      </c>
      <c r="F6" s="15">
        <v>120</v>
      </c>
      <c r="G6" s="15">
        <v>90</v>
      </c>
      <c r="H6" s="17">
        <v>39686</v>
      </c>
      <c r="I6" s="15">
        <v>9</v>
      </c>
      <c r="J6" s="15">
        <v>14920</v>
      </c>
      <c r="K6" s="15">
        <v>8420</v>
      </c>
      <c r="L6" s="15">
        <f>J6-K6</f>
        <v>6500</v>
      </c>
      <c r="M6" s="15">
        <f>DATEDIF(H6,"31.12.2020","M")</f>
        <v>148</v>
      </c>
      <c r="N6" s="15">
        <f>L6*M6*0.05</f>
        <v>48100</v>
      </c>
      <c r="O6" s="15">
        <f>L6+N6</f>
        <v>54600</v>
      </c>
      <c r="P6" s="15" t="s">
        <v>108</v>
      </c>
    </row>
    <row r="7" spans="2:16" x14ac:dyDescent="0.25">
      <c r="B7" s="15">
        <v>98</v>
      </c>
      <c r="C7" s="15">
        <v>5183</v>
      </c>
      <c r="D7" s="15">
        <v>4</v>
      </c>
      <c r="E7" s="15">
        <v>13</v>
      </c>
      <c r="F7" s="15">
        <v>4</v>
      </c>
      <c r="G7" s="15">
        <v>13</v>
      </c>
      <c r="H7" s="17">
        <v>39560</v>
      </c>
      <c r="I7" s="15">
        <v>13</v>
      </c>
      <c r="J7" s="15">
        <v>10900</v>
      </c>
      <c r="K7" s="15">
        <v>2690</v>
      </c>
      <c r="L7" s="15">
        <f t="shared" ref="L7:L19" si="0">J7-K7</f>
        <v>8210</v>
      </c>
      <c r="M7" s="15">
        <f t="shared" ref="M7:M19" si="1">DATEDIF(H7,"31.12.2020","M")</f>
        <v>152</v>
      </c>
      <c r="N7" s="15">
        <f t="shared" ref="N7:N19" si="2">L7*M7*0.05</f>
        <v>62396</v>
      </c>
      <c r="O7" s="15">
        <f t="shared" ref="O7:O19" si="3">L7+N7</f>
        <v>70606</v>
      </c>
      <c r="P7" s="15" t="s">
        <v>67</v>
      </c>
    </row>
    <row r="8" spans="2:16" x14ac:dyDescent="0.25">
      <c r="B8" s="15">
        <v>99</v>
      </c>
      <c r="C8" s="15">
        <v>5183</v>
      </c>
      <c r="D8" s="15">
        <v>129</v>
      </c>
      <c r="E8" s="15">
        <v>49</v>
      </c>
      <c r="F8" s="15">
        <v>135</v>
      </c>
      <c r="G8" s="15">
        <v>99</v>
      </c>
      <c r="H8" s="17">
        <v>39711</v>
      </c>
      <c r="I8" s="15">
        <v>17</v>
      </c>
      <c r="J8" s="15">
        <v>22570</v>
      </c>
      <c r="K8" s="15">
        <v>11766</v>
      </c>
      <c r="L8" s="15">
        <f t="shared" si="0"/>
        <v>10804</v>
      </c>
      <c r="M8" s="15">
        <f t="shared" si="1"/>
        <v>147</v>
      </c>
      <c r="N8" s="15">
        <f t="shared" si="2"/>
        <v>79409.400000000009</v>
      </c>
      <c r="O8" s="15">
        <f t="shared" si="3"/>
        <v>90213.400000000009</v>
      </c>
      <c r="P8" s="15" t="s">
        <v>67</v>
      </c>
    </row>
    <row r="9" spans="2:16" x14ac:dyDescent="0.25">
      <c r="B9" s="15">
        <v>100</v>
      </c>
      <c r="C9" s="15">
        <v>5183</v>
      </c>
      <c r="D9" s="15">
        <v>257</v>
      </c>
      <c r="E9" s="15">
        <v>97</v>
      </c>
      <c r="F9" s="15">
        <v>230</v>
      </c>
      <c r="G9" s="15">
        <v>47</v>
      </c>
      <c r="H9" s="17">
        <v>39484</v>
      </c>
      <c r="I9" s="15">
        <v>6</v>
      </c>
      <c r="J9" s="15">
        <v>19660</v>
      </c>
      <c r="K9" s="15">
        <v>4800</v>
      </c>
      <c r="L9" s="15">
        <f t="shared" si="0"/>
        <v>14860</v>
      </c>
      <c r="M9" s="15">
        <f t="shared" si="1"/>
        <v>154</v>
      </c>
      <c r="N9" s="15">
        <f t="shared" si="2"/>
        <v>114422</v>
      </c>
      <c r="O9" s="15">
        <f t="shared" si="3"/>
        <v>129282</v>
      </c>
      <c r="P9" s="15" t="s">
        <v>67</v>
      </c>
    </row>
    <row r="10" spans="2:16" x14ac:dyDescent="0.25">
      <c r="B10" s="15">
        <v>101</v>
      </c>
      <c r="C10" s="15">
        <v>5183</v>
      </c>
      <c r="D10" s="15">
        <v>34</v>
      </c>
      <c r="E10" s="15">
        <v>89</v>
      </c>
      <c r="F10" s="15">
        <v>35</v>
      </c>
      <c r="G10" s="15">
        <v>39</v>
      </c>
      <c r="H10" s="17">
        <v>39589</v>
      </c>
      <c r="I10" s="15">
        <v>10</v>
      </c>
      <c r="J10" s="15">
        <v>17370</v>
      </c>
      <c r="K10" s="15">
        <v>5200</v>
      </c>
      <c r="L10" s="15">
        <f t="shared" si="0"/>
        <v>12170</v>
      </c>
      <c r="M10" s="15">
        <f t="shared" si="1"/>
        <v>151</v>
      </c>
      <c r="N10" s="15">
        <f t="shared" si="2"/>
        <v>91883.5</v>
      </c>
      <c r="O10" s="15">
        <f t="shared" si="3"/>
        <v>104053.5</v>
      </c>
      <c r="P10" s="15" t="s">
        <v>67</v>
      </c>
    </row>
    <row r="11" spans="2:16" x14ac:dyDescent="0.25">
      <c r="B11" s="15">
        <v>102</v>
      </c>
      <c r="C11" s="15">
        <v>5183</v>
      </c>
      <c r="D11" s="15">
        <v>100</v>
      </c>
      <c r="E11" s="15">
        <v>40</v>
      </c>
      <c r="F11" s="15">
        <v>131</v>
      </c>
      <c r="G11" s="15">
        <v>90</v>
      </c>
      <c r="H11" s="17">
        <v>39690</v>
      </c>
      <c r="I11" s="15">
        <v>10</v>
      </c>
      <c r="J11" s="15">
        <v>11810</v>
      </c>
      <c r="K11" s="15">
        <v>5940</v>
      </c>
      <c r="L11" s="15">
        <f t="shared" si="0"/>
        <v>5870</v>
      </c>
      <c r="M11" s="15">
        <f t="shared" si="1"/>
        <v>148</v>
      </c>
      <c r="N11" s="15">
        <f t="shared" si="2"/>
        <v>43438</v>
      </c>
      <c r="O11" s="15">
        <f t="shared" si="3"/>
        <v>49308</v>
      </c>
      <c r="P11" s="15" t="s">
        <v>67</v>
      </c>
    </row>
    <row r="12" spans="2:16" x14ac:dyDescent="0.25">
      <c r="B12" s="15">
        <v>103</v>
      </c>
      <c r="C12" s="15">
        <v>1428</v>
      </c>
      <c r="D12" s="15">
        <v>225</v>
      </c>
      <c r="E12" s="15">
        <v>92</v>
      </c>
      <c r="F12" s="15">
        <v>226</v>
      </c>
      <c r="G12" s="15">
        <v>42</v>
      </c>
      <c r="H12" s="17">
        <v>39493</v>
      </c>
      <c r="I12" s="15">
        <v>10</v>
      </c>
      <c r="J12" s="15">
        <v>11030</v>
      </c>
      <c r="K12" s="15">
        <v>850</v>
      </c>
      <c r="L12" s="15">
        <f t="shared" si="0"/>
        <v>10180</v>
      </c>
      <c r="M12" s="15">
        <f t="shared" si="1"/>
        <v>154</v>
      </c>
      <c r="N12" s="15">
        <f t="shared" si="2"/>
        <v>78386</v>
      </c>
      <c r="O12" s="15">
        <f t="shared" si="3"/>
        <v>88566</v>
      </c>
      <c r="P12" s="15" t="s">
        <v>67</v>
      </c>
    </row>
    <row r="13" spans="2:16" x14ac:dyDescent="0.25">
      <c r="B13" s="15">
        <v>104</v>
      </c>
      <c r="C13" s="15">
        <v>1428</v>
      </c>
      <c r="D13" s="15" t="s">
        <v>102</v>
      </c>
      <c r="E13" s="15" t="s">
        <v>102</v>
      </c>
      <c r="F13" s="15">
        <v>60</v>
      </c>
      <c r="G13" s="15">
        <v>87</v>
      </c>
      <c r="H13" s="17">
        <v>40045</v>
      </c>
      <c r="I13" s="15">
        <v>9</v>
      </c>
      <c r="J13" s="15">
        <v>16500</v>
      </c>
      <c r="K13" s="15">
        <v>8000</v>
      </c>
      <c r="L13" s="15">
        <f t="shared" si="0"/>
        <v>8500</v>
      </c>
      <c r="M13" s="15">
        <f t="shared" si="1"/>
        <v>136</v>
      </c>
      <c r="N13" s="15">
        <f t="shared" si="2"/>
        <v>57800</v>
      </c>
      <c r="O13" s="15">
        <f t="shared" si="3"/>
        <v>66300</v>
      </c>
      <c r="P13" s="15" t="s">
        <v>109</v>
      </c>
    </row>
    <row r="14" spans="2:16" x14ac:dyDescent="0.25">
      <c r="B14" s="15">
        <v>105</v>
      </c>
      <c r="C14" s="15">
        <v>3647</v>
      </c>
      <c r="D14" s="15">
        <v>225</v>
      </c>
      <c r="E14" s="15">
        <v>98</v>
      </c>
      <c r="F14" s="15">
        <v>226</v>
      </c>
      <c r="G14" s="15">
        <v>48</v>
      </c>
      <c r="H14" s="17">
        <v>39504</v>
      </c>
      <c r="I14" s="15">
        <v>8</v>
      </c>
      <c r="J14" s="15">
        <v>10800</v>
      </c>
      <c r="K14" s="15">
        <v>5400</v>
      </c>
      <c r="L14" s="15">
        <f t="shared" si="0"/>
        <v>5400</v>
      </c>
      <c r="M14" s="15">
        <f t="shared" si="1"/>
        <v>154</v>
      </c>
      <c r="N14" s="15">
        <f t="shared" si="2"/>
        <v>41580</v>
      </c>
      <c r="O14" s="15">
        <f t="shared" si="3"/>
        <v>46980</v>
      </c>
      <c r="P14" s="15" t="s">
        <v>67</v>
      </c>
    </row>
    <row r="15" spans="2:16" x14ac:dyDescent="0.25">
      <c r="B15" s="15">
        <v>106</v>
      </c>
      <c r="C15" s="15">
        <v>3647</v>
      </c>
      <c r="D15" s="15">
        <v>34</v>
      </c>
      <c r="E15" s="15">
        <v>1</v>
      </c>
      <c r="F15" s="15">
        <v>34</v>
      </c>
      <c r="G15" s="15">
        <v>51</v>
      </c>
      <c r="H15" s="17">
        <v>39585</v>
      </c>
      <c r="I15" s="15">
        <v>15</v>
      </c>
      <c r="J15" s="15">
        <v>22066</v>
      </c>
      <c r="K15" s="15">
        <v>4175</v>
      </c>
      <c r="L15" s="15">
        <f t="shared" si="0"/>
        <v>17891</v>
      </c>
      <c r="M15" s="15">
        <f t="shared" si="1"/>
        <v>151</v>
      </c>
      <c r="N15" s="15">
        <f t="shared" si="2"/>
        <v>135077.05000000002</v>
      </c>
      <c r="O15" s="15">
        <f t="shared" si="3"/>
        <v>152968.05000000002</v>
      </c>
      <c r="P15" s="15" t="s">
        <v>67</v>
      </c>
    </row>
    <row r="16" spans="2:16" x14ac:dyDescent="0.25">
      <c r="B16" s="15">
        <v>107</v>
      </c>
      <c r="C16" s="15">
        <v>3647</v>
      </c>
      <c r="D16" s="15" t="s">
        <v>102</v>
      </c>
      <c r="E16" s="15" t="s">
        <v>102</v>
      </c>
      <c r="F16" s="15" t="s">
        <v>102</v>
      </c>
      <c r="G16" s="15" t="s">
        <v>102</v>
      </c>
      <c r="H16" s="17">
        <v>39956</v>
      </c>
      <c r="I16" s="15">
        <v>17</v>
      </c>
      <c r="J16" s="15">
        <v>22066</v>
      </c>
      <c r="K16" s="15">
        <v>0</v>
      </c>
      <c r="L16" s="15">
        <f t="shared" si="0"/>
        <v>22066</v>
      </c>
      <c r="M16" s="15">
        <f t="shared" si="1"/>
        <v>139</v>
      </c>
      <c r="N16" s="15">
        <f t="shared" si="2"/>
        <v>153358.70000000001</v>
      </c>
      <c r="O16" s="15">
        <f t="shared" si="3"/>
        <v>175424.7</v>
      </c>
      <c r="P16" s="15" t="s">
        <v>110</v>
      </c>
    </row>
    <row r="17" spans="2:16" x14ac:dyDescent="0.25">
      <c r="B17" s="15">
        <v>108</v>
      </c>
      <c r="C17" s="15" t="s">
        <v>83</v>
      </c>
      <c r="D17" s="15" t="s">
        <v>102</v>
      </c>
      <c r="E17" s="15" t="s">
        <v>102</v>
      </c>
      <c r="F17" s="15" t="s">
        <v>102</v>
      </c>
      <c r="G17" s="15" t="s">
        <v>102</v>
      </c>
      <c r="H17" s="17">
        <v>39955</v>
      </c>
      <c r="I17" s="15">
        <v>2</v>
      </c>
      <c r="J17" s="15">
        <v>23350</v>
      </c>
      <c r="K17" s="15">
        <v>0</v>
      </c>
      <c r="L17" s="15">
        <f t="shared" si="0"/>
        <v>23350</v>
      </c>
      <c r="M17" s="15">
        <f t="shared" si="1"/>
        <v>139</v>
      </c>
      <c r="N17" s="15">
        <f>L17*M17*0.05</f>
        <v>162282.5</v>
      </c>
      <c r="O17" s="15">
        <f t="shared" si="3"/>
        <v>185632.5</v>
      </c>
      <c r="P17" s="15" t="s">
        <v>111</v>
      </c>
    </row>
    <row r="18" spans="2:16" x14ac:dyDescent="0.25">
      <c r="B18" s="15">
        <v>109</v>
      </c>
      <c r="C18" s="15">
        <v>1428</v>
      </c>
      <c r="D18" s="15" t="s">
        <v>102</v>
      </c>
      <c r="E18" s="15" t="s">
        <v>102</v>
      </c>
      <c r="F18" s="15" t="s">
        <v>102</v>
      </c>
      <c r="G18" s="15" t="s">
        <v>102</v>
      </c>
      <c r="H18" s="17">
        <v>39537</v>
      </c>
      <c r="I18" s="15">
        <v>13</v>
      </c>
      <c r="J18" s="15">
        <v>20745</v>
      </c>
      <c r="K18" s="15">
        <v>0</v>
      </c>
      <c r="L18" s="15">
        <f t="shared" si="0"/>
        <v>20745</v>
      </c>
      <c r="M18" s="15">
        <f t="shared" si="1"/>
        <v>153</v>
      </c>
      <c r="N18" s="15">
        <f t="shared" si="2"/>
        <v>158699.25</v>
      </c>
      <c r="O18" s="15">
        <f t="shared" si="3"/>
        <v>179444.25</v>
      </c>
      <c r="P18" s="15" t="s">
        <v>112</v>
      </c>
    </row>
    <row r="19" spans="2:16" x14ac:dyDescent="0.25">
      <c r="B19" s="15">
        <v>110</v>
      </c>
      <c r="C19" s="15">
        <v>5183</v>
      </c>
      <c r="D19" s="15">
        <v>225</v>
      </c>
      <c r="E19" s="15">
        <v>87</v>
      </c>
      <c r="F19" s="15" t="s">
        <v>102</v>
      </c>
      <c r="G19" s="15" t="s">
        <v>102</v>
      </c>
      <c r="H19" s="17">
        <v>39486</v>
      </c>
      <c r="I19" s="15">
        <v>15</v>
      </c>
      <c r="J19" s="15">
        <v>8385</v>
      </c>
      <c r="K19" s="15">
        <v>0</v>
      </c>
      <c r="L19" s="15">
        <f t="shared" si="0"/>
        <v>8385</v>
      </c>
      <c r="M19" s="15">
        <f t="shared" si="1"/>
        <v>154</v>
      </c>
      <c r="N19" s="15">
        <f t="shared" si="2"/>
        <v>64564.5</v>
      </c>
      <c r="O19" s="15">
        <f t="shared" si="3"/>
        <v>72949.5</v>
      </c>
      <c r="P19" s="15" t="s">
        <v>113</v>
      </c>
    </row>
    <row r="20" spans="2:16" x14ac:dyDescent="0.25">
      <c r="B20" s="42"/>
      <c r="C20" s="42"/>
      <c r="D20" s="42"/>
      <c r="E20" s="42"/>
      <c r="F20" s="42"/>
      <c r="G20" s="42"/>
      <c r="H20" s="42"/>
      <c r="I20" s="42"/>
      <c r="J20" s="46"/>
      <c r="K20" s="42"/>
      <c r="L20" s="46">
        <f>SUM(L5:L19)</f>
        <v>832084</v>
      </c>
      <c r="M20" s="42"/>
      <c r="N20" s="42"/>
      <c r="O20" s="46">
        <f>SUM(O5:O19)</f>
        <v>6987439.4000000004</v>
      </c>
      <c r="P20" s="42"/>
    </row>
    <row r="21" spans="2:16" x14ac:dyDescent="0.25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</row>
    <row r="22" spans="2:16" x14ac:dyDescent="0.25">
      <c r="B22" s="48" t="s">
        <v>34</v>
      </c>
      <c r="C22" s="48"/>
      <c r="D22" s="48"/>
      <c r="E22" s="48"/>
      <c r="F22" s="48"/>
      <c r="G22" s="48"/>
      <c r="H22" s="38"/>
      <c r="I22" s="38"/>
      <c r="J22" s="38"/>
      <c r="K22" s="38"/>
      <c r="L22" s="48" t="s">
        <v>35</v>
      </c>
      <c r="M22" s="48"/>
      <c r="N22" s="48"/>
      <c r="O22" s="48"/>
      <c r="P22" s="48"/>
    </row>
    <row r="23" spans="2:16" x14ac:dyDescent="0.2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2:16" x14ac:dyDescent="0.2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8" t="s">
        <v>36</v>
      </c>
      <c r="M24" s="48"/>
      <c r="N24" s="48"/>
      <c r="O24" s="48"/>
      <c r="P24" s="48"/>
    </row>
  </sheetData>
  <mergeCells count="18">
    <mergeCell ref="L24:P24"/>
    <mergeCell ref="M3:M4"/>
    <mergeCell ref="N3:N4"/>
    <mergeCell ref="O3:O4"/>
    <mergeCell ref="P3:P4"/>
    <mergeCell ref="B5:H5"/>
    <mergeCell ref="B22:G22"/>
    <mergeCell ref="L22:P22"/>
    <mergeCell ref="B2:P2"/>
    <mergeCell ref="B3:B4"/>
    <mergeCell ref="C3:C4"/>
    <mergeCell ref="D3:E3"/>
    <mergeCell ref="F3:G3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2021-02-11T07:19:20Z</dcterms:modified>
</cp:coreProperties>
</file>