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7" r:id="rId5"/>
  </sheets>
  <calcPr calcId="144525"/>
</workbook>
</file>

<file path=xl/calcChain.xml><?xml version="1.0" encoding="utf-8"?>
<calcChain xmlns="http://schemas.openxmlformats.org/spreadsheetml/2006/main">
  <c r="J6" i="7" l="1"/>
  <c r="J7" i="7"/>
  <c r="J8" i="7"/>
  <c r="J9" i="7"/>
  <c r="J10" i="7"/>
  <c r="J11" i="7"/>
  <c r="J12" i="7"/>
  <c r="J5" i="7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5" i="4"/>
  <c r="K23" i="4"/>
  <c r="I18" i="3"/>
  <c r="J6" i="3"/>
  <c r="J7" i="3"/>
  <c r="J8" i="3"/>
  <c r="J9" i="3"/>
  <c r="J10" i="3"/>
  <c r="J11" i="3"/>
  <c r="J12" i="3"/>
  <c r="J13" i="3"/>
  <c r="J14" i="3"/>
  <c r="J15" i="3"/>
  <c r="J16" i="3"/>
  <c r="J17" i="3"/>
  <c r="J5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5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I12" i="7" l="1"/>
  <c r="I11" i="7"/>
  <c r="I10" i="7"/>
  <c r="I9" i="7"/>
  <c r="I8" i="7"/>
  <c r="I7" i="7"/>
  <c r="I6" i="7"/>
  <c r="I5" i="7"/>
  <c r="K22" i="4"/>
  <c r="K21" i="4"/>
  <c r="K20" i="4"/>
  <c r="K19" i="4"/>
  <c r="K18" i="4"/>
  <c r="K17" i="4"/>
  <c r="K16" i="4"/>
  <c r="K15" i="4"/>
  <c r="K14" i="4"/>
  <c r="I13" i="7" l="1"/>
  <c r="M15" i="4"/>
  <c r="N15" i="4" s="1"/>
  <c r="M17" i="4"/>
  <c r="N17" i="4" s="1"/>
  <c r="M19" i="4"/>
  <c r="N19" i="4" s="1"/>
  <c r="M21" i="4"/>
  <c r="N21" i="4" s="1"/>
  <c r="M14" i="4"/>
  <c r="N14" i="4" s="1"/>
  <c r="M16" i="4"/>
  <c r="N16" i="4" s="1"/>
  <c r="M18" i="4"/>
  <c r="N18" i="4" s="1"/>
  <c r="M20" i="4"/>
  <c r="N20" i="4" s="1"/>
  <c r="M22" i="4"/>
  <c r="N22" i="4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M13" i="4"/>
  <c r="N13" i="4" s="1"/>
  <c r="K13" i="4"/>
  <c r="K12" i="4"/>
  <c r="M12" i="4" s="1"/>
  <c r="N12" i="4" s="1"/>
  <c r="K11" i="4"/>
  <c r="M11" i="4" s="1"/>
  <c r="N11" i="4" s="1"/>
  <c r="M10" i="4"/>
  <c r="N10" i="4" s="1"/>
  <c r="K10" i="4"/>
  <c r="M9" i="4"/>
  <c r="N9" i="4" s="1"/>
  <c r="K9" i="4"/>
  <c r="K8" i="4"/>
  <c r="M8" i="4" s="1"/>
  <c r="N8" i="4" s="1"/>
  <c r="K7" i="4"/>
  <c r="M7" i="4" s="1"/>
  <c r="N7" i="4" s="1"/>
  <c r="M6" i="4"/>
  <c r="N6" i="4" s="1"/>
  <c r="K6" i="4"/>
  <c r="K5" i="4"/>
  <c r="M5" i="4" l="1"/>
  <c r="N5" i="4" s="1"/>
  <c r="N23" i="4" s="1"/>
  <c r="L13" i="7"/>
  <c r="K17" i="3" l="1"/>
  <c r="L17" i="3" s="1"/>
  <c r="I17" i="3"/>
  <c r="K16" i="3"/>
  <c r="L16" i="3" s="1"/>
  <c r="I16" i="3"/>
  <c r="K15" i="3"/>
  <c r="L15" i="3" s="1"/>
  <c r="I15" i="3"/>
  <c r="K14" i="3"/>
  <c r="L14" i="3" s="1"/>
  <c r="I14" i="3"/>
  <c r="K13" i="3"/>
  <c r="L13" i="3" s="1"/>
  <c r="I13" i="3"/>
  <c r="K12" i="3"/>
  <c r="L12" i="3" s="1"/>
  <c r="I12" i="3"/>
  <c r="K11" i="3"/>
  <c r="L11" i="3" s="1"/>
  <c r="I11" i="3"/>
  <c r="K10" i="3"/>
  <c r="L10" i="3" s="1"/>
  <c r="I10" i="3"/>
  <c r="K9" i="3"/>
  <c r="L9" i="3" s="1"/>
  <c r="I9" i="3"/>
  <c r="K8" i="3"/>
  <c r="L8" i="3" s="1"/>
  <c r="I8" i="3"/>
  <c r="K7" i="3"/>
  <c r="L7" i="3" s="1"/>
  <c r="I7" i="3"/>
  <c r="K6" i="3"/>
  <c r="L6" i="3" s="1"/>
  <c r="I6" i="3"/>
  <c r="K5" i="3"/>
  <c r="L5" i="3" s="1"/>
  <c r="I5" i="3"/>
  <c r="J23" i="2"/>
  <c r="L22" i="2"/>
  <c r="N22" i="2" s="1"/>
  <c r="O22" i="2" s="1"/>
  <c r="L21" i="2"/>
  <c r="N21" i="2" s="1"/>
  <c r="O21" i="2" s="1"/>
  <c r="L20" i="2"/>
  <c r="N20" i="2" s="1"/>
  <c r="O20" i="2" s="1"/>
  <c r="L19" i="2"/>
  <c r="N19" i="2" s="1"/>
  <c r="O19" i="2" s="1"/>
  <c r="L18" i="2"/>
  <c r="N18" i="2" s="1"/>
  <c r="O18" i="2" s="1"/>
  <c r="L17" i="2"/>
  <c r="N17" i="2" s="1"/>
  <c r="O17" i="2" s="1"/>
  <c r="L16" i="2"/>
  <c r="N16" i="2" s="1"/>
  <c r="O16" i="2" s="1"/>
  <c r="L15" i="2"/>
  <c r="N15" i="2" s="1"/>
  <c r="O15" i="2" s="1"/>
  <c r="L14" i="2"/>
  <c r="N14" i="2" s="1"/>
  <c r="O14" i="2" s="1"/>
  <c r="L13" i="2"/>
  <c r="N13" i="2" s="1"/>
  <c r="O13" i="2" s="1"/>
  <c r="L12" i="2"/>
  <c r="N12" i="2" s="1"/>
  <c r="O12" i="2" s="1"/>
  <c r="L11" i="2"/>
  <c r="N11" i="2" s="1"/>
  <c r="O11" i="2" s="1"/>
  <c r="L10" i="2"/>
  <c r="N10" i="2" s="1"/>
  <c r="O10" i="2" s="1"/>
  <c r="L9" i="2"/>
  <c r="N9" i="2" s="1"/>
  <c r="O9" i="2" s="1"/>
  <c r="L8" i="2"/>
  <c r="N8" i="2" s="1"/>
  <c r="O8" i="2" s="1"/>
  <c r="L7" i="2"/>
  <c r="N7" i="2" s="1"/>
  <c r="O7" i="2" s="1"/>
  <c r="L6" i="2"/>
  <c r="N6" i="2" s="1"/>
  <c r="O6" i="2" s="1"/>
  <c r="L5" i="2"/>
  <c r="N5" i="2" s="1"/>
  <c r="O5" i="2" s="1"/>
  <c r="O23" i="2" s="1"/>
  <c r="L22" i="1"/>
  <c r="L21" i="1"/>
  <c r="N21" i="1" s="1"/>
  <c r="O21" i="1" s="1"/>
  <c r="L20" i="1"/>
  <c r="N20" i="1" s="1"/>
  <c r="O20" i="1" s="1"/>
  <c r="L19" i="1"/>
  <c r="N19" i="1" s="1"/>
  <c r="O19" i="1" s="1"/>
  <c r="L18" i="1"/>
  <c r="N18" i="1" s="1"/>
  <c r="O18" i="1" s="1"/>
  <c r="L17" i="1"/>
  <c r="N17" i="1" s="1"/>
  <c r="O17" i="1" s="1"/>
  <c r="L16" i="1"/>
  <c r="N16" i="1" s="1"/>
  <c r="O16" i="1" s="1"/>
  <c r="L15" i="1"/>
  <c r="N15" i="1" s="1"/>
  <c r="O15" i="1" s="1"/>
  <c r="L14" i="1"/>
  <c r="N14" i="1" s="1"/>
  <c r="O14" i="1" s="1"/>
  <c r="L13" i="1"/>
  <c r="N13" i="1" s="1"/>
  <c r="O13" i="1" s="1"/>
  <c r="L12" i="1"/>
  <c r="N12" i="1" s="1"/>
  <c r="O12" i="1" s="1"/>
  <c r="L11" i="1"/>
  <c r="N11" i="1" s="1"/>
  <c r="O11" i="1" s="1"/>
  <c r="L10" i="1"/>
  <c r="N10" i="1" s="1"/>
  <c r="O10" i="1" s="1"/>
  <c r="L9" i="1"/>
  <c r="N9" i="1" s="1"/>
  <c r="O9" i="1" s="1"/>
  <c r="L8" i="1"/>
  <c r="N8" i="1" s="1"/>
  <c r="O8" i="1" s="1"/>
  <c r="L7" i="1"/>
  <c r="N7" i="1" s="1"/>
  <c r="O7" i="1" s="1"/>
  <c r="L6" i="1"/>
  <c r="N6" i="1" s="1"/>
  <c r="O6" i="1" s="1"/>
  <c r="L5" i="1"/>
  <c r="N5" i="1" s="1"/>
  <c r="O5" i="1" s="1"/>
  <c r="L4" i="1"/>
  <c r="N4" i="1" s="1"/>
  <c r="O4" i="1" s="1"/>
  <c r="L18" i="3" l="1"/>
  <c r="O22" i="1"/>
</calcChain>
</file>

<file path=xl/sharedStrings.xml><?xml version="1.0" encoding="utf-8"?>
<sst xmlns="http://schemas.openxmlformats.org/spreadsheetml/2006/main" count="376" uniqueCount="165">
  <si>
    <t>Sl. No.</t>
  </si>
  <si>
    <t>Vehicle No.</t>
  </si>
  <si>
    <t>Indent No.</t>
  </si>
  <si>
    <t xml:space="preserve">Deliviery Challan No. </t>
  </si>
  <si>
    <t>Quotation No.</t>
  </si>
  <si>
    <t>M.B. No.</t>
  </si>
  <si>
    <t>Order No.</t>
  </si>
  <si>
    <t>Date</t>
  </si>
  <si>
    <t>Claimed Amount Rs.</t>
  </si>
  <si>
    <t>Paid Amount by    G.H.M.C. Rs.</t>
  </si>
  <si>
    <t>Difference Amount Rs.</t>
  </si>
  <si>
    <t>5% Financial Charges per Month for Delayed Payments Rs.</t>
  </si>
  <si>
    <t>Total Amount Recievable from G.H.M.C. by Srinivasa Gen Rig Spares      Rs.</t>
  </si>
  <si>
    <t>Book No.</t>
  </si>
  <si>
    <t>Page no.</t>
  </si>
  <si>
    <t>AP 11 U 6048</t>
  </si>
  <si>
    <t>210-51</t>
  </si>
  <si>
    <t>missing</t>
  </si>
  <si>
    <t>AP 11 X 0456</t>
  </si>
  <si>
    <t>177-24</t>
  </si>
  <si>
    <t>AP 11 U 6172</t>
  </si>
  <si>
    <t>160-19</t>
  </si>
  <si>
    <t>FR 0013</t>
  </si>
  <si>
    <t>192-89</t>
  </si>
  <si>
    <t>AP 11 V 7522</t>
  </si>
  <si>
    <t>192-82</t>
  </si>
  <si>
    <t>D.P. 6047</t>
  </si>
  <si>
    <t>193-73</t>
  </si>
  <si>
    <t>A 11 W 3667</t>
  </si>
  <si>
    <t>193-31</t>
  </si>
  <si>
    <t>AP 11 W 3524</t>
  </si>
  <si>
    <t>193-84</t>
  </si>
  <si>
    <t>AP 11 W 5324</t>
  </si>
  <si>
    <t>193-19</t>
  </si>
  <si>
    <t>210-79</t>
  </si>
  <si>
    <t>AP 11 V 4979</t>
  </si>
  <si>
    <t>191-91</t>
  </si>
  <si>
    <t>AP 11 U 5318</t>
  </si>
  <si>
    <t>175-83</t>
  </si>
  <si>
    <t>188-38</t>
  </si>
  <si>
    <t>AP 11 U 6052</t>
  </si>
  <si>
    <t>210-72</t>
  </si>
  <si>
    <t>AP 11 V 8489</t>
  </si>
  <si>
    <t>211-31</t>
  </si>
  <si>
    <t>AP 11 V 5172</t>
  </si>
  <si>
    <t>210-62</t>
  </si>
  <si>
    <t>AP 11 V 8502</t>
  </si>
  <si>
    <t>193-98</t>
  </si>
  <si>
    <t>AP 11 W 3641</t>
  </si>
  <si>
    <t>176-27</t>
  </si>
  <si>
    <t>Total amount in Rs.</t>
  </si>
  <si>
    <t xml:space="preserve">   continued in page 2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</si>
  <si>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</si>
  <si>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 SRINIVASA GEN RIG SPARES</t>
  </si>
  <si>
    <t>Proprietor</t>
  </si>
  <si>
    <t>Paid amount by     G.H.M.C. Rs.</t>
  </si>
  <si>
    <t>Remarks                                                                                                                                             Duly Signed by authorised signatory zerox copies enclosed</t>
  </si>
  <si>
    <t xml:space="preserve">Brought forward </t>
  </si>
  <si>
    <t>AP 11 V 237</t>
  </si>
  <si>
    <t>175-77</t>
  </si>
  <si>
    <t>JD 4819</t>
  </si>
  <si>
    <t>210-65</t>
  </si>
  <si>
    <t>AP 11 V 8369</t>
  </si>
  <si>
    <t>188-21</t>
  </si>
  <si>
    <t>JCB 8497</t>
  </si>
  <si>
    <t>175-24</t>
  </si>
  <si>
    <t>AP 11 V 8698</t>
  </si>
  <si>
    <t>191-81</t>
  </si>
  <si>
    <t>AP 11 V 8689</t>
  </si>
  <si>
    <t>193-92</t>
  </si>
  <si>
    <t>191-86</t>
  </si>
  <si>
    <t>193-34</t>
  </si>
  <si>
    <t>211-81</t>
  </si>
  <si>
    <t>AP 28 T 1428</t>
  </si>
  <si>
    <t>188-25</t>
  </si>
  <si>
    <t>JCB 2921</t>
  </si>
  <si>
    <t>211-88</t>
  </si>
  <si>
    <t>AP 11 U 5311</t>
  </si>
  <si>
    <t>210-78</t>
  </si>
  <si>
    <t>176-83</t>
  </si>
  <si>
    <t>AP 11 U 8374</t>
  </si>
  <si>
    <t>262-006</t>
  </si>
  <si>
    <t>214-17</t>
  </si>
  <si>
    <t>AP 11 U 5324</t>
  </si>
  <si>
    <t>196-12</t>
  </si>
  <si>
    <t>AP 11 W 3673</t>
  </si>
  <si>
    <t>215-05</t>
  </si>
  <si>
    <t>Work Shop</t>
  </si>
  <si>
    <t>212-61</t>
  </si>
  <si>
    <t xml:space="preserve">                                                                                                                                                                                                           for SRINIVASA GEN RIG SPARES                       continued in page 3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</si>
  <si>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Proprietor</t>
  </si>
  <si>
    <t>Paid amount by  G.H.M.C.    Rs.</t>
  </si>
  <si>
    <t>Brought forward</t>
  </si>
  <si>
    <t>AP 11 V 8374</t>
  </si>
  <si>
    <t>263-06</t>
  </si>
  <si>
    <t>Record with M.B. Nos. 8389,8390 and 8391</t>
  </si>
  <si>
    <t>AP 11 W 3664</t>
  </si>
  <si>
    <t>264-07</t>
  </si>
  <si>
    <t>AP 11 W 3667</t>
  </si>
  <si>
    <t>264-13</t>
  </si>
  <si>
    <t>AP 11 W 3651</t>
  </si>
  <si>
    <t>263-61</t>
  </si>
  <si>
    <t>263-12</t>
  </si>
  <si>
    <t>AP 11 W 3642</t>
  </si>
  <si>
    <t>261-07</t>
  </si>
  <si>
    <t>AP 11 V 8693</t>
  </si>
  <si>
    <t>262-15</t>
  </si>
  <si>
    <t>AP 11 Q 6382</t>
  </si>
  <si>
    <t>261-17</t>
  </si>
  <si>
    <t>213-67</t>
  </si>
  <si>
    <t>AP 11 V 5324</t>
  </si>
  <si>
    <t>262-55</t>
  </si>
  <si>
    <t>264-04</t>
  </si>
  <si>
    <t>AP 11 V 6048</t>
  </si>
  <si>
    <t>262-64</t>
  </si>
  <si>
    <t>AP 11 U 8379</t>
  </si>
  <si>
    <t>200-87</t>
  </si>
  <si>
    <t>Continued in page 4</t>
  </si>
  <si>
    <t xml:space="preserve">                                                                                                                                                             for SRINIVASA GEN RIG SPARES                                                                                                                                                                    </t>
  </si>
  <si>
    <t>Remarks                                                                           Record duly signed by the concerned Officer,                                                   Zerox copy enclosed</t>
  </si>
  <si>
    <t>AP 11 W 3647</t>
  </si>
  <si>
    <t>34-76</t>
  </si>
  <si>
    <t>Comparative statement copy</t>
  </si>
  <si>
    <t>6054 Eicher</t>
  </si>
  <si>
    <t>34-82</t>
  </si>
  <si>
    <t>AP 11 U 8397</t>
  </si>
  <si>
    <t>004-023</t>
  </si>
  <si>
    <t>AP 11 U 170</t>
  </si>
  <si>
    <t>004-39</t>
  </si>
  <si>
    <t>AP 11 U 5172</t>
  </si>
  <si>
    <t>004-41</t>
  </si>
  <si>
    <t>004-43</t>
  </si>
  <si>
    <t>AP 11 U 169</t>
  </si>
  <si>
    <t>004-45</t>
  </si>
  <si>
    <t>Delivery challan enclosed</t>
  </si>
  <si>
    <t>AP 11 U 4979</t>
  </si>
  <si>
    <t>004-36</t>
  </si>
  <si>
    <t>AP 11 U 8502</t>
  </si>
  <si>
    <t>34-48</t>
  </si>
  <si>
    <t>Note:orders released but M.B. not entered</t>
  </si>
  <si>
    <t>Brought Forward</t>
  </si>
  <si>
    <t>AP 11 T 9265</t>
  </si>
  <si>
    <t>231-77</t>
  </si>
  <si>
    <t>214-100</t>
  </si>
  <si>
    <t>AP 11 U 6068</t>
  </si>
  <si>
    <t>263-67</t>
  </si>
  <si>
    <t>M.B. 8390</t>
  </si>
  <si>
    <t>Record in M.B.</t>
  </si>
  <si>
    <t>M.B. 8391</t>
  </si>
  <si>
    <t>continued in page 5</t>
  </si>
  <si>
    <t>Paid amount by G.H.M.C. Amount    Rs.</t>
  </si>
  <si>
    <t>M.B .8391</t>
  </si>
  <si>
    <t>M.B. 8389</t>
  </si>
  <si>
    <t>Remarks                                                                                                                                                     Duly signed by the concerned officer.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</si>
  <si>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</si>
  <si>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No. of Months Delayed upto 31.12.20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</si>
  <si>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</si>
  <si>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Nil</t>
  </si>
  <si>
    <t>Order copy enclosed</t>
  </si>
  <si>
    <t>Recorded in M.B. No. 8391</t>
  </si>
  <si>
    <t>Recorded in M.B. No. 8389</t>
  </si>
  <si>
    <t>Remarks                                                                                                          (Duly Signed by authorised signatory Xerox copies enclosed)</t>
  </si>
  <si>
    <t>Order Xerox Copy enclosed</t>
  </si>
  <si>
    <t>Order Xerox copy enclosed</t>
  </si>
  <si>
    <t>Remarks                                                                           Record duly signed by the concerned Officer,             Xerox copy enclosed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</si>
</sst>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17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8" xfId="0" applyBorder="1"/>
    <xf numFmtId="0" fontId="1" fillId="0" borderId="8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topLeftCell="A4" workbookViewId="0">
      <selection activeCell="P4" sqref="P4:P21"/>
    </sheetView>
  </sheetViews>
  <sheetFormatPr defaultRowHeight="15" x14ac:dyDescent="0.25"/>
  <cols>
    <col min="1" max="1" width="5.855468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8" width="7.140625" customWidth="1"/>
    <col min="9" max="10" width="8.5703125" customWidth="1"/>
    <col min="11" max="11" width="11" customWidth="1"/>
    <col min="12" max="12" width="10" customWidth="1"/>
    <col min="13" max="13" width="8.5703125" customWidth="1"/>
    <col min="14" max="15" width="11.42578125" customWidth="1"/>
    <col min="16" max="16" width="31.7109375" customWidth="1"/>
  </cols>
  <sheetData>
    <row r="1" spans="1:16" ht="36.75" customHeight="1" x14ac:dyDescent="0.25">
      <c r="A1" s="32" t="s">
        <v>154</v>
      </c>
      <c r="B1" s="32"/>
      <c r="C1" s="32"/>
      <c r="D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61.5" customHeight="1" x14ac:dyDescent="0.25">
      <c r="A2" s="34" t="s">
        <v>0</v>
      </c>
      <c r="B2" s="32" t="s">
        <v>1</v>
      </c>
      <c r="C2" s="36" t="s">
        <v>2</v>
      </c>
      <c r="D2" s="38" t="s">
        <v>3</v>
      </c>
      <c r="E2" s="32" t="s">
        <v>4</v>
      </c>
      <c r="F2" s="36" t="s">
        <v>5</v>
      </c>
      <c r="G2" s="32" t="s">
        <v>6</v>
      </c>
      <c r="H2" s="32"/>
      <c r="I2" s="32" t="s">
        <v>7</v>
      </c>
      <c r="J2" s="32" t="s">
        <v>8</v>
      </c>
      <c r="K2" s="32" t="s">
        <v>9</v>
      </c>
      <c r="L2" s="32" t="s">
        <v>10</v>
      </c>
      <c r="M2" s="32" t="s">
        <v>155</v>
      </c>
      <c r="N2" s="32" t="s">
        <v>11</v>
      </c>
      <c r="O2" s="32" t="s">
        <v>12</v>
      </c>
      <c r="P2" s="32" t="s">
        <v>161</v>
      </c>
    </row>
    <row r="3" spans="1:16" ht="51.75" customHeight="1" x14ac:dyDescent="0.25">
      <c r="A3" s="35"/>
      <c r="B3" s="32"/>
      <c r="C3" s="37"/>
      <c r="D3" s="39"/>
      <c r="E3" s="32"/>
      <c r="F3" s="37"/>
      <c r="G3" s="1" t="s">
        <v>13</v>
      </c>
      <c r="H3" s="1" t="s">
        <v>14</v>
      </c>
      <c r="I3" s="32"/>
      <c r="J3" s="32"/>
      <c r="K3" s="32"/>
      <c r="L3" s="32"/>
      <c r="M3" s="32"/>
      <c r="N3" s="32"/>
      <c r="O3" s="32"/>
      <c r="P3" s="32"/>
    </row>
    <row r="4" spans="1:16" ht="19.5" customHeight="1" x14ac:dyDescent="0.25">
      <c r="A4" s="2">
        <v>1</v>
      </c>
      <c r="B4" s="2" t="s">
        <v>15</v>
      </c>
      <c r="C4" s="2" t="s">
        <v>16</v>
      </c>
      <c r="D4" s="2">
        <v>429</v>
      </c>
      <c r="E4" s="2" t="s">
        <v>17</v>
      </c>
      <c r="F4" s="2">
        <v>8389</v>
      </c>
      <c r="G4" s="2">
        <v>216</v>
      </c>
      <c r="H4" s="2">
        <v>51</v>
      </c>
      <c r="I4" s="3">
        <v>39805</v>
      </c>
      <c r="J4" s="2">
        <v>21250</v>
      </c>
      <c r="K4" s="2">
        <v>0</v>
      </c>
      <c r="L4" s="2">
        <f>J4-K4</f>
        <v>21250</v>
      </c>
      <c r="M4" s="2">
        <f>DATEDIF(I4,"31.12.2020","M")</f>
        <v>144</v>
      </c>
      <c r="N4" s="2">
        <f>((5*L4)/100)*M4</f>
        <v>153000</v>
      </c>
      <c r="O4" s="2">
        <f>L4+N4</f>
        <v>174250</v>
      </c>
      <c r="P4" s="2" t="s">
        <v>162</v>
      </c>
    </row>
    <row r="5" spans="1:16" ht="19.5" customHeight="1" x14ac:dyDescent="0.25">
      <c r="A5" s="2">
        <v>2</v>
      </c>
      <c r="B5" s="2" t="s">
        <v>18</v>
      </c>
      <c r="C5" s="2" t="s">
        <v>19</v>
      </c>
      <c r="D5" s="2">
        <v>444</v>
      </c>
      <c r="E5" s="2" t="s">
        <v>17</v>
      </c>
      <c r="F5" s="2">
        <v>8391</v>
      </c>
      <c r="G5" s="2">
        <v>200</v>
      </c>
      <c r="H5" s="2">
        <v>24</v>
      </c>
      <c r="I5" s="3">
        <v>39777</v>
      </c>
      <c r="J5" s="2">
        <v>19230</v>
      </c>
      <c r="K5" s="2">
        <v>0</v>
      </c>
      <c r="L5" s="2">
        <f t="shared" ref="L5:L21" si="0">J5-K5</f>
        <v>19230</v>
      </c>
      <c r="M5" s="2">
        <f t="shared" ref="M5:M21" si="1">DATEDIF(I5,"31.12.2020","M")</f>
        <v>145</v>
      </c>
      <c r="N5" s="2">
        <f t="shared" ref="N5:N21" si="2">((5*L5)/100)*M5</f>
        <v>139417.5</v>
      </c>
      <c r="O5" s="2">
        <f t="shared" ref="O5:O21" si="3">L5+N5</f>
        <v>158647.5</v>
      </c>
      <c r="P5" s="2" t="s">
        <v>162</v>
      </c>
    </row>
    <row r="6" spans="1:16" ht="19.5" customHeight="1" x14ac:dyDescent="0.25">
      <c r="A6" s="2">
        <v>3</v>
      </c>
      <c r="B6" s="2" t="s">
        <v>20</v>
      </c>
      <c r="C6" s="2" t="s">
        <v>21</v>
      </c>
      <c r="D6" s="2" t="s">
        <v>17</v>
      </c>
      <c r="E6" s="2">
        <v>418</v>
      </c>
      <c r="F6" s="2">
        <v>8391</v>
      </c>
      <c r="G6" s="2">
        <v>164</v>
      </c>
      <c r="H6" s="2">
        <v>69</v>
      </c>
      <c r="I6" s="3">
        <v>39741</v>
      </c>
      <c r="J6" s="2">
        <v>27380</v>
      </c>
      <c r="K6" s="2">
        <v>0</v>
      </c>
      <c r="L6" s="2">
        <f t="shared" si="0"/>
        <v>27380</v>
      </c>
      <c r="M6" s="2">
        <f t="shared" si="1"/>
        <v>146</v>
      </c>
      <c r="N6" s="2">
        <f t="shared" si="2"/>
        <v>199874</v>
      </c>
      <c r="O6" s="2">
        <f t="shared" si="3"/>
        <v>227254</v>
      </c>
      <c r="P6" s="2" t="s">
        <v>162</v>
      </c>
    </row>
    <row r="7" spans="1:16" ht="19.5" customHeight="1" x14ac:dyDescent="0.25">
      <c r="A7" s="2">
        <v>4</v>
      </c>
      <c r="B7" s="2" t="s">
        <v>22</v>
      </c>
      <c r="C7" s="2" t="s">
        <v>23</v>
      </c>
      <c r="D7" s="2">
        <v>430</v>
      </c>
      <c r="E7" s="2">
        <v>429</v>
      </c>
      <c r="F7" s="2">
        <v>8390</v>
      </c>
      <c r="G7" s="2">
        <v>215</v>
      </c>
      <c r="H7" s="2">
        <v>39</v>
      </c>
      <c r="I7" s="3">
        <v>39800</v>
      </c>
      <c r="J7" s="2">
        <v>25950</v>
      </c>
      <c r="K7" s="2">
        <v>0</v>
      </c>
      <c r="L7" s="2">
        <f t="shared" si="0"/>
        <v>25950</v>
      </c>
      <c r="M7" s="2">
        <f t="shared" si="1"/>
        <v>144</v>
      </c>
      <c r="N7" s="2">
        <f t="shared" si="2"/>
        <v>186840</v>
      </c>
      <c r="O7" s="2">
        <f t="shared" si="3"/>
        <v>212790</v>
      </c>
      <c r="P7" s="2" t="s">
        <v>162</v>
      </c>
    </row>
    <row r="8" spans="1:16" ht="19.5" customHeight="1" x14ac:dyDescent="0.25">
      <c r="A8" s="2">
        <v>5</v>
      </c>
      <c r="B8" s="2" t="s">
        <v>24</v>
      </c>
      <c r="C8" s="2" t="s">
        <v>25</v>
      </c>
      <c r="D8" s="2" t="s">
        <v>17</v>
      </c>
      <c r="E8" s="2" t="s">
        <v>17</v>
      </c>
      <c r="F8" s="2">
        <v>8390</v>
      </c>
      <c r="G8" s="2">
        <v>215</v>
      </c>
      <c r="H8" s="2">
        <v>32</v>
      </c>
      <c r="I8" s="3">
        <v>39800</v>
      </c>
      <c r="J8" s="2">
        <v>22400</v>
      </c>
      <c r="K8" s="2">
        <v>0</v>
      </c>
      <c r="L8" s="2">
        <f t="shared" si="0"/>
        <v>22400</v>
      </c>
      <c r="M8" s="2">
        <f t="shared" si="1"/>
        <v>144</v>
      </c>
      <c r="N8" s="2">
        <f t="shared" si="2"/>
        <v>161280</v>
      </c>
      <c r="O8" s="2">
        <f t="shared" si="3"/>
        <v>183680</v>
      </c>
      <c r="P8" s="2" t="s">
        <v>162</v>
      </c>
    </row>
    <row r="9" spans="1:16" ht="19.5" customHeight="1" x14ac:dyDescent="0.25">
      <c r="A9" s="2">
        <v>6</v>
      </c>
      <c r="B9" s="2" t="s">
        <v>26</v>
      </c>
      <c r="C9" s="2" t="s">
        <v>27</v>
      </c>
      <c r="D9" s="2">
        <v>482</v>
      </c>
      <c r="E9" s="2">
        <v>497</v>
      </c>
      <c r="F9" s="2">
        <v>8389</v>
      </c>
      <c r="G9" s="2">
        <v>216</v>
      </c>
      <c r="H9" s="2">
        <v>23</v>
      </c>
      <c r="I9" s="3">
        <v>39804</v>
      </c>
      <c r="J9" s="2">
        <v>20880</v>
      </c>
      <c r="K9" s="2">
        <v>0</v>
      </c>
      <c r="L9" s="2">
        <f t="shared" si="0"/>
        <v>20880</v>
      </c>
      <c r="M9" s="2">
        <f t="shared" si="1"/>
        <v>144</v>
      </c>
      <c r="N9" s="2">
        <f t="shared" si="2"/>
        <v>150336</v>
      </c>
      <c r="O9" s="2">
        <f t="shared" si="3"/>
        <v>171216</v>
      </c>
      <c r="P9" s="2" t="s">
        <v>162</v>
      </c>
    </row>
    <row r="10" spans="1:16" ht="19.5" customHeight="1" x14ac:dyDescent="0.25">
      <c r="A10" s="2">
        <v>7</v>
      </c>
      <c r="B10" s="2" t="s">
        <v>28</v>
      </c>
      <c r="C10" s="2" t="s">
        <v>29</v>
      </c>
      <c r="D10" s="2">
        <v>438</v>
      </c>
      <c r="E10" s="2">
        <v>436</v>
      </c>
      <c r="F10" s="2">
        <v>8390</v>
      </c>
      <c r="G10" s="2">
        <v>215</v>
      </c>
      <c r="H10" s="2">
        <v>81</v>
      </c>
      <c r="I10" s="3">
        <v>39802</v>
      </c>
      <c r="J10" s="2">
        <v>24780</v>
      </c>
      <c r="K10" s="2">
        <v>0</v>
      </c>
      <c r="L10" s="2">
        <f t="shared" si="0"/>
        <v>24780</v>
      </c>
      <c r="M10" s="2">
        <f t="shared" si="1"/>
        <v>144</v>
      </c>
      <c r="N10" s="2">
        <f t="shared" si="2"/>
        <v>178416</v>
      </c>
      <c r="O10" s="2">
        <f t="shared" si="3"/>
        <v>203196</v>
      </c>
      <c r="P10" s="2" t="s">
        <v>162</v>
      </c>
    </row>
    <row r="11" spans="1:16" ht="19.5" customHeight="1" x14ac:dyDescent="0.25">
      <c r="A11" s="2">
        <v>8</v>
      </c>
      <c r="B11" s="2" t="s">
        <v>30</v>
      </c>
      <c r="C11" s="2" t="s">
        <v>31</v>
      </c>
      <c r="D11" s="2">
        <v>466</v>
      </c>
      <c r="E11" s="2" t="s">
        <v>17</v>
      </c>
      <c r="F11" s="2">
        <v>8389</v>
      </c>
      <c r="G11" s="2">
        <v>216</v>
      </c>
      <c r="H11" s="2">
        <v>34</v>
      </c>
      <c r="I11" s="3">
        <v>39804</v>
      </c>
      <c r="J11" s="2">
        <v>18960</v>
      </c>
      <c r="K11" s="2">
        <v>0</v>
      </c>
      <c r="L11" s="2">
        <f t="shared" si="0"/>
        <v>18960</v>
      </c>
      <c r="M11" s="2">
        <f t="shared" si="1"/>
        <v>144</v>
      </c>
      <c r="N11" s="2">
        <f t="shared" si="2"/>
        <v>136512</v>
      </c>
      <c r="O11" s="2">
        <f t="shared" si="3"/>
        <v>155472</v>
      </c>
      <c r="P11" s="2" t="s">
        <v>162</v>
      </c>
    </row>
    <row r="12" spans="1:16" ht="19.5" customHeight="1" x14ac:dyDescent="0.25">
      <c r="A12" s="2">
        <v>9</v>
      </c>
      <c r="B12" s="2" t="s">
        <v>32</v>
      </c>
      <c r="C12" s="2" t="s">
        <v>33</v>
      </c>
      <c r="D12" s="2">
        <v>474</v>
      </c>
      <c r="E12" s="2">
        <v>481</v>
      </c>
      <c r="F12" s="2">
        <v>8390</v>
      </c>
      <c r="G12" s="2">
        <v>215</v>
      </c>
      <c r="H12" s="2">
        <v>69</v>
      </c>
      <c r="I12" s="3">
        <v>39801</v>
      </c>
      <c r="J12" s="2">
        <v>24600</v>
      </c>
      <c r="K12" s="2">
        <v>0</v>
      </c>
      <c r="L12" s="2">
        <f t="shared" si="0"/>
        <v>24600</v>
      </c>
      <c r="M12" s="2">
        <f t="shared" si="1"/>
        <v>144</v>
      </c>
      <c r="N12" s="2">
        <f t="shared" si="2"/>
        <v>177120</v>
      </c>
      <c r="O12" s="2">
        <f t="shared" si="3"/>
        <v>201720</v>
      </c>
      <c r="P12" s="2" t="s">
        <v>162</v>
      </c>
    </row>
    <row r="13" spans="1:16" ht="19.5" customHeight="1" x14ac:dyDescent="0.25">
      <c r="A13" s="2">
        <v>10</v>
      </c>
      <c r="B13" s="2" t="s">
        <v>32</v>
      </c>
      <c r="C13" s="2" t="s">
        <v>34</v>
      </c>
      <c r="D13" s="2">
        <v>475</v>
      </c>
      <c r="E13" s="2">
        <v>482</v>
      </c>
      <c r="F13" s="2">
        <v>8389</v>
      </c>
      <c r="G13" s="2">
        <v>216</v>
      </c>
      <c r="H13" s="2">
        <v>79</v>
      </c>
      <c r="I13" s="3">
        <v>39805</v>
      </c>
      <c r="J13" s="2">
        <v>24615</v>
      </c>
      <c r="K13" s="2">
        <v>0</v>
      </c>
      <c r="L13" s="2">
        <f t="shared" si="0"/>
        <v>24615</v>
      </c>
      <c r="M13" s="2">
        <f t="shared" si="1"/>
        <v>144</v>
      </c>
      <c r="N13" s="2">
        <f t="shared" si="2"/>
        <v>177228</v>
      </c>
      <c r="O13" s="2">
        <f t="shared" si="3"/>
        <v>201843</v>
      </c>
      <c r="P13" s="2" t="s">
        <v>162</v>
      </c>
    </row>
    <row r="14" spans="1:16" ht="19.5" customHeight="1" x14ac:dyDescent="0.25">
      <c r="A14" s="2">
        <v>11</v>
      </c>
      <c r="B14" s="2" t="s">
        <v>35</v>
      </c>
      <c r="C14" s="2" t="s">
        <v>36</v>
      </c>
      <c r="D14" s="2">
        <v>437</v>
      </c>
      <c r="E14" s="2">
        <v>435</v>
      </c>
      <c r="F14" s="2">
        <v>8390</v>
      </c>
      <c r="G14" s="2">
        <v>214</v>
      </c>
      <c r="H14" s="2">
        <v>41</v>
      </c>
      <c r="I14" s="3">
        <v>39795</v>
      </c>
      <c r="J14" s="2">
        <v>24930</v>
      </c>
      <c r="K14" s="2">
        <v>0</v>
      </c>
      <c r="L14" s="2">
        <f t="shared" si="0"/>
        <v>24930</v>
      </c>
      <c r="M14" s="2">
        <f t="shared" si="1"/>
        <v>144</v>
      </c>
      <c r="N14" s="2">
        <f t="shared" si="2"/>
        <v>179496</v>
      </c>
      <c r="O14" s="2">
        <f t="shared" si="3"/>
        <v>204426</v>
      </c>
      <c r="P14" s="2" t="s">
        <v>162</v>
      </c>
    </row>
    <row r="15" spans="1:16" ht="19.5" customHeight="1" x14ac:dyDescent="0.25">
      <c r="A15" s="2">
        <v>12</v>
      </c>
      <c r="B15" s="2" t="s">
        <v>37</v>
      </c>
      <c r="C15" s="2" t="s">
        <v>38</v>
      </c>
      <c r="D15" s="2">
        <v>432</v>
      </c>
      <c r="E15" s="2">
        <v>431</v>
      </c>
      <c r="F15" s="2">
        <v>8391</v>
      </c>
      <c r="G15" s="2">
        <v>198</v>
      </c>
      <c r="H15" s="2">
        <v>83</v>
      </c>
      <c r="I15" s="3">
        <v>39771</v>
      </c>
      <c r="J15" s="2">
        <v>20660</v>
      </c>
      <c r="K15" s="2">
        <v>0</v>
      </c>
      <c r="L15" s="2">
        <f t="shared" si="0"/>
        <v>20660</v>
      </c>
      <c r="M15" s="2">
        <f t="shared" si="1"/>
        <v>145</v>
      </c>
      <c r="N15" s="2">
        <f t="shared" si="2"/>
        <v>149785</v>
      </c>
      <c r="O15" s="2">
        <f t="shared" si="3"/>
        <v>170445</v>
      </c>
      <c r="P15" s="2" t="s">
        <v>162</v>
      </c>
    </row>
    <row r="16" spans="1:16" ht="19.5" customHeight="1" x14ac:dyDescent="0.25">
      <c r="A16" s="2">
        <v>13</v>
      </c>
      <c r="B16" s="2" t="s">
        <v>37</v>
      </c>
      <c r="C16" s="2" t="s">
        <v>39</v>
      </c>
      <c r="D16" s="2">
        <v>435</v>
      </c>
      <c r="E16" s="2">
        <v>433</v>
      </c>
      <c r="F16" s="2">
        <v>8390</v>
      </c>
      <c r="G16" s="2">
        <v>211</v>
      </c>
      <c r="H16" s="2">
        <v>38</v>
      </c>
      <c r="I16" s="3">
        <v>39776</v>
      </c>
      <c r="J16" s="2">
        <v>23800</v>
      </c>
      <c r="K16" s="2">
        <v>0</v>
      </c>
      <c r="L16" s="2">
        <f t="shared" si="0"/>
        <v>23800</v>
      </c>
      <c r="M16" s="2">
        <f t="shared" si="1"/>
        <v>145</v>
      </c>
      <c r="N16" s="2">
        <f t="shared" si="2"/>
        <v>172550</v>
      </c>
      <c r="O16" s="2">
        <f t="shared" si="3"/>
        <v>196350</v>
      </c>
      <c r="P16" s="2" t="s">
        <v>162</v>
      </c>
    </row>
    <row r="17" spans="1:16" ht="19.5" customHeight="1" x14ac:dyDescent="0.25">
      <c r="A17" s="2">
        <v>14</v>
      </c>
      <c r="B17" s="2" t="s">
        <v>40</v>
      </c>
      <c r="C17" s="2" t="s">
        <v>41</v>
      </c>
      <c r="D17" s="2">
        <v>443</v>
      </c>
      <c r="E17" s="2">
        <v>441</v>
      </c>
      <c r="F17" s="2">
        <v>8389</v>
      </c>
      <c r="G17" s="2">
        <v>216</v>
      </c>
      <c r="H17" s="2">
        <v>72</v>
      </c>
      <c r="I17" s="3">
        <v>39805</v>
      </c>
      <c r="J17" s="2">
        <v>23910</v>
      </c>
      <c r="K17" s="2">
        <v>0</v>
      </c>
      <c r="L17" s="2">
        <f t="shared" si="0"/>
        <v>23910</v>
      </c>
      <c r="M17" s="2">
        <f t="shared" si="1"/>
        <v>144</v>
      </c>
      <c r="N17" s="2">
        <f t="shared" si="2"/>
        <v>172152</v>
      </c>
      <c r="O17" s="2">
        <f t="shared" si="3"/>
        <v>196062</v>
      </c>
      <c r="P17" s="2" t="s">
        <v>162</v>
      </c>
    </row>
    <row r="18" spans="1:16" ht="19.5" customHeight="1" x14ac:dyDescent="0.25">
      <c r="A18" s="2">
        <v>15</v>
      </c>
      <c r="B18" s="2" t="s">
        <v>42</v>
      </c>
      <c r="C18" s="2" t="s">
        <v>43</v>
      </c>
      <c r="D18" s="2">
        <v>413</v>
      </c>
      <c r="E18" s="2">
        <v>413</v>
      </c>
      <c r="F18" s="2">
        <v>8389</v>
      </c>
      <c r="G18" s="2">
        <v>217</v>
      </c>
      <c r="H18" s="2">
        <v>31</v>
      </c>
      <c r="I18" s="3">
        <v>39808</v>
      </c>
      <c r="J18" s="2">
        <v>21360</v>
      </c>
      <c r="K18" s="2">
        <v>0</v>
      </c>
      <c r="L18" s="2">
        <f t="shared" si="0"/>
        <v>21360</v>
      </c>
      <c r="M18" s="2">
        <f t="shared" si="1"/>
        <v>144</v>
      </c>
      <c r="N18" s="2">
        <f t="shared" si="2"/>
        <v>153792</v>
      </c>
      <c r="O18" s="2">
        <f t="shared" si="3"/>
        <v>175152</v>
      </c>
      <c r="P18" s="2" t="s">
        <v>162</v>
      </c>
    </row>
    <row r="19" spans="1:16" ht="19.5" customHeight="1" x14ac:dyDescent="0.25">
      <c r="A19" s="2">
        <v>16</v>
      </c>
      <c r="B19" s="2" t="s">
        <v>44</v>
      </c>
      <c r="C19" s="2" t="s">
        <v>45</v>
      </c>
      <c r="D19" s="2">
        <v>445</v>
      </c>
      <c r="E19" s="2">
        <v>443</v>
      </c>
      <c r="F19" s="2">
        <v>8389</v>
      </c>
      <c r="G19" s="2">
        <v>216</v>
      </c>
      <c r="H19" s="2">
        <v>62</v>
      </c>
      <c r="I19" s="3">
        <v>39805</v>
      </c>
      <c r="J19" s="2">
        <v>23500</v>
      </c>
      <c r="K19" s="2">
        <v>0</v>
      </c>
      <c r="L19" s="2">
        <f t="shared" si="0"/>
        <v>23500</v>
      </c>
      <c r="M19" s="2">
        <f t="shared" si="1"/>
        <v>144</v>
      </c>
      <c r="N19" s="2">
        <f t="shared" si="2"/>
        <v>169200</v>
      </c>
      <c r="O19" s="2">
        <f t="shared" si="3"/>
        <v>192700</v>
      </c>
      <c r="P19" s="2" t="s">
        <v>162</v>
      </c>
    </row>
    <row r="20" spans="1:16" ht="19.5" customHeight="1" x14ac:dyDescent="0.25">
      <c r="A20" s="2">
        <v>17</v>
      </c>
      <c r="B20" s="2" t="s">
        <v>46</v>
      </c>
      <c r="C20" s="2" t="s">
        <v>47</v>
      </c>
      <c r="D20" s="2">
        <v>436</v>
      </c>
      <c r="E20" s="2">
        <v>434</v>
      </c>
      <c r="F20" s="2">
        <v>8389</v>
      </c>
      <c r="G20" s="2">
        <v>216</v>
      </c>
      <c r="H20" s="2">
        <v>48</v>
      </c>
      <c r="I20" s="3">
        <v>39804</v>
      </c>
      <c r="J20" s="2">
        <v>21780</v>
      </c>
      <c r="K20" s="2">
        <v>0</v>
      </c>
      <c r="L20" s="2">
        <f t="shared" si="0"/>
        <v>21780</v>
      </c>
      <c r="M20" s="2">
        <f t="shared" si="1"/>
        <v>144</v>
      </c>
      <c r="N20" s="2">
        <f t="shared" si="2"/>
        <v>156816</v>
      </c>
      <c r="O20" s="2">
        <f t="shared" si="3"/>
        <v>178596</v>
      </c>
      <c r="P20" s="2" t="s">
        <v>162</v>
      </c>
    </row>
    <row r="21" spans="1:16" ht="19.5" customHeight="1" x14ac:dyDescent="0.25">
      <c r="A21" s="2">
        <v>18</v>
      </c>
      <c r="B21" s="2" t="s">
        <v>48</v>
      </c>
      <c r="C21" s="2" t="s">
        <v>49</v>
      </c>
      <c r="D21" s="2">
        <v>441</v>
      </c>
      <c r="E21" s="2">
        <v>439</v>
      </c>
      <c r="F21" s="2">
        <v>8391</v>
      </c>
      <c r="G21" s="2">
        <v>199</v>
      </c>
      <c r="H21" s="2">
        <v>27</v>
      </c>
      <c r="I21" s="3">
        <v>39773</v>
      </c>
      <c r="J21" s="2">
        <v>21760</v>
      </c>
      <c r="K21" s="2">
        <v>0</v>
      </c>
      <c r="L21" s="2">
        <f t="shared" si="0"/>
        <v>21760</v>
      </c>
      <c r="M21" s="2">
        <f t="shared" si="1"/>
        <v>145</v>
      </c>
      <c r="N21" s="2">
        <f t="shared" si="2"/>
        <v>157760</v>
      </c>
      <c r="O21" s="2">
        <f t="shared" si="3"/>
        <v>179520</v>
      </c>
      <c r="P21" s="2" t="s">
        <v>162</v>
      </c>
    </row>
    <row r="22" spans="1:16" ht="19.5" customHeight="1" x14ac:dyDescent="0.25">
      <c r="A22" s="40" t="s">
        <v>50</v>
      </c>
      <c r="B22" s="41"/>
      <c r="C22" s="41"/>
      <c r="D22" s="41"/>
      <c r="E22" s="41"/>
      <c r="F22" s="41"/>
      <c r="G22" s="41"/>
      <c r="H22" s="41"/>
      <c r="I22" s="41"/>
      <c r="J22" s="31"/>
      <c r="K22" s="18"/>
      <c r="L22" s="10">
        <f>SUM(J4:J21)</f>
        <v>411745</v>
      </c>
      <c r="M22" s="18"/>
      <c r="N22" s="19"/>
      <c r="O22" s="10">
        <f>SUM(O4:O21)</f>
        <v>3383319.5</v>
      </c>
      <c r="P22" s="10"/>
    </row>
    <row r="23" spans="1:16" ht="19.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6"/>
      <c r="K23" s="5"/>
      <c r="L23" s="5"/>
      <c r="M23" s="5"/>
      <c r="N23" s="5"/>
      <c r="O23" s="6"/>
      <c r="P23" s="6" t="s">
        <v>51</v>
      </c>
    </row>
    <row r="24" spans="1:16" x14ac:dyDescent="0.25">
      <c r="A24" s="7" t="s">
        <v>52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42" t="s">
        <v>53</v>
      </c>
      <c r="O24" s="42"/>
      <c r="P24" s="42"/>
    </row>
    <row r="25" spans="1:1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 t="s">
        <v>54</v>
      </c>
    </row>
  </sheetData>
  <mergeCells count="18">
    <mergeCell ref="A22:I22"/>
    <mergeCell ref="N24:P24"/>
    <mergeCell ref="K2:K3"/>
    <mergeCell ref="L2:L3"/>
    <mergeCell ref="M2:M3"/>
    <mergeCell ref="N2:N3"/>
    <mergeCell ref="O2:O3"/>
    <mergeCell ref="P2:P3"/>
    <mergeCell ref="A1:P1"/>
    <mergeCell ref="A2:A3"/>
    <mergeCell ref="B2:B3"/>
    <mergeCell ref="C2:C3"/>
    <mergeCell ref="D2:D3"/>
    <mergeCell ref="E2:E3"/>
    <mergeCell ref="F2:F3"/>
    <mergeCell ref="G2:H2"/>
    <mergeCell ref="I2:I3"/>
    <mergeCell ref="J2:J3"/>
  </mergeCells>
  <pageMargins left="0.7" right="0.7" top="0.75" bottom="0.75" header="0.3" footer="0.3"/>
  <pageSetup paperSize="9" scale="7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opLeftCell="A4" workbookViewId="0">
      <selection activeCell="P5" sqref="P5:P22"/>
    </sheetView>
  </sheetViews>
  <sheetFormatPr defaultRowHeight="15" x14ac:dyDescent="0.25"/>
  <cols>
    <col min="1" max="1" width="5.4257812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8" width="7.140625" customWidth="1"/>
    <col min="9" max="10" width="8.5703125" customWidth="1"/>
    <col min="11" max="11" width="11" customWidth="1"/>
    <col min="12" max="12" width="10" customWidth="1"/>
    <col min="13" max="13" width="8.5703125" customWidth="1"/>
    <col min="14" max="15" width="11.42578125" customWidth="1"/>
    <col min="16" max="16" width="28.5703125" customWidth="1"/>
  </cols>
  <sheetData>
    <row r="1" spans="1:16" ht="30" customHeight="1" x14ac:dyDescent="0.25">
      <c r="A1" s="43" t="s">
        <v>154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</row>
    <row r="2" spans="1:16" ht="85.5" customHeight="1" x14ac:dyDescent="0.25">
      <c r="A2" s="34" t="s">
        <v>0</v>
      </c>
      <c r="B2" s="36" t="s">
        <v>1</v>
      </c>
      <c r="C2" s="36" t="s">
        <v>2</v>
      </c>
      <c r="D2" s="38" t="s">
        <v>3</v>
      </c>
      <c r="E2" s="36" t="s">
        <v>4</v>
      </c>
      <c r="F2" s="36" t="s">
        <v>5</v>
      </c>
      <c r="G2" s="43" t="s">
        <v>6</v>
      </c>
      <c r="H2" s="45"/>
      <c r="I2" s="36" t="s">
        <v>7</v>
      </c>
      <c r="J2" s="36" t="s">
        <v>8</v>
      </c>
      <c r="K2" s="36" t="s">
        <v>55</v>
      </c>
      <c r="L2" s="36" t="s">
        <v>10</v>
      </c>
      <c r="M2" s="36" t="s">
        <v>155</v>
      </c>
      <c r="N2" s="36" t="s">
        <v>11</v>
      </c>
      <c r="O2" s="36" t="s">
        <v>12</v>
      </c>
      <c r="P2" s="36" t="s">
        <v>56</v>
      </c>
    </row>
    <row r="3" spans="1:16" ht="39.75" customHeight="1" x14ac:dyDescent="0.25">
      <c r="A3" s="35"/>
      <c r="B3" s="37"/>
      <c r="C3" s="37"/>
      <c r="D3" s="39"/>
      <c r="E3" s="37"/>
      <c r="F3" s="37"/>
      <c r="G3" s="1" t="s">
        <v>13</v>
      </c>
      <c r="H3" s="1" t="s">
        <v>14</v>
      </c>
      <c r="I3" s="37"/>
      <c r="J3" s="37"/>
      <c r="K3" s="37"/>
      <c r="L3" s="37"/>
      <c r="M3" s="37"/>
      <c r="N3" s="37"/>
      <c r="O3" s="37"/>
      <c r="P3" s="37"/>
    </row>
    <row r="4" spans="1:16" ht="19.5" customHeight="1" x14ac:dyDescent="0.25">
      <c r="A4" s="43" t="s">
        <v>57</v>
      </c>
      <c r="B4" s="44"/>
      <c r="C4" s="44"/>
      <c r="D4" s="44"/>
      <c r="E4" s="44"/>
      <c r="F4" s="44"/>
      <c r="G4" s="44"/>
      <c r="H4" s="44"/>
      <c r="I4" s="44"/>
      <c r="J4" s="2">
        <v>411745</v>
      </c>
      <c r="K4" s="46"/>
      <c r="L4" s="47"/>
      <c r="M4" s="47"/>
      <c r="N4" s="48"/>
      <c r="O4" s="2">
        <v>3383319.5</v>
      </c>
      <c r="P4" s="4"/>
    </row>
    <row r="5" spans="1:16" ht="19.5" customHeight="1" x14ac:dyDescent="0.25">
      <c r="A5" s="2">
        <v>19</v>
      </c>
      <c r="B5" s="2" t="s">
        <v>58</v>
      </c>
      <c r="C5" s="2" t="s">
        <v>59</v>
      </c>
      <c r="D5" s="2">
        <v>448</v>
      </c>
      <c r="E5" s="2">
        <v>446</v>
      </c>
      <c r="F5" s="2">
        <v>8391</v>
      </c>
      <c r="G5" s="2">
        <v>198</v>
      </c>
      <c r="H5" s="2">
        <v>77</v>
      </c>
      <c r="I5" s="3">
        <v>39771</v>
      </c>
      <c r="J5" s="2">
        <v>23340</v>
      </c>
      <c r="K5" s="2">
        <v>0</v>
      </c>
      <c r="L5" s="2">
        <f>J5-K5</f>
        <v>23340</v>
      </c>
      <c r="M5" s="2">
        <f>DATEDIF(I5,"31.12.2020","M")</f>
        <v>145</v>
      </c>
      <c r="N5" s="2">
        <f>((5*L5)/100)*M5</f>
        <v>169215</v>
      </c>
      <c r="O5" s="2">
        <f>L5+N5</f>
        <v>192555</v>
      </c>
      <c r="P5" s="2" t="s">
        <v>163</v>
      </c>
    </row>
    <row r="6" spans="1:16" ht="19.5" customHeight="1" x14ac:dyDescent="0.25">
      <c r="A6" s="2">
        <v>20</v>
      </c>
      <c r="B6" s="2" t="s">
        <v>60</v>
      </c>
      <c r="C6" s="2" t="s">
        <v>61</v>
      </c>
      <c r="D6" s="2">
        <v>458</v>
      </c>
      <c r="E6" s="2">
        <v>473</v>
      </c>
      <c r="F6" s="2">
        <v>8389</v>
      </c>
      <c r="G6" s="2">
        <v>216</v>
      </c>
      <c r="H6" s="2">
        <v>65</v>
      </c>
      <c r="I6" s="3">
        <v>39805</v>
      </c>
      <c r="J6" s="2">
        <v>22981</v>
      </c>
      <c r="K6" s="2">
        <v>0</v>
      </c>
      <c r="L6" s="2">
        <f t="shared" ref="L6:L17" si="0">J6-K6</f>
        <v>22981</v>
      </c>
      <c r="M6" s="2">
        <f t="shared" ref="M6:M22" si="1">DATEDIF(I6,"31.12.2020","M")</f>
        <v>144</v>
      </c>
      <c r="N6" s="2">
        <f t="shared" ref="N6:N17" si="2">((5*L6)/100)*M6</f>
        <v>165463.19999999998</v>
      </c>
      <c r="O6" s="2">
        <f t="shared" ref="O6:O17" si="3">L6+N6</f>
        <v>188444.19999999998</v>
      </c>
      <c r="P6" s="2" t="s">
        <v>163</v>
      </c>
    </row>
    <row r="7" spans="1:16" ht="19.5" customHeight="1" x14ac:dyDescent="0.25">
      <c r="A7" s="2">
        <v>21</v>
      </c>
      <c r="B7" s="2" t="s">
        <v>62</v>
      </c>
      <c r="C7" s="2" t="s">
        <v>63</v>
      </c>
      <c r="D7" s="2">
        <v>481</v>
      </c>
      <c r="E7" s="2">
        <v>496</v>
      </c>
      <c r="F7" s="2">
        <v>8391</v>
      </c>
      <c r="G7" s="2">
        <v>211</v>
      </c>
      <c r="H7" s="2">
        <v>21</v>
      </c>
      <c r="I7" s="3">
        <v>39781</v>
      </c>
      <c r="J7" s="2">
        <v>22345</v>
      </c>
      <c r="K7" s="2">
        <v>0</v>
      </c>
      <c r="L7" s="2">
        <f t="shared" si="0"/>
        <v>22345</v>
      </c>
      <c r="M7" s="2">
        <f t="shared" si="1"/>
        <v>145</v>
      </c>
      <c r="N7" s="2">
        <f t="shared" si="2"/>
        <v>162001.25</v>
      </c>
      <c r="O7" s="2">
        <f t="shared" si="3"/>
        <v>184346.25</v>
      </c>
      <c r="P7" s="2" t="s">
        <v>163</v>
      </c>
    </row>
    <row r="8" spans="1:16" ht="19.5" customHeight="1" x14ac:dyDescent="0.25">
      <c r="A8" s="2">
        <v>22</v>
      </c>
      <c r="B8" s="2" t="s">
        <v>64</v>
      </c>
      <c r="C8" s="2" t="s">
        <v>65</v>
      </c>
      <c r="D8" s="2">
        <v>455</v>
      </c>
      <c r="E8" s="2">
        <v>470</v>
      </c>
      <c r="F8" s="2">
        <v>8391</v>
      </c>
      <c r="G8" s="2">
        <v>198</v>
      </c>
      <c r="H8" s="2">
        <v>24</v>
      </c>
      <c r="I8" s="3">
        <v>39767</v>
      </c>
      <c r="J8" s="2">
        <v>24545</v>
      </c>
      <c r="K8" s="2">
        <v>0</v>
      </c>
      <c r="L8" s="2">
        <f t="shared" si="0"/>
        <v>24545</v>
      </c>
      <c r="M8" s="2">
        <f t="shared" si="1"/>
        <v>145</v>
      </c>
      <c r="N8" s="2">
        <f t="shared" si="2"/>
        <v>177951.25</v>
      </c>
      <c r="O8" s="2">
        <f t="shared" si="3"/>
        <v>202496.25</v>
      </c>
      <c r="P8" s="2" t="s">
        <v>163</v>
      </c>
    </row>
    <row r="9" spans="1:16" ht="19.5" customHeight="1" x14ac:dyDescent="0.25">
      <c r="A9" s="2">
        <v>23</v>
      </c>
      <c r="B9" s="2" t="s">
        <v>66</v>
      </c>
      <c r="C9" s="2" t="s">
        <v>67</v>
      </c>
      <c r="D9" s="2">
        <v>470</v>
      </c>
      <c r="E9" s="2" t="s">
        <v>17</v>
      </c>
      <c r="F9" s="2">
        <v>8390</v>
      </c>
      <c r="G9" s="2">
        <v>214</v>
      </c>
      <c r="H9" s="2">
        <v>31</v>
      </c>
      <c r="I9" s="3">
        <v>39795</v>
      </c>
      <c r="J9" s="2">
        <v>24600</v>
      </c>
      <c r="K9" s="2">
        <v>0</v>
      </c>
      <c r="L9" s="2">
        <f t="shared" si="0"/>
        <v>24600</v>
      </c>
      <c r="M9" s="2">
        <f t="shared" si="1"/>
        <v>144</v>
      </c>
      <c r="N9" s="2">
        <f t="shared" si="2"/>
        <v>177120</v>
      </c>
      <c r="O9" s="2">
        <f t="shared" si="3"/>
        <v>201720</v>
      </c>
      <c r="P9" s="2" t="s">
        <v>163</v>
      </c>
    </row>
    <row r="10" spans="1:16" ht="19.5" customHeight="1" x14ac:dyDescent="0.25">
      <c r="A10" s="2">
        <v>24</v>
      </c>
      <c r="B10" s="2" t="s">
        <v>68</v>
      </c>
      <c r="C10" s="2" t="s">
        <v>69</v>
      </c>
      <c r="D10" s="2">
        <v>451</v>
      </c>
      <c r="E10" s="2">
        <v>466</v>
      </c>
      <c r="F10" s="2">
        <v>8389</v>
      </c>
      <c r="G10" s="2">
        <v>216</v>
      </c>
      <c r="H10" s="2">
        <v>42</v>
      </c>
      <c r="I10" s="3">
        <v>39804</v>
      </c>
      <c r="J10" s="2">
        <v>22460</v>
      </c>
      <c r="K10" s="2">
        <v>0</v>
      </c>
      <c r="L10" s="2">
        <f t="shared" si="0"/>
        <v>22460</v>
      </c>
      <c r="M10" s="2">
        <f t="shared" si="1"/>
        <v>144</v>
      </c>
      <c r="N10" s="2">
        <f t="shared" si="2"/>
        <v>161712</v>
      </c>
      <c r="O10" s="2">
        <f t="shared" si="3"/>
        <v>184172</v>
      </c>
      <c r="P10" s="2" t="s">
        <v>163</v>
      </c>
    </row>
    <row r="11" spans="1:16" ht="19.5" customHeight="1" x14ac:dyDescent="0.25">
      <c r="A11" s="2">
        <v>25</v>
      </c>
      <c r="B11" s="2" t="s">
        <v>68</v>
      </c>
      <c r="C11" s="2" t="s">
        <v>70</v>
      </c>
      <c r="D11" s="2">
        <v>452</v>
      </c>
      <c r="E11" s="2">
        <v>467</v>
      </c>
      <c r="F11" s="2">
        <v>8390</v>
      </c>
      <c r="G11" s="2">
        <v>214</v>
      </c>
      <c r="H11" s="2">
        <v>36</v>
      </c>
      <c r="I11" s="3">
        <v>39795</v>
      </c>
      <c r="J11" s="2">
        <v>22670</v>
      </c>
      <c r="K11" s="2">
        <v>0</v>
      </c>
      <c r="L11" s="2">
        <f t="shared" si="0"/>
        <v>22670</v>
      </c>
      <c r="M11" s="2">
        <f t="shared" si="1"/>
        <v>144</v>
      </c>
      <c r="N11" s="2">
        <f t="shared" si="2"/>
        <v>163224</v>
      </c>
      <c r="O11" s="2">
        <f t="shared" si="3"/>
        <v>185894</v>
      </c>
      <c r="P11" s="2" t="s">
        <v>163</v>
      </c>
    </row>
    <row r="12" spans="1:16" ht="19.5" customHeight="1" x14ac:dyDescent="0.25">
      <c r="A12" s="2">
        <v>26</v>
      </c>
      <c r="B12" s="2" t="s">
        <v>68</v>
      </c>
      <c r="C12" s="2" t="s">
        <v>71</v>
      </c>
      <c r="D12" s="2">
        <v>453</v>
      </c>
      <c r="E12" s="2">
        <v>468</v>
      </c>
      <c r="F12" s="2">
        <v>8390</v>
      </c>
      <c r="G12" s="2">
        <v>215</v>
      </c>
      <c r="H12" s="2">
        <v>84</v>
      </c>
      <c r="I12" s="3">
        <v>39802</v>
      </c>
      <c r="J12" s="2">
        <v>21970</v>
      </c>
      <c r="K12" s="2">
        <v>0</v>
      </c>
      <c r="L12" s="2">
        <f t="shared" si="0"/>
        <v>21970</v>
      </c>
      <c r="M12" s="2">
        <f t="shared" si="1"/>
        <v>144</v>
      </c>
      <c r="N12" s="2">
        <f t="shared" si="2"/>
        <v>158184</v>
      </c>
      <c r="O12" s="2">
        <f t="shared" si="3"/>
        <v>180154</v>
      </c>
      <c r="P12" s="2" t="s">
        <v>163</v>
      </c>
    </row>
    <row r="13" spans="1:16" ht="19.5" customHeight="1" x14ac:dyDescent="0.25">
      <c r="A13" s="2">
        <v>27</v>
      </c>
      <c r="B13" s="2" t="s">
        <v>68</v>
      </c>
      <c r="C13" s="2" t="s">
        <v>72</v>
      </c>
      <c r="D13" s="2">
        <v>425</v>
      </c>
      <c r="E13" s="2">
        <v>424</v>
      </c>
      <c r="F13" s="2">
        <v>8389</v>
      </c>
      <c r="G13" s="2">
        <v>217</v>
      </c>
      <c r="H13" s="2">
        <v>81</v>
      </c>
      <c r="I13" s="3">
        <v>39507</v>
      </c>
      <c r="J13" s="2">
        <v>27720</v>
      </c>
      <c r="K13" s="2">
        <v>0</v>
      </c>
      <c r="L13" s="2">
        <f t="shared" si="0"/>
        <v>27720</v>
      </c>
      <c r="M13" s="2">
        <f t="shared" si="1"/>
        <v>154</v>
      </c>
      <c r="N13" s="2">
        <f t="shared" si="2"/>
        <v>213444</v>
      </c>
      <c r="O13" s="2">
        <f t="shared" si="3"/>
        <v>241164</v>
      </c>
      <c r="P13" s="2" t="s">
        <v>163</v>
      </c>
    </row>
    <row r="14" spans="1:16" ht="19.5" customHeight="1" x14ac:dyDescent="0.25">
      <c r="A14" s="2">
        <v>28</v>
      </c>
      <c r="B14" s="2" t="s">
        <v>73</v>
      </c>
      <c r="C14" s="2" t="s">
        <v>74</v>
      </c>
      <c r="D14" s="2">
        <v>465</v>
      </c>
      <c r="E14" s="2">
        <v>480</v>
      </c>
      <c r="F14" s="2">
        <v>8390</v>
      </c>
      <c r="G14" s="2">
        <v>211</v>
      </c>
      <c r="H14" s="2">
        <v>25</v>
      </c>
      <c r="I14" s="3">
        <v>39781</v>
      </c>
      <c r="J14" s="2">
        <v>23250</v>
      </c>
      <c r="K14" s="2">
        <v>0</v>
      </c>
      <c r="L14" s="2">
        <f t="shared" si="0"/>
        <v>23250</v>
      </c>
      <c r="M14" s="2">
        <f t="shared" si="1"/>
        <v>145</v>
      </c>
      <c r="N14" s="2">
        <f t="shared" si="2"/>
        <v>168562.5</v>
      </c>
      <c r="O14" s="2">
        <f t="shared" si="3"/>
        <v>191812.5</v>
      </c>
      <c r="P14" s="2" t="s">
        <v>163</v>
      </c>
    </row>
    <row r="15" spans="1:16" ht="19.5" customHeight="1" x14ac:dyDescent="0.25">
      <c r="A15" s="2">
        <v>29</v>
      </c>
      <c r="B15" s="2" t="s">
        <v>75</v>
      </c>
      <c r="C15" s="2" t="s">
        <v>76</v>
      </c>
      <c r="D15" s="2">
        <v>456</v>
      </c>
      <c r="E15" s="2">
        <v>471</v>
      </c>
      <c r="F15" s="2">
        <v>8389</v>
      </c>
      <c r="G15" s="2">
        <v>217</v>
      </c>
      <c r="H15" s="2">
        <v>88</v>
      </c>
      <c r="I15" s="3">
        <v>39811</v>
      </c>
      <c r="J15" s="2">
        <v>23162</v>
      </c>
      <c r="K15" s="2">
        <v>0</v>
      </c>
      <c r="L15" s="2">
        <f t="shared" si="0"/>
        <v>23162</v>
      </c>
      <c r="M15" s="2">
        <f t="shared" si="1"/>
        <v>144</v>
      </c>
      <c r="N15" s="2">
        <f t="shared" si="2"/>
        <v>166766.39999999999</v>
      </c>
      <c r="O15" s="2">
        <f t="shared" si="3"/>
        <v>189928.4</v>
      </c>
      <c r="P15" s="2" t="s">
        <v>163</v>
      </c>
    </row>
    <row r="16" spans="1:16" ht="19.5" customHeight="1" x14ac:dyDescent="0.25">
      <c r="A16" s="2">
        <v>30</v>
      </c>
      <c r="B16" s="2" t="s">
        <v>77</v>
      </c>
      <c r="C16" s="2" t="s">
        <v>78</v>
      </c>
      <c r="D16" s="2">
        <v>427</v>
      </c>
      <c r="E16" s="2">
        <v>426</v>
      </c>
      <c r="F16" s="2">
        <v>8389</v>
      </c>
      <c r="G16" s="2">
        <v>216</v>
      </c>
      <c r="H16" s="2">
        <v>78</v>
      </c>
      <c r="I16" s="3">
        <v>39805</v>
      </c>
      <c r="J16" s="2">
        <v>20740</v>
      </c>
      <c r="K16" s="2">
        <v>0</v>
      </c>
      <c r="L16" s="2">
        <f t="shared" si="0"/>
        <v>20740</v>
      </c>
      <c r="M16" s="2">
        <f t="shared" si="1"/>
        <v>144</v>
      </c>
      <c r="N16" s="2">
        <f t="shared" si="2"/>
        <v>149328</v>
      </c>
      <c r="O16" s="2">
        <f t="shared" si="3"/>
        <v>170068</v>
      </c>
      <c r="P16" s="2" t="s">
        <v>163</v>
      </c>
    </row>
    <row r="17" spans="1:16" ht="19.5" customHeight="1" x14ac:dyDescent="0.25">
      <c r="A17" s="2">
        <v>31</v>
      </c>
      <c r="B17" s="2" t="s">
        <v>77</v>
      </c>
      <c r="C17" s="2" t="s">
        <v>79</v>
      </c>
      <c r="D17" s="2">
        <v>434</v>
      </c>
      <c r="E17" s="2">
        <v>432</v>
      </c>
      <c r="F17" s="2">
        <v>8391</v>
      </c>
      <c r="G17" s="2">
        <v>199</v>
      </c>
      <c r="H17" s="2">
        <v>83</v>
      </c>
      <c r="I17" s="3">
        <v>39776</v>
      </c>
      <c r="J17" s="2">
        <v>24950</v>
      </c>
      <c r="K17" s="2">
        <v>0</v>
      </c>
      <c r="L17" s="2">
        <f t="shared" si="0"/>
        <v>24950</v>
      </c>
      <c r="M17" s="2">
        <f t="shared" si="1"/>
        <v>145</v>
      </c>
      <c r="N17" s="2">
        <f t="shared" si="2"/>
        <v>180887.5</v>
      </c>
      <c r="O17" s="2">
        <f t="shared" si="3"/>
        <v>205837.5</v>
      </c>
      <c r="P17" s="2" t="s">
        <v>163</v>
      </c>
    </row>
    <row r="18" spans="1:16" ht="19.5" customHeight="1" x14ac:dyDescent="0.25">
      <c r="A18" s="2">
        <v>32</v>
      </c>
      <c r="B18" s="2" t="s">
        <v>80</v>
      </c>
      <c r="C18" s="2" t="s">
        <v>81</v>
      </c>
      <c r="D18" s="2" t="s">
        <v>17</v>
      </c>
      <c r="E18" s="2" t="s">
        <v>17</v>
      </c>
      <c r="F18" s="2" t="s">
        <v>17</v>
      </c>
      <c r="G18" s="2">
        <v>256</v>
      </c>
      <c r="H18" s="2">
        <v>56</v>
      </c>
      <c r="I18" s="3">
        <v>40140</v>
      </c>
      <c r="J18" s="2">
        <v>23060</v>
      </c>
      <c r="K18" s="2">
        <v>0</v>
      </c>
      <c r="L18" s="2">
        <f>J18-K18</f>
        <v>23060</v>
      </c>
      <c r="M18" s="2">
        <f t="shared" si="1"/>
        <v>133</v>
      </c>
      <c r="N18" s="2">
        <f>((5*L18)/100)*M18</f>
        <v>153349</v>
      </c>
      <c r="O18" s="2">
        <f>L18+N18</f>
        <v>176409</v>
      </c>
      <c r="P18" s="2" t="s">
        <v>163</v>
      </c>
    </row>
    <row r="19" spans="1:16" ht="19.5" customHeight="1" x14ac:dyDescent="0.25">
      <c r="A19" s="2">
        <v>33</v>
      </c>
      <c r="B19" s="2" t="s">
        <v>37</v>
      </c>
      <c r="C19" s="2" t="s">
        <v>82</v>
      </c>
      <c r="D19" s="2" t="s">
        <v>17</v>
      </c>
      <c r="E19" s="2" t="s">
        <v>17</v>
      </c>
      <c r="F19" s="2" t="s">
        <v>17</v>
      </c>
      <c r="G19" s="2">
        <v>191</v>
      </c>
      <c r="H19" s="2">
        <v>67</v>
      </c>
      <c r="I19" s="3">
        <v>39794</v>
      </c>
      <c r="J19" s="2">
        <v>16950</v>
      </c>
      <c r="K19" s="2">
        <v>0</v>
      </c>
      <c r="L19" s="2">
        <f t="shared" ref="L19:L22" si="4">J19-K19</f>
        <v>16950</v>
      </c>
      <c r="M19" s="2">
        <f t="shared" si="1"/>
        <v>144</v>
      </c>
      <c r="N19" s="2">
        <f t="shared" ref="N19:N22" si="5">((5*L19)/100)*M19</f>
        <v>122040</v>
      </c>
      <c r="O19" s="2">
        <f t="shared" ref="O19:O22" si="6">L19+N19</f>
        <v>138990</v>
      </c>
      <c r="P19" s="2" t="s">
        <v>163</v>
      </c>
    </row>
    <row r="20" spans="1:16" ht="19.5" customHeight="1" x14ac:dyDescent="0.25">
      <c r="A20" s="2">
        <v>34</v>
      </c>
      <c r="B20" s="2" t="s">
        <v>83</v>
      </c>
      <c r="C20" s="2" t="s">
        <v>84</v>
      </c>
      <c r="D20" s="2" t="s">
        <v>17</v>
      </c>
      <c r="E20" s="2" t="s">
        <v>17</v>
      </c>
      <c r="F20" s="2" t="s">
        <v>17</v>
      </c>
      <c r="G20" s="2">
        <v>165</v>
      </c>
      <c r="H20" s="2">
        <v>62</v>
      </c>
      <c r="I20" s="3">
        <v>39549</v>
      </c>
      <c r="J20" s="2">
        <v>22680</v>
      </c>
      <c r="K20" s="2">
        <v>0</v>
      </c>
      <c r="L20" s="2">
        <f t="shared" si="4"/>
        <v>22680</v>
      </c>
      <c r="M20" s="2">
        <f t="shared" si="1"/>
        <v>152</v>
      </c>
      <c r="N20" s="2">
        <f t="shared" si="5"/>
        <v>172368</v>
      </c>
      <c r="O20" s="2">
        <f t="shared" si="6"/>
        <v>195048</v>
      </c>
      <c r="P20" s="2" t="s">
        <v>163</v>
      </c>
    </row>
    <row r="21" spans="1:16" ht="19.5" customHeight="1" x14ac:dyDescent="0.25">
      <c r="A21" s="2">
        <v>35</v>
      </c>
      <c r="B21" s="2" t="s">
        <v>85</v>
      </c>
      <c r="C21" s="2" t="s">
        <v>86</v>
      </c>
      <c r="D21" s="2" t="s">
        <v>17</v>
      </c>
      <c r="E21" s="2" t="s">
        <v>17</v>
      </c>
      <c r="F21" s="2" t="s">
        <v>17</v>
      </c>
      <c r="G21" s="2">
        <v>192</v>
      </c>
      <c r="H21" s="2">
        <v>75</v>
      </c>
      <c r="I21" s="3">
        <v>39799</v>
      </c>
      <c r="J21" s="2">
        <v>21140</v>
      </c>
      <c r="K21" s="2">
        <v>0</v>
      </c>
      <c r="L21" s="2">
        <f t="shared" si="4"/>
        <v>21140</v>
      </c>
      <c r="M21" s="2">
        <f t="shared" si="1"/>
        <v>144</v>
      </c>
      <c r="N21" s="2">
        <f t="shared" si="5"/>
        <v>152208</v>
      </c>
      <c r="O21" s="2">
        <f t="shared" si="6"/>
        <v>173348</v>
      </c>
      <c r="P21" s="2" t="s">
        <v>163</v>
      </c>
    </row>
    <row r="22" spans="1:16" ht="19.5" customHeight="1" x14ac:dyDescent="0.25">
      <c r="A22" s="2">
        <v>36</v>
      </c>
      <c r="B22" s="2" t="s">
        <v>87</v>
      </c>
      <c r="C22" s="2" t="s">
        <v>88</v>
      </c>
      <c r="D22" s="2" t="s">
        <v>17</v>
      </c>
      <c r="E22" s="2" t="s">
        <v>17</v>
      </c>
      <c r="F22" s="2" t="s">
        <v>17</v>
      </c>
      <c r="G22" s="2">
        <v>211</v>
      </c>
      <c r="H22" s="2">
        <v>61</v>
      </c>
      <c r="I22" s="3">
        <v>39809</v>
      </c>
      <c r="J22" s="2">
        <v>19760</v>
      </c>
      <c r="K22" s="2">
        <v>0</v>
      </c>
      <c r="L22" s="2">
        <f t="shared" si="4"/>
        <v>19760</v>
      </c>
      <c r="M22" s="2">
        <f t="shared" si="1"/>
        <v>144</v>
      </c>
      <c r="N22" s="2">
        <f t="shared" si="5"/>
        <v>142272</v>
      </c>
      <c r="O22" s="2">
        <f t="shared" si="6"/>
        <v>162032</v>
      </c>
      <c r="P22" s="2" t="s">
        <v>163</v>
      </c>
    </row>
    <row r="23" spans="1:16" ht="19.5" customHeight="1" x14ac:dyDescent="0.25">
      <c r="A23" s="40" t="s">
        <v>50</v>
      </c>
      <c r="B23" s="41"/>
      <c r="C23" s="41"/>
      <c r="D23" s="41"/>
      <c r="E23" s="41"/>
      <c r="F23" s="41"/>
      <c r="G23" s="41"/>
      <c r="H23" s="41"/>
      <c r="I23" s="41"/>
      <c r="J23" s="10">
        <f>SUM(J4:J22)</f>
        <v>820068</v>
      </c>
      <c r="K23" s="18"/>
      <c r="L23" s="18"/>
      <c r="M23" s="18"/>
      <c r="N23" s="19"/>
      <c r="O23" s="10">
        <f>SUM(O4:O22)</f>
        <v>6747738.6000000006</v>
      </c>
      <c r="P23" s="10"/>
    </row>
    <row r="24" spans="1:16" ht="19.5" customHeight="1" x14ac:dyDescent="0.25">
      <c r="A24" s="49" t="s">
        <v>89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</row>
    <row r="25" spans="1:1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</row>
    <row r="26" spans="1:16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1:16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1:16" x14ac:dyDescent="0.25">
      <c r="A28" s="42" t="s">
        <v>90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</sheetData>
  <mergeCells count="21">
    <mergeCell ref="A4:I4"/>
    <mergeCell ref="K4:N4"/>
    <mergeCell ref="A23:I23"/>
    <mergeCell ref="A24:P27"/>
    <mergeCell ref="A28:P28"/>
    <mergeCell ref="P2:P3"/>
    <mergeCell ref="A1:P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  <pageSetup paperSize="9" scale="74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topLeftCell="A2" workbookViewId="0">
      <selection activeCell="N6" sqref="N6"/>
    </sheetView>
  </sheetViews>
  <sheetFormatPr defaultRowHeight="15" x14ac:dyDescent="0.25"/>
  <cols>
    <col min="1" max="1" width="4.71093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8.5703125" customWidth="1"/>
    <col min="8" max="8" width="8.7109375" customWidth="1"/>
    <col min="9" max="9" width="9.7109375" customWidth="1"/>
    <col min="10" max="10" width="9.5703125" customWidth="1"/>
    <col min="11" max="11" width="11" customWidth="1"/>
    <col min="12" max="12" width="11.28515625" customWidth="1"/>
    <col min="13" max="13" width="48.42578125" customWidth="1"/>
    <col min="14" max="15" width="11.42578125" customWidth="1"/>
    <col min="16" max="16" width="40.42578125" customWidth="1"/>
  </cols>
  <sheetData>
    <row r="1" spans="1:16" ht="34.5" customHeight="1" x14ac:dyDescent="0.25">
      <c r="A1" s="32" t="s">
        <v>156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27"/>
      <c r="O1" s="27"/>
      <c r="P1" s="27"/>
    </row>
    <row r="2" spans="1:16" ht="60" customHeight="1" x14ac:dyDescent="0.25">
      <c r="A2" s="34" t="s">
        <v>0</v>
      </c>
      <c r="B2" s="36" t="s">
        <v>1</v>
      </c>
      <c r="C2" s="36" t="s">
        <v>2</v>
      </c>
      <c r="D2" s="43" t="s">
        <v>6</v>
      </c>
      <c r="E2" s="45"/>
      <c r="F2" s="36" t="s">
        <v>7</v>
      </c>
      <c r="G2" s="36" t="s">
        <v>8</v>
      </c>
      <c r="H2" s="36" t="s">
        <v>91</v>
      </c>
      <c r="I2" s="36" t="s">
        <v>10</v>
      </c>
      <c r="J2" s="36" t="s">
        <v>155</v>
      </c>
      <c r="K2" s="36" t="s">
        <v>11</v>
      </c>
      <c r="L2" s="36" t="s">
        <v>12</v>
      </c>
      <c r="M2" s="36" t="s">
        <v>164</v>
      </c>
    </row>
    <row r="3" spans="1:16" ht="66" customHeight="1" x14ac:dyDescent="0.25">
      <c r="A3" s="35"/>
      <c r="B3" s="37"/>
      <c r="C3" s="37"/>
      <c r="D3" s="1" t="s">
        <v>13</v>
      </c>
      <c r="E3" s="1" t="s">
        <v>14</v>
      </c>
      <c r="F3" s="37"/>
      <c r="G3" s="37"/>
      <c r="H3" s="37"/>
      <c r="I3" s="37"/>
      <c r="J3" s="37"/>
      <c r="K3" s="37"/>
      <c r="L3" s="37"/>
      <c r="M3" s="37"/>
    </row>
    <row r="4" spans="1:16" ht="19.5" customHeight="1" x14ac:dyDescent="0.25">
      <c r="A4" s="52" t="s">
        <v>92</v>
      </c>
      <c r="B4" s="53"/>
      <c r="C4" s="53"/>
      <c r="D4" s="53"/>
      <c r="E4" s="53"/>
      <c r="F4" s="53"/>
      <c r="G4" s="53"/>
      <c r="H4" s="54"/>
      <c r="I4" s="8">
        <v>820068</v>
      </c>
      <c r="J4" s="43"/>
      <c r="K4" s="45"/>
      <c r="L4" s="8">
        <v>6747738.6000000006</v>
      </c>
      <c r="M4" s="8"/>
    </row>
    <row r="5" spans="1:16" ht="19.5" customHeight="1" x14ac:dyDescent="0.25">
      <c r="A5" s="2">
        <v>37</v>
      </c>
      <c r="B5" s="2" t="s">
        <v>93</v>
      </c>
      <c r="C5" s="2" t="s">
        <v>94</v>
      </c>
      <c r="D5" s="2">
        <v>257</v>
      </c>
      <c r="E5" s="2">
        <v>56</v>
      </c>
      <c r="F5" s="3">
        <v>39840</v>
      </c>
      <c r="G5" s="2">
        <v>17340</v>
      </c>
      <c r="H5" s="2">
        <v>0</v>
      </c>
      <c r="I5" s="2">
        <f t="shared" ref="I5:I17" si="0">G5-H5</f>
        <v>17340</v>
      </c>
      <c r="J5" s="2">
        <f>DATEDIF(F5,"31.12.2020","M")</f>
        <v>143</v>
      </c>
      <c r="K5" s="2">
        <f t="shared" ref="K5:K17" si="1">((5*I5)/100)*J5</f>
        <v>123981</v>
      </c>
      <c r="L5" s="2">
        <f t="shared" ref="L5:L17" si="2">I5+K5</f>
        <v>141321</v>
      </c>
      <c r="M5" s="2" t="s">
        <v>95</v>
      </c>
    </row>
    <row r="6" spans="1:16" ht="19.5" customHeight="1" x14ac:dyDescent="0.25">
      <c r="A6" s="2">
        <v>38</v>
      </c>
      <c r="B6" s="2" t="s">
        <v>96</v>
      </c>
      <c r="C6" s="2" t="s">
        <v>97</v>
      </c>
      <c r="D6" s="2">
        <v>267</v>
      </c>
      <c r="E6" s="2">
        <v>7</v>
      </c>
      <c r="F6" s="3">
        <v>39842</v>
      </c>
      <c r="G6" s="2">
        <v>23250</v>
      </c>
      <c r="H6" s="2">
        <v>0</v>
      </c>
      <c r="I6" s="2">
        <f t="shared" si="0"/>
        <v>23250</v>
      </c>
      <c r="J6" s="2">
        <f t="shared" ref="J6:J17" si="3">DATEDIF(F6,"31.12.2020","M")</f>
        <v>143</v>
      </c>
      <c r="K6" s="2">
        <f t="shared" si="1"/>
        <v>166237.5</v>
      </c>
      <c r="L6" s="2">
        <f t="shared" si="2"/>
        <v>189487.5</v>
      </c>
      <c r="M6" s="2" t="s">
        <v>95</v>
      </c>
    </row>
    <row r="7" spans="1:16" ht="19.5" customHeight="1" x14ac:dyDescent="0.25">
      <c r="A7" s="2">
        <v>39</v>
      </c>
      <c r="B7" s="2" t="s">
        <v>98</v>
      </c>
      <c r="C7" s="2" t="s">
        <v>99</v>
      </c>
      <c r="D7" s="2">
        <v>262</v>
      </c>
      <c r="E7" s="2">
        <v>13</v>
      </c>
      <c r="F7" s="3">
        <v>39843</v>
      </c>
      <c r="G7" s="2">
        <v>21417</v>
      </c>
      <c r="H7" s="2">
        <v>0</v>
      </c>
      <c r="I7" s="2">
        <f t="shared" si="0"/>
        <v>21417</v>
      </c>
      <c r="J7" s="2">
        <f t="shared" si="3"/>
        <v>143</v>
      </c>
      <c r="K7" s="2">
        <f t="shared" si="1"/>
        <v>153131.54999999999</v>
      </c>
      <c r="L7" s="2">
        <f t="shared" si="2"/>
        <v>174548.55</v>
      </c>
      <c r="M7" s="2" t="s">
        <v>95</v>
      </c>
    </row>
    <row r="8" spans="1:16" ht="19.5" customHeight="1" x14ac:dyDescent="0.25">
      <c r="A8" s="2">
        <v>40</v>
      </c>
      <c r="B8" s="2" t="s">
        <v>100</v>
      </c>
      <c r="C8" s="2" t="s">
        <v>101</v>
      </c>
      <c r="D8" s="2">
        <v>258</v>
      </c>
      <c r="E8" s="2">
        <v>11</v>
      </c>
      <c r="F8" s="3">
        <v>39842</v>
      </c>
      <c r="G8" s="2">
        <v>19630</v>
      </c>
      <c r="H8" s="2">
        <v>0</v>
      </c>
      <c r="I8" s="2">
        <f t="shared" si="0"/>
        <v>19630</v>
      </c>
      <c r="J8" s="2">
        <f t="shared" si="3"/>
        <v>143</v>
      </c>
      <c r="K8" s="2">
        <f t="shared" si="1"/>
        <v>140354.5</v>
      </c>
      <c r="L8" s="2">
        <f t="shared" si="2"/>
        <v>159984.5</v>
      </c>
      <c r="M8" s="2" t="s">
        <v>95</v>
      </c>
    </row>
    <row r="9" spans="1:16" ht="19.5" customHeight="1" x14ac:dyDescent="0.25">
      <c r="A9" s="2">
        <v>41</v>
      </c>
      <c r="B9" s="2" t="s">
        <v>87</v>
      </c>
      <c r="C9" s="2" t="s">
        <v>102</v>
      </c>
      <c r="D9" s="2">
        <v>257</v>
      </c>
      <c r="E9" s="2">
        <v>62</v>
      </c>
      <c r="F9" s="3">
        <v>39475</v>
      </c>
      <c r="G9" s="2">
        <v>14540</v>
      </c>
      <c r="H9" s="2">
        <v>0</v>
      </c>
      <c r="I9" s="2">
        <f t="shared" si="0"/>
        <v>14540</v>
      </c>
      <c r="J9" s="2">
        <f t="shared" si="3"/>
        <v>155</v>
      </c>
      <c r="K9" s="2">
        <f t="shared" si="1"/>
        <v>112685</v>
      </c>
      <c r="L9" s="2">
        <f t="shared" si="2"/>
        <v>127225</v>
      </c>
      <c r="M9" s="2" t="s">
        <v>95</v>
      </c>
    </row>
    <row r="10" spans="1:16" ht="19.5" customHeight="1" x14ac:dyDescent="0.25">
      <c r="A10" s="2">
        <v>42</v>
      </c>
      <c r="B10" s="2" t="s">
        <v>103</v>
      </c>
      <c r="C10" s="2" t="s">
        <v>104</v>
      </c>
      <c r="D10" s="2">
        <v>255</v>
      </c>
      <c r="E10" s="2">
        <v>51</v>
      </c>
      <c r="F10" s="3">
        <v>39834</v>
      </c>
      <c r="G10" s="2">
        <v>17490</v>
      </c>
      <c r="H10" s="2">
        <v>0</v>
      </c>
      <c r="I10" s="2">
        <f t="shared" si="0"/>
        <v>17490</v>
      </c>
      <c r="J10" s="2">
        <f t="shared" si="3"/>
        <v>143</v>
      </c>
      <c r="K10" s="2">
        <f t="shared" si="1"/>
        <v>125053.5</v>
      </c>
      <c r="L10" s="2">
        <f t="shared" si="2"/>
        <v>142543.5</v>
      </c>
      <c r="M10" s="2" t="s">
        <v>95</v>
      </c>
    </row>
    <row r="11" spans="1:16" ht="19.5" customHeight="1" x14ac:dyDescent="0.25">
      <c r="A11" s="2">
        <v>43</v>
      </c>
      <c r="B11" s="2" t="s">
        <v>105</v>
      </c>
      <c r="C11" s="2" t="s">
        <v>106</v>
      </c>
      <c r="D11" s="2">
        <v>256</v>
      </c>
      <c r="E11" s="2">
        <v>65</v>
      </c>
      <c r="F11" s="3">
        <v>39836</v>
      </c>
      <c r="G11" s="2">
        <v>19316</v>
      </c>
      <c r="H11" s="2">
        <v>0</v>
      </c>
      <c r="I11" s="2">
        <f t="shared" si="0"/>
        <v>19316</v>
      </c>
      <c r="J11" s="2">
        <f t="shared" si="3"/>
        <v>143</v>
      </c>
      <c r="K11" s="2">
        <f t="shared" si="1"/>
        <v>138109.4</v>
      </c>
      <c r="L11" s="2">
        <f t="shared" si="2"/>
        <v>157425.4</v>
      </c>
      <c r="M11" s="2" t="s">
        <v>95</v>
      </c>
    </row>
    <row r="12" spans="1:16" ht="19.5" customHeight="1" x14ac:dyDescent="0.25">
      <c r="A12" s="2">
        <v>44</v>
      </c>
      <c r="B12" s="2" t="s">
        <v>107</v>
      </c>
      <c r="C12" s="2" t="s">
        <v>108</v>
      </c>
      <c r="D12" s="2">
        <v>255</v>
      </c>
      <c r="E12" s="2">
        <v>67</v>
      </c>
      <c r="F12" s="3">
        <v>39834</v>
      </c>
      <c r="G12" s="2">
        <v>21240</v>
      </c>
      <c r="H12" s="2">
        <v>0</v>
      </c>
      <c r="I12" s="2">
        <f t="shared" si="0"/>
        <v>21240</v>
      </c>
      <c r="J12" s="2">
        <f t="shared" si="3"/>
        <v>143</v>
      </c>
      <c r="K12" s="2">
        <f t="shared" si="1"/>
        <v>151866</v>
      </c>
      <c r="L12" s="2">
        <f t="shared" si="2"/>
        <v>173106</v>
      </c>
      <c r="M12" s="2" t="s">
        <v>95</v>
      </c>
    </row>
    <row r="13" spans="1:16" ht="19.5" customHeight="1" x14ac:dyDescent="0.25">
      <c r="A13" s="2">
        <v>45</v>
      </c>
      <c r="B13" s="2" t="s">
        <v>48</v>
      </c>
      <c r="C13" s="2" t="s">
        <v>109</v>
      </c>
      <c r="D13" s="2">
        <v>191</v>
      </c>
      <c r="E13" s="2">
        <v>17</v>
      </c>
      <c r="F13" s="3">
        <v>39792</v>
      </c>
      <c r="G13" s="2">
        <v>14690</v>
      </c>
      <c r="H13" s="2">
        <v>0</v>
      </c>
      <c r="I13" s="2">
        <f t="shared" si="0"/>
        <v>14690</v>
      </c>
      <c r="J13" s="2">
        <f t="shared" si="3"/>
        <v>144</v>
      </c>
      <c r="K13" s="2">
        <f t="shared" si="1"/>
        <v>105768</v>
      </c>
      <c r="L13" s="2">
        <f t="shared" si="2"/>
        <v>120458</v>
      </c>
      <c r="M13" s="2" t="s">
        <v>95</v>
      </c>
    </row>
    <row r="14" spans="1:16" ht="19.5" customHeight="1" x14ac:dyDescent="0.25">
      <c r="A14" s="2">
        <v>46</v>
      </c>
      <c r="B14" s="2" t="s">
        <v>110</v>
      </c>
      <c r="C14" s="2" t="s">
        <v>111</v>
      </c>
      <c r="D14" s="2">
        <v>257</v>
      </c>
      <c r="E14" s="2">
        <v>5</v>
      </c>
      <c r="F14" s="3">
        <v>39837</v>
      </c>
      <c r="G14" s="2">
        <v>17373</v>
      </c>
      <c r="H14" s="2">
        <v>0</v>
      </c>
      <c r="I14" s="2">
        <f t="shared" si="0"/>
        <v>17373</v>
      </c>
      <c r="J14" s="2">
        <f t="shared" si="3"/>
        <v>143</v>
      </c>
      <c r="K14" s="2">
        <f t="shared" si="1"/>
        <v>124216.95</v>
      </c>
      <c r="L14" s="2">
        <f t="shared" si="2"/>
        <v>141589.95000000001</v>
      </c>
      <c r="M14" s="2" t="s">
        <v>95</v>
      </c>
    </row>
    <row r="15" spans="1:16" ht="19.5" customHeight="1" x14ac:dyDescent="0.25">
      <c r="A15" s="2">
        <v>47</v>
      </c>
      <c r="B15" s="2" t="s">
        <v>85</v>
      </c>
      <c r="C15" s="2" t="s">
        <v>112</v>
      </c>
      <c r="D15" s="2">
        <v>262</v>
      </c>
      <c r="E15" s="2">
        <v>4</v>
      </c>
      <c r="F15" s="3">
        <v>39842</v>
      </c>
      <c r="G15" s="2">
        <v>20630</v>
      </c>
      <c r="H15" s="2">
        <v>0</v>
      </c>
      <c r="I15" s="2">
        <f t="shared" si="0"/>
        <v>20630</v>
      </c>
      <c r="J15" s="2">
        <f t="shared" si="3"/>
        <v>143</v>
      </c>
      <c r="K15" s="2">
        <f t="shared" si="1"/>
        <v>147504.5</v>
      </c>
      <c r="L15" s="2">
        <f t="shared" si="2"/>
        <v>168134.5</v>
      </c>
      <c r="M15" s="2" t="s">
        <v>95</v>
      </c>
    </row>
    <row r="16" spans="1:16" ht="19.5" customHeight="1" x14ac:dyDescent="0.25">
      <c r="A16" s="2">
        <v>48</v>
      </c>
      <c r="B16" s="2" t="s">
        <v>113</v>
      </c>
      <c r="C16" s="2" t="s">
        <v>114</v>
      </c>
      <c r="D16" s="2">
        <v>257</v>
      </c>
      <c r="E16" s="2">
        <v>14</v>
      </c>
      <c r="F16" s="3">
        <v>39837</v>
      </c>
      <c r="G16" s="2">
        <v>17340</v>
      </c>
      <c r="H16" s="2">
        <v>0</v>
      </c>
      <c r="I16" s="2">
        <f t="shared" si="0"/>
        <v>17340</v>
      </c>
      <c r="J16" s="2">
        <f t="shared" si="3"/>
        <v>143</v>
      </c>
      <c r="K16" s="2">
        <f t="shared" si="1"/>
        <v>123981</v>
      </c>
      <c r="L16" s="2">
        <f t="shared" si="2"/>
        <v>141321</v>
      </c>
      <c r="M16" s="2" t="s">
        <v>95</v>
      </c>
    </row>
    <row r="17" spans="1:16" ht="19.5" customHeight="1" x14ac:dyDescent="0.25">
      <c r="A17" s="2">
        <v>49</v>
      </c>
      <c r="B17" s="2" t="s">
        <v>115</v>
      </c>
      <c r="C17" s="2" t="s">
        <v>116</v>
      </c>
      <c r="D17" s="2">
        <v>177</v>
      </c>
      <c r="E17" s="2">
        <v>87</v>
      </c>
      <c r="F17" s="3">
        <v>39566</v>
      </c>
      <c r="G17" s="2">
        <v>21430</v>
      </c>
      <c r="H17" s="2">
        <v>0</v>
      </c>
      <c r="I17" s="2">
        <f t="shared" si="0"/>
        <v>21430</v>
      </c>
      <c r="J17" s="2">
        <f t="shared" si="3"/>
        <v>152</v>
      </c>
      <c r="K17" s="2">
        <f t="shared" si="1"/>
        <v>162868</v>
      </c>
      <c r="L17" s="2">
        <f t="shared" si="2"/>
        <v>184298</v>
      </c>
      <c r="M17" s="22" t="s">
        <v>95</v>
      </c>
      <c r="N17" s="29"/>
      <c r="O17" s="28"/>
      <c r="P17" s="28"/>
    </row>
    <row r="18" spans="1:16" ht="19.5" customHeight="1" x14ac:dyDescent="0.25">
      <c r="A18" s="43" t="s">
        <v>50</v>
      </c>
      <c r="B18" s="44"/>
      <c r="C18" s="44"/>
      <c r="D18" s="44"/>
      <c r="E18" s="44"/>
      <c r="F18" s="44"/>
      <c r="G18" s="44"/>
      <c r="H18" s="45"/>
      <c r="I18" s="10">
        <f>SUM(I4:I17)</f>
        <v>1065754</v>
      </c>
      <c r="J18" s="50"/>
      <c r="K18" s="50"/>
      <c r="L18" s="10">
        <f>SUM(L4:L17)</f>
        <v>8769181.5</v>
      </c>
      <c r="M18" s="20"/>
      <c r="N18" s="30"/>
      <c r="O18" s="28"/>
      <c r="P18" s="6"/>
    </row>
    <row r="19" spans="1:16" ht="19.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6"/>
      <c r="K19" s="5"/>
      <c r="L19" s="51" t="s">
        <v>117</v>
      </c>
      <c r="M19" s="51"/>
      <c r="N19" s="5"/>
      <c r="O19" s="6"/>
    </row>
    <row r="20" spans="1:16" ht="15" customHeight="1" x14ac:dyDescent="0.25">
      <c r="A20" s="42" t="s">
        <v>118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7"/>
      <c r="O20" s="7"/>
      <c r="P20" s="7"/>
    </row>
    <row r="21" spans="1:16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7"/>
      <c r="O21" s="7"/>
      <c r="P21" s="7"/>
    </row>
    <row r="22" spans="1:16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7"/>
      <c r="O22" s="7"/>
      <c r="P22" s="7"/>
    </row>
    <row r="23" spans="1:16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7"/>
      <c r="O23" s="7"/>
      <c r="P23" s="7"/>
    </row>
    <row r="24" spans="1:16" ht="15" customHeight="1" x14ac:dyDescent="0.25">
      <c r="A24" s="42" t="s">
        <v>90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7"/>
      <c r="O24" s="7"/>
      <c r="P24" s="7"/>
    </row>
  </sheetData>
  <mergeCells count="20">
    <mergeCell ref="I2:I3"/>
    <mergeCell ref="J2:J3"/>
    <mergeCell ref="K2:K3"/>
    <mergeCell ref="L2:L3"/>
    <mergeCell ref="A1:M1"/>
    <mergeCell ref="A18:H18"/>
    <mergeCell ref="J18:K18"/>
    <mergeCell ref="A20:M23"/>
    <mergeCell ref="A24:M24"/>
    <mergeCell ref="L19:M19"/>
    <mergeCell ref="J4:K4"/>
    <mergeCell ref="A4:H4"/>
    <mergeCell ref="M2:M3"/>
    <mergeCell ref="A2:A3"/>
    <mergeCell ref="B2:B3"/>
    <mergeCell ref="C2:C3"/>
    <mergeCell ref="D2:E2"/>
    <mergeCell ref="F2:F3"/>
    <mergeCell ref="G2:G3"/>
    <mergeCell ref="H2:H3"/>
  </mergeCells>
  <pageMargins left="0.7" right="0.7" top="0.75" bottom="0.75" header="0.3" footer="0.3"/>
  <pageSetup paperSize="9" scale="7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abSelected="1" topLeftCell="A7" workbookViewId="0">
      <selection activeCell="N23" sqref="N23"/>
    </sheetView>
  </sheetViews>
  <sheetFormatPr defaultRowHeight="15" x14ac:dyDescent="0.25"/>
  <cols>
    <col min="1" max="1" width="6.570312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7.140625" customWidth="1"/>
    <col min="8" max="8" width="10.5703125" customWidth="1"/>
    <col min="9" max="10" width="8.5703125" customWidth="1"/>
    <col min="11" max="11" width="10.5703125" customWidth="1"/>
    <col min="12" max="12" width="10" customWidth="1"/>
    <col min="13" max="13" width="9.85546875" customWidth="1"/>
    <col min="14" max="14" width="11.42578125" customWidth="1"/>
    <col min="15" max="15" width="37.28515625" customWidth="1"/>
    <col min="16" max="16" width="28.5703125" customWidth="1"/>
  </cols>
  <sheetData>
    <row r="1" spans="1:16" ht="29.25" customHeight="1" x14ac:dyDescent="0.25">
      <c r="A1" s="32" t="s">
        <v>156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7"/>
    </row>
    <row r="2" spans="1:16" ht="81" customHeight="1" x14ac:dyDescent="0.25">
      <c r="A2" s="34" t="s">
        <v>0</v>
      </c>
      <c r="B2" s="36" t="s">
        <v>1</v>
      </c>
      <c r="C2" s="36" t="s">
        <v>2</v>
      </c>
      <c r="D2" s="36" t="s">
        <v>4</v>
      </c>
      <c r="E2" s="36" t="s">
        <v>5</v>
      </c>
      <c r="F2" s="43" t="s">
        <v>6</v>
      </c>
      <c r="G2" s="45"/>
      <c r="H2" s="36" t="s">
        <v>7</v>
      </c>
      <c r="I2" s="36" t="s">
        <v>8</v>
      </c>
      <c r="J2" s="36" t="s">
        <v>91</v>
      </c>
      <c r="K2" s="36" t="s">
        <v>10</v>
      </c>
      <c r="L2" s="36" t="s">
        <v>155</v>
      </c>
      <c r="M2" s="36" t="s">
        <v>11</v>
      </c>
      <c r="N2" s="36" t="s">
        <v>12</v>
      </c>
      <c r="O2" s="36" t="s">
        <v>119</v>
      </c>
    </row>
    <row r="3" spans="1:16" ht="44.25" customHeight="1" x14ac:dyDescent="0.25">
      <c r="A3" s="35"/>
      <c r="B3" s="37"/>
      <c r="C3" s="37"/>
      <c r="D3" s="37"/>
      <c r="E3" s="37"/>
      <c r="F3" s="1" t="s">
        <v>13</v>
      </c>
      <c r="G3" s="1" t="s">
        <v>14</v>
      </c>
      <c r="H3" s="37"/>
      <c r="I3" s="37"/>
      <c r="J3" s="37"/>
      <c r="K3" s="37"/>
      <c r="L3" s="37"/>
      <c r="M3" s="37"/>
      <c r="N3" s="37"/>
      <c r="O3" s="37"/>
    </row>
    <row r="4" spans="1:16" ht="19.5" customHeight="1" x14ac:dyDescent="0.25">
      <c r="A4" s="52" t="s">
        <v>140</v>
      </c>
      <c r="B4" s="53"/>
      <c r="C4" s="53"/>
      <c r="D4" s="53"/>
      <c r="E4" s="53"/>
      <c r="F4" s="53"/>
      <c r="G4" s="53"/>
      <c r="H4" s="53"/>
      <c r="I4" s="53"/>
      <c r="J4" s="54"/>
      <c r="K4" s="8">
        <v>1065754</v>
      </c>
      <c r="L4" s="43"/>
      <c r="M4" s="45"/>
      <c r="N4" s="8">
        <v>8769181.5</v>
      </c>
      <c r="O4" s="8"/>
    </row>
    <row r="5" spans="1:16" ht="19.5" customHeight="1" x14ac:dyDescent="0.25">
      <c r="A5" s="2">
        <v>50</v>
      </c>
      <c r="B5" s="2" t="s">
        <v>120</v>
      </c>
      <c r="C5" s="2" t="s">
        <v>121</v>
      </c>
      <c r="D5" s="2" t="s">
        <v>121</v>
      </c>
      <c r="E5" s="2" t="s">
        <v>157</v>
      </c>
      <c r="F5" s="2">
        <v>35</v>
      </c>
      <c r="G5" s="2">
        <v>26</v>
      </c>
      <c r="H5" s="3">
        <v>39589</v>
      </c>
      <c r="I5" s="2">
        <v>22640</v>
      </c>
      <c r="J5" s="2">
        <v>0</v>
      </c>
      <c r="K5" s="2">
        <f>I5-J5</f>
        <v>22640</v>
      </c>
      <c r="L5" s="2">
        <f>DATEDIF(H5,"31.12.2020","M")</f>
        <v>151</v>
      </c>
      <c r="M5" s="2">
        <f>((5*K5)/100)*L5</f>
        <v>170932</v>
      </c>
      <c r="N5" s="2">
        <f>K5+M5</f>
        <v>193572</v>
      </c>
      <c r="O5" s="2" t="s">
        <v>122</v>
      </c>
    </row>
    <row r="6" spans="1:16" ht="19.5" customHeight="1" x14ac:dyDescent="0.25">
      <c r="A6" s="2">
        <v>51</v>
      </c>
      <c r="B6" s="2" t="s">
        <v>123</v>
      </c>
      <c r="C6" s="2" t="s">
        <v>124</v>
      </c>
      <c r="D6" s="2" t="s">
        <v>124</v>
      </c>
      <c r="E6" s="2" t="s">
        <v>157</v>
      </c>
      <c r="F6" s="2">
        <v>35</v>
      </c>
      <c r="G6" s="2">
        <v>32</v>
      </c>
      <c r="H6" s="3">
        <v>39589</v>
      </c>
      <c r="I6" s="2">
        <v>26220</v>
      </c>
      <c r="J6" s="2">
        <v>0</v>
      </c>
      <c r="K6" s="2">
        <f t="shared" ref="K6:K13" si="0">I6-J6</f>
        <v>26220</v>
      </c>
      <c r="L6" s="2">
        <f t="shared" ref="L6:L22" si="1">DATEDIF(H6,"31.12.2020","M")</f>
        <v>151</v>
      </c>
      <c r="M6" s="2">
        <f t="shared" ref="M6:M13" si="2">((5*K6)/100)*L6</f>
        <v>197961</v>
      </c>
      <c r="N6" s="2">
        <f t="shared" ref="N6:N13" si="3">K6+M6</f>
        <v>224181</v>
      </c>
      <c r="O6" s="2" t="s">
        <v>122</v>
      </c>
    </row>
    <row r="7" spans="1:16" ht="19.5" customHeight="1" x14ac:dyDescent="0.25">
      <c r="A7" s="2">
        <v>52</v>
      </c>
      <c r="B7" s="2" t="s">
        <v>125</v>
      </c>
      <c r="C7" s="9" t="s">
        <v>126</v>
      </c>
      <c r="D7" s="9" t="s">
        <v>126</v>
      </c>
      <c r="E7" s="2" t="s">
        <v>157</v>
      </c>
      <c r="F7" s="2">
        <v>4</v>
      </c>
      <c r="G7" s="2">
        <v>23</v>
      </c>
      <c r="H7" s="3">
        <v>39561</v>
      </c>
      <c r="I7" s="2">
        <v>9369</v>
      </c>
      <c r="J7" s="2">
        <v>0</v>
      </c>
      <c r="K7" s="2">
        <f t="shared" si="0"/>
        <v>9369</v>
      </c>
      <c r="L7" s="2">
        <f t="shared" si="1"/>
        <v>152</v>
      </c>
      <c r="M7" s="2">
        <f t="shared" si="2"/>
        <v>71204.399999999994</v>
      </c>
      <c r="N7" s="2">
        <f t="shared" si="3"/>
        <v>80573.399999999994</v>
      </c>
      <c r="O7" s="2" t="s">
        <v>122</v>
      </c>
    </row>
    <row r="8" spans="1:16" ht="19.5" customHeight="1" x14ac:dyDescent="0.25">
      <c r="A8" s="2">
        <v>53</v>
      </c>
      <c r="B8" s="2" t="s">
        <v>127</v>
      </c>
      <c r="C8" s="2" t="s">
        <v>128</v>
      </c>
      <c r="D8" s="2" t="s">
        <v>128</v>
      </c>
      <c r="E8" s="2" t="s">
        <v>157</v>
      </c>
      <c r="F8" s="2">
        <v>4</v>
      </c>
      <c r="G8" s="2">
        <v>39</v>
      </c>
      <c r="H8" s="3">
        <v>39561</v>
      </c>
      <c r="I8" s="2">
        <v>5710</v>
      </c>
      <c r="J8" s="2">
        <v>0</v>
      </c>
      <c r="K8" s="2">
        <f t="shared" si="0"/>
        <v>5710</v>
      </c>
      <c r="L8" s="2">
        <f t="shared" si="1"/>
        <v>152</v>
      </c>
      <c r="M8" s="2">
        <f t="shared" si="2"/>
        <v>43396</v>
      </c>
      <c r="N8" s="2">
        <f t="shared" si="3"/>
        <v>49106</v>
      </c>
      <c r="O8" s="2" t="s">
        <v>122</v>
      </c>
    </row>
    <row r="9" spans="1:16" ht="19.5" customHeight="1" x14ac:dyDescent="0.25">
      <c r="A9" s="2">
        <v>54</v>
      </c>
      <c r="B9" s="2" t="s">
        <v>129</v>
      </c>
      <c r="C9" s="2" t="s">
        <v>130</v>
      </c>
      <c r="D9" s="2" t="s">
        <v>130</v>
      </c>
      <c r="E9" s="2" t="s">
        <v>157</v>
      </c>
      <c r="F9" s="2">
        <v>4</v>
      </c>
      <c r="G9" s="2">
        <v>41</v>
      </c>
      <c r="H9" s="3">
        <v>39562</v>
      </c>
      <c r="I9" s="2">
        <v>12928</v>
      </c>
      <c r="J9" s="2">
        <v>0</v>
      </c>
      <c r="K9" s="2">
        <f t="shared" si="0"/>
        <v>12928</v>
      </c>
      <c r="L9" s="2">
        <f t="shared" si="1"/>
        <v>152</v>
      </c>
      <c r="M9" s="2">
        <f t="shared" si="2"/>
        <v>98252.800000000003</v>
      </c>
      <c r="N9" s="2">
        <f t="shared" si="3"/>
        <v>111180.8</v>
      </c>
      <c r="O9" s="2" t="s">
        <v>122</v>
      </c>
    </row>
    <row r="10" spans="1:16" ht="19.5" customHeight="1" x14ac:dyDescent="0.25">
      <c r="A10" s="2">
        <v>55</v>
      </c>
      <c r="B10" s="2" t="s">
        <v>120</v>
      </c>
      <c r="C10" s="2" t="s">
        <v>131</v>
      </c>
      <c r="D10" s="2" t="s">
        <v>131</v>
      </c>
      <c r="E10" s="2" t="s">
        <v>157</v>
      </c>
      <c r="F10" s="2">
        <v>4</v>
      </c>
      <c r="G10" s="2">
        <v>43</v>
      </c>
      <c r="H10" s="3">
        <v>39562</v>
      </c>
      <c r="I10" s="2">
        <v>21365</v>
      </c>
      <c r="J10" s="2">
        <v>0</v>
      </c>
      <c r="K10" s="2">
        <f t="shared" si="0"/>
        <v>21365</v>
      </c>
      <c r="L10" s="2">
        <f t="shared" si="1"/>
        <v>152</v>
      </c>
      <c r="M10" s="2">
        <f t="shared" si="2"/>
        <v>162374</v>
      </c>
      <c r="N10" s="2">
        <f t="shared" si="3"/>
        <v>183739</v>
      </c>
      <c r="O10" s="2" t="s">
        <v>122</v>
      </c>
    </row>
    <row r="11" spans="1:16" ht="19.5" customHeight="1" x14ac:dyDescent="0.25">
      <c r="A11" s="2">
        <v>56</v>
      </c>
      <c r="B11" s="2" t="s">
        <v>132</v>
      </c>
      <c r="C11" s="2" t="s">
        <v>133</v>
      </c>
      <c r="D11" s="2" t="s">
        <v>133</v>
      </c>
      <c r="E11" s="2" t="s">
        <v>157</v>
      </c>
      <c r="F11" s="2">
        <v>4</v>
      </c>
      <c r="G11" s="2">
        <v>45</v>
      </c>
      <c r="H11" s="3">
        <v>39562</v>
      </c>
      <c r="I11" s="2">
        <v>10010</v>
      </c>
      <c r="J11" s="2">
        <v>0</v>
      </c>
      <c r="K11" s="2">
        <f t="shared" si="0"/>
        <v>10010</v>
      </c>
      <c r="L11" s="2">
        <f t="shared" si="1"/>
        <v>152</v>
      </c>
      <c r="M11" s="2">
        <f t="shared" si="2"/>
        <v>76076</v>
      </c>
      <c r="N11" s="2">
        <f t="shared" si="3"/>
        <v>86086</v>
      </c>
      <c r="O11" s="2" t="s">
        <v>134</v>
      </c>
    </row>
    <row r="12" spans="1:16" ht="19.5" customHeight="1" x14ac:dyDescent="0.25">
      <c r="A12" s="2">
        <v>57</v>
      </c>
      <c r="B12" s="2" t="s">
        <v>135</v>
      </c>
      <c r="C12" s="2" t="s">
        <v>136</v>
      </c>
      <c r="D12" s="2" t="s">
        <v>136</v>
      </c>
      <c r="E12" s="2" t="s">
        <v>157</v>
      </c>
      <c r="F12" s="2">
        <v>4</v>
      </c>
      <c r="G12" s="2">
        <v>36</v>
      </c>
      <c r="H12" s="3">
        <v>39561</v>
      </c>
      <c r="I12" s="2">
        <v>13278</v>
      </c>
      <c r="J12" s="2">
        <v>0</v>
      </c>
      <c r="K12" s="2">
        <f t="shared" si="0"/>
        <v>13278</v>
      </c>
      <c r="L12" s="2">
        <f t="shared" si="1"/>
        <v>152</v>
      </c>
      <c r="M12" s="2">
        <f t="shared" si="2"/>
        <v>100912.8</v>
      </c>
      <c r="N12" s="2">
        <f t="shared" si="3"/>
        <v>114190.8</v>
      </c>
      <c r="O12" s="2" t="s">
        <v>122</v>
      </c>
    </row>
    <row r="13" spans="1:16" ht="19.5" customHeight="1" x14ac:dyDescent="0.25">
      <c r="A13" s="2">
        <v>58</v>
      </c>
      <c r="B13" s="2" t="s">
        <v>137</v>
      </c>
      <c r="C13" s="2" t="s">
        <v>138</v>
      </c>
      <c r="D13" s="2" t="s">
        <v>138</v>
      </c>
      <c r="E13" s="2" t="s">
        <v>157</v>
      </c>
      <c r="F13" s="2">
        <v>34</v>
      </c>
      <c r="G13" s="2">
        <v>98</v>
      </c>
      <c r="H13" s="3">
        <v>39588</v>
      </c>
      <c r="I13" s="2">
        <v>13845</v>
      </c>
      <c r="J13" s="2">
        <v>0</v>
      </c>
      <c r="K13" s="2">
        <f t="shared" si="0"/>
        <v>13845</v>
      </c>
      <c r="L13" s="2">
        <f t="shared" si="1"/>
        <v>151</v>
      </c>
      <c r="M13" s="2">
        <f t="shared" si="2"/>
        <v>104529.75</v>
      </c>
      <c r="N13" s="2">
        <f t="shared" si="3"/>
        <v>118374.75</v>
      </c>
      <c r="O13" s="2" t="s">
        <v>134</v>
      </c>
    </row>
    <row r="14" spans="1:16" ht="19.5" customHeight="1" x14ac:dyDescent="0.25">
      <c r="A14" s="2">
        <v>59</v>
      </c>
      <c r="B14" s="2" t="s">
        <v>141</v>
      </c>
      <c r="C14" s="2" t="s">
        <v>142</v>
      </c>
      <c r="D14" s="2" t="s">
        <v>157</v>
      </c>
      <c r="E14" s="2" t="s">
        <v>157</v>
      </c>
      <c r="F14" s="2">
        <v>191</v>
      </c>
      <c r="G14" s="2">
        <v>27</v>
      </c>
      <c r="H14" s="3">
        <v>39793</v>
      </c>
      <c r="I14" s="2">
        <v>19560</v>
      </c>
      <c r="J14" s="2">
        <v>0</v>
      </c>
      <c r="K14" s="2">
        <f>I14-J14</f>
        <v>19560</v>
      </c>
      <c r="L14" s="2">
        <f t="shared" si="1"/>
        <v>144</v>
      </c>
      <c r="M14" s="2">
        <f>((5*K14)/100)*L14</f>
        <v>140832</v>
      </c>
      <c r="N14" s="2">
        <f>K14+M14</f>
        <v>160392</v>
      </c>
      <c r="O14" s="2" t="s">
        <v>158</v>
      </c>
    </row>
    <row r="15" spans="1:16" ht="19.5" customHeight="1" x14ac:dyDescent="0.25">
      <c r="A15" s="2">
        <v>60</v>
      </c>
      <c r="B15" s="2" t="s">
        <v>87</v>
      </c>
      <c r="C15" s="2" t="s">
        <v>143</v>
      </c>
      <c r="D15" s="2" t="s">
        <v>157</v>
      </c>
      <c r="E15" s="2" t="s">
        <v>157</v>
      </c>
      <c r="F15" s="2">
        <v>192</v>
      </c>
      <c r="G15" s="2">
        <v>50</v>
      </c>
      <c r="H15" s="3">
        <v>39798</v>
      </c>
      <c r="I15" s="2">
        <v>17340</v>
      </c>
      <c r="J15" s="2">
        <v>0</v>
      </c>
      <c r="K15" s="2">
        <f t="shared" ref="K15:K22" si="4">I15-J15</f>
        <v>17340</v>
      </c>
      <c r="L15" s="2">
        <f t="shared" si="1"/>
        <v>144</v>
      </c>
      <c r="M15" s="2">
        <f t="shared" ref="M15:M22" si="5">((5*K15)/100)*L15</f>
        <v>124848</v>
      </c>
      <c r="N15" s="2">
        <f t="shared" ref="N15:N22" si="6">K15+M15</f>
        <v>142188</v>
      </c>
      <c r="O15" s="2" t="s">
        <v>158</v>
      </c>
    </row>
    <row r="16" spans="1:16" ht="19.5" customHeight="1" x14ac:dyDescent="0.25">
      <c r="A16" s="2">
        <v>61</v>
      </c>
      <c r="B16" s="2" t="s">
        <v>144</v>
      </c>
      <c r="C16" s="2" t="s">
        <v>145</v>
      </c>
      <c r="D16" s="2" t="s">
        <v>157</v>
      </c>
      <c r="E16" s="2" t="s">
        <v>157</v>
      </c>
      <c r="F16" s="2">
        <v>258</v>
      </c>
      <c r="G16" s="2">
        <v>17</v>
      </c>
      <c r="H16" s="3">
        <v>39842</v>
      </c>
      <c r="I16" s="2">
        <v>16590</v>
      </c>
      <c r="J16" s="2">
        <v>0</v>
      </c>
      <c r="K16" s="2">
        <f t="shared" si="4"/>
        <v>16590</v>
      </c>
      <c r="L16" s="2">
        <f t="shared" si="1"/>
        <v>143</v>
      </c>
      <c r="M16" s="2">
        <f t="shared" si="5"/>
        <v>118618.5</v>
      </c>
      <c r="N16" s="2">
        <f t="shared" si="6"/>
        <v>135208.5</v>
      </c>
      <c r="O16" s="2" t="s">
        <v>158</v>
      </c>
    </row>
    <row r="17" spans="1:16" ht="19.5" customHeight="1" x14ac:dyDescent="0.25">
      <c r="A17" s="2">
        <v>62</v>
      </c>
      <c r="B17" s="2" t="s">
        <v>146</v>
      </c>
      <c r="C17" s="2" t="s">
        <v>157</v>
      </c>
      <c r="D17" s="2" t="s">
        <v>157</v>
      </c>
      <c r="E17" s="2">
        <v>8390</v>
      </c>
      <c r="F17" s="2">
        <v>211</v>
      </c>
      <c r="G17" s="2">
        <v>33</v>
      </c>
      <c r="H17" s="3">
        <v>39781</v>
      </c>
      <c r="I17" s="2">
        <v>24850</v>
      </c>
      <c r="J17" s="2">
        <v>0</v>
      </c>
      <c r="K17" s="2">
        <f t="shared" si="4"/>
        <v>24850</v>
      </c>
      <c r="L17" s="2">
        <f t="shared" si="1"/>
        <v>145</v>
      </c>
      <c r="M17" s="2">
        <f t="shared" si="5"/>
        <v>180162.5</v>
      </c>
      <c r="N17" s="2">
        <f t="shared" si="6"/>
        <v>205012.5</v>
      </c>
      <c r="O17" s="2" t="s">
        <v>147</v>
      </c>
    </row>
    <row r="18" spans="1:16" ht="19.5" customHeight="1" x14ac:dyDescent="0.25">
      <c r="A18" s="2">
        <v>63</v>
      </c>
      <c r="B18" s="2" t="s">
        <v>146</v>
      </c>
      <c r="C18" s="2" t="s">
        <v>157</v>
      </c>
      <c r="D18" s="2" t="s">
        <v>157</v>
      </c>
      <c r="E18" s="2">
        <v>8390</v>
      </c>
      <c r="F18" s="2">
        <v>211</v>
      </c>
      <c r="G18" s="2">
        <v>83</v>
      </c>
      <c r="H18" s="3">
        <v>39793</v>
      </c>
      <c r="I18" s="2">
        <v>20580</v>
      </c>
      <c r="J18" s="2">
        <v>0</v>
      </c>
      <c r="K18" s="2">
        <f t="shared" si="4"/>
        <v>20580</v>
      </c>
      <c r="L18" s="2">
        <f t="shared" si="1"/>
        <v>144</v>
      </c>
      <c r="M18" s="2">
        <f t="shared" si="5"/>
        <v>148176</v>
      </c>
      <c r="N18" s="2">
        <f t="shared" si="6"/>
        <v>168756</v>
      </c>
      <c r="O18" s="2" t="s">
        <v>147</v>
      </c>
    </row>
    <row r="19" spans="1:16" ht="19.5" customHeight="1" x14ac:dyDescent="0.25">
      <c r="A19" s="2">
        <v>64</v>
      </c>
      <c r="B19" s="2" t="s">
        <v>146</v>
      </c>
      <c r="C19" s="2" t="s">
        <v>157</v>
      </c>
      <c r="D19" s="2" t="s">
        <v>157</v>
      </c>
      <c r="E19" s="2">
        <v>8390</v>
      </c>
      <c r="F19" s="2">
        <v>211</v>
      </c>
      <c r="G19" s="2">
        <v>90</v>
      </c>
      <c r="H19" s="3">
        <v>39921</v>
      </c>
      <c r="I19" s="2">
        <v>24730</v>
      </c>
      <c r="J19" s="2">
        <v>0</v>
      </c>
      <c r="K19" s="2">
        <f t="shared" si="4"/>
        <v>24730</v>
      </c>
      <c r="L19" s="2">
        <f t="shared" si="1"/>
        <v>140</v>
      </c>
      <c r="M19" s="2">
        <f t="shared" si="5"/>
        <v>173110</v>
      </c>
      <c r="N19" s="2">
        <f t="shared" si="6"/>
        <v>197840</v>
      </c>
      <c r="O19" s="2" t="s">
        <v>147</v>
      </c>
    </row>
    <row r="20" spans="1:16" ht="19.5" customHeight="1" x14ac:dyDescent="0.25">
      <c r="A20" s="2">
        <v>65</v>
      </c>
      <c r="B20" s="2" t="s">
        <v>146</v>
      </c>
      <c r="C20" s="2" t="s">
        <v>157</v>
      </c>
      <c r="D20" s="2" t="s">
        <v>157</v>
      </c>
      <c r="E20" s="2">
        <v>8390</v>
      </c>
      <c r="F20" s="2">
        <v>214</v>
      </c>
      <c r="G20" s="2">
        <v>23</v>
      </c>
      <c r="H20" s="3">
        <v>39921</v>
      </c>
      <c r="I20" s="2">
        <v>7600</v>
      </c>
      <c r="J20" s="2">
        <v>0</v>
      </c>
      <c r="K20" s="2">
        <f t="shared" si="4"/>
        <v>7600</v>
      </c>
      <c r="L20" s="2">
        <f t="shared" si="1"/>
        <v>140</v>
      </c>
      <c r="M20" s="2">
        <f t="shared" si="5"/>
        <v>53200</v>
      </c>
      <c r="N20" s="2">
        <f t="shared" si="6"/>
        <v>60800</v>
      </c>
      <c r="O20" s="2" t="s">
        <v>147</v>
      </c>
    </row>
    <row r="21" spans="1:16" ht="19.5" customHeight="1" x14ac:dyDescent="0.25">
      <c r="A21" s="2">
        <v>66</v>
      </c>
      <c r="B21" s="2" t="s">
        <v>146</v>
      </c>
      <c r="C21" s="2" t="s">
        <v>157</v>
      </c>
      <c r="D21" s="2" t="s">
        <v>157</v>
      </c>
      <c r="E21" s="2">
        <v>8390</v>
      </c>
      <c r="F21" s="2">
        <v>214</v>
      </c>
      <c r="G21" s="2">
        <v>16</v>
      </c>
      <c r="H21" s="3">
        <v>39799</v>
      </c>
      <c r="I21" s="2">
        <v>8390</v>
      </c>
      <c r="J21" s="2">
        <v>0</v>
      </c>
      <c r="K21" s="2">
        <f t="shared" si="4"/>
        <v>8390</v>
      </c>
      <c r="L21" s="2">
        <f t="shared" si="1"/>
        <v>144</v>
      </c>
      <c r="M21" s="2">
        <f t="shared" si="5"/>
        <v>60408</v>
      </c>
      <c r="N21" s="2">
        <f t="shared" si="6"/>
        <v>68798</v>
      </c>
      <c r="O21" s="2" t="s">
        <v>147</v>
      </c>
    </row>
    <row r="22" spans="1:16" ht="19.5" customHeight="1" x14ac:dyDescent="0.25">
      <c r="A22" s="2">
        <v>67</v>
      </c>
      <c r="B22" s="2" t="s">
        <v>148</v>
      </c>
      <c r="C22" s="2" t="s">
        <v>157</v>
      </c>
      <c r="D22" s="2" t="s">
        <v>157</v>
      </c>
      <c r="E22" s="2">
        <v>8391</v>
      </c>
      <c r="F22" s="2">
        <v>157</v>
      </c>
      <c r="G22" s="2">
        <v>4</v>
      </c>
      <c r="H22" s="3">
        <v>39727</v>
      </c>
      <c r="I22" s="2">
        <v>24700</v>
      </c>
      <c r="J22" s="2">
        <v>0</v>
      </c>
      <c r="K22" s="2">
        <f t="shared" si="4"/>
        <v>24700</v>
      </c>
      <c r="L22" s="2">
        <f t="shared" si="1"/>
        <v>146</v>
      </c>
      <c r="M22" s="2">
        <f t="shared" si="5"/>
        <v>180310</v>
      </c>
      <c r="N22" s="2">
        <f t="shared" si="6"/>
        <v>205010</v>
      </c>
      <c r="O22" s="2" t="s">
        <v>147</v>
      </c>
    </row>
    <row r="23" spans="1:16" ht="19.5" customHeight="1" x14ac:dyDescent="0.25">
      <c r="A23" s="40" t="s">
        <v>50</v>
      </c>
      <c r="B23" s="41"/>
      <c r="C23" s="41"/>
      <c r="D23" s="41"/>
      <c r="E23" s="41"/>
      <c r="F23" s="41"/>
      <c r="G23" s="41"/>
      <c r="H23" s="41"/>
      <c r="I23" s="55"/>
      <c r="K23" s="10">
        <f>SUM(K4:K22)</f>
        <v>1365459</v>
      </c>
      <c r="L23" s="17"/>
      <c r="M23" s="17"/>
      <c r="N23" s="10">
        <f>SUM(N4:N22)</f>
        <v>11274190.250000002</v>
      </c>
      <c r="O23" s="31"/>
      <c r="P23" s="6"/>
    </row>
    <row r="24" spans="1:16" ht="19.5" customHeight="1" x14ac:dyDescent="0.25">
      <c r="A24" s="56" t="s">
        <v>139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"/>
      <c r="O24" s="6" t="s">
        <v>149</v>
      </c>
    </row>
    <row r="25" spans="1:16" x14ac:dyDescent="0.25">
      <c r="A25" s="42" t="s">
        <v>118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</row>
    <row r="26" spans="1:16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1:16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1:1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 spans="1:16" x14ac:dyDescent="0.25">
      <c r="A29" s="42" t="s">
        <v>90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</row>
  </sheetData>
  <mergeCells count="21">
    <mergeCell ref="F2:G2"/>
    <mergeCell ref="H2:H3"/>
    <mergeCell ref="I2:I3"/>
    <mergeCell ref="A1:O1"/>
    <mergeCell ref="A29:P29"/>
    <mergeCell ref="J2:J3"/>
    <mergeCell ref="K2:K3"/>
    <mergeCell ref="L2:L3"/>
    <mergeCell ref="M2:M3"/>
    <mergeCell ref="N2:N3"/>
    <mergeCell ref="O2:O3"/>
    <mergeCell ref="A23:I23"/>
    <mergeCell ref="A24:M24"/>
    <mergeCell ref="A25:P28"/>
    <mergeCell ref="A4:J4"/>
    <mergeCell ref="L4:M4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scale="6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workbookViewId="0">
      <selection activeCell="N10" sqref="N10"/>
    </sheetView>
  </sheetViews>
  <sheetFormatPr defaultRowHeight="15" x14ac:dyDescent="0.25"/>
  <cols>
    <col min="1" max="1" width="4.71093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0.85546875" customWidth="1"/>
    <col min="8" max="8" width="9" customWidth="1"/>
    <col min="9" max="9" width="10.140625" customWidth="1"/>
    <col min="10" max="10" width="8.5703125" customWidth="1"/>
    <col min="11" max="11" width="11" customWidth="1"/>
    <col min="12" max="12" width="11.28515625" customWidth="1"/>
    <col min="13" max="13" width="38.28515625" customWidth="1"/>
    <col min="14" max="15" width="11.42578125" customWidth="1"/>
    <col min="16" max="16" width="28.5703125" customWidth="1"/>
  </cols>
  <sheetData>
    <row r="1" spans="1:16" ht="27" customHeight="1" x14ac:dyDescent="0.25">
      <c r="A1" s="32" t="s">
        <v>154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27"/>
      <c r="O1" s="27"/>
      <c r="P1" s="27"/>
    </row>
    <row r="2" spans="1:16" ht="61.5" customHeight="1" x14ac:dyDescent="0.25">
      <c r="A2" s="34" t="s">
        <v>0</v>
      </c>
      <c r="B2" s="36" t="s">
        <v>1</v>
      </c>
      <c r="C2" s="36" t="s">
        <v>5</v>
      </c>
      <c r="D2" s="43" t="s">
        <v>6</v>
      </c>
      <c r="E2" s="45"/>
      <c r="F2" s="36" t="s">
        <v>7</v>
      </c>
      <c r="G2" s="36" t="s">
        <v>8</v>
      </c>
      <c r="H2" s="36" t="s">
        <v>150</v>
      </c>
      <c r="I2" s="36" t="s">
        <v>10</v>
      </c>
      <c r="J2" s="36" t="s">
        <v>155</v>
      </c>
      <c r="K2" s="36" t="s">
        <v>11</v>
      </c>
      <c r="L2" s="36" t="s">
        <v>12</v>
      </c>
      <c r="M2" s="36" t="s">
        <v>153</v>
      </c>
    </row>
    <row r="3" spans="1:16" ht="58.5" customHeight="1" x14ac:dyDescent="0.25">
      <c r="A3" s="35"/>
      <c r="B3" s="37"/>
      <c r="C3" s="37"/>
      <c r="D3" s="11" t="s">
        <v>13</v>
      </c>
      <c r="E3" s="11" t="s">
        <v>14</v>
      </c>
      <c r="F3" s="37"/>
      <c r="G3" s="37"/>
      <c r="H3" s="37"/>
      <c r="I3" s="37"/>
      <c r="J3" s="37"/>
      <c r="K3" s="37"/>
      <c r="L3" s="37"/>
      <c r="M3" s="37"/>
    </row>
    <row r="4" spans="1:16" ht="19.5" customHeight="1" x14ac:dyDescent="0.25">
      <c r="A4" s="24" t="s">
        <v>140</v>
      </c>
      <c r="B4" s="25"/>
      <c r="C4" s="25"/>
      <c r="D4" s="25"/>
      <c r="E4" s="25"/>
      <c r="F4" s="26"/>
      <c r="H4" s="20"/>
      <c r="I4" s="13">
        <v>1365459</v>
      </c>
      <c r="J4" s="21"/>
      <c r="K4" s="23"/>
      <c r="L4" s="13">
        <v>11274190.250000002</v>
      </c>
      <c r="M4" s="13"/>
    </row>
    <row r="5" spans="1:16" ht="19.5" customHeight="1" x14ac:dyDescent="0.25">
      <c r="A5" s="2">
        <v>68</v>
      </c>
      <c r="B5" s="2" t="s">
        <v>151</v>
      </c>
      <c r="C5" s="2">
        <v>8391</v>
      </c>
      <c r="D5" s="2">
        <v>161</v>
      </c>
      <c r="E5" s="2">
        <v>9</v>
      </c>
      <c r="F5" s="3">
        <v>39727</v>
      </c>
      <c r="G5" s="2">
        <v>23360</v>
      </c>
      <c r="H5" s="2">
        <v>0</v>
      </c>
      <c r="I5" s="2">
        <f t="shared" ref="I5:I12" si="0">G5-H5</f>
        <v>23360</v>
      </c>
      <c r="J5" s="2">
        <f>DATEDIF(F5,"31.12.2020","M")</f>
        <v>146</v>
      </c>
      <c r="K5" s="2">
        <f t="shared" ref="K5:K12" si="1">((5*I5)/100)*J5</f>
        <v>170528</v>
      </c>
      <c r="L5" s="2">
        <f t="shared" ref="L5:L12" si="2">I5+K5</f>
        <v>193888</v>
      </c>
      <c r="M5" s="2" t="s">
        <v>159</v>
      </c>
    </row>
    <row r="6" spans="1:16" ht="19.5" customHeight="1" x14ac:dyDescent="0.25">
      <c r="A6" s="2">
        <v>69</v>
      </c>
      <c r="B6" s="2" t="s">
        <v>148</v>
      </c>
      <c r="C6" s="2">
        <v>8391</v>
      </c>
      <c r="D6" s="2">
        <v>198</v>
      </c>
      <c r="E6" s="2">
        <v>25</v>
      </c>
      <c r="F6" s="3">
        <v>39921</v>
      </c>
      <c r="G6" s="2">
        <v>12970</v>
      </c>
      <c r="H6" s="2">
        <v>0</v>
      </c>
      <c r="I6" s="2">
        <f t="shared" si="0"/>
        <v>12970</v>
      </c>
      <c r="J6" s="2">
        <f t="shared" ref="J6:J12" si="3">DATEDIF(F6,"31.12.2020","M")</f>
        <v>140</v>
      </c>
      <c r="K6" s="2">
        <f t="shared" si="1"/>
        <v>90790</v>
      </c>
      <c r="L6" s="2">
        <f t="shared" si="2"/>
        <v>103760</v>
      </c>
      <c r="M6" s="2" t="s">
        <v>159</v>
      </c>
    </row>
    <row r="7" spans="1:16" ht="19.5" customHeight="1" x14ac:dyDescent="0.25">
      <c r="A7" s="2">
        <v>70</v>
      </c>
      <c r="B7" s="2" t="s">
        <v>148</v>
      </c>
      <c r="C7" s="2">
        <v>8391</v>
      </c>
      <c r="D7" s="2">
        <v>198</v>
      </c>
      <c r="E7" s="2">
        <v>64</v>
      </c>
      <c r="F7" s="3">
        <v>39556</v>
      </c>
      <c r="G7" s="2">
        <v>8850</v>
      </c>
      <c r="H7" s="2">
        <v>0</v>
      </c>
      <c r="I7" s="2">
        <f t="shared" si="0"/>
        <v>8850</v>
      </c>
      <c r="J7" s="2">
        <f t="shared" si="3"/>
        <v>152</v>
      </c>
      <c r="K7" s="2">
        <f t="shared" si="1"/>
        <v>67260</v>
      </c>
      <c r="L7" s="2">
        <f t="shared" si="2"/>
        <v>76110</v>
      </c>
      <c r="M7" s="2" t="s">
        <v>159</v>
      </c>
    </row>
    <row r="8" spans="1:16" ht="19.5" customHeight="1" x14ac:dyDescent="0.25">
      <c r="A8" s="2">
        <v>71</v>
      </c>
      <c r="B8" s="2" t="s">
        <v>148</v>
      </c>
      <c r="C8" s="2">
        <v>8391</v>
      </c>
      <c r="D8" s="2">
        <v>198</v>
      </c>
      <c r="E8" s="2">
        <v>71</v>
      </c>
      <c r="F8" s="3">
        <v>39556</v>
      </c>
      <c r="G8" s="2">
        <v>13600</v>
      </c>
      <c r="H8" s="2">
        <v>0</v>
      </c>
      <c r="I8" s="2">
        <f t="shared" si="0"/>
        <v>13600</v>
      </c>
      <c r="J8" s="2">
        <f t="shared" si="3"/>
        <v>152</v>
      </c>
      <c r="K8" s="2">
        <f t="shared" si="1"/>
        <v>103360</v>
      </c>
      <c r="L8" s="2">
        <f t="shared" si="2"/>
        <v>116960</v>
      </c>
      <c r="M8" s="2" t="s">
        <v>159</v>
      </c>
    </row>
    <row r="9" spans="1:16" ht="19.5" customHeight="1" x14ac:dyDescent="0.25">
      <c r="A9" s="2">
        <v>72</v>
      </c>
      <c r="B9" s="2" t="s">
        <v>148</v>
      </c>
      <c r="C9" s="2">
        <v>8391</v>
      </c>
      <c r="D9" s="2">
        <v>199</v>
      </c>
      <c r="E9" s="2">
        <v>61</v>
      </c>
      <c r="F9" s="3">
        <v>39774</v>
      </c>
      <c r="G9" s="2">
        <v>14030</v>
      </c>
      <c r="H9" s="2">
        <v>0</v>
      </c>
      <c r="I9" s="2">
        <f t="shared" si="0"/>
        <v>14030</v>
      </c>
      <c r="J9" s="2">
        <f t="shared" si="3"/>
        <v>145</v>
      </c>
      <c r="K9" s="2">
        <f t="shared" si="1"/>
        <v>101717.5</v>
      </c>
      <c r="L9" s="2">
        <f t="shared" si="2"/>
        <v>115747.5</v>
      </c>
      <c r="M9" s="2" t="s">
        <v>159</v>
      </c>
    </row>
    <row r="10" spans="1:16" ht="19.5" customHeight="1" x14ac:dyDescent="0.25">
      <c r="A10" s="2">
        <v>73</v>
      </c>
      <c r="B10" s="2" t="s">
        <v>148</v>
      </c>
      <c r="C10" s="2">
        <v>8391</v>
      </c>
      <c r="D10" s="2">
        <v>199</v>
      </c>
      <c r="E10" s="2">
        <v>67</v>
      </c>
      <c r="F10" s="3">
        <v>39774</v>
      </c>
      <c r="G10" s="2">
        <v>12900</v>
      </c>
      <c r="H10" s="2">
        <v>0</v>
      </c>
      <c r="I10" s="2">
        <f t="shared" si="0"/>
        <v>12900</v>
      </c>
      <c r="J10" s="2">
        <f t="shared" si="3"/>
        <v>145</v>
      </c>
      <c r="K10" s="2">
        <f t="shared" si="1"/>
        <v>93525</v>
      </c>
      <c r="L10" s="2">
        <f t="shared" si="2"/>
        <v>106425</v>
      </c>
      <c r="M10" s="2" t="s">
        <v>159</v>
      </c>
    </row>
    <row r="11" spans="1:16" ht="19.5" customHeight="1" x14ac:dyDescent="0.25">
      <c r="A11" s="2">
        <v>74</v>
      </c>
      <c r="B11" s="2" t="s">
        <v>148</v>
      </c>
      <c r="C11" s="2">
        <v>8391</v>
      </c>
      <c r="D11" s="2">
        <v>199</v>
      </c>
      <c r="E11" s="2">
        <v>74</v>
      </c>
      <c r="F11" s="3">
        <v>39776</v>
      </c>
      <c r="G11" s="2">
        <v>24670</v>
      </c>
      <c r="H11" s="2">
        <v>0</v>
      </c>
      <c r="I11" s="2">
        <f t="shared" si="0"/>
        <v>24670</v>
      </c>
      <c r="J11" s="2">
        <f t="shared" si="3"/>
        <v>145</v>
      </c>
      <c r="K11" s="2">
        <f t="shared" si="1"/>
        <v>178857.5</v>
      </c>
      <c r="L11" s="2">
        <f t="shared" si="2"/>
        <v>203527.5</v>
      </c>
      <c r="M11" s="2" t="s">
        <v>159</v>
      </c>
    </row>
    <row r="12" spans="1:16" ht="19.5" customHeight="1" x14ac:dyDescent="0.25">
      <c r="A12" s="2">
        <v>75</v>
      </c>
      <c r="B12" s="2" t="s">
        <v>152</v>
      </c>
      <c r="C12" s="2">
        <v>8389</v>
      </c>
      <c r="D12" s="2">
        <v>217</v>
      </c>
      <c r="E12" s="2">
        <v>12</v>
      </c>
      <c r="F12" s="3">
        <v>39806</v>
      </c>
      <c r="G12" s="2">
        <v>24600</v>
      </c>
      <c r="H12" s="2">
        <v>0</v>
      </c>
      <c r="I12" s="2">
        <f t="shared" si="0"/>
        <v>24600</v>
      </c>
      <c r="J12" s="2">
        <f t="shared" si="3"/>
        <v>144</v>
      </c>
      <c r="K12" s="2">
        <f t="shared" si="1"/>
        <v>177120</v>
      </c>
      <c r="L12" s="2">
        <f t="shared" si="2"/>
        <v>201720</v>
      </c>
      <c r="M12" s="2" t="s">
        <v>160</v>
      </c>
    </row>
    <row r="13" spans="1:16" ht="19.5" customHeight="1" x14ac:dyDescent="0.25">
      <c r="A13" s="43" t="s">
        <v>50</v>
      </c>
      <c r="B13" s="44"/>
      <c r="C13" s="44"/>
      <c r="D13" s="44"/>
      <c r="E13" s="44"/>
      <c r="F13" s="44"/>
      <c r="G13" s="44"/>
      <c r="H13" s="45"/>
      <c r="I13" s="12">
        <f>SUM(I4:I12)</f>
        <v>1500439</v>
      </c>
      <c r="K13" s="16"/>
      <c r="L13" s="12">
        <f>SUM(L4:L12)</f>
        <v>12392328.250000002</v>
      </c>
      <c r="M13" s="17"/>
      <c r="N13" s="27"/>
      <c r="O13" s="28"/>
      <c r="P13" s="6"/>
    </row>
    <row r="14" spans="1:16" ht="19.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4"/>
      <c r="K14" s="15"/>
      <c r="L14" s="15"/>
      <c r="M14" s="15"/>
      <c r="N14" s="5"/>
      <c r="O14" s="6"/>
      <c r="P14" s="6"/>
    </row>
    <row r="15" spans="1:16" ht="19.5" customHeight="1" x14ac:dyDescent="0.25">
      <c r="A15" s="42" t="s">
        <v>118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7"/>
      <c r="O15" s="7"/>
      <c r="P15" s="7"/>
    </row>
    <row r="16" spans="1:16" ht="19.5" customHeight="1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7"/>
      <c r="O16" s="7"/>
      <c r="P16" s="7"/>
    </row>
    <row r="17" spans="1:16" ht="15" customHeight="1" x14ac:dyDescent="0.25">
      <c r="A17" s="42" t="s">
        <v>90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7"/>
      <c r="O17" s="7"/>
      <c r="P17" s="7"/>
    </row>
  </sheetData>
  <mergeCells count="16">
    <mergeCell ref="A1:M1"/>
    <mergeCell ref="A15:M16"/>
    <mergeCell ref="A17:M17"/>
    <mergeCell ref="A13:H13"/>
    <mergeCell ref="M2:M3"/>
    <mergeCell ref="A2:A3"/>
    <mergeCell ref="B2:B3"/>
    <mergeCell ref="C2:C3"/>
    <mergeCell ref="D2:E2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scale="8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2021-02-06T10:19:36Z</dcterms:modified>
</cp:coreProperties>
</file>