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J10" i="2" l="1"/>
  <c r="K6" i="2"/>
  <c r="K7" i="2"/>
  <c r="K8" i="2"/>
  <c r="K9" i="2"/>
  <c r="K5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4" i="1"/>
  <c r="L9" i="2" l="1"/>
  <c r="M9" i="2" s="1"/>
  <c r="J9" i="2"/>
  <c r="L8" i="2"/>
  <c r="M8" i="2" s="1"/>
  <c r="J8" i="2"/>
  <c r="L7" i="2"/>
  <c r="M7" i="2" s="1"/>
  <c r="J7" i="2"/>
  <c r="L6" i="2"/>
  <c r="M6" i="2" s="1"/>
  <c r="J6" i="2"/>
  <c r="L5" i="2"/>
  <c r="M5" i="2" s="1"/>
  <c r="J5" i="2"/>
  <c r="M10" i="2" l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I5" i="1" l="1"/>
  <c r="J5" i="1" s="1"/>
  <c r="I7" i="1"/>
  <c r="J7" i="1" s="1"/>
  <c r="I9" i="1"/>
  <c r="J9" i="1" s="1"/>
  <c r="I11" i="1"/>
  <c r="J11" i="1" s="1"/>
  <c r="I13" i="1"/>
  <c r="J13" i="1" s="1"/>
  <c r="I15" i="1"/>
  <c r="J15" i="1" s="1"/>
  <c r="I17" i="1"/>
  <c r="J17" i="1" s="1"/>
  <c r="I19" i="1"/>
  <c r="J19" i="1" s="1"/>
  <c r="I21" i="1"/>
  <c r="J21" i="1" s="1"/>
  <c r="I4" i="1"/>
  <c r="J4" i="1" s="1"/>
  <c r="I6" i="1"/>
  <c r="J6" i="1" s="1"/>
  <c r="I8" i="1"/>
  <c r="J8" i="1" s="1"/>
  <c r="I10" i="1"/>
  <c r="J10" i="1" s="1"/>
  <c r="I12" i="1"/>
  <c r="J12" i="1" s="1"/>
  <c r="I14" i="1"/>
  <c r="J14" i="1" s="1"/>
  <c r="I16" i="1"/>
  <c r="J16" i="1" s="1"/>
  <c r="I18" i="1"/>
  <c r="J18" i="1" s="1"/>
  <c r="I20" i="1"/>
  <c r="J20" i="1" s="1"/>
  <c r="J22" i="1" l="1"/>
</calcChain>
</file>

<file path=xl/sharedStrings.xml><?xml version="1.0" encoding="utf-8"?>
<sst xmlns="http://schemas.openxmlformats.org/spreadsheetml/2006/main" count="109" uniqueCount="60">
  <si>
    <t>Sl. No.</t>
  </si>
  <si>
    <t>Vehicle No.</t>
  </si>
  <si>
    <t>Indent No.</t>
  </si>
  <si>
    <t xml:space="preserve">Deliviery Challan No. </t>
  </si>
  <si>
    <t>Quotation No.</t>
  </si>
  <si>
    <t>M.B. No.</t>
  </si>
  <si>
    <t>Date</t>
  </si>
  <si>
    <t>Claimed Amount Rs.</t>
  </si>
  <si>
    <t>Paid amount by  G.H.M.C. in    Rs.</t>
  </si>
  <si>
    <t>Difference Amount Rs.</t>
  </si>
  <si>
    <t>5% Financial Charges per Month for Delayed Payments Rs.</t>
  </si>
  <si>
    <t>Total Amount Recievable from G.H.M.C. by Srinivasa Gen Rig Spares      Rs.</t>
  </si>
  <si>
    <t>Remarks                                                                          Duly signed by authorised signatory                                  zerox copy enclosed</t>
  </si>
  <si>
    <t>AP 11 W 3647</t>
  </si>
  <si>
    <t>34-01</t>
  </si>
  <si>
    <t xml:space="preserve">missing </t>
  </si>
  <si>
    <t>AP 11 U 147</t>
  </si>
  <si>
    <t>32-97</t>
  </si>
  <si>
    <t>AP 11 U 8481</t>
  </si>
  <si>
    <t>32-95</t>
  </si>
  <si>
    <t>5183 TATA</t>
  </si>
  <si>
    <t>34-89</t>
  </si>
  <si>
    <t>6070 Eicher</t>
  </si>
  <si>
    <t>34-57</t>
  </si>
  <si>
    <t>AP 29 T 9265</t>
  </si>
  <si>
    <t>34-27</t>
  </si>
  <si>
    <t>AP 11 U 5183</t>
  </si>
  <si>
    <t>32-82</t>
  </si>
  <si>
    <t>AP 11 U 169</t>
  </si>
  <si>
    <t>32-70</t>
  </si>
  <si>
    <t>31-20</t>
  </si>
  <si>
    <t>004-09</t>
  </si>
  <si>
    <t>004-13</t>
  </si>
  <si>
    <t>AP 11 V 147</t>
  </si>
  <si>
    <t>004-14</t>
  </si>
  <si>
    <t>AP 11 U 4983</t>
  </si>
  <si>
    <t>004-49</t>
  </si>
  <si>
    <t>004-47</t>
  </si>
  <si>
    <t>004-46</t>
  </si>
  <si>
    <t>22-17</t>
  </si>
  <si>
    <t>22-24</t>
  </si>
  <si>
    <t>AP 11 U 3644</t>
  </si>
  <si>
    <t>22-28</t>
  </si>
  <si>
    <t>Total amount in Rs.</t>
  </si>
  <si>
    <t xml:space="preserve">                                                                                                                                                             for SRINIVASA GEN RIG SPARES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</si>
  <si>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Proprietor</t>
  </si>
  <si>
    <t>AP 11 U 5318</t>
  </si>
  <si>
    <t>22-33</t>
  </si>
  <si>
    <t>AP 11 V 8502</t>
  </si>
  <si>
    <t>34-48</t>
  </si>
  <si>
    <t>210-92</t>
  </si>
  <si>
    <t>M.B. 6483</t>
  </si>
  <si>
    <t>Paid  Amoun by G.H.M.C.    Rs.</t>
  </si>
  <si>
    <t>Remarks                                                                         Duly signed by authorised signatory                                       zerox copy enclosed</t>
  </si>
  <si>
    <t>Brought forward</t>
  </si>
  <si>
    <t>Comparative statement copy enclosed</t>
  </si>
  <si>
    <t>No. of Months Delayed upto 31.12.20</t>
  </si>
  <si>
    <t xml:space="preserve">Statement of 100% payment recievable by Srinivasa Gen Rig Spares From G.H.M.C. Hyderabad.                                                                                                                                                                                                                                                                                                                                                                                                          (calculated from first day of spares/services supplied month to cut off date-31.12.2020, including 5% financial charges per month for delayed payment).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</si>
  <si>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Comparitive statement enclosed</t>
  </si>
  <si>
    <t>M.B. Record to be called from GHMC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</si>
</sst>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4" fontId="3" fillId="0" borderId="6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16" fontId="3" fillId="0" borderId="6" xfId="0" applyNumberFormat="1" applyFon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topLeftCell="A7" workbookViewId="0">
      <selection activeCell="J22" sqref="J22"/>
    </sheetView>
  </sheetViews>
  <sheetFormatPr defaultRowHeight="15" x14ac:dyDescent="0.25"/>
  <cols>
    <col min="1" max="1" width="6.5703125" customWidth="1"/>
    <col min="2" max="2" width="13.42578125" customWidth="1"/>
    <col min="3" max="3" width="14.28515625" customWidth="1"/>
    <col min="4" max="4" width="9.85546875" customWidth="1"/>
    <col min="5" max="5" width="10.140625" customWidth="1"/>
    <col min="6" max="6" width="11.85546875" customWidth="1"/>
    <col min="7" max="7" width="10.85546875" customWidth="1"/>
    <col min="8" max="8" width="8.5703125" customWidth="1"/>
    <col min="9" max="9" width="10.7109375" customWidth="1"/>
    <col min="10" max="10" width="11.140625" customWidth="1"/>
    <col min="11" max="11" width="43.42578125" customWidth="1"/>
    <col min="12" max="12" width="10" customWidth="1"/>
    <col min="13" max="13" width="8.5703125" customWidth="1"/>
    <col min="14" max="15" width="11.42578125" customWidth="1"/>
    <col min="16" max="16" width="28.5703125" customWidth="1"/>
  </cols>
  <sheetData>
    <row r="1" spans="1:16" ht="32.25" customHeight="1" x14ac:dyDescent="0.25">
      <c r="A1" s="35" t="s">
        <v>57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0"/>
      <c r="M1" s="30"/>
      <c r="N1" s="30"/>
      <c r="O1" s="30"/>
      <c r="P1" s="30"/>
    </row>
    <row r="2" spans="1:16" ht="70.5" customHeight="1" x14ac:dyDescent="0.25">
      <c r="A2" s="14" t="s">
        <v>0</v>
      </c>
      <c r="B2" s="16" t="s">
        <v>1</v>
      </c>
      <c r="C2" s="16" t="s">
        <v>2</v>
      </c>
      <c r="D2" s="16" t="s">
        <v>6</v>
      </c>
      <c r="E2" s="16" t="s">
        <v>7</v>
      </c>
      <c r="F2" s="16" t="s">
        <v>8</v>
      </c>
      <c r="G2" s="16" t="s">
        <v>9</v>
      </c>
      <c r="H2" s="16" t="s">
        <v>56</v>
      </c>
      <c r="I2" s="16" t="s">
        <v>10</v>
      </c>
      <c r="J2" s="16" t="s">
        <v>11</v>
      </c>
      <c r="K2" s="16" t="s">
        <v>12</v>
      </c>
    </row>
    <row r="3" spans="1:16" ht="57.75" customHeight="1" x14ac:dyDescent="0.25">
      <c r="A3" s="15"/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6" ht="19.5" customHeight="1" x14ac:dyDescent="0.25">
      <c r="A4" s="2">
        <v>1</v>
      </c>
      <c r="B4" s="2" t="s">
        <v>13</v>
      </c>
      <c r="C4" s="2" t="s">
        <v>14</v>
      </c>
      <c r="D4" s="3">
        <v>39585</v>
      </c>
      <c r="E4" s="2">
        <v>23451</v>
      </c>
      <c r="F4" s="2">
        <v>0</v>
      </c>
      <c r="G4" s="2">
        <f t="shared" ref="G4:G12" si="0">E4-F4</f>
        <v>23451</v>
      </c>
      <c r="H4" s="2">
        <f>DATEDIF(D4,"31.12.2020","M")</f>
        <v>151</v>
      </c>
      <c r="I4" s="2">
        <f t="shared" ref="I4:I12" si="1">((5*G4)/100)*H4</f>
        <v>177055.05</v>
      </c>
      <c r="J4" s="2">
        <f t="shared" ref="J4:J12" si="2">G4+I4</f>
        <v>200506.05</v>
      </c>
      <c r="K4" s="2" t="s">
        <v>55</v>
      </c>
    </row>
    <row r="5" spans="1:16" ht="19.5" customHeight="1" x14ac:dyDescent="0.25">
      <c r="A5" s="2">
        <v>2</v>
      </c>
      <c r="B5" s="2" t="s">
        <v>16</v>
      </c>
      <c r="C5" s="2" t="s">
        <v>17</v>
      </c>
      <c r="D5" s="3">
        <v>39583</v>
      </c>
      <c r="E5" s="2">
        <v>11398</v>
      </c>
      <c r="F5" s="2">
        <v>0</v>
      </c>
      <c r="G5" s="2">
        <f t="shared" si="0"/>
        <v>11398</v>
      </c>
      <c r="H5" s="2">
        <f t="shared" ref="H5:H21" si="3">DATEDIF(D5,"31.12.2020","M")</f>
        <v>151</v>
      </c>
      <c r="I5" s="2">
        <f t="shared" si="1"/>
        <v>86054.9</v>
      </c>
      <c r="J5" s="2">
        <f t="shared" si="2"/>
        <v>97452.9</v>
      </c>
      <c r="K5" s="2" t="s">
        <v>55</v>
      </c>
    </row>
    <row r="6" spans="1:16" ht="19.5" customHeight="1" x14ac:dyDescent="0.25">
      <c r="A6" s="2">
        <v>3</v>
      </c>
      <c r="B6" s="2" t="s">
        <v>18</v>
      </c>
      <c r="C6" s="2" t="s">
        <v>19</v>
      </c>
      <c r="D6" s="3">
        <v>39583</v>
      </c>
      <c r="E6" s="2">
        <v>24400</v>
      </c>
      <c r="F6" s="2">
        <v>0</v>
      </c>
      <c r="G6" s="2">
        <f t="shared" si="0"/>
        <v>24400</v>
      </c>
      <c r="H6" s="2">
        <f t="shared" si="3"/>
        <v>151</v>
      </c>
      <c r="I6" s="2">
        <f t="shared" si="1"/>
        <v>184220</v>
      </c>
      <c r="J6" s="2">
        <f t="shared" si="2"/>
        <v>208620</v>
      </c>
      <c r="K6" s="2" t="s">
        <v>55</v>
      </c>
    </row>
    <row r="7" spans="1:16" ht="19.5" customHeight="1" x14ac:dyDescent="0.25">
      <c r="A7" s="2">
        <v>4</v>
      </c>
      <c r="B7" s="2" t="s">
        <v>20</v>
      </c>
      <c r="C7" s="2" t="s">
        <v>21</v>
      </c>
      <c r="D7" s="3">
        <v>39589</v>
      </c>
      <c r="E7" s="2">
        <v>23270</v>
      </c>
      <c r="F7" s="2">
        <v>0</v>
      </c>
      <c r="G7" s="2">
        <f t="shared" si="0"/>
        <v>23270</v>
      </c>
      <c r="H7" s="2">
        <f t="shared" si="3"/>
        <v>151</v>
      </c>
      <c r="I7" s="2">
        <f t="shared" si="1"/>
        <v>175688.5</v>
      </c>
      <c r="J7" s="2">
        <f t="shared" si="2"/>
        <v>198958.5</v>
      </c>
      <c r="K7" s="2" t="s">
        <v>55</v>
      </c>
    </row>
    <row r="8" spans="1:16" ht="19.5" customHeight="1" x14ac:dyDescent="0.25">
      <c r="A8" s="2">
        <v>5</v>
      </c>
      <c r="B8" s="2" t="s">
        <v>22</v>
      </c>
      <c r="C8" s="2" t="s">
        <v>23</v>
      </c>
      <c r="D8" s="3">
        <v>39588</v>
      </c>
      <c r="E8" s="2">
        <v>20316</v>
      </c>
      <c r="F8" s="2">
        <v>0</v>
      </c>
      <c r="G8" s="2">
        <f t="shared" si="0"/>
        <v>20316</v>
      </c>
      <c r="H8" s="2">
        <f t="shared" si="3"/>
        <v>151</v>
      </c>
      <c r="I8" s="2">
        <f t="shared" si="1"/>
        <v>153385.79999999999</v>
      </c>
      <c r="J8" s="2">
        <f t="shared" si="2"/>
        <v>173701.8</v>
      </c>
      <c r="K8" s="2" t="s">
        <v>55</v>
      </c>
    </row>
    <row r="9" spans="1:16" ht="19.5" customHeight="1" x14ac:dyDescent="0.25">
      <c r="A9" s="2">
        <v>6</v>
      </c>
      <c r="B9" s="2" t="s">
        <v>24</v>
      </c>
      <c r="C9" s="2" t="s">
        <v>25</v>
      </c>
      <c r="D9" s="3">
        <v>39587</v>
      </c>
      <c r="E9" s="2">
        <v>16000</v>
      </c>
      <c r="F9" s="2">
        <v>0</v>
      </c>
      <c r="G9" s="2">
        <f t="shared" si="0"/>
        <v>16000</v>
      </c>
      <c r="H9" s="2">
        <f t="shared" si="3"/>
        <v>151</v>
      </c>
      <c r="I9" s="2">
        <f t="shared" si="1"/>
        <v>120800</v>
      </c>
      <c r="J9" s="2">
        <f t="shared" si="2"/>
        <v>136800</v>
      </c>
      <c r="K9" s="2" t="s">
        <v>55</v>
      </c>
    </row>
    <row r="10" spans="1:16" ht="19.5" customHeight="1" x14ac:dyDescent="0.25">
      <c r="A10" s="2">
        <v>7</v>
      </c>
      <c r="B10" s="2" t="s">
        <v>26</v>
      </c>
      <c r="C10" s="2" t="s">
        <v>27</v>
      </c>
      <c r="D10" s="3">
        <v>39582</v>
      </c>
      <c r="E10" s="2">
        <v>16290</v>
      </c>
      <c r="F10" s="2">
        <v>0</v>
      </c>
      <c r="G10" s="2">
        <f t="shared" si="0"/>
        <v>16290</v>
      </c>
      <c r="H10" s="2">
        <f t="shared" si="3"/>
        <v>151</v>
      </c>
      <c r="I10" s="2">
        <f t="shared" si="1"/>
        <v>122989.5</v>
      </c>
      <c r="J10" s="2">
        <f t="shared" si="2"/>
        <v>139279.5</v>
      </c>
      <c r="K10" s="2" t="s">
        <v>55</v>
      </c>
    </row>
    <row r="11" spans="1:16" ht="19.5" customHeight="1" x14ac:dyDescent="0.25">
      <c r="A11" s="2">
        <v>8</v>
      </c>
      <c r="B11" s="2" t="s">
        <v>28</v>
      </c>
      <c r="C11" s="2" t="s">
        <v>29</v>
      </c>
      <c r="D11" s="3">
        <v>39582</v>
      </c>
      <c r="E11" s="2">
        <v>18600</v>
      </c>
      <c r="F11" s="2">
        <v>0</v>
      </c>
      <c r="G11" s="2">
        <f t="shared" si="0"/>
        <v>18600</v>
      </c>
      <c r="H11" s="2">
        <f t="shared" si="3"/>
        <v>151</v>
      </c>
      <c r="I11" s="2">
        <f t="shared" si="1"/>
        <v>140430</v>
      </c>
      <c r="J11" s="2">
        <f t="shared" si="2"/>
        <v>159030</v>
      </c>
      <c r="K11" s="2" t="s">
        <v>55</v>
      </c>
    </row>
    <row r="12" spans="1:16" ht="19.5" customHeight="1" x14ac:dyDescent="0.25">
      <c r="A12" s="2">
        <v>9</v>
      </c>
      <c r="B12" s="2" t="s">
        <v>26</v>
      </c>
      <c r="C12" s="2" t="s">
        <v>30</v>
      </c>
      <c r="D12" s="3">
        <v>39575</v>
      </c>
      <c r="E12" s="2">
        <v>17960</v>
      </c>
      <c r="F12" s="2">
        <v>0</v>
      </c>
      <c r="G12" s="2">
        <f t="shared" si="0"/>
        <v>17960</v>
      </c>
      <c r="H12" s="2">
        <f t="shared" si="3"/>
        <v>151</v>
      </c>
      <c r="I12" s="2">
        <f t="shared" si="1"/>
        <v>135598</v>
      </c>
      <c r="J12" s="2">
        <f t="shared" si="2"/>
        <v>153558</v>
      </c>
      <c r="K12" s="2" t="s">
        <v>55</v>
      </c>
    </row>
    <row r="13" spans="1:16" ht="19.5" customHeight="1" x14ac:dyDescent="0.25">
      <c r="A13" s="2">
        <v>10</v>
      </c>
      <c r="B13" s="2" t="s">
        <v>26</v>
      </c>
      <c r="C13" s="2" t="s">
        <v>31</v>
      </c>
      <c r="D13" s="3">
        <v>39560</v>
      </c>
      <c r="E13" s="2">
        <v>10403</v>
      </c>
      <c r="F13" s="2">
        <v>0</v>
      </c>
      <c r="G13" s="2">
        <f>E13-F13</f>
        <v>10403</v>
      </c>
      <c r="H13" s="2">
        <f t="shared" si="3"/>
        <v>152</v>
      </c>
      <c r="I13" s="2">
        <f>((5*G13)/100)*H13</f>
        <v>79062.8</v>
      </c>
      <c r="J13" s="2">
        <f>G13+I13</f>
        <v>89465.8</v>
      </c>
      <c r="K13" s="2" t="s">
        <v>55</v>
      </c>
    </row>
    <row r="14" spans="1:16" ht="19.5" customHeight="1" x14ac:dyDescent="0.25">
      <c r="A14" s="2">
        <v>11</v>
      </c>
      <c r="B14" s="2" t="s">
        <v>26</v>
      </c>
      <c r="C14" s="2" t="s">
        <v>32</v>
      </c>
      <c r="D14" s="3">
        <v>39560</v>
      </c>
      <c r="E14" s="2">
        <v>17105</v>
      </c>
      <c r="F14" s="2">
        <v>0</v>
      </c>
      <c r="G14" s="2">
        <f t="shared" ref="G14:G21" si="4">E14-F14</f>
        <v>17105</v>
      </c>
      <c r="H14" s="2">
        <f t="shared" si="3"/>
        <v>152</v>
      </c>
      <c r="I14" s="2">
        <f t="shared" ref="I14:I21" si="5">((5*G14)/100)*H14</f>
        <v>129998</v>
      </c>
      <c r="J14" s="2">
        <f t="shared" ref="J14:J21" si="6">G14+I14</f>
        <v>147103</v>
      </c>
      <c r="K14" s="2" t="s">
        <v>55</v>
      </c>
    </row>
    <row r="15" spans="1:16" ht="19.5" customHeight="1" x14ac:dyDescent="0.25">
      <c r="A15" s="2">
        <v>12</v>
      </c>
      <c r="B15" s="2" t="s">
        <v>33</v>
      </c>
      <c r="C15" s="2" t="s">
        <v>34</v>
      </c>
      <c r="D15" s="3">
        <v>39560</v>
      </c>
      <c r="E15" s="2">
        <v>11750</v>
      </c>
      <c r="F15" s="2">
        <v>0</v>
      </c>
      <c r="G15" s="2">
        <f t="shared" si="4"/>
        <v>11750</v>
      </c>
      <c r="H15" s="2">
        <f t="shared" si="3"/>
        <v>152</v>
      </c>
      <c r="I15" s="2">
        <f t="shared" si="5"/>
        <v>89300</v>
      </c>
      <c r="J15" s="2">
        <f t="shared" si="6"/>
        <v>101050</v>
      </c>
      <c r="K15" s="2" t="s">
        <v>55</v>
      </c>
    </row>
    <row r="16" spans="1:16" ht="19.5" customHeight="1" x14ac:dyDescent="0.25">
      <c r="A16" s="2">
        <v>13</v>
      </c>
      <c r="B16" s="2" t="s">
        <v>35</v>
      </c>
      <c r="C16" s="2" t="s">
        <v>36</v>
      </c>
      <c r="D16" s="3">
        <v>39562</v>
      </c>
      <c r="E16" s="2">
        <v>16950</v>
      </c>
      <c r="F16" s="2">
        <v>0</v>
      </c>
      <c r="G16" s="2">
        <f t="shared" si="4"/>
        <v>16950</v>
      </c>
      <c r="H16" s="2">
        <f t="shared" si="3"/>
        <v>152</v>
      </c>
      <c r="I16" s="2">
        <f t="shared" si="5"/>
        <v>128820</v>
      </c>
      <c r="J16" s="2">
        <f t="shared" si="6"/>
        <v>145770</v>
      </c>
      <c r="K16" s="2" t="s">
        <v>55</v>
      </c>
    </row>
    <row r="17" spans="1:16" ht="19.5" customHeight="1" x14ac:dyDescent="0.25">
      <c r="A17" s="2">
        <v>14</v>
      </c>
      <c r="B17" s="2" t="s">
        <v>33</v>
      </c>
      <c r="C17" s="2" t="s">
        <v>37</v>
      </c>
      <c r="D17" s="3">
        <v>39562</v>
      </c>
      <c r="E17" s="2">
        <v>11701</v>
      </c>
      <c r="F17" s="2">
        <v>0</v>
      </c>
      <c r="G17" s="2">
        <f t="shared" si="4"/>
        <v>11701</v>
      </c>
      <c r="H17" s="2">
        <f t="shared" si="3"/>
        <v>152</v>
      </c>
      <c r="I17" s="2">
        <f t="shared" si="5"/>
        <v>88927.599999999991</v>
      </c>
      <c r="J17" s="2">
        <f t="shared" si="6"/>
        <v>100628.59999999999</v>
      </c>
      <c r="K17" s="2" t="s">
        <v>55</v>
      </c>
    </row>
    <row r="18" spans="1:16" ht="19.5" customHeight="1" x14ac:dyDescent="0.25">
      <c r="A18" s="2">
        <v>15</v>
      </c>
      <c r="B18" s="2" t="s">
        <v>33</v>
      </c>
      <c r="C18" s="2" t="s">
        <v>38</v>
      </c>
      <c r="D18" s="3">
        <v>39562</v>
      </c>
      <c r="E18" s="2">
        <v>16290</v>
      </c>
      <c r="F18" s="2">
        <v>0</v>
      </c>
      <c r="G18" s="2">
        <f t="shared" si="4"/>
        <v>16290</v>
      </c>
      <c r="H18" s="2">
        <f t="shared" si="3"/>
        <v>152</v>
      </c>
      <c r="I18" s="2">
        <f t="shared" si="5"/>
        <v>123804</v>
      </c>
      <c r="J18" s="2">
        <f t="shared" si="6"/>
        <v>140094</v>
      </c>
      <c r="K18" s="2" t="s">
        <v>55</v>
      </c>
    </row>
    <row r="19" spans="1:16" ht="19.5" customHeight="1" x14ac:dyDescent="0.25">
      <c r="A19" s="2">
        <v>16</v>
      </c>
      <c r="B19" s="2" t="s">
        <v>28</v>
      </c>
      <c r="C19" s="2" t="s">
        <v>39</v>
      </c>
      <c r="D19" s="3">
        <v>39569</v>
      </c>
      <c r="E19" s="2">
        <v>18600</v>
      </c>
      <c r="F19" s="2">
        <v>0</v>
      </c>
      <c r="G19" s="2">
        <f t="shared" si="4"/>
        <v>18600</v>
      </c>
      <c r="H19" s="2">
        <f t="shared" si="3"/>
        <v>151</v>
      </c>
      <c r="I19" s="2">
        <f t="shared" si="5"/>
        <v>140430</v>
      </c>
      <c r="J19" s="2">
        <f t="shared" si="6"/>
        <v>159030</v>
      </c>
      <c r="K19" s="2" t="s">
        <v>55</v>
      </c>
    </row>
    <row r="20" spans="1:16" ht="19.5" customHeight="1" x14ac:dyDescent="0.25">
      <c r="A20" s="2">
        <v>17</v>
      </c>
      <c r="B20" s="2" t="s">
        <v>28</v>
      </c>
      <c r="C20" s="2" t="s">
        <v>40</v>
      </c>
      <c r="D20" s="3">
        <v>39589</v>
      </c>
      <c r="E20" s="2">
        <v>7468</v>
      </c>
      <c r="F20" s="2">
        <v>0</v>
      </c>
      <c r="G20" s="2">
        <f t="shared" si="4"/>
        <v>7468</v>
      </c>
      <c r="H20" s="2">
        <f t="shared" si="3"/>
        <v>151</v>
      </c>
      <c r="I20" s="2">
        <f t="shared" si="5"/>
        <v>56383.399999999994</v>
      </c>
      <c r="J20" s="2">
        <f t="shared" si="6"/>
        <v>63851.399999999994</v>
      </c>
      <c r="K20" s="2" t="s">
        <v>55</v>
      </c>
    </row>
    <row r="21" spans="1:16" ht="19.5" customHeight="1" x14ac:dyDescent="0.25">
      <c r="A21" s="2">
        <v>18</v>
      </c>
      <c r="B21" s="2" t="s">
        <v>41</v>
      </c>
      <c r="C21" s="2" t="s">
        <v>42</v>
      </c>
      <c r="D21" s="3">
        <v>39570</v>
      </c>
      <c r="E21" s="2">
        <v>23465</v>
      </c>
      <c r="F21" s="2">
        <v>0</v>
      </c>
      <c r="G21" s="2">
        <f t="shared" si="4"/>
        <v>23465</v>
      </c>
      <c r="H21" s="2">
        <f t="shared" si="3"/>
        <v>151</v>
      </c>
      <c r="I21" s="2">
        <f t="shared" si="5"/>
        <v>177160.75</v>
      </c>
      <c r="J21" s="2">
        <f t="shared" si="6"/>
        <v>200625.75</v>
      </c>
      <c r="K21" s="2" t="s">
        <v>55</v>
      </c>
    </row>
    <row r="22" spans="1:16" ht="19.5" customHeight="1" x14ac:dyDescent="0.25">
      <c r="A22" s="11" t="s">
        <v>43</v>
      </c>
      <c r="B22" s="12"/>
      <c r="C22" s="12"/>
      <c r="D22" s="12"/>
      <c r="E22" s="12"/>
      <c r="F22" s="13"/>
      <c r="G22" s="8">
        <f>SUM(E4:E21)</f>
        <v>305417</v>
      </c>
      <c r="H22" s="26"/>
      <c r="I22" s="27"/>
      <c r="J22" s="8">
        <f>SUM(J4:J21)</f>
        <v>2615525.3000000003</v>
      </c>
      <c r="K22" s="33"/>
      <c r="L22" s="30"/>
      <c r="M22" s="30"/>
      <c r="N22" s="30"/>
      <c r="O22" s="31"/>
      <c r="P22" s="32"/>
    </row>
    <row r="23" spans="1:16" ht="19.5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5"/>
      <c r="K23" s="4"/>
      <c r="L23" s="28"/>
      <c r="M23" s="28"/>
      <c r="N23" s="28"/>
      <c r="O23" s="29"/>
      <c r="P23" s="29"/>
    </row>
    <row r="24" spans="1:16" ht="19.5" customHeight="1" x14ac:dyDescent="0.25">
      <c r="A24" s="22" t="s">
        <v>44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34"/>
      <c r="M24" s="34"/>
      <c r="N24" s="34"/>
      <c r="O24" s="34"/>
      <c r="P24" s="34"/>
    </row>
    <row r="25" spans="1:16" ht="19.5" customHeight="1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34"/>
      <c r="M25" s="34"/>
      <c r="N25" s="34"/>
      <c r="O25" s="34"/>
      <c r="P25" s="34"/>
    </row>
    <row r="26" spans="1:16" ht="19.5" customHeight="1" x14ac:dyDescent="0.25">
      <c r="A26" s="22" t="s">
        <v>45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34"/>
      <c r="M26" s="34"/>
      <c r="N26" s="34"/>
      <c r="O26" s="34"/>
      <c r="P26" s="34"/>
    </row>
    <row r="27" spans="1:16" ht="19.5" customHeight="1" x14ac:dyDescent="0.25"/>
    <row r="28" spans="1:16" ht="19.5" customHeight="1" x14ac:dyDescent="0.25"/>
  </sheetData>
  <mergeCells count="15">
    <mergeCell ref="F2:F3"/>
    <mergeCell ref="G2:G3"/>
    <mergeCell ref="H2:H3"/>
    <mergeCell ref="I2:I3"/>
    <mergeCell ref="J2:J3"/>
    <mergeCell ref="K2:K3"/>
    <mergeCell ref="A22:F22"/>
    <mergeCell ref="A24:K25"/>
    <mergeCell ref="A26:K26"/>
    <mergeCell ref="A2:A3"/>
    <mergeCell ref="B2:B3"/>
    <mergeCell ref="C2:C3"/>
    <mergeCell ref="D2:D3"/>
    <mergeCell ref="E2:E3"/>
    <mergeCell ref="A1:K1"/>
  </mergeCells>
  <pageMargins left="0.7" right="0.7" top="0.75" bottom="0.75" header="0.3" footer="0.3"/>
  <pageSetup paperSize="9" scale="82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tabSelected="1" workbookViewId="0">
      <selection activeCell="J11" sqref="J11"/>
    </sheetView>
  </sheetViews>
  <sheetFormatPr defaultRowHeight="15" x14ac:dyDescent="0.25"/>
  <cols>
    <col min="1" max="1" width="6.140625" customWidth="1"/>
    <col min="2" max="2" width="13.42578125" customWidth="1"/>
    <col min="3" max="3" width="14.28515625" customWidth="1"/>
    <col min="4" max="4" width="9.85546875" customWidth="1"/>
    <col min="5" max="6" width="10.140625" customWidth="1"/>
    <col min="7" max="7" width="10.42578125" customWidth="1"/>
    <col min="8" max="8" width="9.140625" customWidth="1"/>
    <col min="9" max="9" width="8.5703125" customWidth="1"/>
    <col min="10" max="10" width="10.28515625" customWidth="1"/>
    <col min="11" max="11" width="11" customWidth="1"/>
    <col min="12" max="12" width="10" customWidth="1"/>
    <col min="13" max="13" width="11.42578125" customWidth="1"/>
    <col min="14" max="14" width="39.28515625" customWidth="1"/>
    <col min="15" max="15" width="11.42578125" customWidth="1"/>
    <col min="16" max="16" width="28.5703125" customWidth="1"/>
  </cols>
  <sheetData>
    <row r="1" spans="1:16" ht="37.5" customHeight="1" x14ac:dyDescent="0.25">
      <c r="A1" s="35" t="s">
        <v>57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0"/>
      <c r="P1" s="30"/>
    </row>
    <row r="2" spans="1:16" ht="55.5" customHeight="1" x14ac:dyDescent="0.25">
      <c r="A2" s="14" t="s">
        <v>0</v>
      </c>
      <c r="B2" s="16" t="s">
        <v>1</v>
      </c>
      <c r="C2" s="16" t="s">
        <v>2</v>
      </c>
      <c r="D2" s="18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6" t="s">
        <v>52</v>
      </c>
      <c r="J2" s="16" t="s">
        <v>9</v>
      </c>
      <c r="K2" s="16" t="s">
        <v>56</v>
      </c>
      <c r="L2" s="16" t="s">
        <v>10</v>
      </c>
      <c r="M2" s="16" t="s">
        <v>11</v>
      </c>
      <c r="N2" s="16" t="s">
        <v>53</v>
      </c>
    </row>
    <row r="3" spans="1:16" ht="59.25" customHeight="1" x14ac:dyDescent="0.25">
      <c r="A3" s="15"/>
      <c r="B3" s="17"/>
      <c r="C3" s="17"/>
      <c r="D3" s="19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6" ht="19.5" customHeight="1" x14ac:dyDescent="0.25">
      <c r="A4" s="23" t="s">
        <v>54</v>
      </c>
      <c r="B4" s="24"/>
      <c r="C4" s="24"/>
      <c r="D4" s="24"/>
      <c r="E4" s="24"/>
      <c r="F4" s="24"/>
      <c r="G4" s="24"/>
      <c r="H4" s="24"/>
      <c r="I4" s="25"/>
      <c r="J4" s="1">
        <v>305417</v>
      </c>
      <c r="K4" s="11"/>
      <c r="L4" s="13"/>
      <c r="M4" s="1">
        <v>2615525.3000000003</v>
      </c>
      <c r="N4" s="1"/>
    </row>
    <row r="5" spans="1:16" ht="19.5" customHeight="1" x14ac:dyDescent="0.25">
      <c r="A5" s="2">
        <v>19</v>
      </c>
      <c r="B5" s="2" t="s">
        <v>46</v>
      </c>
      <c r="C5" s="2" t="s">
        <v>47</v>
      </c>
      <c r="D5" s="2" t="s">
        <v>15</v>
      </c>
      <c r="E5" s="2" t="s">
        <v>15</v>
      </c>
      <c r="F5" s="2"/>
      <c r="G5" s="3">
        <v>39570</v>
      </c>
      <c r="H5" s="2">
        <v>18093</v>
      </c>
      <c r="I5" s="2">
        <v>0</v>
      </c>
      <c r="J5" s="2">
        <f t="shared" ref="J5:J9" si="0">H5-I5</f>
        <v>18093</v>
      </c>
      <c r="K5" s="2">
        <f>DATEDIF(G5,"31.12.2020","M")</f>
        <v>151</v>
      </c>
      <c r="L5" s="2">
        <f t="shared" ref="L5:L9" si="1">((5*J5)/100)*K5</f>
        <v>136602.15</v>
      </c>
      <c r="M5" s="2">
        <f t="shared" ref="M5:M9" si="2">J5+L5</f>
        <v>154695.15</v>
      </c>
      <c r="N5" s="2" t="s">
        <v>58</v>
      </c>
    </row>
    <row r="6" spans="1:16" ht="19.5" customHeight="1" x14ac:dyDescent="0.25">
      <c r="A6" s="2">
        <v>20</v>
      </c>
      <c r="B6" s="2" t="s">
        <v>33</v>
      </c>
      <c r="C6" s="6">
        <v>44196</v>
      </c>
      <c r="D6" s="2" t="s">
        <v>15</v>
      </c>
      <c r="E6" s="2" t="s">
        <v>15</v>
      </c>
      <c r="F6" s="2"/>
      <c r="G6" s="3">
        <v>39575</v>
      </c>
      <c r="H6" s="2">
        <v>22650</v>
      </c>
      <c r="I6" s="2">
        <v>0</v>
      </c>
      <c r="J6" s="2">
        <f t="shared" si="0"/>
        <v>22650</v>
      </c>
      <c r="K6" s="2">
        <f t="shared" ref="K6:K9" si="3">DATEDIF(G6,"31.12.2020","M")</f>
        <v>151</v>
      </c>
      <c r="L6" s="2">
        <f t="shared" si="1"/>
        <v>171007.5</v>
      </c>
      <c r="M6" s="2">
        <f t="shared" si="2"/>
        <v>193657.5</v>
      </c>
      <c r="N6" s="2" t="s">
        <v>58</v>
      </c>
    </row>
    <row r="7" spans="1:16" ht="19.5" customHeight="1" x14ac:dyDescent="0.25">
      <c r="A7" s="2">
        <v>21</v>
      </c>
      <c r="B7" s="2" t="s">
        <v>48</v>
      </c>
      <c r="C7" s="2" t="s">
        <v>49</v>
      </c>
      <c r="D7" s="2" t="s">
        <v>15</v>
      </c>
      <c r="E7" s="2" t="s">
        <v>15</v>
      </c>
      <c r="F7" s="2"/>
      <c r="G7" s="3">
        <v>39588</v>
      </c>
      <c r="H7" s="2">
        <v>13845</v>
      </c>
      <c r="I7" s="2">
        <v>0</v>
      </c>
      <c r="J7" s="2">
        <f t="shared" si="0"/>
        <v>13845</v>
      </c>
      <c r="K7" s="2">
        <f t="shared" si="3"/>
        <v>151</v>
      </c>
      <c r="L7" s="2">
        <f t="shared" si="1"/>
        <v>104529.75</v>
      </c>
      <c r="M7" s="2">
        <f t="shared" si="2"/>
        <v>118374.75</v>
      </c>
      <c r="N7" s="2" t="s">
        <v>58</v>
      </c>
    </row>
    <row r="8" spans="1:16" ht="19.5" customHeight="1" x14ac:dyDescent="0.25">
      <c r="A8" s="2">
        <v>22</v>
      </c>
      <c r="B8" s="2" t="s">
        <v>28</v>
      </c>
      <c r="C8" s="2" t="s">
        <v>50</v>
      </c>
      <c r="D8" s="2" t="s">
        <v>15</v>
      </c>
      <c r="E8" s="2" t="s">
        <v>50</v>
      </c>
      <c r="F8" s="2"/>
      <c r="G8" s="3">
        <v>39475</v>
      </c>
      <c r="H8" s="2">
        <v>8593</v>
      </c>
      <c r="I8" s="2">
        <v>0</v>
      </c>
      <c r="J8" s="2">
        <f t="shared" si="0"/>
        <v>8593</v>
      </c>
      <c r="K8" s="2">
        <f t="shared" si="3"/>
        <v>155</v>
      </c>
      <c r="L8" s="2">
        <f t="shared" si="1"/>
        <v>66595.75</v>
      </c>
      <c r="M8" s="2">
        <f t="shared" si="2"/>
        <v>75188.75</v>
      </c>
      <c r="N8" s="2" t="s">
        <v>58</v>
      </c>
    </row>
    <row r="9" spans="1:16" ht="19.5" customHeight="1" x14ac:dyDescent="0.25">
      <c r="A9" s="2">
        <v>23</v>
      </c>
      <c r="B9" s="2" t="s">
        <v>51</v>
      </c>
      <c r="C9" s="2"/>
      <c r="D9" s="2"/>
      <c r="E9" s="2"/>
      <c r="F9" s="2">
        <v>6483</v>
      </c>
      <c r="G9" s="3">
        <v>40268</v>
      </c>
      <c r="H9" s="2">
        <v>56150</v>
      </c>
      <c r="I9" s="2">
        <v>0</v>
      </c>
      <c r="J9" s="2">
        <f t="shared" si="0"/>
        <v>56150</v>
      </c>
      <c r="K9" s="2">
        <f t="shared" si="3"/>
        <v>129</v>
      </c>
      <c r="L9" s="2">
        <f t="shared" si="1"/>
        <v>362167.5</v>
      </c>
      <c r="M9" s="2">
        <f t="shared" si="2"/>
        <v>418317.5</v>
      </c>
      <c r="N9" s="2" t="s">
        <v>59</v>
      </c>
    </row>
    <row r="10" spans="1:16" ht="19.5" customHeight="1" x14ac:dyDescent="0.25">
      <c r="A10" s="20" t="s">
        <v>43</v>
      </c>
      <c r="B10" s="21"/>
      <c r="C10" s="21"/>
      <c r="D10" s="21"/>
      <c r="E10" s="21"/>
      <c r="F10" s="21"/>
      <c r="G10" s="21"/>
      <c r="H10" s="21"/>
      <c r="I10" s="21"/>
      <c r="J10" s="9">
        <f>SUM(J4:J9)</f>
        <v>424748</v>
      </c>
      <c r="K10" s="10"/>
      <c r="L10" s="10"/>
      <c r="M10" s="8">
        <f>SUM(M4:M9)</f>
        <v>3575758.95</v>
      </c>
      <c r="N10" s="33"/>
      <c r="O10" s="31"/>
      <c r="P10" s="29"/>
    </row>
    <row r="11" spans="1:16" x14ac:dyDescent="0.25">
      <c r="A11" s="4"/>
      <c r="B11" s="4"/>
      <c r="C11" s="4"/>
      <c r="D11" s="4"/>
      <c r="E11" s="4"/>
      <c r="F11" s="4"/>
      <c r="G11" s="4"/>
      <c r="H11" s="4"/>
      <c r="I11" s="4"/>
      <c r="J11" s="7"/>
      <c r="K11" s="4"/>
      <c r="L11" s="4"/>
      <c r="M11" s="4"/>
      <c r="N11" s="4"/>
      <c r="O11" s="29"/>
      <c r="P11" s="29"/>
    </row>
    <row r="12" spans="1:16" ht="15" customHeight="1" x14ac:dyDescent="0.25">
      <c r="A12" s="22" t="s">
        <v>44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34"/>
      <c r="P12" s="34"/>
    </row>
    <row r="13" spans="1:16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34"/>
      <c r="P13" s="34"/>
    </row>
    <row r="14" spans="1:16" x14ac:dyDescent="0.2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34"/>
      <c r="P14" s="34"/>
    </row>
    <row r="15" spans="1:16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34"/>
      <c r="P15" s="34"/>
    </row>
    <row r="16" spans="1:16" ht="15" customHeight="1" x14ac:dyDescent="0.25">
      <c r="A16" s="22" t="s">
        <v>45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34"/>
      <c r="P16" s="34"/>
    </row>
  </sheetData>
  <mergeCells count="20">
    <mergeCell ref="A1:N1"/>
    <mergeCell ref="A12:N15"/>
    <mergeCell ref="A16:N16"/>
    <mergeCell ref="K4:L4"/>
    <mergeCell ref="N2:N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4:I4"/>
    <mergeCell ref="A10:I10"/>
  </mergeCells>
  <pageMargins left="0.7" right="0.7" top="0.75" bottom="0.75" header="0.3" footer="0.3"/>
  <pageSetup paperSize="9" scale="7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2021-01-15T07:25:28Z</dcterms:modified>
</cp:coreProperties>
</file>