
<file path=[Content_Types].xml><?xml version="1.0" encoding="utf-8"?>
<Types xmlns="http://schemas.openxmlformats.org/package/2006/content-types">
  <Default Extension="data" ContentType="application/vnd.openxmlformats-officedocument.model+data"/>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harts/chartEx2.xml" ContentType="application/vnd.ms-office.chartex+xml"/>
  <Override PartName="/xl/charts/chartEx5.xml" ContentType="application/vnd.ms-office.chartex+xml"/>
  <Override PartName="/xl/charts/colors40.xml" ContentType="application/vnd.ms-office.chartcolorstyle+xml"/>
  <Override PartName="/xl/charts/style40.xml" ContentType="application/vnd.ms-office.chartstyle+xml"/>
  <Override PartName="/xl/charts/colors29.xml" ContentType="application/vnd.ms-office.chartcolorstyle+xml"/>
  <Override PartName="/xl/charts/style29.xml" ContentType="application/vnd.ms-office.chartstyl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D:\Sanket\DA Projects\"/>
    </mc:Choice>
  </mc:AlternateContent>
  <xr:revisionPtr revIDLastSave="0" documentId="8_{1753EABD-65E3-446F-AEEB-2E0A09887585}" xr6:coauthVersionLast="47" xr6:coauthVersionMax="47" xr10:uidLastSave="{00000000-0000-0000-0000-000000000000}"/>
  <bookViews>
    <workbookView xWindow="-120" yWindow="-120" windowWidth="29040" windowHeight="15840" xr2:uid="{00000000-000D-0000-FFFF-FFFF00000000}"/>
  </bookViews>
  <sheets>
    <sheet name="Monthly Sales&amp;Profit" sheetId="4" r:id="rId1"/>
    <sheet name="Waterfall " sheetId="5" r:id="rId2"/>
    <sheet name="Donut " sheetId="6" r:id="rId3"/>
    <sheet name="Map" sheetId="7" r:id="rId4"/>
    <sheet name="Top 5 Sub-Category" sheetId="8" r:id="rId5"/>
    <sheet name="Kpi" sheetId="9" r:id="rId6"/>
    <sheet name="Kpi YOY" sheetId="10" r:id="rId7"/>
    <sheet name="Data" sheetId="1" r:id="rId8"/>
    <sheet name="Dashboard (2)" sheetId="12" r:id="rId9"/>
  </sheets>
  <definedNames>
    <definedName name="_xlchart.v1.0" hidden="1">'Waterfall '!$D$4:$D$7</definedName>
    <definedName name="_xlchart.v1.1" hidden="1">'Waterfall '!$E$3</definedName>
    <definedName name="_xlchart.v1.2" hidden="1">'Waterfall '!$E$4:$E$7</definedName>
    <definedName name="_xlchart.v1.3" hidden="1">'Waterfall '!$D$4:$D$7</definedName>
    <definedName name="_xlchart.v1.4" hidden="1">'Waterfall '!$E$3</definedName>
    <definedName name="_xlchart.v1.5" hidden="1">'Waterfall '!$E$4:$E$7</definedName>
    <definedName name="_xlchart.v5.14" hidden="1">Map!$E$3</definedName>
    <definedName name="_xlchart.v5.15" hidden="1">Map!$E$4:$E$52</definedName>
    <definedName name="_xlchart.v5.16" hidden="1">Map!$F$3</definedName>
    <definedName name="_xlchart.v5.17" hidden="1">Map!$F$4:$F$52</definedName>
    <definedName name="_xlchart.v5.18" hidden="1">Map!$E$3</definedName>
    <definedName name="_xlchart.v5.19" hidden="1">Map!$E$4:$E$52</definedName>
    <definedName name="_xlchart.v5.20" hidden="1">Map!$F$3</definedName>
    <definedName name="_xlchart.v5.21" hidden="1">Map!$F$4:$F$52</definedName>
    <definedName name="_xlchart.v5.22" hidden="1">Map!$E$3</definedName>
    <definedName name="_xlchart.v5.23" hidden="1">Map!$E$4:$E$52</definedName>
    <definedName name="_xlchart.v5.24" hidden="1">Map!$F$3</definedName>
    <definedName name="_xlchart.v5.25" hidden="1">Map!$F$4:$F$52</definedName>
    <definedName name="_xlchart.v5.3" hidden="1">Map!$E$3</definedName>
    <definedName name="_xlchart.v5.4" hidden="1">Map!$E$4:$E$52</definedName>
    <definedName name="_xlchart.v5.5" hidden="1">Map!$F$2</definedName>
    <definedName name="_xlchart.v5.6" hidden="1">Map!$F$3</definedName>
    <definedName name="_xlchart.v5.7" hidden="1">Map!$F$4:$F$52</definedName>
    <definedName name="_xlcn.WorksheetConnection_Sheet5E3F521" hidden="1">Map!$E$3:$F$52</definedName>
    <definedName name="Slicer_Region">#N/A</definedName>
    <definedName name="Slicer_Segment">#N/A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heet5!$E$3:$F$52"/>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6" roundtripDataSignature="AMtx7mgYS6wfnPy0iIjdhtUlD2xFm8j14w=="/>
    </ext>
  </extLst>
</workbook>
</file>

<file path=xl/calcChain.xml><?xml version="1.0" encoding="utf-8"?>
<calcChain xmlns="http://schemas.openxmlformats.org/spreadsheetml/2006/main">
  <c r="E5" i="7" l="1"/>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4" i="7"/>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17" i="9"/>
  <c r="F44" i="7"/>
  <c r="F51" i="7"/>
  <c r="F14" i="7"/>
  <c r="F20" i="7"/>
  <c r="F52" i="7"/>
  <c r="F11" i="7"/>
  <c r="F32" i="7"/>
  <c r="F31" i="7"/>
  <c r="F35" i="7"/>
  <c r="F48" i="7"/>
  <c r="F26" i="7"/>
  <c r="F7" i="7"/>
  <c r="F15" i="7"/>
  <c r="F10" i="10"/>
  <c r="F50" i="7"/>
  <c r="F18" i="7"/>
  <c r="F6" i="7"/>
  <c r="F4" i="7"/>
  <c r="F36" i="7"/>
  <c r="E7" i="5"/>
  <c r="F17" i="7"/>
  <c r="F10" i="7"/>
  <c r="F45" i="7"/>
  <c r="F37" i="7"/>
  <c r="F30" i="7"/>
  <c r="F9" i="7"/>
  <c r="N17" i="9"/>
  <c r="F28" i="7"/>
  <c r="F8" i="7"/>
  <c r="F38" i="7"/>
  <c r="H17" i="9"/>
  <c r="E5" i="5"/>
  <c r="F22" i="7"/>
  <c r="F16" i="7"/>
  <c r="E10" i="10"/>
  <c r="B17" i="9"/>
  <c r="E6" i="5"/>
  <c r="F33" i="7"/>
  <c r="F27" i="7"/>
  <c r="F49" i="7"/>
  <c r="F47" i="7"/>
  <c r="F29" i="7"/>
  <c r="B10" i="10"/>
  <c r="F34" i="7"/>
  <c r="F40" i="7"/>
  <c r="F41" i="7"/>
  <c r="E4" i="5"/>
  <c r="F13" i="7"/>
  <c r="F12" i="7"/>
  <c r="F42" i="7"/>
  <c r="F23" i="7"/>
  <c r="F25" i="7"/>
  <c r="F39" i="7"/>
  <c r="F24" i="7"/>
  <c r="C10" i="10"/>
  <c r="F43" i="7"/>
  <c r="F46" i="7"/>
  <c r="F5" i="7"/>
  <c r="F19" i="7"/>
  <c r="F21" i="7"/>
  <c r="E17" i="9"/>
  <c r="D10"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561344B-AFC8-4945-8887-6F769061CD8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CB86602-A544-4A28-82BC-DF79A7DEDB08}" name="WorksheetConnection_Sheet5!$E$3:$F$52" type="102" refreshedVersion="7" minRefreshableVersion="5">
    <extLst>
      <ext xmlns:x15="http://schemas.microsoft.com/office/spreadsheetml/2010/11/main" uri="{DE250136-89BD-433C-8126-D09CA5730AF9}">
        <x15:connection id="Range">
          <x15:rangePr sourceName="_xlcn.WorksheetConnection_Sheet5E3F521"/>
        </x15:connection>
      </ext>
    </extLst>
  </connection>
</connections>
</file>

<file path=xl/sharedStrings.xml><?xml version="1.0" encoding="utf-8"?>
<sst xmlns="http://schemas.openxmlformats.org/spreadsheetml/2006/main" count="130132" uniqueCount="10955">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</sst>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 0.00,&quot;K&quot;"/>
    <numFmt numFmtId="166" formatCode="_-[$$-409]* #,##0.00_ ;_-[$$-409]* \-#,##0.00\ ;_-[$$-409]* &quot;-&quot;??_ ;_-@_ "/>
    <numFmt numFmtId="167" formatCode="&quot;#&quot;\ 0"/>
    <numFmt numFmtId="168" formatCode="[Green]\▲0.00%;[Red]\▼0.00%"/>
  </numFmts>
  <fonts count="9"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sz val="11"/>
      <color theme="1"/>
      <name val="Arial"/>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7" fillId="0" borderId="0" applyFont="0" applyFill="0" applyBorder="0" applyAlignment="0" applyProtection="0"/>
  </cellStyleXfs>
  <cellXfs count="47">
    <xf numFmtId="0" fontId="0" fillId="0" borderId="0" xfId="0"/>
    <xf numFmtId="0" fontId="4" fillId="0" borderId="0" xfId="0" applyFont="1"/>
    <xf numFmtId="0" fontId="5" fillId="0" borderId="0" xfId="0" applyFont="1"/>
    <xf numFmtId="14" fontId="6" fillId="0" borderId="0" xfId="0" applyNumberFormat="1" applyFont="1"/>
    <xf numFmtId="0" fontId="0" fillId="0" borderId="1" xfId="0" applyBorder="1"/>
    <xf numFmtId="0" fontId="0" fillId="0" borderId="1" xfId="0" pivotButton="1" applyBorder="1"/>
    <xf numFmtId="0" fontId="0" fillId="0" borderId="3" xfId="0"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6" xfId="0" applyNumberFormat="1" applyBorder="1" applyAlignment="1">
      <alignment horizontal="left"/>
    </xf>
    <xf numFmtId="0" fontId="0" fillId="0" borderId="7" xfId="0" applyBorder="1"/>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5" fontId="0" fillId="0" borderId="0" xfId="0" applyNumberFormat="1"/>
    <xf numFmtId="0" fontId="3" fillId="0" borderId="0" xfId="0" applyFont="1"/>
    <xf numFmtId="166" fontId="0" fillId="0" borderId="0" xfId="0" applyNumberFormat="1"/>
    <xf numFmtId="167" fontId="0" fillId="0" borderId="0" xfId="0" applyNumberFormat="1"/>
    <xf numFmtId="10" fontId="0" fillId="0" borderId="0" xfId="1" applyNumberFormat="1" applyFont="1" applyAlignment="1"/>
    <xf numFmtId="0" fontId="0" fillId="0" borderId="11" xfId="0" applyBorder="1"/>
    <xf numFmtId="0" fontId="0" fillId="0" borderId="10" xfId="0" applyBorder="1" applyAlignment="1">
      <alignment horizontal="left"/>
    </xf>
    <xf numFmtId="0" fontId="6" fillId="0" borderId="0" xfId="0" applyFont="1"/>
    <xf numFmtId="0" fontId="2" fillId="0" borderId="0" xfId="0" applyFont="1"/>
    <xf numFmtId="0" fontId="1" fillId="0" borderId="0" xfId="0" applyFont="1"/>
    <xf numFmtId="168" fontId="8" fillId="0" borderId="0" xfId="0" applyNumberFormat="1" applyFont="1" applyAlignment="1">
      <alignment horizontal="right"/>
    </xf>
    <xf numFmtId="168" fontId="8" fillId="0" borderId="0" xfId="0" applyNumberFormat="1" applyFont="1" applyAlignment="1">
      <alignment horizontal="right" vertical="center"/>
    </xf>
    <xf numFmtId="0" fontId="0" fillId="0" borderId="1" xfId="0" applyNumberFormat="1" applyBorder="1"/>
    <xf numFmtId="0" fontId="0" fillId="0" borderId="7" xfId="0" applyNumberFormat="1" applyBorder="1"/>
    <xf numFmtId="0" fontId="0" fillId="0" borderId="2" xfId="0" applyNumberFormat="1" applyBorder="1"/>
    <xf numFmtId="0" fontId="0" fillId="0" borderId="8" xfId="0" applyNumberFormat="1" applyBorder="1"/>
    <xf numFmtId="0" fontId="0" fillId="0" borderId="3" xfId="0" applyNumberFormat="1" applyBorder="1"/>
    <xf numFmtId="0" fontId="0" fillId="0" borderId="4" xfId="0" applyNumberFormat="1" applyBorder="1"/>
    <xf numFmtId="0" fontId="0" fillId="0" borderId="5" xfId="0" applyNumberFormat="1" applyBorder="1"/>
    <xf numFmtId="0" fontId="0" fillId="0" borderId="11" xfId="0" applyNumberFormat="1" applyBorder="1"/>
    <xf numFmtId="0" fontId="0" fillId="0" borderId="12" xfId="0" applyNumberFormat="1" applyBorder="1"/>
    <xf numFmtId="0" fontId="0" fillId="0" borderId="10" xfId="0" applyNumberFormat="1" applyBorder="1"/>
    <xf numFmtId="0" fontId="0" fillId="0" borderId="13" xfId="0" applyNumberFormat="1" applyBorder="1"/>
    <xf numFmtId="0" fontId="0" fillId="0" borderId="14" xfId="0" applyNumberFormat="1" applyBorder="1"/>
  </cellXfs>
  <cellStyles count="2">
    <cellStyle name="Normal" xfId="0" builtinId="0"/>
    <cellStyle name="Percent" xfId="1" builtinId="5"/>
  </cellStyles>
  <dxfs count="10">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0"/>
      </font>
      <border>
        <bottom style="thin">
          <color theme="4"/>
        </bottom>
        <vertical/>
        <horizontal/>
      </border>
    </dxf>
    <dxf>
      <font>
        <color theme="0"/>
      </font>
      <fill>
        <patternFill>
          <bgColor theme="1" tint="0.34998626667073579"/>
        </patternFill>
      </fill>
      <border diagonalUp="0" diagonalDown="0">
        <left/>
        <right/>
        <top/>
        <bottom/>
        <vertical/>
        <horizontal/>
      </border>
    </dxf>
  </dxfs>
  <tableStyles count="2">
    <tableStyle name="CustomSlicer" pivot="0" table="0" count="10" xr9:uid="{6FA95E42-8B2F-419A-8080-EDC070E3728E}">
      <tableStyleElement type="wholeTable" dxfId="9"/>
      <tableStyleElement type="headerRow" dxfId="8"/>
    </tableStyle>
    <tableStyle name="Data-style" pivot="0" count="3" xr9:uid="{00000000-0011-0000-FFFF-FFFF00000000}">
      <tableStyleElement type="headerRow" dxfId="7"/>
      <tableStyleElement type="firstRowStripe" dxfId="6"/>
      <tableStyleElement type="secondRowStripe" dxfId="5"/>
    </tableStyle>
  </tableStyles>
  <colors>
    <mruColors>
      <color rgb="FF000D26"/>
      <color rgb="FF006F96"/>
      <color rgb="FFDEEBF7"/>
      <color rgb="FFFFFFFF"/>
      <color rgb="FFA4CE8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1" tint="0.24994659260841701"/>
              <bgColor theme="1" tint="0.24994659260841701"/>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theme" Target="theme/theme1.xml"/><Relationship Id="rId25" Type="http://schemas.openxmlformats.org/officeDocument/2006/relationships/customXml" Target="../customXml/item3.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24" Type="http://schemas.openxmlformats.org/officeDocument/2006/relationships/customXml" Target="../customXml/item2.xml"/><Relationship Id="rId5" Type="http://schemas.openxmlformats.org/officeDocument/2006/relationships/worksheet" Target="worksheets/sheet5.xml"/><Relationship Id="rId23" Type="http://schemas.openxmlformats.org/officeDocument/2006/relationships/customXml" Target="../customXml/item1.xml"/><Relationship Id="rId10" Type="http://schemas.openxmlformats.org/officeDocument/2006/relationships/pivotCacheDefinition" Target="pivotCache/pivotCacheDefinition1.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Dashboard.xlsx]Monthly Sales&amp;Profit!Monthly Sales&amp;Profit</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a:t>
            </a:r>
            <a:r>
              <a:rPr lang="en-IN" baseline="0"/>
              <a:t> AND PROFIT ANALYSIS</a:t>
            </a:r>
            <a:endParaRPr lang="en-IN"/>
          </a:p>
        </c:rich>
      </c:tx>
      <c:layout>
        <c:manualLayout>
          <c:xMode val="edge"/>
          <c:yMode val="edge"/>
          <c:x val="1.878540463340958E-2"/>
          <c:y val="1.9925282804350197E-2"/>
        </c:manualLayout>
      </c:layout>
      <c:overlay val="0"/>
      <c:spPr>
        <a:solidFill>
          <a:srgbClr val="00B0F0">
            <a:alpha val="20000"/>
          </a:srgb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40000"/>
                  <a:lumOff val="60000"/>
                </a:schemeClr>
              </a:gs>
              <a:gs pos="75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'Monthly Sales&amp;Profit'!$C$3</c:f>
              <c:strCache>
                <c:ptCount val="1"/>
                <c:pt idx="0">
                  <c:v>Sum of Profit</c:v>
                </c:pt>
              </c:strCache>
            </c:strRef>
          </c:tx>
          <c:spPr>
            <a:gradFill flip="none" rotWithShape="1">
              <a:gsLst>
                <a:gs pos="0">
                  <a:schemeClr val="accent2">
                    <a:lumMod val="40000"/>
                    <a:lumOff val="60000"/>
                  </a:schemeClr>
                </a:gs>
                <a:gs pos="75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cat>
            <c:strRef>
              <c:f>'Monthly 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Sales&amp;Profit'!$C$4:$C$16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CD41-4599-A43C-E4BDA02144D9}"/>
            </c:ext>
          </c:extLst>
        </c:ser>
        <c:dLbls>
          <c:showLegendKey val="0"/>
          <c:showVal val="0"/>
          <c:showCatName val="0"/>
          <c:showSerName val="0"/>
          <c:showPercent val="0"/>
          <c:showBubbleSize val="0"/>
        </c:dLbls>
        <c:axId val="1804808831"/>
        <c:axId val="1099656991"/>
      </c:areaChart>
      <c:barChart>
        <c:barDir val="col"/>
        <c:grouping val="clustered"/>
        <c:varyColors val="0"/>
        <c:ser>
          <c:idx val="0"/>
          <c:order val="0"/>
          <c:tx>
            <c:strRef>
              <c:f>'Monthly Sales&amp;Profit'!$B$3</c:f>
              <c:strCache>
                <c:ptCount val="1"/>
                <c:pt idx="0">
                  <c:v>Sum of Sales</c:v>
                </c:pt>
              </c:strCache>
            </c:strRef>
          </c:tx>
          <c:spPr>
            <a:solidFill>
              <a:srgbClr val="00B0F0"/>
            </a:solidFill>
            <a:ln>
              <a:noFill/>
            </a:ln>
            <a:effectLst>
              <a:outerShdw blurRad="57150" dist="19050" dir="5400000" algn="ctr" rotWithShape="0">
                <a:srgbClr val="000000">
                  <a:alpha val="63000"/>
                </a:srgbClr>
              </a:outerShdw>
            </a:effectLst>
          </c:spPr>
          <c:invertIfNegative val="0"/>
          <c:cat>
            <c:strRef>
              <c:f>'Monthly 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Sales&amp;Profit'!$B$4:$B$16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CD41-4599-A43C-E4BDA02144D9}"/>
            </c:ext>
          </c:extLst>
        </c:ser>
        <c:dLbls>
          <c:showLegendKey val="0"/>
          <c:showVal val="0"/>
          <c:showCatName val="0"/>
          <c:showSerName val="0"/>
          <c:showPercent val="0"/>
          <c:showBubbleSize val="0"/>
        </c:dLbls>
        <c:gapWidth val="76"/>
        <c:overlap val="-27"/>
        <c:axId val="1099665311"/>
        <c:axId val="1099668223"/>
      </c:barChart>
      <c:catAx>
        <c:axId val="10996653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9668223"/>
        <c:crosses val="autoZero"/>
        <c:auto val="1"/>
        <c:lblAlgn val="ctr"/>
        <c:lblOffset val="100"/>
        <c:noMultiLvlLbl val="0"/>
      </c:catAx>
      <c:valAx>
        <c:axId val="1099668223"/>
        <c:scaling>
          <c:orientation val="minMax"/>
        </c:scaling>
        <c:delete val="0"/>
        <c:axPos val="l"/>
        <c:majorGridlines>
          <c:spPr>
            <a:ln w="9525" cap="flat" cmpd="sng" algn="ctr">
              <a:solidFill>
                <a:schemeClr val="lt1">
                  <a:lumMod val="95000"/>
                  <a:alpha val="10000"/>
                </a:schemeClr>
              </a:solidFill>
              <a:round/>
            </a:ln>
            <a:effectLst/>
          </c:spPr>
        </c:majorGridlines>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9665311"/>
        <c:crosses val="autoZero"/>
        <c:crossBetween val="between"/>
      </c:valAx>
      <c:valAx>
        <c:axId val="1099656991"/>
        <c:scaling>
          <c:orientation val="minMax"/>
        </c:scaling>
        <c:delete val="0"/>
        <c:axPos val="r"/>
        <c:numFmt formatCode="[$$-409]#,##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04808831"/>
        <c:crosses val="max"/>
        <c:crossBetween val="between"/>
      </c:valAx>
      <c:catAx>
        <c:axId val="1804808831"/>
        <c:scaling>
          <c:orientation val="minMax"/>
        </c:scaling>
        <c:delete val="1"/>
        <c:axPos val="b"/>
        <c:numFmt formatCode="General" sourceLinked="1"/>
        <c:majorTickMark val="none"/>
        <c:minorTickMark val="none"/>
        <c:tickLblPos val="nextTo"/>
        <c:crossAx val="1099656991"/>
        <c:crosses val="autoZero"/>
        <c:auto val="1"/>
        <c:lblAlgn val="ctr"/>
        <c:lblOffset val="100"/>
        <c:noMultiLvlLbl val="0"/>
      </c:catAx>
      <c:spPr>
        <a:noFill/>
        <a:ln>
          <a:noFill/>
        </a:ln>
        <a:effectLst/>
      </c:spPr>
    </c:plotArea>
    <c:legend>
      <c:legendPos val="t"/>
      <c:layout>
        <c:manualLayout>
          <c:xMode val="edge"/>
          <c:yMode val="edge"/>
          <c:x val="0.23308299945652861"/>
          <c:y val="0.11467000253903538"/>
          <c:w val="0.52313309150962872"/>
          <c:h val="6.2073008641872325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Dashboard.xlsx]Donut !Donut</c:name>
    <c:fmtId val="0"/>
  </c:pivotSource>
  <c:chart>
    <c:autoTitleDeleted val="1"/>
    <c:pivotFmts>
      <c:pivotFmt>
        <c:idx val="0"/>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A4CE88"/>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6">
              <a:lumMod val="20000"/>
              <a:lumOff val="80000"/>
            </a:schemeClr>
          </a:solidFill>
          <a:ln w="19050">
            <a:solidFill>
              <a:schemeClr val="lt1"/>
            </a:solidFill>
          </a:ln>
          <a:effectLst/>
        </c:spPr>
      </c:pivotFmt>
    </c:pivotFmts>
    <c:plotArea>
      <c:layout/>
      <c:doughnutChart>
        <c:varyColors val="1"/>
        <c:ser>
          <c:idx val="0"/>
          <c:order val="0"/>
          <c:tx>
            <c:strRef>
              <c:f>'Donut '!$B$3</c:f>
              <c:strCache>
                <c:ptCount val="1"/>
                <c:pt idx="0">
                  <c:v>Total</c:v>
                </c:pt>
              </c:strCache>
            </c:strRef>
          </c:tx>
          <c:spPr>
            <a:solidFill>
              <a:schemeClr val="accent6">
                <a:lumMod val="40000"/>
                <a:lumOff val="60000"/>
              </a:schemeClr>
            </a:solidFill>
          </c:spPr>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4-0CC7-4C00-90DD-4338B6E00A9B}"/>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0CC7-4C00-90DD-4338B6E00A9B}"/>
              </c:ext>
            </c:extLst>
          </c:dPt>
          <c:dPt>
            <c:idx val="2"/>
            <c:bubble3D val="0"/>
            <c:spPr>
              <a:solidFill>
                <a:srgbClr val="A4CE88"/>
              </a:solidFill>
              <a:ln w="19050">
                <a:solidFill>
                  <a:schemeClr val="lt1"/>
                </a:solidFill>
              </a:ln>
              <a:effectLst/>
            </c:spPr>
            <c:extLst>
              <c:ext xmlns:c16="http://schemas.microsoft.com/office/drawing/2014/chart" uri="{C3380CC4-5D6E-409C-BE32-E72D297353CC}">
                <c16:uniqueId val="{00000002-0CC7-4C00-90DD-4338B6E00A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'!$A$4:$A$7</c:f>
              <c:strCache>
                <c:ptCount val="3"/>
                <c:pt idx="0">
                  <c:v>Furniture</c:v>
                </c:pt>
                <c:pt idx="1">
                  <c:v>Office Supplies</c:v>
                </c:pt>
                <c:pt idx="2">
                  <c:v>Technology</c:v>
                </c:pt>
              </c:strCache>
            </c:strRef>
          </c:cat>
          <c:val>
            <c:numRef>
              <c:f>'Donut '!$B$4:$B$7</c:f>
              <c:numCache>
                <c:formatCode>\$\ 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0CC7-4C00-90DD-4338B6E00A9B}"/>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Dashboard.xlsx]Top 5 Sub-Category!TopSuubCategory</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5 Sub-Categories</a:t>
            </a:r>
            <a:r>
              <a:rPr lang="en-US" baseline="0"/>
              <a:t> by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4">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Sub-Category'!$B$3</c:f>
              <c:strCache>
                <c:ptCount val="1"/>
                <c:pt idx="0">
                  <c:v>Total</c:v>
                </c:pt>
              </c:strCache>
            </c:strRef>
          </c:tx>
          <c:spPr>
            <a:solidFill>
              <a:schemeClr val="accent4">
                <a:lumMod val="40000"/>
                <a:lumOff val="60000"/>
              </a:schemeClr>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Sub-Category'!$A$4:$A$9</c:f>
              <c:strCache>
                <c:ptCount val="5"/>
                <c:pt idx="0">
                  <c:v>Phones</c:v>
                </c:pt>
                <c:pt idx="1">
                  <c:v>Chairs</c:v>
                </c:pt>
                <c:pt idx="2">
                  <c:v>Storage</c:v>
                </c:pt>
                <c:pt idx="3">
                  <c:v>Tables</c:v>
                </c:pt>
                <c:pt idx="4">
                  <c:v>Binders</c:v>
                </c:pt>
              </c:strCache>
            </c:strRef>
          </c:cat>
          <c:val>
            <c:numRef>
              <c:f>'Top 5 Sub-Category'!$B$4:$B$9</c:f>
              <c:numCache>
                <c:formatCode>\$\ 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914C-4586-94D0-69B00C88D3FB}"/>
            </c:ext>
          </c:extLst>
        </c:ser>
        <c:dLbls>
          <c:dLblPos val="inEnd"/>
          <c:showLegendKey val="0"/>
          <c:showVal val="1"/>
          <c:showCatName val="0"/>
          <c:showSerName val="0"/>
          <c:showPercent val="0"/>
          <c:showBubbleSize val="0"/>
        </c:dLbls>
        <c:gapWidth val="79"/>
        <c:overlap val="-20"/>
        <c:axId val="786389888"/>
        <c:axId val="786369088"/>
      </c:barChart>
      <c:catAx>
        <c:axId val="786389888"/>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786369088"/>
        <c:crosses val="autoZero"/>
        <c:auto val="1"/>
        <c:lblAlgn val="ctr"/>
        <c:lblOffset val="100"/>
        <c:noMultiLvlLbl val="0"/>
      </c:catAx>
      <c:valAx>
        <c:axId val="786369088"/>
        <c:scaling>
          <c:orientation val="minMax"/>
        </c:scaling>
        <c:delete val="0"/>
        <c:axPos val="t"/>
        <c:majorGridlines>
          <c:spPr>
            <a:ln w="9525" cap="flat" cmpd="sng" algn="ctr">
              <a:solidFill>
                <a:schemeClr val="lt1">
                  <a:lumMod val="95000"/>
                  <a:alpha val="10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78638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Dashboard.xlsx]Kpi!KpiSale</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8ADB-4099-97A2-AEA7E8F7201D}"/>
            </c:ext>
          </c:extLst>
        </c:ser>
        <c:dLbls>
          <c:showLegendKey val="0"/>
          <c:showVal val="0"/>
          <c:showCatName val="0"/>
          <c:showSerName val="0"/>
          <c:showPercent val="0"/>
          <c:showBubbleSize val="0"/>
        </c:dLbls>
        <c:smooth val="0"/>
        <c:axId val="628508464"/>
        <c:axId val="628501392"/>
      </c:lineChart>
      <c:catAx>
        <c:axId val="628508464"/>
        <c:scaling>
          <c:orientation val="minMax"/>
        </c:scaling>
        <c:delete val="1"/>
        <c:axPos val="b"/>
        <c:numFmt formatCode="General" sourceLinked="1"/>
        <c:majorTickMark val="none"/>
        <c:minorTickMark val="none"/>
        <c:tickLblPos val="nextTo"/>
        <c:crossAx val="628501392"/>
        <c:crosses val="autoZero"/>
        <c:auto val="1"/>
        <c:lblAlgn val="ctr"/>
        <c:lblOffset val="100"/>
        <c:noMultiLvlLbl val="0"/>
      </c:catAx>
      <c:valAx>
        <c:axId val="628501392"/>
        <c:scaling>
          <c:orientation val="minMax"/>
        </c:scaling>
        <c:delete val="1"/>
        <c:axPos val="l"/>
        <c:numFmt formatCode="General" sourceLinked="1"/>
        <c:majorTickMark val="none"/>
        <c:minorTickMark val="none"/>
        <c:tickLblPos val="nextTo"/>
        <c:crossAx val="62850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Dashboard.xlsx]Kpi!KpiProfir</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342-44A4-9AC4-AA74BF539C83}"/>
            </c:ext>
          </c:extLst>
        </c:ser>
        <c:dLbls>
          <c:showLegendKey val="0"/>
          <c:showVal val="0"/>
          <c:showCatName val="0"/>
          <c:showSerName val="0"/>
          <c:showPercent val="0"/>
          <c:showBubbleSize val="0"/>
        </c:dLbls>
        <c:smooth val="0"/>
        <c:axId val="868914960"/>
        <c:axId val="868916624"/>
      </c:lineChart>
      <c:catAx>
        <c:axId val="868914960"/>
        <c:scaling>
          <c:orientation val="minMax"/>
        </c:scaling>
        <c:delete val="1"/>
        <c:axPos val="b"/>
        <c:numFmt formatCode="General" sourceLinked="1"/>
        <c:majorTickMark val="none"/>
        <c:minorTickMark val="none"/>
        <c:tickLblPos val="nextTo"/>
        <c:crossAx val="868916624"/>
        <c:crosses val="autoZero"/>
        <c:auto val="1"/>
        <c:lblAlgn val="ctr"/>
        <c:lblOffset val="100"/>
        <c:noMultiLvlLbl val="0"/>
      </c:catAx>
      <c:valAx>
        <c:axId val="868916624"/>
        <c:scaling>
          <c:orientation val="minMax"/>
        </c:scaling>
        <c:delete val="1"/>
        <c:axPos val="l"/>
        <c:numFmt formatCode="General" sourceLinked="1"/>
        <c:majorTickMark val="none"/>
        <c:minorTickMark val="none"/>
        <c:tickLblPos val="nextTo"/>
        <c:crossAx val="86891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Dashboard.xlsx]Kpi!KpiQuantity</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9F5-4468-9751-0ECB5E593C14}"/>
            </c:ext>
          </c:extLst>
        </c:ser>
        <c:dLbls>
          <c:showLegendKey val="0"/>
          <c:showVal val="0"/>
          <c:showCatName val="0"/>
          <c:showSerName val="0"/>
          <c:showPercent val="0"/>
          <c:showBubbleSize val="0"/>
        </c:dLbls>
        <c:smooth val="0"/>
        <c:axId val="832700416"/>
        <c:axId val="832712480"/>
      </c:lineChart>
      <c:catAx>
        <c:axId val="832700416"/>
        <c:scaling>
          <c:orientation val="minMax"/>
        </c:scaling>
        <c:delete val="1"/>
        <c:axPos val="b"/>
        <c:numFmt formatCode="General" sourceLinked="1"/>
        <c:majorTickMark val="none"/>
        <c:minorTickMark val="none"/>
        <c:tickLblPos val="nextTo"/>
        <c:crossAx val="832712480"/>
        <c:crosses val="autoZero"/>
        <c:auto val="1"/>
        <c:lblAlgn val="ctr"/>
        <c:lblOffset val="100"/>
        <c:noMultiLvlLbl val="0"/>
      </c:catAx>
      <c:valAx>
        <c:axId val="832712480"/>
        <c:scaling>
          <c:orientation val="minMax"/>
        </c:scaling>
        <c:delete val="1"/>
        <c:axPos val="l"/>
        <c:numFmt formatCode="General" sourceLinked="1"/>
        <c:majorTickMark val="none"/>
        <c:minorTickMark val="none"/>
        <c:tickLblPos val="nextTo"/>
        <c:crossAx val="83270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Dashboard.xlsx]Kpi!KpiOrder</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BEF-4F8F-8D49-75CBDA9275DA}"/>
            </c:ext>
          </c:extLst>
        </c:ser>
        <c:dLbls>
          <c:showLegendKey val="0"/>
          <c:showVal val="0"/>
          <c:showCatName val="0"/>
          <c:showSerName val="0"/>
          <c:showPercent val="0"/>
          <c:showBubbleSize val="0"/>
        </c:dLbls>
        <c:smooth val="0"/>
        <c:axId val="835300848"/>
        <c:axId val="835281712"/>
      </c:lineChart>
      <c:catAx>
        <c:axId val="835300848"/>
        <c:scaling>
          <c:orientation val="minMax"/>
        </c:scaling>
        <c:delete val="1"/>
        <c:axPos val="b"/>
        <c:numFmt formatCode="General" sourceLinked="1"/>
        <c:majorTickMark val="none"/>
        <c:minorTickMark val="none"/>
        <c:tickLblPos val="nextTo"/>
        <c:crossAx val="835281712"/>
        <c:crosses val="autoZero"/>
        <c:auto val="1"/>
        <c:lblAlgn val="ctr"/>
        <c:lblOffset val="100"/>
        <c:noMultiLvlLbl val="0"/>
      </c:catAx>
      <c:valAx>
        <c:axId val="835281712"/>
        <c:scaling>
          <c:orientation val="minMax"/>
        </c:scaling>
        <c:delete val="1"/>
        <c:axPos val="l"/>
        <c:numFmt formatCode="General" sourceLinked="1"/>
        <c:majorTickMark val="none"/>
        <c:minorTickMark val="none"/>
        <c:tickLblPos val="nextTo"/>
        <c:crossAx val="83530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Dashboard.xlsx]Kpi!KpiProfitMargin</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0A6-4A85-846D-C9A6A66A13DC}"/>
            </c:ext>
          </c:extLst>
        </c:ser>
        <c:dLbls>
          <c:showLegendKey val="0"/>
          <c:showVal val="0"/>
          <c:showCatName val="0"/>
          <c:showSerName val="0"/>
          <c:showPercent val="0"/>
          <c:showBubbleSize val="0"/>
        </c:dLbls>
        <c:smooth val="0"/>
        <c:axId val="868990240"/>
        <c:axId val="868988992"/>
      </c:lineChart>
      <c:catAx>
        <c:axId val="868990240"/>
        <c:scaling>
          <c:orientation val="minMax"/>
        </c:scaling>
        <c:delete val="1"/>
        <c:axPos val="b"/>
        <c:numFmt formatCode="General" sourceLinked="1"/>
        <c:majorTickMark val="none"/>
        <c:minorTickMark val="none"/>
        <c:tickLblPos val="nextTo"/>
        <c:crossAx val="868988992"/>
        <c:crosses val="autoZero"/>
        <c:auto val="1"/>
        <c:lblAlgn val="ctr"/>
        <c:lblOffset val="100"/>
        <c:noMultiLvlLbl val="0"/>
      </c:catAx>
      <c:valAx>
        <c:axId val="868988992"/>
        <c:scaling>
          <c:orientation val="minMax"/>
        </c:scaling>
        <c:delete val="1"/>
        <c:axPos val="l"/>
        <c:numFmt formatCode="General" sourceLinked="1"/>
        <c:majorTickMark val="none"/>
        <c:minorTickMark val="none"/>
        <c:tickLblPos val="nextTo"/>
        <c:crossAx val="86899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Dashboard.xlsx]Kpi!KpiSale</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2">
                  <a:lumMod val="7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1D5-4AE2-BB84-663D400EE9F8}"/>
            </c:ext>
          </c:extLst>
        </c:ser>
        <c:dLbls>
          <c:showLegendKey val="0"/>
          <c:showVal val="0"/>
          <c:showCatName val="0"/>
          <c:showSerName val="0"/>
          <c:showPercent val="0"/>
          <c:showBubbleSize val="0"/>
        </c:dLbls>
        <c:smooth val="0"/>
        <c:axId val="628508464"/>
        <c:axId val="628501392"/>
      </c:lineChart>
      <c:catAx>
        <c:axId val="628508464"/>
        <c:scaling>
          <c:orientation val="minMax"/>
        </c:scaling>
        <c:delete val="1"/>
        <c:axPos val="b"/>
        <c:numFmt formatCode="General" sourceLinked="1"/>
        <c:majorTickMark val="none"/>
        <c:minorTickMark val="none"/>
        <c:tickLblPos val="nextTo"/>
        <c:crossAx val="628501392"/>
        <c:crosses val="autoZero"/>
        <c:auto val="1"/>
        <c:lblAlgn val="ctr"/>
        <c:lblOffset val="100"/>
        <c:noMultiLvlLbl val="0"/>
      </c:catAx>
      <c:valAx>
        <c:axId val="628501392"/>
        <c:scaling>
          <c:orientation val="minMax"/>
        </c:scaling>
        <c:delete val="1"/>
        <c:axPos val="l"/>
        <c:numFmt formatCode="General" sourceLinked="1"/>
        <c:majorTickMark val="none"/>
        <c:minorTickMark val="none"/>
        <c:tickLblPos val="nextTo"/>
        <c:crossAx val="62850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Dashboard.xlsx]Kpi!KpiProfir</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bg2">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B07-4019-AB48-3B20435BC61E}"/>
            </c:ext>
          </c:extLst>
        </c:ser>
        <c:dLbls>
          <c:showLegendKey val="0"/>
          <c:showVal val="0"/>
          <c:showCatName val="0"/>
          <c:showSerName val="0"/>
          <c:showPercent val="0"/>
          <c:showBubbleSize val="0"/>
        </c:dLbls>
        <c:smooth val="0"/>
        <c:axId val="868914960"/>
        <c:axId val="868916624"/>
      </c:lineChart>
      <c:catAx>
        <c:axId val="868914960"/>
        <c:scaling>
          <c:orientation val="minMax"/>
        </c:scaling>
        <c:delete val="1"/>
        <c:axPos val="b"/>
        <c:numFmt formatCode="General" sourceLinked="1"/>
        <c:majorTickMark val="none"/>
        <c:minorTickMark val="none"/>
        <c:tickLblPos val="nextTo"/>
        <c:crossAx val="868916624"/>
        <c:crosses val="autoZero"/>
        <c:auto val="1"/>
        <c:lblAlgn val="ctr"/>
        <c:lblOffset val="100"/>
        <c:noMultiLvlLbl val="0"/>
      </c:catAx>
      <c:valAx>
        <c:axId val="868916624"/>
        <c:scaling>
          <c:orientation val="minMax"/>
        </c:scaling>
        <c:delete val="1"/>
        <c:axPos val="l"/>
        <c:numFmt formatCode="General" sourceLinked="1"/>
        <c:majorTickMark val="none"/>
        <c:minorTickMark val="none"/>
        <c:tickLblPos val="nextTo"/>
        <c:crossAx val="86891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Dashboard.xlsx]Kpi!KpiQuantity</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2">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D82-4632-9163-CF9B628A0179}"/>
            </c:ext>
          </c:extLst>
        </c:ser>
        <c:dLbls>
          <c:showLegendKey val="0"/>
          <c:showVal val="0"/>
          <c:showCatName val="0"/>
          <c:showSerName val="0"/>
          <c:showPercent val="0"/>
          <c:showBubbleSize val="0"/>
        </c:dLbls>
        <c:smooth val="0"/>
        <c:axId val="832700416"/>
        <c:axId val="832712480"/>
      </c:lineChart>
      <c:catAx>
        <c:axId val="832700416"/>
        <c:scaling>
          <c:orientation val="minMax"/>
        </c:scaling>
        <c:delete val="1"/>
        <c:axPos val="b"/>
        <c:numFmt formatCode="General" sourceLinked="1"/>
        <c:majorTickMark val="none"/>
        <c:minorTickMark val="none"/>
        <c:tickLblPos val="nextTo"/>
        <c:crossAx val="832712480"/>
        <c:crosses val="autoZero"/>
        <c:auto val="1"/>
        <c:lblAlgn val="ctr"/>
        <c:lblOffset val="100"/>
        <c:noMultiLvlLbl val="0"/>
      </c:catAx>
      <c:valAx>
        <c:axId val="832712480"/>
        <c:scaling>
          <c:orientation val="minMax"/>
        </c:scaling>
        <c:delete val="1"/>
        <c:axPos val="l"/>
        <c:numFmt formatCode="General" sourceLinked="1"/>
        <c:majorTickMark val="none"/>
        <c:minorTickMark val="none"/>
        <c:tickLblPos val="nextTo"/>
        <c:crossAx val="832700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Dashboard.xlsx]Kpi!KpiOrder</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2">
                  <a:lumMod val="7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99B3-47CC-A15A-17D95613FB6B}"/>
            </c:ext>
          </c:extLst>
        </c:ser>
        <c:dLbls>
          <c:showLegendKey val="0"/>
          <c:showVal val="0"/>
          <c:showCatName val="0"/>
          <c:showSerName val="0"/>
          <c:showPercent val="0"/>
          <c:showBubbleSize val="0"/>
        </c:dLbls>
        <c:smooth val="0"/>
        <c:axId val="835300848"/>
        <c:axId val="835281712"/>
      </c:lineChart>
      <c:catAx>
        <c:axId val="835300848"/>
        <c:scaling>
          <c:orientation val="minMax"/>
        </c:scaling>
        <c:delete val="1"/>
        <c:axPos val="b"/>
        <c:numFmt formatCode="General" sourceLinked="1"/>
        <c:majorTickMark val="none"/>
        <c:minorTickMark val="none"/>
        <c:tickLblPos val="nextTo"/>
        <c:crossAx val="835281712"/>
        <c:crosses val="autoZero"/>
        <c:auto val="1"/>
        <c:lblAlgn val="ctr"/>
        <c:lblOffset val="100"/>
        <c:noMultiLvlLbl val="0"/>
      </c:catAx>
      <c:valAx>
        <c:axId val="835281712"/>
        <c:scaling>
          <c:orientation val="minMax"/>
        </c:scaling>
        <c:delete val="1"/>
        <c:axPos val="l"/>
        <c:numFmt formatCode="General" sourceLinked="1"/>
        <c:majorTickMark val="none"/>
        <c:minorTickMark val="none"/>
        <c:tickLblPos val="nextTo"/>
        <c:crossAx val="835300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Dashboard.xlsx]Kpi!KpiProfitMargin</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bg2">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2">
                  <a:lumMod val="7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AFD-4CAA-8E90-A04E3ADE91C1}"/>
            </c:ext>
          </c:extLst>
        </c:ser>
        <c:dLbls>
          <c:showLegendKey val="0"/>
          <c:showVal val="0"/>
          <c:showCatName val="0"/>
          <c:showSerName val="0"/>
          <c:showPercent val="0"/>
          <c:showBubbleSize val="0"/>
        </c:dLbls>
        <c:smooth val="0"/>
        <c:axId val="868990240"/>
        <c:axId val="868988992"/>
      </c:lineChart>
      <c:catAx>
        <c:axId val="868990240"/>
        <c:scaling>
          <c:orientation val="minMax"/>
        </c:scaling>
        <c:delete val="1"/>
        <c:axPos val="b"/>
        <c:numFmt formatCode="General" sourceLinked="1"/>
        <c:majorTickMark val="none"/>
        <c:minorTickMark val="none"/>
        <c:tickLblPos val="nextTo"/>
        <c:crossAx val="868988992"/>
        <c:crosses val="autoZero"/>
        <c:auto val="1"/>
        <c:lblAlgn val="ctr"/>
        <c:lblOffset val="100"/>
        <c:noMultiLvlLbl val="0"/>
      </c:catAx>
      <c:valAx>
        <c:axId val="868988992"/>
        <c:scaling>
          <c:orientation val="minMax"/>
        </c:scaling>
        <c:delete val="1"/>
        <c:axPos val="l"/>
        <c:numFmt formatCode="General" sourceLinked="1"/>
        <c:majorTickMark val="none"/>
        <c:minorTickMark val="none"/>
        <c:tickLblPos val="nextTo"/>
        <c:crossAx val="868990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Dashboard.xlsx]Monthly Sales&amp;Profit!Monthly Sales&amp;Profit</c:name>
    <c:fmtId val="8"/>
  </c:pivotSource>
  <c:chart>
    <c:autoTitleDeleted val="1"/>
    <c:pivotFmts>
      <c:pivotFmt>
        <c:idx val="0"/>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0">
                <a:schemeClr val="accent2">
                  <a:lumMod val="40000"/>
                  <a:lumOff val="60000"/>
                </a:schemeClr>
              </a:gs>
              <a:gs pos="75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2">
                  <a:lumMod val="40000"/>
                  <a:lumOff val="60000"/>
                </a:schemeClr>
              </a:gs>
              <a:gs pos="75000">
                <a:schemeClr val="accent2">
                  <a:lumMod val="95000"/>
                  <a:lumOff val="5000"/>
                </a:schemeClr>
              </a:gs>
              <a:gs pos="100000">
                <a:schemeClr val="accent2">
                  <a:lumMod val="60000"/>
                </a:schemeClr>
              </a:gs>
            </a:gsLst>
            <a:path path="circle">
              <a:fillToRect l="50000" t="130000" r="50000" b="-30000"/>
            </a:path>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2"/>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'Monthly Sales&amp;Profit'!$C$3</c:f>
              <c:strCache>
                <c:ptCount val="1"/>
                <c:pt idx="0">
                  <c:v>Sum of Profit</c:v>
                </c:pt>
              </c:strCache>
            </c:strRef>
          </c:tx>
          <c:spPr>
            <a:solidFill>
              <a:schemeClr val="accent1">
                <a:lumMod val="75000"/>
              </a:schemeClr>
            </a:solidFill>
            <a:ln>
              <a:noFill/>
            </a:ln>
            <a:effectLst>
              <a:outerShdw blurRad="57150" dist="19050" dir="5400000" algn="ctr" rotWithShape="0">
                <a:srgbClr val="000000">
                  <a:alpha val="63000"/>
                </a:srgbClr>
              </a:outerShdw>
            </a:effectLst>
          </c:spPr>
          <c:cat>
            <c:strRef>
              <c:f>'Monthly 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Sales&amp;Profit'!$C$4:$C$16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197-4651-B659-A70FF2271BEA}"/>
            </c:ext>
          </c:extLst>
        </c:ser>
        <c:dLbls>
          <c:showLegendKey val="0"/>
          <c:showVal val="0"/>
          <c:showCatName val="0"/>
          <c:showSerName val="0"/>
          <c:showPercent val="0"/>
          <c:showBubbleSize val="0"/>
        </c:dLbls>
        <c:axId val="1804808831"/>
        <c:axId val="1099656991"/>
      </c:areaChart>
      <c:barChart>
        <c:barDir val="col"/>
        <c:grouping val="clustered"/>
        <c:varyColors val="0"/>
        <c:ser>
          <c:idx val="0"/>
          <c:order val="0"/>
          <c:tx>
            <c:strRef>
              <c:f>'Monthly Sales&amp;Profit'!$B$3</c:f>
              <c:strCache>
                <c:ptCount val="1"/>
                <c:pt idx="0">
                  <c:v>Sum of Sales</c:v>
                </c:pt>
              </c:strCache>
            </c:strRef>
          </c:tx>
          <c:spPr>
            <a:solidFill>
              <a:schemeClr val="bg2"/>
            </a:solidFill>
            <a:ln>
              <a:noFill/>
            </a:ln>
            <a:effectLst>
              <a:outerShdw blurRad="57150" dist="19050" dir="5400000" algn="ctr" rotWithShape="0">
                <a:srgbClr val="000000">
                  <a:alpha val="63000"/>
                </a:srgbClr>
              </a:outerShdw>
            </a:effectLst>
          </c:spPr>
          <c:invertIfNegative val="0"/>
          <c:cat>
            <c:strRef>
              <c:f>'Monthly Sales&amp;Profit'!$A$4:$A$16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Sales&amp;Profit'!$B$4:$B$16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197-4651-B659-A70FF2271BEA}"/>
            </c:ext>
          </c:extLst>
        </c:ser>
        <c:dLbls>
          <c:showLegendKey val="0"/>
          <c:showVal val="0"/>
          <c:showCatName val="0"/>
          <c:showSerName val="0"/>
          <c:showPercent val="0"/>
          <c:showBubbleSize val="0"/>
        </c:dLbls>
        <c:gapWidth val="49"/>
        <c:overlap val="-27"/>
        <c:axId val="1099665311"/>
        <c:axId val="1099668223"/>
      </c:barChart>
      <c:catAx>
        <c:axId val="10996653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00" b="0" i="0" u="none" strike="noStrike" kern="1200" baseline="0">
                <a:solidFill>
                  <a:schemeClr val="lt1">
                    <a:lumMod val="85000"/>
                  </a:schemeClr>
                </a:solidFill>
                <a:latin typeface="+mn-lt"/>
                <a:ea typeface="+mn-ea"/>
                <a:cs typeface="+mn-cs"/>
              </a:defRPr>
            </a:pPr>
            <a:endParaRPr lang="en-US"/>
          </a:p>
        </c:txPr>
        <c:crossAx val="1099668223"/>
        <c:crosses val="autoZero"/>
        <c:auto val="1"/>
        <c:lblAlgn val="ctr"/>
        <c:lblOffset val="100"/>
        <c:noMultiLvlLbl val="0"/>
      </c:catAx>
      <c:valAx>
        <c:axId val="1099668223"/>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lgn="ct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099665311"/>
        <c:crosses val="autoZero"/>
        <c:crossBetween val="between"/>
      </c:valAx>
      <c:valAx>
        <c:axId val="1099656991"/>
        <c:scaling>
          <c:orientation val="minMax"/>
        </c:scaling>
        <c:delete val="0"/>
        <c:axPos val="r"/>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1804808831"/>
        <c:crosses val="max"/>
        <c:crossBetween val="between"/>
      </c:valAx>
      <c:catAx>
        <c:axId val="1804808831"/>
        <c:scaling>
          <c:orientation val="minMax"/>
        </c:scaling>
        <c:delete val="1"/>
        <c:axPos val="b"/>
        <c:numFmt formatCode="General" sourceLinked="1"/>
        <c:majorTickMark val="none"/>
        <c:minorTickMark val="none"/>
        <c:tickLblPos val="nextTo"/>
        <c:crossAx val="1099656991"/>
        <c:crosses val="autoZero"/>
        <c:auto val="1"/>
        <c:lblAlgn val="ctr"/>
        <c:lblOffset val="100"/>
        <c:noMultiLvlLbl val="0"/>
      </c:catAx>
      <c:spPr>
        <a:noFill/>
        <a:ln>
          <a:noFill/>
        </a:ln>
        <a:effectLst/>
      </c:spPr>
    </c:plotArea>
    <c:legend>
      <c:legendPos val="t"/>
      <c:layout>
        <c:manualLayout>
          <c:xMode val="edge"/>
          <c:yMode val="edge"/>
          <c:x val="0.25322868095008838"/>
          <c:y val="5.7293921349720764E-2"/>
          <c:w val="0.52313309150962872"/>
          <c:h val="6.2073008641872325E-2"/>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Dashboard.xlsx]Top 5 Sub-Category!TopSuubCategory</c:name>
    <c:fmtId val="6"/>
  </c:pivotSource>
  <c:chart>
    <c:autoTitleDeleted val="1"/>
    <c:pivotFmts>
      <c:pivotFmt>
        <c:idx val="0"/>
        <c:spPr>
          <a:solidFill>
            <a:schemeClr val="accent4">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40000"/>
              <a:lumOff val="60000"/>
            </a:schemeClr>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bg1"/>
              </a:gs>
              <a:gs pos="100000">
                <a:schemeClr val="accent1">
                  <a:lumMod val="75000"/>
                </a:schemeClr>
              </a:gs>
            </a:gsLst>
            <a:lin ang="18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bg1"/>
              </a:gs>
              <a:gs pos="100000">
                <a:schemeClr val="accent1">
                  <a:lumMod val="75000"/>
                </a:schemeClr>
              </a:gs>
            </a:gsLst>
            <a:lin ang="18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bg1"/>
              </a:gs>
              <a:gs pos="100000">
                <a:schemeClr val="accent1">
                  <a:lumMod val="75000"/>
                </a:schemeClr>
              </a:gs>
            </a:gsLst>
            <a:lin ang="18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Sub-Category'!$B$3</c:f>
              <c:strCache>
                <c:ptCount val="1"/>
                <c:pt idx="0">
                  <c:v>Total</c:v>
                </c:pt>
              </c:strCache>
            </c:strRef>
          </c:tx>
          <c:spPr>
            <a:gradFill rotWithShape="1">
              <a:gsLst>
                <a:gs pos="0">
                  <a:schemeClr val="bg1"/>
                </a:gs>
                <a:gs pos="100000">
                  <a:schemeClr val="accent1">
                    <a:lumMod val="75000"/>
                  </a:schemeClr>
                </a:gs>
              </a:gsLst>
              <a:lin ang="18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5 Sub-Category'!$A$4:$A$9</c:f>
              <c:strCache>
                <c:ptCount val="5"/>
                <c:pt idx="0">
                  <c:v>Phones</c:v>
                </c:pt>
                <c:pt idx="1">
                  <c:v>Chairs</c:v>
                </c:pt>
                <c:pt idx="2">
                  <c:v>Storage</c:v>
                </c:pt>
                <c:pt idx="3">
                  <c:v>Tables</c:v>
                </c:pt>
                <c:pt idx="4">
                  <c:v>Binders</c:v>
                </c:pt>
              </c:strCache>
            </c:strRef>
          </c:cat>
          <c:val>
            <c:numRef>
              <c:f>'Top 5 Sub-Category'!$B$4:$B$9</c:f>
              <c:numCache>
                <c:formatCode>\$\ 0.00,"K"</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D180-4C0B-A3A5-C214CBC046BB}"/>
            </c:ext>
          </c:extLst>
        </c:ser>
        <c:dLbls>
          <c:dLblPos val="inEnd"/>
          <c:showLegendKey val="0"/>
          <c:showVal val="1"/>
          <c:showCatName val="0"/>
          <c:showSerName val="0"/>
          <c:showPercent val="0"/>
          <c:showBubbleSize val="0"/>
        </c:dLbls>
        <c:gapWidth val="79"/>
        <c:overlap val="-20"/>
        <c:axId val="786389888"/>
        <c:axId val="786369088"/>
      </c:barChart>
      <c:catAx>
        <c:axId val="786389888"/>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786369088"/>
        <c:crosses val="autoZero"/>
        <c:auto val="1"/>
        <c:lblAlgn val="ctr"/>
        <c:lblOffset val="100"/>
        <c:noMultiLvlLbl val="0"/>
      </c:catAx>
      <c:valAx>
        <c:axId val="786369088"/>
        <c:scaling>
          <c:orientation val="minMax"/>
        </c:scaling>
        <c:delete val="0"/>
        <c:axPos val="t"/>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786389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Dashboard.xlsx]Donut !Donut</c:name>
    <c:fmtId val="5"/>
  </c:pivotSource>
  <c:chart>
    <c:autoTitleDeleted val="1"/>
    <c:pivotFmts>
      <c:pivotFmt>
        <c:idx val="0"/>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rgbClr val="A4CE88"/>
          </a:solidFill>
          <a:ln w="19050">
            <a:solidFill>
              <a:schemeClr val="lt1"/>
            </a:solidFill>
          </a:ln>
          <a:effectLst/>
        </c:spPr>
      </c:pivotFmt>
      <c:pivotFmt>
        <c:idx val="2"/>
        <c:spPr>
          <a:solidFill>
            <a:schemeClr val="accent6">
              <a:lumMod val="40000"/>
              <a:lumOff val="60000"/>
            </a:schemeClr>
          </a:solidFill>
          <a:ln w="19050">
            <a:solidFill>
              <a:schemeClr val="lt1"/>
            </a:solidFill>
          </a:ln>
          <a:effectLst/>
        </c:spPr>
      </c:pivotFmt>
      <c:pivotFmt>
        <c:idx val="3"/>
        <c:spPr>
          <a:solidFill>
            <a:schemeClr val="accent6">
              <a:lumMod val="20000"/>
              <a:lumOff val="80000"/>
            </a:schemeClr>
          </a:solidFill>
          <a:ln w="19050">
            <a:solidFill>
              <a:schemeClr val="lt1"/>
            </a:solidFill>
          </a:ln>
          <a:effectLst/>
        </c:spPr>
      </c:pivotFmt>
      <c:pivotFmt>
        <c:idx val="4"/>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6">
              <a:lumMod val="20000"/>
              <a:lumOff val="80000"/>
            </a:schemeClr>
          </a:solidFill>
          <a:ln w="19050">
            <a:solidFill>
              <a:schemeClr val="lt1"/>
            </a:solidFill>
          </a:ln>
          <a:effectLst/>
        </c:spPr>
      </c:pivotFmt>
      <c:pivotFmt>
        <c:idx val="6"/>
        <c:spPr>
          <a:solidFill>
            <a:schemeClr val="accent6">
              <a:lumMod val="40000"/>
              <a:lumOff val="60000"/>
            </a:schemeClr>
          </a:solidFill>
          <a:ln w="19050">
            <a:solidFill>
              <a:schemeClr val="lt1"/>
            </a:solidFill>
          </a:ln>
          <a:effectLst/>
        </c:spPr>
      </c:pivotFmt>
      <c:pivotFmt>
        <c:idx val="7"/>
        <c:spPr>
          <a:solidFill>
            <a:srgbClr val="A4CE88"/>
          </a:solidFill>
          <a:ln w="19050">
            <a:solidFill>
              <a:schemeClr val="lt1"/>
            </a:solidFill>
          </a:ln>
          <a:effectLst/>
        </c:spPr>
      </c:pivotFmt>
      <c:pivotFmt>
        <c:idx val="8"/>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6">
              <a:lumMod val="20000"/>
              <a:lumOff val="80000"/>
            </a:schemeClr>
          </a:solidFill>
          <a:ln w="19050">
            <a:solidFill>
              <a:schemeClr val="lt1"/>
            </a:solidFill>
          </a:ln>
          <a:effectLst/>
        </c:spPr>
      </c:pivotFmt>
      <c:pivotFmt>
        <c:idx val="10"/>
        <c:spPr>
          <a:solidFill>
            <a:schemeClr val="accent6">
              <a:lumMod val="40000"/>
              <a:lumOff val="60000"/>
            </a:schemeClr>
          </a:solidFill>
          <a:ln w="19050">
            <a:solidFill>
              <a:schemeClr val="lt1"/>
            </a:solidFill>
          </a:ln>
          <a:effectLst/>
        </c:spPr>
      </c:pivotFmt>
      <c:pivotFmt>
        <c:idx val="11"/>
        <c:spPr>
          <a:solidFill>
            <a:srgbClr val="A4CE88"/>
          </a:solidFill>
          <a:ln w="19050">
            <a:solidFill>
              <a:schemeClr val="lt1"/>
            </a:solidFill>
          </a:ln>
          <a:effectLst/>
        </c:spPr>
      </c:pivotFmt>
      <c:pivotFmt>
        <c:idx val="12"/>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3"/>
        <c:spPr>
          <a:solidFill>
            <a:schemeClr val="accent6">
              <a:lumMod val="20000"/>
              <a:lumOff val="80000"/>
            </a:schemeClr>
          </a:solidFill>
          <a:ln w="19050">
            <a:solidFill>
              <a:schemeClr val="lt1"/>
            </a:solidFill>
          </a:ln>
          <a:effectLst/>
        </c:spPr>
      </c:pivotFmt>
      <c:pivotFmt>
        <c:idx val="14"/>
        <c:spPr>
          <a:solidFill>
            <a:schemeClr val="accent6">
              <a:lumMod val="40000"/>
              <a:lumOff val="60000"/>
            </a:schemeClr>
          </a:solidFill>
          <a:ln w="19050">
            <a:solidFill>
              <a:schemeClr val="lt1"/>
            </a:solidFill>
          </a:ln>
          <a:effectLst/>
        </c:spPr>
      </c:pivotFmt>
      <c:pivotFmt>
        <c:idx val="15"/>
        <c:spPr>
          <a:solidFill>
            <a:srgbClr val="A4CE88"/>
          </a:solidFill>
          <a:ln w="19050">
            <a:solidFill>
              <a:schemeClr val="lt1"/>
            </a:solidFill>
          </a:ln>
          <a:effectLst/>
        </c:spPr>
      </c:pivotFmt>
      <c:pivotFmt>
        <c:idx val="16"/>
        <c:spPr>
          <a:solidFill>
            <a:schemeClr val="accent6">
              <a:lumMod val="40000"/>
              <a:lumOff val="6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6">
              <a:lumMod val="20000"/>
              <a:lumOff val="80000"/>
            </a:schemeClr>
          </a:solidFill>
          <a:ln w="19050">
            <a:solidFill>
              <a:schemeClr val="lt1"/>
            </a:solidFill>
          </a:ln>
          <a:effectLst/>
        </c:spPr>
      </c:pivotFmt>
      <c:pivotFmt>
        <c:idx val="18"/>
        <c:spPr>
          <a:solidFill>
            <a:schemeClr val="accent6">
              <a:lumMod val="40000"/>
              <a:lumOff val="60000"/>
            </a:schemeClr>
          </a:solidFill>
          <a:ln w="19050">
            <a:solidFill>
              <a:schemeClr val="lt1"/>
            </a:solidFill>
          </a:ln>
          <a:effectLst/>
        </c:spPr>
      </c:pivotFmt>
      <c:pivotFmt>
        <c:idx val="19"/>
        <c:spPr>
          <a:solidFill>
            <a:srgbClr val="A4CE88"/>
          </a:solidFill>
          <a:ln w="19050">
            <a:solidFill>
              <a:schemeClr val="lt1"/>
            </a:solidFill>
          </a:ln>
          <a:effectLst/>
        </c:spPr>
      </c:pivotFmt>
    </c:pivotFmts>
    <c:plotArea>
      <c:layout>
        <c:manualLayout>
          <c:layoutTarget val="inner"/>
          <c:xMode val="edge"/>
          <c:yMode val="edge"/>
          <c:x val="0.26290501612994976"/>
          <c:y val="0.18070558747724103"/>
          <c:w val="0.52246787333401512"/>
          <c:h val="0.80139528035690533"/>
        </c:manualLayout>
      </c:layout>
      <c:doughnutChart>
        <c:varyColors val="1"/>
        <c:ser>
          <c:idx val="0"/>
          <c:order val="0"/>
          <c:tx>
            <c:strRef>
              <c:f>'Donut '!$B$3</c:f>
              <c:strCache>
                <c:ptCount val="1"/>
                <c:pt idx="0">
                  <c:v>Total</c:v>
                </c:pt>
              </c:strCache>
            </c:strRef>
          </c:tx>
          <c:spPr>
            <a:solidFill>
              <a:schemeClr val="accent6">
                <a:lumMod val="40000"/>
                <a:lumOff val="60000"/>
              </a:schemeClr>
            </a:solidFill>
          </c:spPr>
          <c:dPt>
            <c:idx val="0"/>
            <c:bubble3D val="0"/>
            <c:spPr>
              <a:solidFill>
                <a:schemeClr val="accent6">
                  <a:lumMod val="20000"/>
                  <a:lumOff val="80000"/>
                </a:schemeClr>
              </a:solidFill>
              <a:ln w="19050">
                <a:solidFill>
                  <a:schemeClr val="lt1"/>
                </a:solidFill>
              </a:ln>
              <a:effectLst/>
            </c:spPr>
            <c:extLst>
              <c:ext xmlns:c16="http://schemas.microsoft.com/office/drawing/2014/chart" uri="{C3380CC4-5D6E-409C-BE32-E72D297353CC}">
                <c16:uniqueId val="{00000001-E0BE-4E36-8353-134E0EA03AF9}"/>
              </c:ext>
            </c:extLst>
          </c:dPt>
          <c:dPt>
            <c:idx val="1"/>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3-E0BE-4E36-8353-134E0EA03AF9}"/>
              </c:ext>
            </c:extLst>
          </c:dPt>
          <c:dPt>
            <c:idx val="2"/>
            <c:bubble3D val="0"/>
            <c:spPr>
              <a:solidFill>
                <a:srgbClr val="A4CE88"/>
              </a:solidFill>
              <a:ln w="19050">
                <a:solidFill>
                  <a:schemeClr val="lt1"/>
                </a:solidFill>
              </a:ln>
              <a:effectLst/>
            </c:spPr>
            <c:extLst>
              <c:ext xmlns:c16="http://schemas.microsoft.com/office/drawing/2014/chart" uri="{C3380CC4-5D6E-409C-BE32-E72D297353CC}">
                <c16:uniqueId val="{00000005-E0BE-4E36-8353-134E0EA03AF9}"/>
              </c:ext>
            </c:extLst>
          </c:dPt>
          <c:dLbls>
            <c:spPr>
              <a:noFill/>
              <a:ln>
                <a:noFill/>
              </a:ln>
              <a:effectLst/>
            </c:spPr>
            <c:txPr>
              <a:bodyPr rot="0" spcFirstLastPara="1" vertOverflow="ellipsis" vert="horz" wrap="square" lIns="38100" tIns="19050" rIns="38100" bIns="19050" anchor="ctr" anchorCtr="1">
                <a:spAutoFit/>
              </a:bodyPr>
              <a:lstStyle/>
              <a:p>
                <a:pPr>
                  <a:defRPr sz="13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 '!$A$4:$A$7</c:f>
              <c:strCache>
                <c:ptCount val="3"/>
                <c:pt idx="0">
                  <c:v>Furniture</c:v>
                </c:pt>
                <c:pt idx="1">
                  <c:v>Office Supplies</c:v>
                </c:pt>
                <c:pt idx="2">
                  <c:v>Technology</c:v>
                </c:pt>
              </c:strCache>
            </c:strRef>
          </c:cat>
          <c:val>
            <c:numRef>
              <c:f>'Donut '!$B$4:$B$7</c:f>
              <c:numCache>
                <c:formatCode>\$\ 0.00,"K"</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E0BE-4E36-8353-134E0EA03AF9}"/>
            </c:ext>
          </c:extLst>
        </c:ser>
        <c:dLbls>
          <c:showLegendKey val="0"/>
          <c:showVal val="1"/>
          <c:showCatName val="0"/>
          <c:showSerName val="0"/>
          <c:showPercent val="0"/>
          <c:showBubbleSize val="0"/>
          <c:showLeaderLines val="1"/>
        </c:dLbls>
        <c:firstSliceAng val="0"/>
        <c:holeSize val="56"/>
      </c:doughnutChart>
      <c:spPr>
        <a:noFill/>
        <a:ln>
          <a:noFill/>
        </a:ln>
        <a:effectLst/>
      </c:spPr>
    </c:plotArea>
    <c:legend>
      <c:legendPos val="t"/>
      <c:layout>
        <c:manualLayout>
          <c:xMode val="edge"/>
          <c:yMode val="edge"/>
          <c:x val="6.2383982187985014E-2"/>
          <c:y val="6.3621574330235742E-2"/>
          <c:w val="0.89999983748161516"/>
          <c:h val="9.2182229877263627E-2"/>
        </c:manualLayout>
      </c:layout>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C6ED55BF-5250-42DA-9917-1CBF20355FAE}">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A0A61DDB-63A1-4577-8C03-F08C9DB26A14}">
          <cx:tx>
            <cx:txData>
              <cx:f>_xlchart.v5.6</cx:f>
              <cx:v>Sales</cx:v>
            </cx:txData>
          </cx:tx>
          <cx:dataId val="0"/>
          <cx:layoutPr>
            <cx:geography cultureLanguage="en-US" cultureRegion="IN" attribution="Powered by Bing">
              <cx:geoCache provider="{E9337A44-BEBE-4D9F-B70C-5C5E7DAFC167}">
                <cx:binary>7H1pc9u40u5fSeXzpQcgsZ4681YNSUmWbNlO7KxfWIrjkOBOAlx//dv0ktgcJfHU+NYtVV1NamYS
GUQTD3p7uoH897r/z3V6s6tf9Vma6/9c93++jowp//PHH/o6usl2+ihT13Whi2/m6LrI/ii+fVPX
N398rXedysM/bITJH9fRrjY3/ev/+S88LbwpTovrnVFF/qa5qYe3N7pJjf7Fd3u/erX7mqncV9rU
6trgP19/2OkIZjRF/vrVTW6UGa6G8ubP109+7vWrP+ZP+9vMr1IQzjRfYSzhRwRjh3LB5e2Hv36V
Fnl4/7WFbXREKSMCEYymD36Y+2yXwfjnyXQr0e7r1/pGa3it2/8+HfvkHeCrv16/ui6a3EyrF8JC
/vn6Xa7MzddXl2ZnbvTrV0oX3t0PeMX0Iu8ub9/8j6fr/z//nf0BrMXsTx5BNF+43331N4TObrpX
x7usBJzqm4eFegGQnCMmKMPSobcYIOcpSBwfUc6ZLZG8+95+mPsOpGeLtR+n2fAZVGfHBwnVX7Ua
i3z3sFD/HiSHHNnSsW2ByX5NwviIMUIlo+wWpZkmPUOg/fB8HzgD5q/PBwnMtsjN7iWBAROHHIdi
ycle7cFIHgEu2GYOedgOd3rzDFH2Q/J94AyS7dVBQvJXuvuyy15SV+wjDrpgsweDNTNogh0JAqDZ
yL7TJfkUmGcItB+Y7wNnwPx1epDAeEWe31wbdd2YhwX694aMTN6EYgo6c6cvYKgehwQcwHME2Dmb
Pkx6py7PlGY/Mk8Gz9DxDlNtzm6+1DudvKDeTNDYHDvg7L87+sfQSHkkMOKgNOLu+xlCz5FoPzw/
Rs6wOVscqOakRb37Wjzs4H+vNo44gmWnFBF7r9pgRI8o4cJhYOzuwvcHtfm9KPtB8YqHkTNQvPOD
BOXqBsyZ1jcvGDo7FDwJ6AMS9xoBofFjjQFP4xDHpuTBE81C52eJtB+dR0Nn8FydHSQ8f9XJLtc7
/bB9X0BnyJGYbJWD6Z2fF0/RkfYRcSSmlO63Z8+RaD84P0bOsPnr7UFi8/6mziBwfjloCDlCnNrw
zyw2A/fPmM0kE84dZjMf8wxJ9kPyfeAMkfeH6f2vbvoXVRV8RJgjiMB3PMxExDw2ZOD6HQiYJZ+8
//QBVXrsZX4rzn5Q7ofNILn6eJBK8sClvSq+vQLf2WRf1AsGZ1MAgMDB4ymNfAwNhwQUAzsD8N1B
A98/huafirUfqf1PmQHnewcJ3FZpPf0qS/WwdC/gfCCPsZHg4t73SEgyH8MmgBagzIZ47j6gYw9z
37MDzxNqP1pP3mgG0vbyIEHyb9Jdt3tJ3tORRwgAYrbzANFThDgFmygYcfC9Ys1c0XMk2g/Pj5Ez
bPwDTXd2qfpW1PmL2jt+BHEzYxLfs84zj4QxKBDmkK8SfGf3nuqP9yyZ9uPzeOwMIe+vg9SeiWT/
VNTJwxr9e/tG7CPpSJtMNNrtZx7I0SOwbgjqCveE9cy+PUei/ej8GDnD5uzTQWKzhDRbfX3BUMEW
R1RSoJyduc+BhEdwh9jC+Y7Z41DhGZLsh+T7wBkiy8MkPlc3RR2+qDGDrIYAqUnk/vBaOEeEEAdK
CPeZKCjTY2CeIdB+YL4PnAGzOkwz9l4BLi/tZkBRgMCR+8s3XBwxyHoEeeDdZkHAcyTaD82PkTNs
3h8mNuuvu+gFCU9gCCChAbb5wb3PyBuMCQTQ0uEQQT9Vlt8Ksh+P+2EzMNb+QfqUdZqqvFD6YWVe
wN+jIwxYEKCg78KtGR6Qz2AimEO/JzwPc9/lM8+R6CfAfH+XOTaH6V3W+Vf1oiVoSGQgSpYcGjTu
P08TGWChoZ4mEJP3JbcZQ/AMgX6CzMObzIE5TAb6vL4JX7T7yYEQWUAK6bC9uNx1PwHl5uCnuvJ7
Qfbj8TBuBsf5YZLO66J7waAY8hXECaOc7Hf00jmatINhdP/9LF/5nTT7EbkbNcNjfZgO/jxSL+nf
EbQGUuoQyb/nIk/4MeDPELSkCfs+vYdc5nFI/Dtp9uNxN2qGx/nxQfr4KQ/e3NT6ZnhYmZfx8g74
EercJyoQWz1GhUPQBZQmdKXeW7SZK3meTPuxeTx2htDZ5iAROnnpgqaA/J1ACYbf6wz4jcfoSAEx
MwJP/8BoQrvtY535vTz7kXkYN0Pl5DCZ5BNYkuY6eUGtcfjUOOPYQBc/BURQiLwALELuI4CZujxH
lJ9A8v0l5qB8OkhVeRtBn/WrtU53+deHTfsC5gyaYm1hS3rP4E9ly8cKM7U2Y+jdmBpnbz8z3uW5
Uu3H6OnoGU5v1weJ02nRKP3C6Qs6ktBXhsS8F0Bi6N/AApqe7xObmfY8S5b90DwaOsPl9DCDs626
jlS4e8mzG9A9wwmXUHK+042Z7oBt4w6CrHPKPafPLGB+jkT7wfkxcobN9jB1ZrtT+c0LGjUKTWVT
r/8jL//YqDF5ZGMou0C6cwfMTG1+K85PULl7izkkh1mx3O7q4WVdzdSfMQUBVM5cDIM8BhhmR96j
MXMxz5HkZ4A8vMMcE/8gXctWTf2ZhXnJpH/qv5QYuvzu6yrzgJkcYQnFMDhY86CfD90Xz5DlJ7D8
eI05LodJi213Wu+uo0bfGPOShLJ9BOV7qHmBF7n9zLCB2IwhCsc0xCyLebY8P8Hn6evMMTpM939Z
NCZ65e3qAnj/F1QgByhMBKbLfugLBOv12NcIBCEaVC0xtGPcfmZBwPPl2g/WfPwMrUvvQC2d1kVT
qweb8+8THfA+DuPQx3x/jhbNeJup1ZlzOBzwkAnNcJoaxn4n0X6EfoycYbM9zFMCZzft7iWbMaA4
48AJZ4jW9tfNMGZQx6Rg5e7PEIAZfMzZ/F6e/bg8jJuhcvb+IDVm4ga3N726fkEGGo7Ugl1zoIHs
/rjTzLZhxI4wgj50MG9zTJ4jzc9w+TF2js32MLEp6v87vgdONDlQ4P+uObPLAzhUnIEzEIzd4zez
aWfPlusnSM3Gz9E6TN9ztyr+LnnZQBsueoADBKAp98c2ZlkQ0DvQTDsdYH8oHMw06natfy/Vr5B6
GD3H6TCzofMkhX6aFz0WDfokHIDpvgvgb2c8gMUGc4cQv7+sAzB87ImeI9F+fH6MnGFzfnKQFu8C
ThLqIW13L9qKRqZYmgFZMJGh02fmj+Cgh3CEmIo/d7E2EHKP8XmuVPsxejp6htPFIWdFD3bhbq3+
fawNnWnEAX4NLkW5w2HmlyZbZzsIeAc2Y97uspnfy7MfoaejZwhdHqaVe2d20cMu/vfITLE2MApw
pOPexM2yIMhSp/K1bdtsFiv8To79iNyNmiHx7uogbdqHG21e/ehJfSllgcQUbuKAC6CAAr39zJQF
CAQGMTgE2T+M3mOj9myx9iM0Gz6D6sNhJEPXv7yq6jFST37yH97VBcoDbBvlcGTjKccDZz/BJznA
LNwXSWd83OzqrJ/Lsx+i2fAnr3AY93J9UPq6yLV62eIbg0iaOnCHzd3nKSbQbQv9BnDIQ+4/yfEs
kfbj8WjoXF3Wh2nZhgJuugtfzs1MR5+g3Gmzn9wrAHekwK12GDgfdI/ew9x3xYUPvxfoJ9A8DJwD
8+n/DTA/v+vu+6WA/s7sFre3CT667u7X396+O9xyOBt6H+vujRLubM7665+vbQc74PW/31I4PeR+
5N3i/51JejTsZqfNn68tjBw4GgqJEtAPCCqtCCxiB/7x9iuwhpNaErigSHI4wvv6VT4lr3++hi4g
iNkdLqFlkQPZSiD60xMvD19hCEwgHhQO3BOGbGiU/36X40WRDtB1/H1J7n//Km+yi0LlRv/5msKD
yrsfm2SdGvBhemi0h2Z8DE3dBMH317u3sMnhp/H/qWKSjl2Yx6e13ahhRwpCtZsTbsgCRdLKpet0
dRcPx8opdGatCzsqae1JyvPjolNoxSw9fK2dsMk8C5XU6+OhHU/6nPGbqk65rxhn9Vgd5yZkiWZu
knYDubR0NIomdNvGtkv9NeV5nbpoCAWni2Qc40ieI2UZ/qYtmhY7i5KZuhwunbwOjMe61qBPqdOl
anBHYtmNV0cFyrONElbn9YJbrt1mdBgTNxxp0kenrM2rUlxGNh+LLvam3NVe4IyYsXbjvMz0lYb7
cPBCxMRJ0QdVcTM2q7xshZ15GmU5OlFYJc1iRNV1ZOl6yatyuKB2mnNvHLoYhrLBGj+XOeIKyDnY
Vfdb/glq10U51CqM7i/h/P7b/7kqMvh1O+bHH053eP74HfQ63F3++cufgmNc0+7V8x+apPn+rB+X
T06b/ruoMzW6uy70Jzr2yy+fp4BYwunCXyngo9abH2p7P+pe/4SAi6bgSgNJ4EqKScdAo+/1T8LF
IXALAoKIEuLG6ZqwH/oHSgvNXgjuDmE2l9Al+V3/4EQklKmgjYjbcNYLClr4n+jfdOPCY/2DNALO
UEJANF1kRuAak+n7R/qnhrprCoXrNc0DLvw4tvBbFFXjVrSqXBZVLIxLS46+aIsHVzyS9XrI8mBj
1SrY6NpuPZ5yfFoglq8SMrae3eI0c4VIrCsB+9rnoK9qUSAjPRzF/TnOreYmrm182kdh+p7YlVmU
mVBeGGXBtkAk6v3c5q1fV07t4RDV3cpk1nhcVBm7bPKmh9L0d5u5xwSBlZutAPBINqGwDLCmUOB4
ugLxIOq2aMty3de4v2CBlqtwaKRnGzO9F8j96/nglN3f5gNbDDYVMcGBlX86nw0muw+TpFx3Vu24
fZh+Cceu9VQAa/DrmWCTzGeCyApDwgIHmeAI7ezNxobhUUcsXXdBpX07jgdXDtRaCSdQl62dktUQ
xcHbX0+65/WgWQeoHwabCVoVpu8fbagY2brLcp2uGxYNiWs1dexqZHPqNz2tB/efz0YJeCOCBYF8
eLaYoRRw9XAWp2uMOpps8zoblz2rcXfepPLq13PhyRc98lWgK/BioK1w7hhJOD82m6xPwjTKEqTW
VdSnjudEgU79qsoKX9R4dKMh6s+busGnnU7a4zHlplwozfQ/fmcIxqAVF7qigEADo/J0hVOs+ZA1
TryumiSL/F4P2mdhEFxJVhboN5P9fQ9RhDGFxkUqbk+OPp2srmTqmJrF6xKP45tC1No3FmhwGZVJ
tB60orHPc5mI38z7921EEWdQisdwbwJc4jezS0kYdypkZbzOu6ot3RbQ7Jym69xcNfE/m4tIuGcW
Opogawd44dDMbC6irA63kVRrhavQr/qBJ26J6uEkHDrn3a830fSsR3vodi44pQtLKaCXGmKep+sZ
Z4ZZtQV7aBzGDvtFwLNNqpwW+7+eBwjuv8/jMGBhwcjAdrWfztOwVNes6NU6QLSN/b6L4aXIkNtu
0Dr0MlIqM25fm0K5Y13GwQJlYXQXN9xdHH1x91aPg7vZ3pnedWpJIqCfHG4wtWexXTvgRFXUgAyt
Dv0St5UN8ZAVbgNnyDZFKKivmTP8xp7fLuFsiW0wQQxuEYLbN5GYwdmGrC3GgKt1JALnQx2zbAMX
2g5nZZxHq9opc+0aq+hztxv6kHtB1wztumN5/xWztKqvy1ZmmyTIg+MQWdkmUAH8a4ytN79GaJ+c
EP9CaADcK5GIzZYnoU7QjdyyjpHD2ZdhaEjttVUqAaKUdew4t+KSu0Nscb6wii7ZotYeUtfJg2Dd
JAU5kUYG614J50xaTPMla6Mi9otI8nb1a1n/vmvhIAbEpAJTiEigSPl0NyGZm0KnnVpnEg2Jl4Si
T7xca7P49TwzrYcdA20f01VDHBqlQUFmFlZZcMlaYGkFZ9GK8Y1Uo6XcPCnoSaoJvfz1XHNzfjsZ
HIe3wTtSKaCt7ulLDUJTTfoYzDncNuKHImh9lJaNl4KqLAO7DL2y74YT3PT8k5Xl4aovqPnNwgLx
NGni0+0qHAdBIQSKww6IM3vntC4tGzQjOOZNVw9rntpgTI3snXIdNuX4xoIM7guNAuUp1WS1O5RR
HML/J7VwWYboiQ7bYCObZrgwrbQbV1dxWXtVahrl2Uk2btNIB5tIVfbbMXWCb23fpO/FkI7bMa37
zpVVzS551ScbOxP0pK0RGFyddfZb2iTskkUlOjZQ6TmNcjI0PiqVdWXxbnwzhIHTuGketedZjcwu
DQb0ZbQgjNNWOYyu7PPgWyYsWm7yrMpGN2/L4HjUmOhlzKMmch1eTzFCkRDk5pVNdpEM8DXkk867
znHKyu2DNrM83QfkW9oa0vmZ6Z1ooUUcbUMHNBvSxdDHdau+NBEY70KH9FtYWML28gzCRi8PkAi9
TsmwWaKIkVVHEARDOe/1V8Ebe5HHFf8kqq4Wbwscw34D7Q+TZVJImL4sa+uNsDXYTqQb/mkkAfX7
RIZbPo3VtAAxBjgZuKhUpzuXq9S6koUzbMHPpO+raujOb5c3YJ1Z2HmE3pROFSWbYuRptA5wyJyN
jbJom4QyaxbVGMXlAvJxsFYNHk5qM4KFEri3PudFAjuyQD1GXpri8bhRJazdQIXSXo1QdEV6RT40
NUotzw5RfuEkNs/9mMBzukhFW2bK0NcVV19qJLvcDep6CFdylOnoTh3al3HoOO9E3ta2a9mwtplj
qy9pmNlLXBdkF9PKSl1QmrR2A5WNb2hn9cYzSd1foLbqz9VA2sjnBKvPKTNgmkacvscDIunCmfZh
1hXBRjRxF3pDJIzyxx5DAIOzYlzmbQp7iWdm3IbdkAZuAIc3BtfodnyTUQshb8wgzmkiXQ5eDC+g
3SzuxsDTsMEWSEflLupCdFz0AnYvTUh/UQdRXxw3EWQMjBbWFYsSWDAUkmEbWmm8SUS6kKOV+H1N
+vPCSquliTk+DruxWFQ6oN5gFfWb0ERqjUSdn3RhRzyVpcpntkZb7OTjpqkQO4bGj+AqNHxRkCbZ
VSxPtgPM5gUB5efZyFeJGkuvyoN+hVTsfBIC1K4k2QoVg3GtpHF8ZPWjZ0PO52GW10vZF5lH6jxN
PFhV+71U7bkK82ETY7mMospZdk1UbCQoiRtZTekmWSfdKoPXShNRe1GSpP7Qmsa1NQlcQ8mnmmtn
G2bqvO6NcNvW6f12EMQDh+MsaaXesYBli0GX9klKUw81CfVKk3erRGbIS0YcudGImC9LMrpKRm91
NHyRpb0rG0svYitz/IGR3LXH1l5bSHysmA5yt3XK1Bt6AV6tKe3PmUM2oyOw29rqLGKq8xPCrto2
OClyHn40pT0uIjL0myjNwACTKUbK7OGMKcfZmlFXb7BK9cZqaeKPIztNeDWI0iVZzLVMJiMS6psK
JeXxgIu4cfOgDSp3CJ14gwtSYDewQn7a0BQEKlLiILcd7PEdHYmz7Ls0aBamteWJwbg6h0CJRH7H
wF4kHKXvgAEK3zU26i6HgkL8UOhShG7ZjsM24aOzCDLGlyQx4mucqXrdp6xfR5XMYFKIord1iN4K
2nVveTcMC2dsmsXkf6jbF2Ubeaqssgtt+Ohx0LR0TSwCoYCdFIFXDxCLJKIHX5gz7TGgeMAU5Z0b
kgA8Ag8lPy5jSH0a2H9+BmHeUo6IrJquJaVXl3Z2rpF5z9Ox8nGn2jNSjSL2wrQQsW9YQuIlje3s
xCp1sszjhF6gptdLxpvwg4nD7sRpet+ooNvEXYOMa4tOfnbiXgcuzW2tvBbs5DqXdbRxKojbXbsT
+nhsM9iYMcQOkCKk1pt0qPkiG+qPeSHoEmWm/dSQXHwzpE8Gl+XYvrIzyj/03SjHFaLK8oam692g
aCAey/vquBxHedZbFXtTp3rwnKIoPctU/BgyaHkse2wbt8RNfVPaQixKoA03lXG2PCNoK4O6Sz2o
dJ/CAbocQpicrxqeyjdpUAWRGziBA8l/HBGgKWp8ZSkL2AeTyg2AKi972ow+OOHUuLnVkut+RPoN
NxawBlWufVFUtg+XJywCBmyeOwQhXXXcSpdMmHbRCUXeJYMuLkKjHTcLcLwO4srewgoq38lar2oD
vGophY0t8y00HyEvyKR9EVYpPaYVd05lGGq3Lkd6GdAK+5noilWKxnKZjlrsGgOvBIam8lrdKccT
Bu7pcpOAilXU5nbq5h3WbqiD8H2OeuesQaI4R2MAYb90CuaW2orzxZBYBXFV3KarNMn5J5owIHGK
KjzpLSoKPwhIuh4sOdwYSMdPjdM1bwyxeuE6pWy1ZyU5+HQiu9rLi5aeQcZerpKMc0gAcLFJ8WBA
u0y57eIsvSgZNedC9/2xU+lIekqK46wf63UncsttcSBOiqoPtnGTixUJ2+xLklecLZJSVh9ISKsl
Y3HyTdJMBV7Jy2JtNTlwSXFav+e6/JzBoxd1VZAU2OLRTj0djO0OlSTuwAhoax2WDcSy0MFivCrK
qU/isTnBwaA8VMQLQFwtksy+7ixZ+qopg8SFEpZe5GE4bLlsii8c5+1m7GPLFxJ8YBU542qgQ+AT
kZgLjFr9Ja4TsNlVCl4DjECdhMZrCa8S+s6gJuf6GirOgriI5H30LbKGyjNKpxEotskhTTLWt4pF
+banpX2mOtq8s8Kg/UJqJT6FjaxzN8+llfo9GgUFtzdkKc88YETyY4uRYWPbsQwXGWs/DAarM5Rk
lW+JNsVuXMWFq7oEexBFhWeDPXDfpBWwGnYVrGmR9g5IZfpjksdoSzqV+mnSgc8o7GHIvLRpGIPo
sogaF8dVf4yDzmxwnZWNb4hdgDkbxvBSOLE9eD21mzWVPbgRDOwQ7MtUgvXRo3WlUomWEhr8FiU4
hZWDSrMpR9Vcl5AbQYYRpX5uZbAKtVCfA3vaysAooW3ESzt3uV33xww5wfuB2s7Oskvrm82a7jQQ
Q3hF8zH2cAGP7Ukv3+Fcta7d0PpzUBIF4SSSXqXVOwiMg4UJGHKjpHrLnPdhOObuMIJ5DdIANlX2
HtEcuUhYb3nbJ27M89FDXCzJaDG3zs3gkQRlbg/Bic95FLk4r0NXQI7t5g4pPNmrL0lqR7lnQZ7s
NpEpwFWGx3Zv2cuGdTdmdOQKcnniVbUtlwkW3EsytrF1Rj2sWuxmtFmKUIYeXDJh+TyA7YziHp8M
NFs1I96NJTw4KhqxsocqcbNsSFfEqP6yYnbk2Y0It3HefrNK5LjVmOUua1t7o4DYXWhgszYKzmcd
SwT0gN23A+hz3azKyKAvicHShRwfvA4EQhvSFGShpaqWWWf0KTJ9fJrgfpWwEKJ5CLg8SKqZb7r+
vGMIuxHp2TGtq8hDWSsgNSn9tBEROIgiuOixRq5J43IpDJzYqa1iUVrFuMJMFW5Wyc/1YGXLeijZ
iSmBOxhDtI47/aZxrJ1iZFkE0QBxijzLM73JrOpTl43nTRJsTMHelXWwBZMLhFGqzAmUgL7FVfge
WjrfcjtflRBNe3mc7iRS3WpMgKTkRn7BFGlvrMPGlxam7+CESr1Ahf2llxgCKysEIx/Z65TVxpc2
WsZNedJHvHObkF1nrSxdOwNW26UWZARh1zQfRme87lu1ZnFjLyueqs4b5BB+QKUOR7euRbIhddm6
wzC4qlDOCo+LtlIf+7bXx1CPO6XVOyTa5qoSlVxEWl1yJ4yOeScTr67a5qNl12LRQ0HquIUc5rRp
auu47uNJzQe0oY7iH5km+UplFRO+jrp6rSoG9GgXT+kEl1G/KjoMIbSqE+KOmI2npqVWvYyy/i2F
682/IsYHa2OVKRA6biK1QCu7tTvnxIhM69itora/SO16ep5dJfFuANK5A+ICB2YdZgZ2NO+SsnaB
1SSxcVGc4iXWYVS4CcRDx9xpuHVmGsOVr60irlxLAmnKdAcpZyKVVzd28EmESfBNBwwUEGaFEgMN
BCQicGdBGvm2KCAtCmHbN34B5gV4pqmmMRRN8KkJIUEIrApyjMKmJ7Ea+7MKfNx7UQXD1iIUsmTF
rYUZKobOYouqdmHkAGlHw8EsdTp2vBxP2QlWfXsTj3Z3HrMBnyKcjEsc1skmSrrgU5hZQHKHhOO3
WFOzYLSGTCQcW/SlKDpGtyZqp5RXmmLwIlrqD1XeQuiQWgytSuzUa4jt4dEWy61FVECC7tMhHJcc
c8ivOmY+szSzfVVD+OeSqLyg9egluM3XeRnG3gguf20nGhypdoKNE1EgBTQk+aLhwBFMlZrb+dqS
WIuhYPU6YA7UbJK0XcHx2+zj7Y9IkdlvEYO0v+CxXHFKx2PbScqdzgzkYH1tA0sgnO68GyHssSDZ
hFrPmLNLmcBiqjqiLopMtbwlisu0hzJKXwi/SYA3TjNVIlepSK4sCSJmUZds2GjyFcuo/lAoAy+g
Yngi2JHxjQbi5YKqFH/MGgSo5wkCmbu+Xtc07y+SHuLd0YrQ8Zg047Yvh8F4PYL3Ihlw4SWFtK9q
o7Lw6BBXKwjVILdvmpTXfpsEXeKqEVgRIC/BGDQYshNUS78gLa3WSYCyDPY/Gq1TWYTlDsg/tUJJ
DIyiGE9kXWvbxak0QMlUgYncPByLpUm6jpymlUFnFHf0pIhHqJCNFMirYEw2t/vOUvm4bGNAwBlN
+j6t0/EN1GIZpEm9NckXlcE3Kwd2zbUgzXqTNtOapA1U2TD8FrDqzwrewrIBSekRXI5bO8f5qpio
ON3k45YPQXc+pp3wi0KNSwbl9a0hCJ4t2+mBacwuQ1taCxm1wi/TAvh8Xgq/zzn6mCEYkuSkXvN8
+rYwsFqY9bBhofFt2LbwoMUw1pL6VWehjxGmJPYTk8iV0rDvIwvCa8yBZ/VviSds2cG3EdpPT9oY
dpMzwkPj3ip2QCXmjg/uvH1n7B6fStwFmzYKil0Qof5iCCJQHSsCFSZOA7XJzgSboMTFLuHarGXV
W4476DZFrVunAX4LyQG8YW4zoL+CMEwgAg66fCVzZZ9C3lJ/MHJa3gylyaYpYJlaXdhvu8TEEGmB
4LZOoq/ZmJW7SiiYum90u0nNEKwNUK6Z2whL78Yh9EIEjJypYJysVXICxvdLQ3XrRVhB6mHK6xyu
5/QkFPNWuq2DDTKAjjEBKHsPGhg0gwTGIpcrU7dmERZs2DpAgW/LrA0+1R0dqDeyEZ+koY3Pc4cF
G5o6ILmBzIf6OZjDFTS+AfkBZVHh02kXdCVQc7SkQClQQlovEQZywk42sEv4iL6EKC53UIq0Cg9q
saDTRU0Dv4DsdNkgsI+SwEqFLLSuRkgIvvGghBeWZtqDNRpg59Ey2KjQzgKIA4bx2OKN8OFvyYS0
T7CovREM8mQPEoz+oy5U/7lvBVShNATkNVCpZbiIIKwAz1jG1SnWbX4Wdaa5UqgTX8uWBN9U0ctN
S6N0cMMOPBNRXbUcKB9CV+awA1pZBZ9iOHeWu7p26sDnBRDcflqqYrijn/9/o8Ndp9GTfsSHPq7b
lqGp5PW9Zv63PqNZW+OPVgd7Gnff6MDYkeSOA7fSQaMKnFP/0WgER6Phaprbi2kdCvegT0Xa+z4j
OBgNHMp0mHNqf4BqwH2TEYYbCODvGoJoDMOt6FCW5/+oyQGaNh5R7NOMcD+hnJosOOTOf6fYcVzn
uEvojYCQpJELuySlBRF02arxPaVNmeyIVVO9zKtBD8QHm0QhlLWKANQnr/+Xsi9rzhPX2v1FVAES
g27hHTzHsWN/Hd+o4iSNJAYNIAT8+vMQZ5+v4z6VnN0X7YqHF9CwtNYzLOgQIbNZ2uKKiQwZRgtd
kr0IrO/G2y7rTbRWukWJ9pohoCz6EOV5h6ShAXmbfC8QPf1DJ5ai+1KiSONfSU9sftfk0hqAAYkc
cSsUoqb+g0AtGoZD02WuNZUOWd8jnK4Wt4zcBjhu2pNB/R2NM9DK/0osAEMTqChQIvlOnGHU3xOu
RdJLL3JRfudBAxO/mHra0YuOzqMrgNk3E1LXTRp0z+9iLlN++seK+n9whbvY5Zc5ApUN7TSasMOl
iM6F7wnLTZFyzONcflNJS1pZT5pkRFSMpZFVJ/AUDZJuJ6aGiiqi0WaG+0DJOgIwpVseyNWEQnls
K62hG0nuwDRZ/Oz3N7mTs/9L1dACkjiCxrBst0ygVUzxjlRdBAgq4Uj0DRzuHKeHZiuawp66kk4A
Egc35flLm8VIe39/3V+J1B/XpQzN0uAFSEGovr8ucApd6IiU3xoU+NCwzbHpxr8ERUHcVEFJLz8M
HK9qniohNBwD1e8v/yuXvF++wNt00PSbUZSX2EMYln9IOppsllG8CPItgtYHEEEW4jz7go0UTZd6
k0V3J6NEJ7ektat/bMc43kSFN/92GJTf38mv/CDuBAUHBV1X7kIqcIHvJmDKZazWduBfOduGzJ21
NT1fjxHvR7aeoeRZMCu/v+S/Hx525hwCSkiu9vYB71hCUQD0U2vsvtE8YJefVlRISXvKoJsa6VGW
nOYvzmPUbTXm8HO8aByajh1nqWMT/rAQkneRDAMAvSR2CTYqWkqjQ967qWCbypiZole8V7noo4tl
EvuG6Bct8BpoFHV02ymKccWJuwDYx11lMhb+sTe5WushStzwyHrRu+FgM+3Sh36Ww/j6+zHbKct/
7hOIyqCi2OUN0FNgt+x08j8WjA+8dLHdllcIDBwWAbiEGIMVL4FkEVQHZI4eTdrafdNMQe9fpGn8
fztY8KOjTSpkr6ykhCK0/XobpU3HaR1z/Tp0WYQYrhC9tgDAP57W7JrwDHF/bDxe5tarbEBEdaZ3
SXZRRiqaW9S1iLZ75F8F/mqQWzdfA6o2YGZ+P1zJ+zUGmQtaHqS7nwczDMXGrze6kDAYNmzkdeRp
HvVHNY2m8/d2m6QZ6mBXEG/AjvoZP9MrBEfroWy3NXoMxvDLkbkOjHC/bfF63Qs7TLwaoDeAUtVn
cdQ95D1rtr6G/m1BSEwjtSbDVQzeD5/aAtW39g/bNIGp/JcFAD05lCcMCA/0dHiBw7uIgZU52Bls
70uR6UyBR0LHNCxFzj1jgNWhekBo5+tb9Ow8RIAozfZwYgD74kdLmEhuTx6A4x83NH0fxfH6YiQj
UMRBErcHknfLol3asedCmxfjsIvskYxtSW/TRJD1mox+xXAwPnfbcy+WdS1QlLkAAAsBP+QPjd04
EJYeYPGzi/yY35WAorBMFjr3HTu3PtunR4+EYQmtc5HND8apdnveurxF2Rl33X5oSYw+JkgPDFVw
RSDK3Z7LflkwdyRTK76MW9xMKMKykfygYva5a5dGIsGwPy7PyiZaQ1XqReEjNJIH3LmMhj03mEzW
t18WVJbWnNjskvmREr1NN8613FVd1zsIiwEm98tFQ3G4fh7KgdPnOZ4TLLKihCT779kOGinK7xf7
+xCO0S9gy91dOJDDkh+qmH/EBsLXoUmY6V62pB8Bky5pXJixClrp7pJ4GxAofn/F99EIYiAKoTrO
bbRHYP+64ujADoeehM+g3PbFGDzdw9/O6uPwzmeb5S9ckQ2LMKR+GkHuI7Bgnf7+NvZ09pdNARUP
xLw4uNBzFtLIf8kxyewtkK3+uafQJpBq0j6LvmsrLKKRaMchOTpeaHk/jyUIrcqITDfHppzSWVeQ
zIRurqa0scATyvxxIa4r1wogWT4/TCUkZbXNtkVfYxHFolIx5RK8KIfGDptdQAX2oCFyKwmop3ba
d/4M0v8DDIaFAeDbOrL8STX0Pq5B11LGSDfw1PvLXFET/BrX2pwLyPfG4mn2A3DaY+ZciiR23vZ1
S5Fk0QuRhAXLFpoKgi/N9COzjSD823cFpAIpf+RLvi/p1MqtdxfSpGQPkXYb4+Rku9mM8rxla4td
x0O/59TJWvbYnUVisY3+MInvIluJDKjEsYmohhlEJ6F3odqSod+0GtKnchIEewuaiv0Gpoj4fev+
2MdpHK+4N6BY+xZHrNxDijMWBw0wDaTxyZLt39K2xUuRwYUU9EKGbh8HCEZ0fsftgt+SguyPuDZ9
Pp7aqHDkZKBVJmO94rzA4/7h0d5lmXg0tovBE2yVGJra9/LWaWmTovN6fSLNvEeqyVksra3bpP46
xWULwmWdtN2eAaDv52Mf6QQTsuR916zHrc+TqTkxEvnwhCzVYThCoQhWH5k3RJNBRgxLjIbO7NHN
I2xeyBT4alpPyEhwQTnxGP9CjZVgKPqGYiimqRDRVGedV9gSgqUK/3obnz0U7u+U/r+F7f1bjvJP
yeK7PQpGEi+BQqadQZnNoEp+d3AlYaP5mtvo09wXGtHhLb1NRbnMbY3KUjTDn8LCu+NovyTFC8TT
GMcSure+L7xipZFCmqX4NPoEK2Ra0bpMnnH2Y3yoMlRnRx6gVwQi3kE36S66mQ9IWRD0MErBLd10
X+RjydWJT7REMMCGnB8cel/hBOgjbPxpGXBQ/Zy2xoYBQ7l05YC9gl20T0fTLvtEREom+MJWxeaH
WPcad5K1UK88t/m016m/H23KyK8xEQ+/HwIIEtBWIwt6X9kgHRyjJl7WT0KsOVQ/k2+JgSQz5uou
Tzfq1qMVLjdlxWCHUAKUiZX2Ku48WbLKINuJrh2Qd3rLe1GQ2ga9NF9j2cUXgXuaQ7gx6O4bVd3m
Hnqd9+5LgCoJKNMMGf52KNXAMkhzkD+O/hRCVs53YKv4oito6/rkhsQuYYdhcCyp1TJ5xytIjOym
KgGhFF3qZmlnbIZ5c5AtVSDKFdQULE08fcyBINKmhmTLB9BpLIiEI3/jzXQ5iQKZWV0Aqd02lLVY
ipAStCv3lR2Nyk8zKxpyyHrIgj6FXKfy2dOu4QdCpzSpV9SnGpoJ6AnYgck0tHWTdc0F/A3Tweo4
bNecDXF8TkIi0lMTjaWIj6bVPX1as7lpoycGKdnyaYGcbrqNxmmIHnBiFP5b5vLcPW3F3Ay6Mlon
YvzIlq1rz1wC3Thtmpa9rsDZEjCLhYMkp3xNelUO30Rq9LwcsFRW+535KQTohrowJupi4oPNdh4g
zrr8zPuoze9YUkRte55zk4Ly/i7KgUwY5SUhpaO3G9EzlvSWuNGIj9BATnl8HAZqTHHpGZeiuxmy
pbXNUc3NFOabkPFGyhMkDFrmD9nknAbtRkVTnrBWcgJN97zFONa7sZQQSzURze10ENxtar0MzRgJ
eQ6yx2lTtyxQBNjZSJ/9pSOfZ+MlFkeIeB0I0pbkzhtkXayaVlIu+YcuLQp8md6+GUnZ4WeQVlBc
btMjta+btyydr1QOmiy9gKAPqt56VVnri/MyqAT6gIzO+7kYZ5HE4zQkw6HyZeErfLW1ygTLmg9r
MMEU94pHKnSnoiWgvC9bgMrl/CFXJJPQgDG2YxKFmzLRPhfwBUTbNaXdiJGCvgAh+xZR24rsOiLc
Fd1NIq1Munulgir5MSgEguYISxDBvSNk7be0zlEHv1rciFVaCEBb5crDMMVRNvyVNumA68GDwdgT
uDZra4c6GCOblh5U4wxBG4QNkJlmDVKWylq25/RUjHj62ogEKPdJibCPGOlAojDoqsQUPQ59sYd8
Ok9w5dUsgNSNj9uAfOM8MbfL3czbo4op2zB8VsHJWOAsGTmu1okEReaQyH16EkNFmv1P0kFvCC0M
ZQpYUuQjh6mIhrYU9Lu1KGjsyUmJTKsOZbJCTCNLkfkIM0i99c+TGrwcMF6R2PRZ+I0my20JsTBu
RWKmzfaYY2XhCgQ/sq88WvYFlrton/lsjfC9jvX70MwzLC0SRyyEp7iHGY5sPOPP53GOEPsKwE3g
e9lidP7YZpQzUtPAAABVphAJxuLn6uHbyPCRBZxb+Bmf1h+D4bFqXP0zx4X+Jdv/RUZ4ZAiY3ujx
51BHb7/+n0F++z0gBWl7W6SwZRU1/Fpifm1lbqQ7g7VZ8dA23RZcq0lJI+NHFOCNZlX2NlF6mycs
NVTe3jWXQ8JWnlVJK+Y1/wCJq8YozWnf4VdSA4zN1YA5+MyqFu5LTHfTZym+2RVNbF/Z2whqgx2E
uPb2TCKVqNFqo4c8JBcr1AT4s/htat+WR87bDuOTU4m/OGZFtz/8kq8C67RJ3H4ZQUWOb67axoV4
gsyc+ukKT0r24X1bSJtfPe4SD7l/SiLdiL9D0wGC1TVOYr/1twGNNgjWHF6jTDSFUh9iETCFGxpJ
LObc7IhWfAzSa+xpppod+RgD5lfORWpfk7wZsHzGDBkrHt7NSHah1UNtjQ9M5/0LnRvIi+puiPft
0G/Zfv+Dh+AiPPmu6Rp5GpoSnwtVaNKQi3Zci2S6Jm9rRaqRTcX555AzNYM+Pi6StPgQnAAaF1dG
tjjn58RuefyEzE2V88HYaBqghBobyJbqTAm8MxUCIQNsswNgAMgG0yT8ZaGbfTt7nK/4Xrv6XJWn
Fsnisl4R8M9Q4E5Ug0+FzpR2/VzxsUGdD9+Px++DKh7xBUlj1t31FrLMu7UPANGyOCSAiiyw/O5u
bicOUCA4hasnotHzcw4tLaoAvm772g8MoVydFmJTRJjSCWhMjl2PI7Y/LtHA2Qj5EY6q5XOcLwrx
BspH3bYXP+FkNXXCqZMXHerdrysd8aZQ6CkFhuNMfuwZq0vYlKsRvDHfnokodZieLAkCNo3p7dEX
1owYImKWrcUTtU0Ys2O+xQmi3OToPnzJYvZVA7xqX+Jv+Gk5QlUVV4lP9+edpEzxxWGB4/etBBQa
VbLbgCszmrZwQwOyWPP+lpjE4TcgQ9hr2DnzI9bVG8iyJVnn+MkP1vH0suF2w2dsb9AbR1kO1NBm
tAVeypMWpS9EE60e6qkDMJFd922+7ydI7SVAeIhOJ4RK8JArzjwYzRiGGbXePnhekh0qgLaoBRav
ugFC+GvIiPCUnwPSMx5dBT46J+8YUTtIqT2Ou9ui5SSfPlLAWCs/LlxFqzjlwWQdVPk6QiOiqgAI
lL/QhiQoyXEYMkz+FtENT5UP/X5s9Bnfl5tLXYLF9zaSatJAoomM4aa6ClvW8+Jju/kQPTok00AV
NmNZ/oJ4i/UVBbNhBBSN92fgZogQ/FFe7ihVJ5GvIrNmvQ7mJWersMkrBV/a3eU5XNf8BIHbCGle
kIla+BEnGumyauyAf0d12SWFewYiCXb5U9xY1TQ1z1YilodQILex39gs4ff4PPIS0MTZtX7uWR2l
29g+b9SnVFcep8OCYj9JNHLKosiYTzxWea9YWkNKuUbFXBUBzNRy+Pkkb3NpjQJAXKNHJ5RTR/4j
3HTdvMc/qI72aILsf9+8cuz33xh+oPdcpfv3YFmI8Btrs+6/CGtHht9A5b5zG7LjBlu5QbbI77Zp
TcxRYaPuu5L1+09+LlnklIhEcOfvP3rDw/dwGjW1W1ZHiipJXVzee1E0QVchHoCe03XjLL0M0Mfj
j5po2+HAETwRvlCkZdOlhdo2eoT4ABMM3HK/81aCaXz5eaHMMRxpkABgst8qtkGqrYBUbzCefmzf
Alb7BjRaKD6xGiD330FIuOQcpYe+6a3mlbC5jx69zAyeeQpg8eYrmTZ7GgclG65RwKaA2/I/Nhx8
KzhHKp75fZObdKcZD0NY9jVZ8C1tZZWJcej7o1AwlvHT24AAB96DXgu9MD6XjkmkrkVKuqL8A/D1
rqAHloP4gBX8o7sDfJTvsAoxgUMAXp0+Cq1z3HXRNAt2Q9AIszai+w7qZgAvopql3e/9D9Xdr7Xd
fnk0nECLvv0FvvmPDmL/ZAGcX3QUxgJQ1VtoVMCAcReoA7CTfn+pdwA6dhMMVHuXC0BW+H++l/X/
ABVD2dqSI5X8zxqJ20Xr2hpO6QeYaPfVzeBjwhcvFWZYU0cxZT+D4+/v5VcIYbfmAhVK9maeoMOx
ztNf7wX2yhTwrWoeGVi1/EVmyZ6PjyNsmsdNI3X+0zj/+4LwEAI4gEAUApdsf3nFPx++FS6G5T7m
DxZdL/KXBhqw6bJYW4S5nzv79w/43jiHJwR2i7YFsLGmsMu+BzKXTtFmmDoUWW8RI6CXBhbRCiFL
lp0WOpbzSRm+uY8+kFUdeii4sc2JQ2iIxo3iPPrDHf260jHmKKX296ugYwk0LqDqfh2ClcVRKFZi
H7q3TRWQ12GPLxCDIq5L9DLAFAjqV+xMRnA4ILWIxH4jCn4sv8F3icr+lPVEZ3G1ILSsNUK9xa9j
f/DkTq4kJbYOb3yWeQuzv3+I99OIiaMxQUMWuGYTKHzfT2Mu7ARF8HwnxnaPTNuPRMiM2eA/rlHp
KV4h+v8PdWUgQPDeDTSgiPf//u3pLBZkI3Bh+rufx97SCKuqWCOy6sqNeEPLf3c9QP77+4mwMdDn
if4rHJDAgUTPUt29HUtIkvfZKNoO+2KALQ2P/PsL7jzO/7KQwGfRiA0LdRelgLbFv39dFGHdFunQ
fuWiGCIHM1PR9wV5yR02zJ+24L8vhakrweCVFJV+8Z5S6nkK5Sk0VBdvqcicAR3BOkptjy+/f6p3
3Bo+HQoNNABJ925ZLEdk/fWxhngSXC2GfY0VYOqf2yrN2z1VdKTfy8lQzkMPxTV1aVEV8MrgKOyQ
io71RIaleFIhRhD8w329SUT+MeDAMDEEDMKdH4KB8v15E8fgiwopxrPb0liMxzRbdpWEh+XX67/H
bQDRXsOhCcyXwQWzoYqFM62Zkv4aWQSkQRAQtwaI1E1KgYnE9z3PmkZfrMhZMn3HFwmp+VrzFFTY
5xGNF1CeOZXSwR77zm/pBONGnI892jFkgABvyJJokt+zN56xzVEkkQ986BO7wG8pZgYpj59zCYV7
rCAhuUABVMj+0MF4jSXyM3EqIvyZ2A12+xLdPVM4xPIf4fWtBGp/jGYQfYojBSXrnp6EOYVt4ULD
h9TdDanHcCP1y31xR8ZuTzKjt5wLjibgPVUMDd8Gw8449WgkMYwOysVDbooODrb/QDEWx7mofiZY
PzI7MH4B47tBG47gVdiZ2EvUPG2eHk2pccm+RbUzX8VgUWRTdwuE0/IMnqFT3RNBOs7IXb5OjJpL
lcdwIV9Byghta72+1YcsrCOxB9H6HnAwkKEC7EelxFTCkxZ53QS4Hiz6vGbpPbPMFOHYWAQd+ylb
2bzpT+BBdqYNuWmc5nd6GkFufIIIOKcNjBIUMoeTcDZJVN0nSIb/XlESj+VVli8hfUmyZZ3KO9oH
bj4OjKk2PaphjGJU6AhocJ6ilRU4/uOgV8ztISzphv4iMFIChayRMiZZWa8UetgbiNanEXL7Dk0l
UOWz0oGvlSIezzTupvCax327igOnKASGqi+GHiY1IEKRr9DcZ6cCf8ZIC56+yW/KHueJOg2ig+AU
2f2P/A+A/J6/rsO0H4ZvS6P7kaUORdeilHQMSh20snBxDkugGxtd4DbStk2r0EYz+4TDRZePZnf0
nHqZNVklmiY8ZuveZGOVgZ8lncmFjMl22btlvgDCoh8Kl6f1wjJxV8ipi4Flz+4Tx6K+gElKQylK
UwEfkun+amKpD4OPY3h/haMnFOGAutIhuy5N/KJbbMchmPwmD9LAxisEZjeGE0AVCz0qLf2HTXVT
fES1MB1hLyAdVmzefxXGP6JRmLl2NGqu+xla5AzOxhoCmeZi1p4dBAvlx8IIC72Bkd/kaPmhE6ap
VjoMh4wze1VuaX9a0XXBVYPJKD66XIeaqqE4BXzkZYk68dUt2sPhIvg3y9ru3C4JvMsrU9lJqFg/
GjT62aoO0NFYRUQ3T2HZyi9dNGSAGHz/KZSpPMbpFF/RmAlZ6SgiNxTw4clNI17oowr+EaAmpLxi
IuxbAgoKdVZikoc5VUKezAppfgIp/MM4UwAhCAWHcV38FRl3H3vWh7LmBeOi/EvCRbpeQhnhv44p
RXsu7c2E8kv2YoUnNiu/l1NW9IeIR+6qZ5BJHGgyqY/LTFrUb72+zsYpsTUvhf4Sq9HcLAWNr8c8
2Vcoz3Zut5nD1YI0+zYu2vkSqHx0JVsiYFJB9PuWhECGattKGHcn6B0/B2PDdxtFC/wOyfYF1g2d
QulgIGvcthErV3QG9qpEO38wW2iXq9w3tqnixMi7NSkQiFHq1XMgHblC65/OXLnFulNqfHqddf1S
AYF+zsL6FbJifkcTbJ959NMBkGcsq2bp5wKWBk2OtJiGOyOo+7yaBbliDNod9kbfQpvR1oVs4GWL
PKFfwJjriqDJ2VkDwKjglJ8+LsnQfoT3eEIfimlqnqxY7V9uMX1a2cUvNU/Qz6RSuD8wwSWwQGy8
RWw1Xcpwz1JYyuphm9UX1ZutAvnUP+Pt87vVf04+MpAblwaq7homM35F5UC/jGW+3CjwEDPoEOpx
UT7ByxxZVMq+udmF1bLqkpZ9cRGSrUOJvFFVmRrtPbp4tCcEeljl0MuiuJgSLe6hH4LmJAj3lOrB
nGe/JGdl5vyLI/wpoH5/2tAroTxbQ1fY9Prm+4oBOYupgGEY6en6OEGAzytHLZhkOArhuJjny5y1
5myRHydVAyv0E2y37JUshnxSjuvXeZu37x4L/DAXOr2lEDzA0ZCnB7vY6RF5b1RlYZhvIje2L1us
hzPp4IWsB8DcdwIefpxlCyJSrNDjDqd2m1+gvw2Ml+Ogzm3m3RM0Z+jaoGArS+KBnFROxs/AC+09
G4S7SNaOPfa9266bUdnjUiDkojzv5d1A4+nKeRruh5G7Tw5tiL6SdkZwSO0Kq/LaY/MAa/uQkMlf
L64IlzIsRANPKoczPOv0gLIdyk/AMexyixy/4QhvH7e0FE8lIJ3PMDtPn3DgNxfYbMXtlkQTtFW5
PHWMZzdg3hNSTz3rDuW2DrA9QiN32ppI37egBu6bRRtbQ7ESn1xQ9rOZPG1Q9G/bjWPUX0NAhTZ/
Ua8/NWRjPWJ2vxxJ0ZYXCbhIWKM3+qGcGwLGwEXfIp5CG3ezZnSTrF77BTn4ofCA2subNiMzLEcx
2pHAZ9wxw29CZJp7oD/dXQRX93M3uS/4mwYAtEyexx4ZjPKFuluYgiw0M4m8Yhouex9xH+pOhPgW
EiT/JNN5tmeRdoTWTCTFNeXalSeGxoIwOIvSwA8wwtY/g4eHmXXri0ptE5urnvDhTkfQIVyvkYWR
+pDHYXI3ls0goBK0TAuXA7X9B7LQ6CMaQUlT5wu6IR4FM+5BNXLuj6CiV3Hdy1ZLWIaGDEpNzpPo
XMzjuD2s5eC8OO+pR3yAtUN3usWo6dC0Vy2wAtfVSYHMpc56z+dboDhqrIlPmk8BzRRXtMTo8hvI
CHlygAcBpowJAMH0nElUpQ5xxJkpy5E4NQPkThfzlBdXWbrEg/q0kZWn8N4tNmb+KkWwiy9LCqbi
bLt1cAcxj5l/ZFHTKiiDmo65ykW8QU8GWPOXR0mg5qlSQbuPek2i7RxyVLtwhto0vglMLUOdOvAL
t0WHcHqAcG87wHsir1QK51CeFO3VFK3LqD50a5SzjWD44c7uD8CP+nZXj5k06z9ME1XlBMOoyuFr
G/yosR9K0K61T9a0P9LEd+KmFWCNq34A/AwrGEzpFelXEFKFV+3FIGmmYUjMwm0rAd8e1CJhu27g
4j7kZSwKQHXKJZdt4wxoUg/zRZUGsPL5lE53Eay7Rd0rTseqoC268q3AEp8TE7lvM0NqQtAYIT1r
zdEos5lF6tMaKZyA4QSaAUjk0BdF5A9rRGFdqq0vV9nViKRowoTJiyRelYMgZMv8KEwHE3Njk4XB
eg3jmzga+Mey7DaJ5tw/gWTu+YWyJf3SzPPLtonmqRHmpWEmUxXKhP4xQHNy5CV35xiHR4wgkTvQ
csV23a1pd+eI9KdZOFYbazZTFZCPGthls/4RzTbyg3P5CrePpIiv89R/nRoOB57uQC828KKD+Sxh
Yl7GYNG8xC/0no2CPBYQNrmDnIFBYT1gwVTQ6YVviTbtR4P+AOVxLIrmZtSDfvR2nJqjX9C05xJo
dlNUUb+wyx6+RxiibHdqLc8eYXZLjmwS+hom/ug2bRd6nRqQqboZQaqjG4A+pCnHax184c/bksIY
HRc4hA8xm+14NEmu76BrDJBUusArNoZ4qS3aqtU0H+FwYknPoW2FUNNfjjkeDp7AKHncuJPfOPh4
e1bg/Q4OmzJU29o6NKRJcfjLHI1FpEJ+gVvgDzh15MkXLK/9YMSzkk3yAkRwOUFMxM46Zv2pMIW6
j1SM5lZ9Lv5Cm9SnTkGh1qBwOxUpV591SCddZWjn8JnE3F35lHC0fYCNtawlQFtYv1I8dBMDeYcF
s0YRTj4olCVXc0jk11aQ4qXlTfJXm5BwM4NRPmTG6ksCKPsZpEDa7jFtMRVRsb3NOSfIWxEc90VI
v9J2L9JXdCjCqb2k46uey0geuxwtliqA3Dq/HLJB6np0cpnAgW0aIGaBlqs16RBHqjySKrvtzJi+
CiGmtko73EOlukKUdYvPrQHLYU2I1WSXfe5TOO0FBKYOuVbbXPWw2f2PQdUm6tYQEr/g4A2uYlEZ
5otoauGmNiq6QCe19GnXM5ySbW59JdfIfMiyRb36uTQ4HlB5nuB3hUpL84zcgFJ01+jClHSVa5DS
3CyjN69tOi2yHgF/zpWcu+XrBJObO2NTok7zBujqtxls2lyBKZzRG2kmVwDPG0i55LIhmYec9TuF
tJWf+kJM13RF/Qa7bsanA/poRNkxsj20yPE2Z8/T2HWfCzMvdTsS2D/jyMZ3PhTJI1i/kkGthByu
yqcgujMMftMVot8QjosVAqbihSH1hLok0ndEhCSqPd8Vgis6XpkjLNNwPkApg0VUU9ELRdv51Mw5
KJ6+rVWLJM0d9zIWnrvVyhQ5NfqmbX8NMEm2H1KdhPGAqoK3CGks1+jO4xLfdOs5ilM10A+5J7ys
2sRK8qWDnDUa6jkqF8VPIPLaJb5thc41q1FtL9RUfhP96OGvC3G2HgR4tbKrPFTmdD0M88r79not
OSCdevTwkpv7bgZqhe6fkJ8zf3LewPMN3yLVzSFgq4DegUsI3YarebE6n04NcrXhEr2Mov7v0Y7L
nB3R4kf2wzGz4AAfeZyCEzobCLim4eBWGsXqXnnTYh5oBBkXmiZ6D25ihvwej/+9jxi8/86MaljR
0kcs2V+Zy1Lx+AYiR2YnQtD+ZIds04Qv5hp9xHdJAXQMOz+DfbgV39B/Jl7yM/TeG/abTdAZ4LM3
QUTwxJYA4CJUtlyFHEcEwvH0jA4JxKJzCBLK5S5WaCZHa9+M3rbnDawbZgtHntLqlZR+mPtDhiZm
64D2M3g8NB3SUH+gEUE2kp4/kikzMj/mENBKchV7b1cNfZSckOOgdmjsyZhSIR5HaLfQQh11m0Jk
htTdMETMlUkkUSU9y6no19UAHZ6B8MoaUi/fBdj3h4XKDv5vKIEYsAM0rbnZkPqV8JJ3OQc7N3Nm
YAqnltFjsW6EnsFH9s+m9N1TBNUP+uRovJCtoh575wgVTP8tHtAjF+xRLFx71PnIxAHdttCMrNrQ
B/cjjEz/h7wz241bybbtF/GAXTDIV2afatOWZFkvhGXL7Ltgz6+/g967cK20rgTf83KA81AFFGpv
02SSESvWmnPMbvql/j96cdjf0sTt9/SnYzi0gbVKTae7Sgz4G5vKyhGR9R4D6krLPifeOMhDTQkn
4QNWk+2PxZAWO9XqqCtHtwL3hbQ7/VHNOhyTQOGR9h32UWgd1jx9akBgjhQIWrahAuWEGCSVEDvl
2G2+DnJ3fNbmYJwq3wiH2vjkpnEq1nh4i+8Kpqbym6TnaFDMWs9pRCVGtKGcUBAMIpH2P0IQMXRc
qKjNYjWnUbjFP9YH2jbvDBfRkFlDrwl0uyw39qQ3e6Mp5desz2walqAuwnJFQzEWnFDl1FznrqN3
a1MXXfuIJAM5h68q1H8rtCZ1T4FkmOidaG5dh5y8c9+uqcPxh3f26A9WKjcydbKjFjYlEvtOYPpA
81flSErMqcOPXwiPUZnWRjv8FPwwcgw130Lzt6+rrE5WsHbs5xkhBe9G4J06TV8gY5B4HKPCusyP
vba9wPU2CZqPFw1RFc1DfLCXGstw88ThcohOMsnVUnVBWNtTwThHBZw5fmaJtKad1dvJp3Kwgivk
m+GPUBk8eXeYR2R0QUdnZJ7j0a+w0N67YGpuB5VF3AL2OqbWMi9ZTWWOiSIV3ieD9qFce0k5HDDf
2vF6QLPzZbDALK9E2tj7wk4SZJNKfK6DEBe7WeiPjmoM35PoIyMc6jgHmnny8WVN13g9zXhtdk2P
2SwrEO5DJvP6Q+goVHNNMSNTDTHp89f1wNhA1aurVVXIydwyuWL+q1sYHtdhb/UsvaAC6cK0lUT2
aIWASHwQZ82V1VXdZWgauMV1EVZyi0CjuhtG2aKGbgvuEpWCfLJVBH4rpwC/qbWl4m1c2y18auop
9p008JDJpHUcrdnQExRhtEtuZ6hKjT87VQVIqEf4t7b0PN7MQF/pUAhkfshZ8moNtezn0ETFxgwa
mCatmL5KVov+YmwLBcOk7t1PjVDw1VpNiJoDQUwXKDfLKysLzAs3ylKJfCmYcl8ZgXehaZH5PGVx
ehyBbN2iIQRNE7vmN9w6XcH8Q3rTKhZNolZysONp3Q1T0viZcttg00Wxm7H+Kiu7SAxzEtvWGcSD
FkTVeE3nKrVoBpT55GdVbnyNPZQYfo5A5LpE+aJvJLZyDgWeiduiBgebb3Ijie5SMaoBcg37c099
vo4sVUOUZGJ2M1gDbWjLLINrN8utxxr1x8LKz75aTV4+qrYs/Sgu6D2i9ETAFfa88pn6GmqDHlJb
jdpKo/K4Uh22o4a+y1MRdtpBJXzUa3zz8gbaR3lsRY0HRcn0kr6A3GuB7j7QMY4lr0HoPIOCszaj
rTefejWZh5S8bXOV9O6wVGt6jqSnoMUjm8bdN1ZUOOvZ0yic8tgbd4Uw++wTLt54rWhurRWvOnQd
S3QbyhfjopjKCM3iYDxGwTQ+ekFr+FXT6Vg6RbrJ3QzWCJrHtS3s9t6l3N8ZdmA8lyjjH3X+FeFr
IFoQgGmPeIHcqxHxwa7qW746t/uGcLq9rTp9wjLflrrBdzDfeqGWUtEYYP/YD0A3dW5jrV3gHHTR
tMuhNtWXhGbH2h05qNQEKsz+GBnlg+Zm9ucksmyIgHT1D1VVGIzoUICmlvV96uj+K6hY9IPUMxtU
mvdrZvO4qx450ZZ59UnZDbEKN20S1azyDblsaKZUjS8b8cI4JUChMFxUVnljT0h8pt1g4iEx11ap
j2100LsoT+YDAvOpvQ/icRDfRWGX6T4p3by1V4Gt9BYGVi/sQbF4pahsmLWh20g8I3b0NYJAY6Zs
dHXYWip1lD4eummki+k75ii2MDgG98kpipZFpa7SbMxYx0SkizV1HvqJtQYuKURoY6P9QiZNGY/a
a8KjzUeDvN4WSFSjqnzRa22S0LBp60s0iNUwpeCY5jhMUTFVYbCI23kHwT7twiSc9frUW27LESa2
Rkeph9IdAmjJDIhdzn1YmeIxuU6SsunKdTOAxjU2emV1Tf3cpXNvQCxIwiqeVkNpU5L5cxWxMuwD
7JuJt6JjvdyJ7YS6l+2icOxl/aXTwtkUPoCIlP8Pjb50xgutbTgwXyRTA/kXiInnyn77/nju9XSZ
qaFkTo93FsosQzpmMq+nhrGYsCaFsfyRltUy0Mj/EX7kqZfxg2slY6kPBpWvZ/LLFbFxM6xcvMOM
fBdUwO+yBJpzbqvjl3jJ/7li/4+qxhKFYjTfyMjuEMH1OhCsVRQnDAX/ueW/ojn8v9Imfg+b+G9l
W/wPjK1wMSb99nL8gXNYv2Tfhm/q5XcCxD//zr8oBykIpiCwAhyTXMZbDnKbfzMr+L9Ae2CG/gfx
sHjc/hMZ4xHpiPxEIsUQWMYXgz8j21+RMS6JqkDkURkI4ECMh/+G5oA3ljfntzkzrOxFIoHmh+qQ
If85jTpN+igxEH7uJzS9j23SFhULGDRCf5zzcjVKlbfbqp5us9KclzZovyIp1FtYwNU2we+c+HC5
jMcAnjIHlSJ1sGPqw8sIm51lLEqgx2AXyML2tnC1RY6ZPdkaknerIxOjCL1mN1k6s+fRo1vEQ4z3
QS7g5wJvuBzHdr7OEtHizOz0eS8hybJGUu8d+V7SdVfS20DIxlBmOTsDQ1AXTFES/CbM07RRJLuB
v5zpW9heDnKOg0OpqfZT4YX2EVnGUyJr7THOcu0urAuH8nYsdp1nhhucaJZfuU11QxXmrvOxOfVu
+ENoKTdJgexjBTnZ5pRuPS+N1mCLkb8g5NnpYfqzojOGjBo41brQZwZ4FSggziTVtp65etSbJwcz
rh/L9goTmOUTnHOKDfcu6LsrKpzCj8bi81DP5HoMzF8ASELbo4XBf+WX5ZRf2m71GEADW81GOx7T
KXzyHFpgddn7mWWdYPM+1aDqfVmWn2Eqzl9TJM/ryoqidepWHbAaYDRxXKx4Be9GK9gEko4n5cry
V2AiL/ijaR9bOzlL/cZKNW3b9mn5OWy87AEGh/1gjACvrCLD7wO5mnp9Iaq2be1HOqfqubplMD2z
emvHFnnqt9I21F3ltT21Dmf3FSBbUJ4mh/dB7AN3dn1XtPUNO496tFP3zmnikjmVindGMzEYCjhr
zNIz9h7oNZrg7n02VxqaRmu45+AcHm38VXIlwyY/mV7Qfdd0VL8rhmXWqaVVf53HdURT24wgbJZR
PW+yqPhsaQbjBVUoGEul9anJWm+L+QvlsRU5zKId2I5xH6+jTOvpuI21t1O1VaXgLg1GQ/FE5cBk
HOtBT4vQNMbuIkSRjflJaeJeovu9sHNHf7K5cYabdKrzOKHmFzzLcmu4igGtNU76xTDB9j+UiS58
IZJ2glslZsJFFI3gn5MnhyuYcFQYYWGnm0zGloKZBdI3T4x/pCd/tdDf/a/MJ2INfG+lv/oWF6+W
eeIYln/jN2QPwB6bUyZYf7BRbNH/WeeN/9LdZfcWhoFwS/7fdd6W/4XATiL18dD7/FrM/7PO26QW
oewVaDExT9pLatF/wpn+tV6+Gw12tsrjs/EIrmAnchcizLmmamKfsVoirfZlsJnwDk94bW5+exof
uj0FERzIN6CJwBnir0wA0usSJRi6henozft+aQnzQWtT4bsOj/QvhHZ/XIVn+XshpAJv5CDCVWTx
1GhP5fjSitV/7xJnmjAZlzbEXS7RzSepn6Z4Xc/P71+C4LjlT/l93wWjxK5LNoPJmwE94exxNZlW
oTuq1R6ahvpektoybGhCmJwwubTAdfOJ0zTQs6yDrNfo3XZsrHHjACrdTWM/7OKKGtuMZstYQd9L
1qqVJ0ZcvWDUNg6XnmImWwaMAa0WWYDRB8FnuoJAE2XeJXfTQsCWiUxQQfRQ8SE45EwuE9dtNllp
IIfh9EzzJtLpSBtYPzUZ0ZbH3Z7WHX7OWJUXjuqg+HE6uNDd2fmqofUBUiqm6IqjgwN2LZtWsw7P
PMI3e9GGeTf66dhm67lLu8vOy+f7uOV/RlXEWVTW3x0zl0SE5NbG1WoWTDnnO9tsLm067fdjMdkn
fKjGTutktiktlUAn1CktOsPeMp6h0TRWxpULmHeTWDSoRnPsP1my5Q/BenEp6VBsytk10YxMjXHF
6ILvAabvKiy76BQk/fDda/Pp1M+cSlZOwKBO9gnXi+eXoXCCx6gigGnNcHu+R40gLM42xotSI+ZT
NDrtT622x4jQvKx98Ez8btvRae1T3+v8QcsDFrZxVULXbX3iFJjtTsJZ57iALumBWi2+txCfgShk
teLvl0JabuWqyxLtGsvHC+M/2x+mtvuRzOO9PZsvHnbbr6MpwpXdafFji0DtoE/w2jG21MauGOyX
BWTp+RGlBJM+HVEJmRwjtM+Z9rHOn5eP/D3QoqWLbKZ5iDnxIW2r5UXudhEgvSHYWEIZu66hzzZk
ZnIIC4sjsarUdkDwuoPVQzCfcJxw5QV4UFx2M/iZmRti0rPN/Ww4XMCcnVVdJ+1uyF2OuiLpP6fl
3H1uq4B/WHkNL4YbixPe9xL7WZAe0cPbPs32btMT+HLjejxO5HFGsM5VZS4dS3ndMhdODonp5Fua
ichORsyXAWqTwPhkd0FIpgaOOoyGKQ2+IRY3ZmYknB1DrLy2Cp4DKSyPt0QLrs3BQ4aXRlJ2vm0U
nZ/A575hIGOuFwvHinmNfZwqVV/WGohDI58XkUjl3Aaape0w1Vq3QL/Cy8EWD0Fezyec9g3phaLX
6WfWjnmoVcsUoxszJjhxFDy3BIf4XjWUrY/LX9sx1Xd/2knq/mSy3q4arRkuoC54zxHK3E3Y1TZd
RCTBG/zFHhh3b3keAZOMtTGPPziF8ySbfsw2UVjpdH2NaZ+jcb/MwtC+A/k54+9yDUYhmjB2rizU
Tgz28OjSPH4qAhGd9LzW931sMri1O+ZasYx7kGqMtb8baCmPdd7l11iROA0xTLkqutC7GY3ZuoPd
iV6LzpHGuMkQF0z3p1s6F/M2rJR7m8Sq+DZFYjipaRpvRySP12NTO5fGKKerpvbEBaO6YmdQsK6q
qXU+V/iA1y2ZTnvAmG6/Ejp1tl8by+KVmUF7UrMuUWPRfZc+40CxZg5fbvtg0H/asdMiG8lKhi+q
T36I2aEH3rMIpVqOmDYwyBxxPIH8rGp2LcKIfN1UdFHZVewN6lqIIIOzONIZhdwhowtCP+wz/kwR
0NdLPBmQLEFWBX/b8M40yvk4pVN9AfJ/WmUiiOtV4uAuRL+WeAcOeWJbJomDAjD0DqLxaAqDAN1U
eqjtVMTQiRtg8rkC7s1s3NNRrExKHf6BwUa1O0G+CLQNTV1mcKaeease6h6dsXIefRO46W2Rqfp5
qNuWZaxPTxmqqx0CvmnVsgo8xbE3b8peopcyk/5FMlfYmoRFXfxCnQ5lnFF5I9H91qSl8dzKgpyQ
DOTmz8brsoepGYcbsr7g1C5kVLNwxOccqdlhGkky8WchB+C1BBE2Ljj63oUbsuEdnnm60HZsI1wC
FZZLEtkBENlpQGp2kwlyE8ssPOy0bb7IsW3WICv5R3HRaJs4huP5i8JrNqH5CZg7xEo7Kh/6OM9x
K3fFDpBusIlnQ/cTTc9XA5ITwAALo7PsvmGBbQ8cu12ERJjk1m6Q6nsIKGiaJtVfe7DiOcJFQtsA
I4ivnHTsUUS0oecTcjHuS5D8pu9WhnVQptWj2HP7/Jg0BghPyfSwW9D2855jMn9h5nXz3osh/CJj
0B/bJWAltheg8q8URlEhqpIDM226WR2XjWEbH5FRNr6h4NACxdDumLuRxKaN/PQuZ9XLUkIv7jIr
+vEL5JoukNlcOeIiMEoPtmhD+mCNMoSvX3N3VKPqwNgqfRi82NsVRe185oikbYSNLsNtAQKHv7DP
y2bXeAQXaChQbwcHSLNlQDwtvcbyI1DQtxaTzm9GXmebouIFdwI7Pc680Su0ae2G2IfiJWEPP5iN
3tw1qTM/8CKFtxjSQ9qhnfe5SEhfcGwyH2NVFRxeLOexpSBtMQqZwWU20Ev/B9hqYue+bdt0Ps2a
3r/0RaDd57IKVnPbJjRtNeff3yltR84/On/ZkZPeVrcr4xqMMcf1IGWRsZZAgMzsNpoY46/IeVxU
h/241fROfLG6yf7SK83+kohqumancrZRHWmof2NtDRIY9HcQlFeo09SnMmL8a6oi32ipNV7/euqt
IFCnpMV7Y6b6Vi+Kko2vSS6EIvqkLqNyEfQhfOBF3I6i1C8k0QebwkvaQz611qaqcwgMSrf5iBlJ
IMWYspvANcIDST2kJfx6l5GUzidPs+kxcN64mN14vJZNEaDCl+HKsNse6hwu6BvatPnBAQhPgz3o
d+Bd6NS6MZuhPtv8/DM5o7T15yujhlsdYvTEtUDLliXQMKAJk1SUTow4ono6mFVQ3ODhnddxKUju
nZpqesDALIQPziTZYNduthIZ5iUNTYbdqUxoAkTatrNgVttdDvqbEdqtIQdtE6hqvKllw9YtIzog
si4hCtM9kunaNFQQo/uOYPiNWX/wfhnGET+RW9FmhbEqQIrcdQTIbZndI9SLC9lcGLbZ3tQhAaiq
Q6YTRnCXp8GojjXRT1vLNICE1mmh3TU6+r6Vm/dUzAzW/KxHk6PTA1CoKmmczL8iFd2eFktN93sH
QDh70DteJ/SqlNVebDz/yjCyc3Jp7GHQn8E/wD0e49KCjLlEfTV8mLEhTMIpiOlSqZRHZ7CnjdtO
6uBOJvofa+rJt8o9px+ZZBPAhevAmk/o6vnmNQvFHhNZZ7yztRqFKZLm/hLBVrIK+EdvF6oPxLG5
DvbAPZihL4p0Bp3ObqgxGHBHNzIa6fQsqnSMDQztuzj/bI6pQrpG0giNcm3XirKll0Bn+mkqpmVU
X9Sfrd7C8prG2gVBF7ddBX+ttKGvDYn24tat3Bp28Wh1JFhAZQwuuY0UZUnJyilCUpFdVw2bEnry
LgiIeyioS9A6CkWqG0q8DRViRL6EyFdIEG5NEMIMLVGw4xD6Dqr7BvmPtTXHYbE1GPXBjaTp04K7
G0oExMrVwj2r1Y4HAdWCzI41/DSymlL3USuQxbUJEiastYjb3SFkEGYxddDdlmgcUdn0QFCA/ytu
7+BcsmKT7FGhKiuiEBxXWGycOENMXFo9CgVCqJ/Crhf7f1Xu3dhvRnd+rXJn+nkRJU51SxezekSp
iO7InPKvBLCRodFjvpTG4hLOXDpAXT/NRzP20p2dRd1eixgBrsuwtm9tlwFVwhD3cxXG6YbgHkls
x6jytYP3HLWuClaBiqJdBoBy29cpR3I9i49hYkxIINr62VNzfmF4mgWOfeEtrIcytAaSHTok3RdN
8Ux5b3wdncK9MkDD6CtlivLUYzslK7vshttgnspDOwGHR3jWbFuXJCMzz1HngdslU0EpfsX1GIhn
O7LrYdVH83TzSzJfiLbcEh6uvjJZQt0w0ue8nlyvpYMYyWOKivsL0zA98Ouisx70ZYd0jLxCN+1G
+7EougsGrPYVEp72C25nsR/bejhmIuwvBm1KvyPAZIbPKG7RHLfBbS+r/EfeSH3VwzD7XUhvpKZ9
iS2FwZbGAZupVGFz1m3sbjNprX1vFRLrciAMYFd9H6GsnV7SXrqPZimLje7N7ioMs3lLxlrCqJOR
LjXezNAMiVPnd9o4YPlXrGRJluwRjWOFcaTOz8tue5w4VZD+aM3+gK4zbKp53cT5nZbFj2NBlzNk
lfdp3IBu8YibSI3qi7ISC14POHZsIrLuENx47a4EUndXpnl52c6ZeVBwBGDThfj1QxgkKQIXbW81
g5bvOS452svUZvhakBAcjM5xH1qNWTznTnfHKWbwTS0O7oGYt5dsitktpWLyDR98eZ/Uaf1YddUo
0S3B/GIoVsfpri8Fg8E0paSxYVCcbMsYitUvtHiqIFv5HTLsY292L+HgEr1Be+dy9FxUQlS234tK
d1ZTsAwBtfR6LvsMmYelZbs2BehCmEN5ibZ8ACxcV+21bbrhdUIx5JNDnzQbrEw1OV0OsXIYyz7x
/f9oC7SKHXua53fSBEoXtDMi66a7RaLJuSPMoodRNRYblzQ2BgLVU8Mo9dnSqic7aQbs7ePnuTMb
eysdFJUapPRdUs+s7JVm0aHtss8u3dJ2Rayb+iT0rMlXAcQ3J+r07dz3nU8Kmb3X3NLeRZEjL83U
gY2eqk4eotzjbJqY4TPk+IaoE33RUWohWTEAxTjqsJ+EXv4U5JJWeuh9sUd7uNAxfu74U/4V/9ux
/UNmrrrpy3Z6Dueg38J/c9FHIWe+8rx52PVK8sRKF1dCmIwIFz0eihXIL7KP7Lu4LzEJdTEfrPIQ
fRTUVFPkeFuhiV2LIeWWM8gDC3J6M1azc6yR6+Oub51NlRXBt9JL51UGz36P+gXs1xiQvyMQWvum
orodG/QVaDeKTwUYaipc7ZTni/rJnfJTEGvOraz1cI082rw2ot76aYRFsSqTAZlgF4fHoIi6G1BR
0WUmUvHZrkgkI4AQjGf3NSk0rFBpswOemmz6yqrWiKf1EzIbZ58NhIGWbVrupt7KEMOF2MfHotp4
Xo+bK+vuwm4OfKwMztEKy2nXDuop8gq5T8KIHYtC8MhCqu1zBJOXlHLyONhkLTVhnVL/lsXPrmUa
tc7a6tkis/Nr47Yo4fyQgMjnUk8S/cKouuCCmXSyplsy8LI15l1nYjFcwRQS3nWcgTACIlrXI/Oi
shLbuhhnjmYonK+LSWV3Rc5oJsePt4viJYSXFtYd6YUvjKk6X58pVVRtKWiww3e0nTlxA3BBKao4
JNUEAYE6Tg4oKowNx4m9Rp7Uke9fPMrcecgJwlphJAj3VIUZGDIXq1NMAAu6B9KJ2F+nYdh3o/NN
cgQZk/lSKP1EDeXQOaNNpHWu8R3dyHAB487aODWeDj0t1A1z+n2PeOZn5FgCEZxmnprR+1ljMXgI
+fTuYVYy/hBNWRNrocZg3bgGOupClDvdG7uNGdewUdqw912yRD9gDfzZBYUeK8XiwcVxDizkdTvX
GTOzQAuq9oNN/67XaMbFVck7We84j+e799uuS3P4dc91uRpgRt3FtuCcT9HlKEbqJKn2U7m4b4g3
9eNcjpssrLL131/KMC3pucIUgqXv9Y3pjVPRfjS4MXRVd2Nis2UkvXGlM0b7K20AjXdY4pD9TaQZ
+IWZML++FPpYfcosLlWoorvE7ZLuHQWfOuDlXZT2+a7sebn+/v5MwzIs+nBiQSa8vqiIA8PEq9Xs
p5SnaOKO9B1Fy44zqf3B/b3mUfxzf3zQjDAkXAYCCF5fCi4b5gL8Eft8iqzAz+C1sbi5ySE16Whm
tD9uK0BafprN0VWXjeMH11868edvjQl9Aqs4k33znCk5hXYV6WnY7F0AghuKLhoZ9XD//vNcbuL8
IhaaZRf+ArOic3bjaLBdtKjK9oxQDXoGEVVEKK3gOjOZe8+TOSIZ88ZNqSiS37/0a23JP8/XMlET
IIXBpXoOlvWEPRqAudTSJJkQw4o2pK9CI1hiD2aoHlKBTRHSufcvu7whf9yxjVeZmQ5mf2MRJvyG
GbEapOLLIJOhfpIdjby/hw4070OHt9aTvL/vX+6tbx8xGpHYNspF0iteXy7EPGQQ48Xlmlbc1Wa9
4/A/bupA6h+sMudIj18fpOUJE/wo2g5+0NeXwgD672/pzN3wvfn1bgKj/AEfErVCkxnEHGNhdtxZ
/xYFSzNpoBX//u2+9dJaHtgUZyHcu398NNJq5yHU1d6SoX0SHdnKFTzBD67y1kPlJ1zGVzqDz3N4
iU2UNPxnlp5fq0CfBIwiPHS+BqzVD36/t27IJu8H+jxdeW8Zov7+uqQjGvYpG1hQhzpbE3n35Ljl
098/tN+vcbaoxageHDZqDJZmezU7aged8/T+Jd58OXj/ID7yKgo8rK/vA+u9OyizVfuK2vUqRIx/
xLrKoKwf4scIQ/GGZDH9JoTrj16DkD7kMx+taH9+epauC0Yolq17tC6WZ/3bp2eLqrO0Es1PaIB4
a8vWWQ1GWl/CaiCwq/L+muixUEqki6nBFKYhz7+9mmOVO8GG2efFSIHiTCegi/KDUuLPd9Fihi4M
QWsXTd4imfr9przQaGe8nvU+bsNu1VRlvCIK+FJiz/vgVXzjStyEK8hDMDDxyLPXxGvieJ4mt9yz
tGEF0JoLa5J3gOkf3n9X3viZDGmbOjn3S3VkLwv3bz+TU+UpUCus4tg5kLx8Q7uKG6dYctKO71/J
/HOPtV5d6myPpUflLIHLiO97j8Z9gSkXRAcK0tHrSVLvixnULfUY5L9ArWub7r6uiJJyOLJuWmgh
EMwkAwLsNAzoLBrguU1Om3CT6thaI/mwcI2uCP+goV9jC/6VI8i5qt1kJpqzIyiw8XqAbrAroB4S
HkHH0R+ceP7gRm3Ee2e7Djs4cz2dD8AgLuns88uyWbO8ouOZwkX94uGSujaQn0+OE3/L504euyxj
fpoRIDamIVRY3ALp6Bwc4rxjwWTWQFNLBuh9HnAwIiaHdN78UzW4V3MAPiEv03qzUAh9zE4Sb0hi
EZ84IMtSvSmPZGF0q9Eu7T2z7WHdtq4Jyy1N1rTw5GUKPYEf2AtWI+v12gsJCZIhDgju0Nu4oalx
bpwb/VkGpIy9/wa88a6RSGOg4GDPouQ/e9eCvAepqyaeS6I12P4868CvTp5Bosi2HQNr2L9/wT8L
HuDghAkIgreJgjkveIgS7vuhysu957b2gX5rvqlD1V46VtXuAjdsLyNar3d27IUX71/5jc+Xag79
pIkW588zhwoh8EadUwBdnKbH3hmMp5p5zx10oOTl/Uu9cZMIPBaFsCv4z3npyFyU8+bUFfu8V0xF
yGFWtGsxxpAQrQ747GN31TBgn7BE07R//+Jv3Cd1FTJScE08ZPPsVZdp2NF2Kop9E5Qw0IfiLhxD
pB7JpP66DEA+yvckURgBRThPKKEH1ISlkWR7CD1fpqkY1qY7dnxFlvXXrynlBoIphFGcPv5Qq1ZN
CdgI7wS6gm5Y4/Daa1ZyMwzC2dJ4+vG3D9DWLW7MBKfOFPl82wrjrCrsrOa2YJntNYAlUBYxFawW
OmXzwTP88wPkYpQ2lAaCgfb59gVF1IicLufONPsusrQvgBZ+JKN1Fw7OBzXI8i2/rry5FMdSJLIm
24s42ylzC+xpoSHEWESYFr1SD4ihL7N+9uclhDszP6pG374iKmhkbMtHd7692JV0y+WKtdEfU6/6
hsf/zlIp8MfIyfyoM/+Ox0YJbusU3tavqoMrLk/7t61TNJw72kCme63rjlPW7207vcE+8cFl/ixK
l8twNMQHQPVx3lDoXX2MY/7ofa+Z2p0mC/tQjeyI77+Hf64iXMXQKTZcE57tOZAPTT8Ar8QAsWvR
0aLTQxRk91MWzimpWwbq7ryypvKDVdL8c6fkqiwcUghyspxzYXiQw6zg2JfuPRxP/pB5tOGKKp2v
RgjDsMMZYjeTB0UBSHwKvH72KsZeutwBTAgPGXPk7UBZNE+i/kR+ZroOq4riYCkL6pLsYGRxzr1n
Av0FvC8++Nu/+cMAGeeNQ9dun/8wSBKijMlGtqc7XWwSqEZHbaTP+f4P8+cKyyNCV0lLyTORP55/
SHbNNhKW2b5oZUZYXr/XU+POle1HVcsbHyyEQWpb1iGU1GcrOdBtfKh1wUI0VhZCliA6jA5cgPfv
5q0VyKEEAAPNoZxn9/qbmSEHjTjLUsRDBFFDOllEMR1RuE323Cf231fRnBmRibJlwDcCuPn6cm4b
Oz2Cq5SzY/BjeXYqdk65Cr68f1dvfTwuX7tEksvB4Pw1Hpu0MOaSjwd8mHubTgYjtkD8YNhSblUo
3O9EqCQHuoXNB1vVW2seilibupqEij8OPbROdWxmfboPQ/OGSAiCj8NtlTyAu/zMcv3B1d564Tn2
mLzsnCz/aJJl3KN0qibdY1xIdznJoqeBeJf1+w/zFw/xfOvgIUqT7chC5ny2rnpgKzqYIune7Qb9
AepbudVQHPsQkPqM2Zwc7hPDJTyvbPubeirSawGSche5aDpnsucZLCfV2qiDbpMNLnqMrks+Ot0a
bz55yQmbL9MS1D+v3ywVNLoY8pzdZrQZE7T1N6P1yhWqsuYQS/dLN9KdAKDGEKOw4od0gIgWeOUT
eY8EBlftsRpy+0AXyQNNqIH3iLiP9x/kG98aM+0lzElaJAeeb4iZ5O8Qj5TbxMfgIzfarV4hpgwy
9CvTt/ev9cbjWLxjS12xACXPyxjTmECIYp3cz4HxQ6fhsM6F/q2ZsmIvvSLZLISfDyqMNz464pwM
h4qGHeuPtn6vsmkEp8ftJeIxikNtZaLaYY6hFifsVN/XCugLaox+//f3CvB1iaOzKRDPV0pbAwuo
3Kbcc1a7rh0crCCPTnTjIYak4cPkivDv6zYuuLQBgMov/rzXLxvfygAPvS73Gnzy1WT0qBLIXjkN
wDP2OXDGD673xp7D9aihLDY2isWzLzAHNxDFJY927OHMZLYa1npd1livhfz/uRQcCujLFIzu+SZa
STtu84IjmuGVxa3IauAAsnUu4s4wPli+3npHF+rw4kNYOv1nO2mPJK6Y6Qzsm7y766LyBR/4Xdbw
+8VhfYJf0f714YgFDNMFucgm45PzD9AYmbWZUFT3szmj8ZPDJ9WpdUUf4IMLvbEw01KH1Lu4NrFx
LL/nb5VoNQ8owAKOgFkovoTjuHPn+u79l15Y/Blnq/Kra5y9E56WpAmUBr7nRBq+HcfVsRGN+GR2
TuAHhAbxFHUSzQfc9sCpwvtyULAtQBbsYNWkNP861JAFdjCstyjgyGrDnDVl+9hq1XG27ej0f9g7
j+W6saTdvsqNnqMCHtiDf/DDHEdvRIqaIEhRgvcb9unvAlVdpZJ4peg77klHR1erDnUIkzvzy7V0
Ec9+tSBWjxq12pc94SxOt4tPDDY6JpbLkAKc6rWlbfDGjPH9Lfw2wlaV1ue7uuw3hlQbCQ5Qc3yV
FSrVYZ2imc/T7gqfc7IHcbEckTWPl6ORlBej0o0HNxf3aZ33Pt9wvivpFXVeQlDwQDix9OppbcII
LAZh4Xw6r00j9SeQ5Ltff73vXZu8xSF0MzncvNf//A3abd9KNGbVgZjwczvLZzdprkxD2RllDb8E
9P6vP++9O5yam2KP9j0DoR8+z0qWqjXipTrINtl6TpeTnh8nWf2meP255WfSK2WwRW1Cm+5HRzTy
VSAFs6gOhMhvGoQ0ZAbdz23+gSH0BYEUf7D0T3FX/ebIZLz/uXRp+UY5XP9YkImmbMtmsuiJ1Mv6
MdmgTyiqlBsWXdQiJDPDGadFOBHKfGyDoiIkqAzAe+xWH48WKX8rm5SjAXR5p0kT1gnBUC64Zs+8
kwm2yF4sDcfjNBMFzJ01DoTUbHovzhrEWnSn52bvu6vVevjFTaxBa4P1ip9nE7J8YedDu87wk+yb
eWp3bHTxv6OJ8ZNeZqGjOPoD3IPf/Sre+42zWa85MOd5ULypH797RqRqb5VVPlYHVT4vjHu9ZVL3
ucay5K+vrPeeRd99zo+F0diMZVGLqTq4Fmzbin6DXyZJ+OsPea+0QUvKaVVn3gbE+5+3i9oiLmvN
rjowdIIZbIESUfVH7A5k6vvlN0tn734Y/UrOLBCTfip7EYARy4UvSP7OLjmJrvvRbHYkQMlSy/Q3
X997DwKbtj9vC1b2fip+i2Ux7IwU1aHLuhsdGYMP1POxLrovMiWzkNi/+Sa1966LbebNAZYIgfPj
nGZFXMz3S52WzUXClpeuQfbtpiPUEjOoDSU5mE0rffjlxm2qRslhiVlqiKFdXLixy2pybS4fHFaC
WM+IYmBJv/5Nv/vj8UCkjUT/FlT5P3/T0xz1rENT5kxt88UQ8UOij3cF3Kf/n89xXE6KHH+3lbl/
fk6PyS1pyOMdOIk2dHPkc7UoMCCH7jcv0vfKVppThDbU7T+c7dH13X1ogNnBhbOWB8nOSNITcZ2q
m662TpmrXRV1e4+U+DeNivcu4O8+8seCNVvNgoyeWh5gRu3jof6C2IlwOwyjevzNmcN47/rlRMqQ
jPKRs/AP5yI5uWazzk7JY0ZfPskEKk8KbHAsNNenfRv7SqOwocwTOUzbbddA0bZkZkfoT4z9o0lT
5TFqXUhUOhsLbLWxZ5TI7i5eRQ3qqSj8Murd3exM7oNr8dT07KonMKX0c7DmW2uz1r+qk846S+0G
M5jsrB4uieI0IXDGL5glUHItRhoO5aLfNYSuednD9/j1VfvetyC2TV1aHFy3Pw5gC9iCPdghKr9m
Pa5y1Typmo9Wg8Tc0h9lipHs1x/43q9428wiKOPQbP3xa28yLYZWym2StkIhFzd0zQ5VJQSEOMLS
2W+Z9F9/4lt24oeCkMSMzl+Q24Vj5g+/aVTWBVPSojzY5Sr8ZBrsOzPRRr9CKnKWQOB8aPTSDRDc
b3tXTB7cRBYP5QCrAD6i2CvTRHL91z/UO987xca2Ai1YDPzpyAvdwQVYYBQHgJtmmHSLfVEllI0L
RJhHCGfrgVzky68/8we/w5ZtMUkl0PXZntrIK/R/3tHxbK1NNHJH92tElBVK645AqrEDjtzvBcBS
jyuF5KRVhCLuEn9hJsPmhakFv/5BjHeeldteOHEMXMAM2n74QVSiEXYp05K95cxgNLLtNaRGsd6Q
rYYZzzfjHGVGGpkVK6hfBU1kZFrMUdMuGa9hSKm7ZYnUj4lJ4a3LVf1IWVztk4lLio2pfEeoz9oT
yf8CV9zjkT2Gpp0lIVlhM+iUSh4Su3XCORmcwI3P9Do37nL8FVfctiyhLdwIj4k7iBOAxid1WPLf
HMzf+/szAWMH3dkm9D82jmi3ZUUvDf7+RT5j14vJotpz+phqSrL79Xf93kcRvCZrwDY6r40fChCG
TtgstteSqI0E9567bfPNTX4SSRE//vqz3n5vP95pW/fX4PTKa/DH4z+qs2KYypTDwWgBuZQMjFn2
Qlm5jzAnBNgKtDMN4OC1nPXpUteV+EaXivBNo2j2TaV236r6/+Ib7pfmy//86/mV7zJIe9mln+X3
zJ1vl9RfJIGfOD0YI+vu+bX++c/8yW+giAHUY1BGWm+HPJd5yJ/8Bk0VsBg2+9Z270LloW74E9Rj
gnYg5klr+S05B7Lnb1CP/Ycgl7llsFDEcdYR/wnA4S2Y8N2FRkGyFSYEn+jyMjP/8UJTy6RRsc8q
Z0Ds2kzswDC4y/CxG4VZdadMLR2ORjnvoSTbE3GzU+vcEEWJRaQUvJikZ9WL2cBJAaeYGxeVQhgR
4A5oxljNICIWXUo3IM9YuNtvu9hpem7F0whGkG39LBoOuA/5rA9QNNkmZyl2YJ0/OddG8tBsgE+u
o3iJq0w+cGnI0qdtaAbf35iKlGUtNtbUJ73q2GxmhxLE9R2pfUJSoWvGk3PjJmxKias0leEEETIq
vNLF+eJbQ4V2oRg6JPeesyjRpmaumdZ/ezf99675zV3DWdPkiv1/3zb3X+bn/vt75s8/8edNI4w/
LJWHH09AjvMOCeTvbhr7DyKBOh2M7SbggPbXTWPYf2y1FwcaItjf0Cb/pp7oFuAr8tKMb7crnrnj
f3LTaIz7eMF/d9vQB97C1xxPTFoNBv23fxYAqlSUsa1r9fiGBBwVE1BosXx+wwKumtLCpmAndia3
c0vZetH3zfjRHrOWEQ0SRLXrT8MC8L4Fen7xBgxcMG5G7NVkyTVWUOV5cBwE3nattgfTjdjsoAsf
99eVg6byxjTTXOdcWuGxPK5a5+qXwkQI8aEvWh2KsJKvtbFvctk0F27TqQ7biyOLlYSZxShL4tQR
nb3dusYqFONmQtj+AdW8tGB3VGWhnRIx26g69EjI0ElUs98lhamTuTJJL+g4IXJGbyAOFqAvKeBB
7eTUi/5gLgBCc4+5WI1Q1Yxmd09QZrGOA/ug7HbxEnOy+2hRlGH0YOvTiElqq37Oqsh9jekgOsGq
93PfhtgJ1NH23d4BtTCvHdMdyY/Qo5OpQXeyy8i6oi2SswjK2Aj807H63cg+xoi/L1vcwK2zQxnX
zdNc0W0Gg2rIQwbjNpxojT0to8VqHxHkQ9qnd/FWvHvzkF20elUfMn16wKRj7DM5ZZ5WiviQT3Gy
eng+kkdQ+FMcLmN6dNz5AknhGXXw8NjHZQVUY8OGzmzCVSNj6zG2P/PcmyjLpiecn70PRdfPZwOA
af4wj7LCi6NlJ6rNlzitu9CI8uFudQe2hFal3LPS/qAYpEMIiE17aHzOztVJwwlxO67pA6qBr3WR
yrO1r1F35/HlmrRIAAb5RGP0VI51dcjlpglKjYC9WZ3BemOfNY2q7dCtXiPBqL1czx8aAP/B0Ck1
QP/xi51W9kVpr9E18AqbLsuseGIYOFEYUYA8mM3EEWjEvI5XOp7eYByBbNICK3xzGpNz4LfdhSs3
4gwxOdzD+N7Zd7HYjIsTf+0x0aeDPu4hyqQvbtLOpxmAA0vNlnIbb1TkKou/REZUX1mKvLNkOmMZ
X4q92pS0dTETHWDB2ax+q7ZnQD1RvMoaWEW0zCPPhWTXdbrYxTBRfCtRxJ4c1pfaysujTMCmRTw7
PAJMtKQxlb3Uhln7o8V2dhwDXkW10Qd1bZReX0la0KvCYFEdC0rmnm1jfb7XrAqjbZE/KEV0XNeK
g2XPiq4llUeLMtozYKWcktbCFduY6VdjsLpPw+r4mSa9LJ/oC/Zjy1YpkkOAqiDiz2xbcscPMHgD
w1yVr4RmyTGOYH4sr3Zclqa6bFyXzUKiHNgXH26ZBU3OXcGO37WNhKLiLYi/t2G8ujPqFPS1w2ad
r6HguGdtVvpS1dZ4n2a1fgKu0ZUcVySfxoWVr140yc9D0bIZF43jNUl9zR9HLotYcHz33HleXtuG
h2oYOyab5pKKVJfTMgl29fjVgJAlMOCja7XYNe4n+VVr223FAB/YjjXlIfkKIldwr02CMY+ptg3V
qmv1Tz0g0lHfHN/rjpe9epZUotxPqdv4Savoe5X0MsvYE5LMDHg5dtTnDOMYMooYCAHLt57RbBOW
pjXCSKwFS29shOvu+nEmG/DgpGB3Qdw8c0s96gRd2bvL67Bs5YnVR/OSUEIedIBnzioFmULvooZg
1fihhH8Lhqix0gtii6PmcXg1glUrteu2jD60eApcmsGGOG/Moj5pQu5AOo/nI9TBW0boyh19YOdZ
L600AJDQIiUTcAOHONlCXiggwqiu5t1SLCqSg6UOYeqDWpZSXhY9Rhb+PdWuVtRl3213bW5GhBfW
0dhFrTUD7i+SPYGqa0IoaZgu/WHS1ERHKL9u75LV9ZbIrm4QegItqK2DibX4c6f3N8jBksnrcwNU
uSs/2vBkvVRVlRAUxdGkUYNkj50cbMaN/BrVJioxRSpny2AlO3cctI03KMKmnlNvAc6wi0yN54G7
XKZoXa822MLFkorMI2XrBGk161DzM24tB4aCNPV4nwjASfRoXB+2zuABPt4vStzxDJYXYuCphedl
8QTdQF+Vc3WUORQC5qyWF2vTLVEkHZJPDY/dREnE300whJ/3ytKKY6eOEX0muIeOLcrPC+ejUFUM
6Q+aogRkF9ogK2s6Imzg9/cizURguPlC2rgQQS/bo2A9zOuU5iuAog+QjetwFdOwU+G3+NMiVsDR
Jq6cak52w1DOJyVvX8HQXBQyGs60Ge/IOrH+WMBvuSLLpZ7jVa/DSl2y3ZRK9biSbDwoliO8tmEl
H1pu6rtxDkjS5e9MFVx4epnzvGttdCnqApafLdUkl584TudnVhNFnrZUhUdadvGaJdPOuQb6fZ+a
2wZj/pVks9ixtfmJjMZGHoeGwOTCii6iWot0b8x49NMdeYE3PfnI9LrrKNcjPxm1/pIFuZGXu954
tho/1Zr1tRHtF1Omxa6wKBjG2Xwscf/4Zd63D4W74Vk6s0NAM8uvGKEgbPVZHpg8RME8T8k1mb/s
Ruh1c1RdfT3HC8/X4OSfhjJSAx6muMLqdHx0l5oXhjTu6DLgbYjJdWazy3Od9foXvYITWeosm7MG
YoMDdZBcCaXa9dlanhNynEK5rKYPh+Clh/TsjczLvUnwM0woF1jSbt0HxgPrdW70NV8okAPbSxw2
Q/nCGn78UebZE7d9Dilzqtz71rH4swbirm4AeFnMHDgKEd8MfTFdW6iCnwBZ3hHngctRxOwk1/3B
GFx2recka0Krj/iikzQxPwgr3wBNdufBqglN+kO63/YOuO9hnBZEkCyME1ESGlwd/dWq5soKFn7P
nt5o9dWorfKg0k09sFXofpryXn0a1Pkzql55taqGwgbsmIzslUvjyirtMWR/eK54sjaMdZjx+UIf
2e+NNslvo5a3rSus22lRMdLw1ATOEukN6h9gMl/7juH8dqPG/E5paNaw+zt73zSaxS1T2UQ7ul6s
gz/QC4NXZdA7XRBoSPWctmT2sbeF+lLF7amYWDcKshpCQhsbr4XdI8exU/2zFmectlbTFuQL02E+
wqWCp5oytGHZ1Frmz2rhFkFTD/3dOnXtEYKHczEmrIKLyr5e7eosqllDDVCUsmWMvynjcgYs9xrF
TuknDEuuhLRS2qydeaHhBA+6cmLalxoQ7etmhWSOECuspVHfdobZpWiR1P5yzvGOeWpUW54jmyEO
VhjuZTDODJIqNy32sdZlwFUmudOY34Y4qoE6dbayhzEWlSjcivSRp1n+yCtu+FhMs3rHETc6qJmT
HkkJUfFGLUvULKFmXqrgMMG8PBUPsZ5myxmDh5LEfdKdhKJzQyTqlIdNWoiTDlzKTxCOQUgwN2Lu
GKshYvXuRq6zfISHN7xazcQEu6/FGQQoeWXGSfehJuwNR6ivMxkYLVi90ko4fMMjfRCdxFvE8aGf
7mM6TgJzoYnukVylAZm2aJYxTDPuhzPyX2jQXfDWHybQqfbHOAdRF4zuvLFWBkSg2djN0ls6e45D
MzftSxt6y9PogCKiWBnuirVatAAkv3JRVJBzIO5Wuy5yUZKV61wcsZuosACzGOGGmSuu15dT+ahG
c3TDeb86zCWP164Ud1NJbdxX7fBSleBxlMTJdrZc4zMUHzbF/NhKT5Zjea8lYALIa+n7yS3zc3q+
7W4pJXyduC38RlmL3rM6dq4nrZpuChMJVADlCUPquDE0Mm04L6sVOBtGmcPgzDHAEbDst66TdfUV
uuXZYmFiVls79+nCwkl4LZtELL0LdE3Xm/6VcjN1Yd2ALpjMu1rGdt7zGFtq10GukQnW/70pW0bk
VuxG+3aPZxLGLOoyo094js5uMVM62cZBJrb1qLtpOQTs2DXOocu5F1+IH0aBqtDpPYdHQTeGS7jL
QqgIgCb0YWx8IIoTTx/MpOejVJrD0AvtdgbEgrK1VfarZaMwAdN5aklqHDuuyWCQRnreZFaKqXdw
vpZdbX7+Jj7p0k5me/h9sJhElD5pGj7F0hTTheR+9Nx+Xa3Ahl70pXab+EC2nBJck4nit2nnPKzZ
pIagtlYzFH1B/5g0zLNKYQ2LtrHgrBWXtbNl0vjXnlbgxVtGoGFeb5a306RZp7VJJ18vzSawEs3A
ZpKQ8YtzTC1vfhW1JV0y56Pmw6ioL028dgG5EvNDTxUZsgkp/LXSshCS7lact0s4650Mh8I5Kk01
BuhEx1sZp2LX5ar+zJKqeSjzrvGinCdTUTeuB6kz2acxi3LM6NxzIy2JeeV9Mr0UQhn3xNgx6SUC
UQw4Bn4S783g0uj6Qg69aCmlUE7mHGlZWBTmFHLd4LkRsxW2y8bw4aJUPS1Lk3CC+ByKgtd4NCv5
p56a3qsFkzRwHEagTLxJqonNYNposvcVVWGXPzMM+JvEVCrhKFdvZhjCyKzw58XFnA+gl0EpdlTg
eGKKJUm+oNEwgVKmKQ/aFr1irXDv9jz4hybzlwLV5toVZdjlcuSlMy03iVTF5TjHOSrf1D7k9PxC
vQAmobImcUpV7doFjQSZr59JZDbxc8/wIcDwiymq0Vr3Mlfazp9haIZaEZnAIYXxFOOx9Yypx3ld
pkn5hGHjqcXA6CWjuzetGegaa3WvwKJYiE7V9YiVuOD7G4bUGy04CHMVF0SD2HvKnNiGeVM8k6FO
wpHfFlSi+WPjcoiI3WBZ29cqKz6++W6AeKl1OMgqZ9vIAGBAt90rUhGdsrS3nvN+jrwyBkdCzayp
vlJB2Qw7hMFDbM7teW1nFVdL7+yB1Tm+3pnpRj7Mr+k/oBEdzHlwGb2p42UvqbczdYTXsbV/ZhDf
R9ECPVsnKFJx5qqwPjmiZeAkDqUJbGFSWv0mkzDP8UJ8lsnMuhoYZ8BwuXOC2h5gQmqObmMjEdSV
/KQ75XjzZuaJ0/aF8xql2FKhITFXCF7V0Ix0Mcd+eRxlhFF4nC4MFEwPlFL3qdK2vgPJ9Qxaw+S3
80rhWCfHCLpXz5qE0mHAGj4Jrb2YtAVuW6Y/MIJA0jWa5q5hA9+fWDF5TGat9AwA2AGDEuZFQ2Td
r3UOXHrNdXwdyXmqVE+ycdjf75O7zta+suFA/YfDEc5TU90ltf5kJFpxNKDuvPZW0QVq3BlBo5QP
M+HEr02Dp2oXV64tPboeFN9zw8xwtctbWICYS2p4RoFs3OjTqA45qqwRFpsnlum21Ugre4UbRbSd
5DRB6DGh7GZlqXHGma19PhjiFtiEJT3W0WsQF2MEmNPtEqlwJ5ShreYdSEJKSXQUM0cdsKAmf52L
HNTb1WibFNZartQecNJU8xAZF1U4uoXWg3hMGkjdtnvkv/CP8sr9qm+cwazm4eGmyUk08A5Bs36Y
MOB9jvJmaPc5upFwtgfTc7ANQfaZT2vq4K5UtYeOV5JfaBJzmb71ApuNiCIGZPGaPW73BFUes+y9
blEJAx3hkYDVc5xQfgwHZ2w/xe56mrng/SJtVLyRygWqGWqdwmrDrHVOjTbK3d+2JWRScB2E2vsV
pb5PZaoTgmrPu3i8EVn/qpYpVzxalVDM1U1rNlVAY8Y5gg4HwEXD/5uLCbiucjXpJiM4sz+TkdIE
E8xgP2bZYJ+opKLYydMO0OOVoLOG/ljJWKVzgV1Qza3Xv31NWTSlflIvn/IYx5QuF4O1yS71Mmm8
RNao3U2ulQf2vEyd/6ZxsnpnvOPZp3tsXeHoUdvh1LU0o1Tk5VqkmBeoehT6LGmqh52as4JiVxem
LHo/Wg0TX1U6iSF0Ym1Tq6oJCyW8HzWx1rs8XUBZApd6slgkL8EWr+vnXE+i2deWXHmu7bK7ctRC
OWS88ACmOc5MyjDrzp2cIxKhkCwJZkA3YAPj0EBm9kKdxa0VN+VzSrT96k0ltcoEwnxqf427TScl
EqU/tbShb1Zypb6VOkCW/lZK6ViV1studmvATn8rpYTcCDmrsHffvFJ2ju2q0dOqI+qDRA20X8J5
IVIutbSDjfpmmEqj8X6JrQ9UCNY3yVTcLvLAfbCEdtdjxxHuA8l6nvBJpd/FiKV9rJpXrtZHz+Vc
KX5WRi4S2E09VXBIV+C1UtQQhae1yjoRbllo9TNjciRUXZbaw8mseP54tlSbbP+Tjyovbc1jxSKj
vJuA5viOXXcPXQNItW1dF95/DdbUG1R6fEuTRYieM+3JrtkiuoTJq94jsgT95LbD+jjkMHK5jd8x
WDlcPa2vNhMM4bZKzyGCNF3AC0t4shtiKqZlAsily1Lymt8qIZ4yT9+prfIhk4cGAbj3vd8qVorR
N11jvrOGRtJ8UnOWFDiGufwmFPFQwCB9tRLMNAH4O3Zx6aktt0s+zrn/nezK6Tl4zzqv6B+MV4wI
bhaFsn7tbfXU5LYMWL6f9jF4rhu0pfoj9LFqDli3KDmvW9p139YaCuz2LycWz7L6mrXl8fGbFytp
6csQ63AvOjBoj3mjqJdqOS17vQHvweG1N27wVTq37xqzZO+Od2ys0gyd9YG7tK54rAI1ciuopz1+
iPQncZbRiTi7pMOPDfEncVaHgyCMZBdnwZz312vcm+g3lkYPDdpQ9yobzKfM5FFZFcny9U2qhTmI
Qm21WSJ/M2slAkEfeJy0fRxsq95NGBSCGI4tL/upDjjsIJrHdL1vlMlVPVqjZx1BzeM4gWZsejs/
bxC591T2mnper/X0QWaVnHnKpmWQKJPp2535ZjNUbpq8bS6tBT5WmWhYjca12U+9avpYHRCgKd0k
LwjOGB/p3qIZrafmXqW+O+/qdtoNkuqfdqbzhtG7XZIMf+om7JqZZfhk78qLQYrPykh+modTdLAT
S+Jbwt4lRm4NI9NJ9LbGsU4097oiAHGcFms82YqzTp4dFYEJ/jQcqBh9+s3dqU/EcPEm9XJt8QLt
VwvHaFF3mbs8xwuaPt3MORm4GW1FLSrplXXLg5Ia0c7p8Aa+Sb8A8gAEZkXXH/82f9V5BRJOuEjp
jFkL2BR1IGbW1LLq2j2lhbn4HBUI53QQbnmRQWhznZo+sCaKIvhOCLYkvGwyK69z+lljfq44bTBZ
jG/osf5pBtNyd4V3tl5aWAFCHmg3Pc6LKxLN9IHH/EH0+kcj5mENCT9MTWMN6JQ8i6qzPTRfSPam
JA7eBGKVo9Q7XctNcFFA3ePsdnUbjgqmZfkCP4wXx+sV260GPMv2senb7NqOmVwrOsCgVu7H1Rw/
/eUa21Z/d+pKhYwy7DvhWCmy9mYa2puh1ovFg4fJq13bDoJoQK7YdtponnpybCtVPzdH5dVUnOEC
HSNGa57/3jchGSP8j3KyBg+D+fnYNPOxK9pv6ZP/jq1/M7bW2Oz91dT6f4vnl+eSNakvlUzlcnz9
n399+yN/jq1d848NJKPB79C2FT2mzP/OerjolegUkddgDkPPaFsM+beUCZMT6IgtHWqQqXMwcvx7
bG2of+g6VzTdSUoWcAbafzK23gJK382s8YSwWbf9FCoLfT8n5TKt0c3eMJWDUBQepnSicFEIs7//
7ju5/vYv/D9UydfkfWX/P//6MSe1fQxWEIBhxLK2DPU/R+Or1jM4WUeFbJyp3ec4D3Eyqe5VOY1K
+S1ggfkr/lK/81k/ZiD5LHayCEmRFSAD97bB8l2ylt8F06XRiA4wtsWVanfjBWkb48QwfL5ubE6a
v/lA46fwtLBYrSOFrhLa0eA9kOf5PszLy8hqNVirB2Cm4A+jtpbnNaUC3FGlZOztikk8AIoz9J0K
UwDNdQEFd28j0K72rQVDxhpHEyYmg+l9w1oZebIZkvciOrqpc9qdtwLUNaJPsZ9WREWlvehosebq
hOGxvCnyQuwLbFMfNEaFJzES+1SiMr2M8ABd8vBi5cCIq2SPsaE8pnG/hK3syxtdMdcvrLGtD0lu
dg9OE1+Qx0vDySkYXDeFysqSkV+wa2S7fkKYkCj6UH5FwlVfrcaUfdBVDqeVGhU7Cx41ZkwIkkNd
TQe1jmpcJq2+d0eayF27TKFGMs4rpNGfOZqsL7sGCqjEhfisFrFyKOzNzd4p06ElURp75iyIUbqK
Xn/u3bI8t9dyZmNxTcAfthPvTxBwzGN0XiG5IqY8mJPO6VuiO1M89U8ws6ylP0+qJts5FcuH/hRx
nfsqIQIIskZZvQyd0zxl4GEeM5HrtyJWBUdgtRevGSd1pvwAcYgUM3KgU80K5a5jCX+DtBvJS54U
ruWnMBuu1GJkQMn2XX3uDNPAgKyaHtxlLfw8SrsAwzvXXkaxwrZUZl2lBoTsOVVp72TLbdIKO+w1
tXsqeeft6lmVDNdsxYK6b5evXVkm+6RKPi9b2iEGFHQWCxdoq7ZCsQ97vpykioqLtijXRxIryo1R
peu5ukbbyjwtY1T1o6oEeZoxiVbImZh0bmipq+YBMmcfGkuan6tZPLzGvS1fcm2h17HGdPVCRabi
xFfQByDbP7eyYHdr6i5hlfIWc4pXFT8DZ1rzLFIogPI8/iB63m1t1BR7herXI64w+1D9WfXSTRVn
R2pzfJdnmdKZQLsloEBbdbNnyyUGsirOJyMaDMIfNv052mO3ERKQczvpr62ZLqBHZs3k0ubumZGE
XhgcosJMG7/MpaPsrE6RF7lercguQGDzm7VeGgjGV1hV9SCH9X6L9UrxK+netq0g922tH5WhMy71
NdFDfVn7SyqjNZyEPd1VlRiIL4iRvrF5U9GPBo9X64cUxspoegAqk+Uz0wwOuTjMcEzaEHMZ2S1u
o2/1dzYGeVzmVkgvFvj6UrT2eu5ObKoeC6FSTflJ3KoqBEOskg95P5ljvNXI/UStqrBhOSxjn92b
XQacho4XU7BxuncWSWdQY24UIL5hl46MWkqfpSX1IKRbVXvaSrbzceY86e6cJdetY+lScQZQ7BeX
QVmftiZFgrR3cT6t8e2YW/w/jSYd40u7ZaLn1WVXTdcx2nsXJx37aMmZiJQRuHUfTdaT3iRoaTBG
RwqdSla69IdsmBTwpUSCnVdnxvhO05neCaK4Jh66uxx4EYRNTfT5k2I1+Z0Yy3TfqRWP4bp0rMOo
Egd3yP90fmTozO2mwTZO1jzWKi2XcQKjqwCXtqSB0l6PWlwes3XQS4UyciY8tDBGENq9ntAE8vp2
+5+dyI7ulgUgnq3TcuXIWDU7E+nqsS5mPncwcafnQwFBo1erE2ZUEUqG+hUnOVJQzGCn+qw1TToe
zuhoO83u64DQItJ2tHI+5AnauCyKIMGNIvFp7vhvrVSqOxqAEWOVShkwEY9TeTMbZvPFtE33nB8k
jXdgpuuzZkFHFAw2BOKwW6b66OLauCqs1H4GZcHPZxSjtot6p7zhOMBxJndLfjbFbvhnliLLr7rb
FQ8GQ/HrIs/sNXDRJ97FZZI2dGDrgSBOnds0C6ny397j/60Cf1cFUiL9sgw8vj4n/wj8at/+xL8T
vxrhXZOFYwpBsq4k8/+qAllS+GPbjCQ7SHX0vbCNJLAK5QighMv4DSDoXzUgUWDqP0GUhwAjNxYl
6n8gbPtGd/uuCmRjAXwNPxaCDPhDP62y51rUDhZ3zSUgXPhpUTW3Z7i/Fz1UXG2xeBvPpBGM6oTi
1i7u1rSxxAuc2C9JvVp3nLgNy9dq4x6gyPyYO0p6RkqZqWChI2T2msp2t9kmRhoSRusib5VCj7E3
xvAVP6gVchGycWlhlGfoQ/r9OBZZdunoiUCL3hbuLmV6eCyjxfCdbGj9ctFokbA5EVByW7sk1YjQ
ZGK4AScoO7p0EwIQo2nO+0GX+8Ue25Muuul11dCBltJ9NbFrPxVT7RAgS5tPXZmrvsng/Ggb/TOu
L5zZs5sgo3D0Ljlbl2Q+qE1t7vhFKZdVpkRz4CD6TYijwtfvhB6PtBabAbDoRoBnMEHXMLtSkkR/
HJf53BzovmnpTHsMjMXt0mPghhhdMYBTH7nvxYfZ4pQ6V0gwG108zoQewhGtTmSM5Y2ZKeQ9h06/
pBpA14IiGroBmWnCfNOROV56IZTiWciWE2Dzf9k7jx3JkbTLvsushwVKI7mYxU+6DPfw0Co3RKQo
atJoFEby6f/j2WKyqtEo9L4XBVQCGRkuTXz33nPBXHtSlKeOhuB91RrT1770k+OSeM4OPEn1o65y
wGCkzH5QBRvQAt4rwGh2/gPtUm1Dnc/vpIV1Q+VkQe+4DBDw6yr4YttjufV8Zm8MF9/qvH7rDH51
08kVIL+ePhIa1bfUNbVISbkfe9LHh8Z0cqIrA2OfFTl5WD/5XFtFlDAQP14/kS/d1ItdYCUsbbgE
ywPuIEJ9me8PPPrJ3zQGOz55bkcsG4kFY+TIYaWPbmmV98vSr3eJzsw4I9B/zjj/ED83Z4/f4rTb
kLzS3i0qkGe14eRPWvTV2avlcs4W4dzaoY2AnCX6nnGf2jVIV9+oiq+aiAYAnEIl7p8QPA3Xau1a
+9ov9FmtSX6YvaY/D6jhyEdCp98zuzJi+uq8Q2YNDQ0no/QhgIfM//LBNy+6WcxIKAxpkWpss4k7
rB5RGvTjK8OJUdNZsdi70ik7uhtMP9/YaQbKPbM9VNwas0Bb2+FpQgcvmFiSvY+xGVNfoedz3vGg
/E4Qwl+X/iXlwFpHE0Po39txbcHiV+HBh1Z2Vp7xXawebsQsKzADExGKHA7bmLLWtGYi5cidX5jh
Wz6RqQcbf6K2Jb+v8fjvoAmYXydhVTs7t8S3skvWm3WupywWU0Z1CP2j1KMP+p0MqHNvlIm/gZWV
MMJqYWw3pV5OLdTZIQ6CpL1hXqzlpr4eIJYRNw6OUMxVHQd0IWYS0LNjH3u7VI+V6ZEyqvT46mVU
TtAgmy10pZVG5IdpfjKks9B8FQY11yuekmCIZ0Z2FfZx7esuWtW0YISZ0K2HZNliSltfphneOpkC
a5d5jF3R7HlL8CTfZkGj7oXoNlYSqGcuFOIxdMaDapz1To8mBp/Zv/FGvtYol/Z8zJNaHwIt2nt8
VMSntEWtXCCD5ansK3lb95P9bNtd8QVlFFulKJNo1KRpg4U+tmNDcomq3I7e27aPHTw5t5xht2bT
6ofU7dR5KZBhWTzNS489Aqx7Aw+rzh0WhS7kGqAxkHXWdwsW3YXpd3O0rck+1v0ootyihgDYPY0H
vMl7ZSfZJsklwDBJq/1iO8PTGmbLDwo6ZMyheyEUxxnXXzqstAzypg3JtoybnFfu8UbJTZ6wkGOb
Gk55Ns4vHP/dHZ61NBbcU25NxvzQqFiIwjTTm4RUyAf188SDpa7Q6YBJKhebwaboPfHBJrgeIIsb
P6yiM6JZZw4xOHf8vUgMdHsvbx/7TlixRLca2s78TNea+niLOaDdThN3yZ5joky67AOUxnBWdfV4
xfThTccw5iglT/a1/XmFKL/TlK7cm1Ye3uGpAP82jMm6ddEa9rULsNV25mBDleO0Gak0/wEEYeLe
O+N8pXa6ZM3EW1fqLKYOyzhnBlB1FAf9Jucwj11Lro8C/+oGE5H4GIOM74YjkFi8oDpaeTmTNxwx
GlapjrSXu1/KasIn4Xf5xQLmiSrWWp+6Tt0NrdMvXHtoetOLffAmSKyRaSQeHjgLicZcgyMlkI+r
aR05PZhg8x1LbEtz4Q1ubC/EyD09aFmmb1RQ14hedY+tqMnuycBRikoLkH41U9HdhA7yXgpPImAF
TcID66YR9/i2et9wHtd1vB/TfIg6cBmn8Xq78PjsPReLXd/AdIz4SuT7JrQaLuJpdgwD47HkHBvP
WrVB5DhXHHOTBocc5XKXBkO17Z2RVqggORclmKhW9OMxMQtO46vJoFWCPeILhX2yhhiZDiQU7Lm6
iuRJfU6pvWIrSvQnI1+5NyZTnNap979ZflV9Vb00Lh7+p96pPazxBIUWt7/gTOnOWjv+UQ3GSj7R
hybr+dNLTwfLjSfqz2KlLivDKrDrSiqfp2v0cFyJr0azkfY3FIeNWzdP3cc+bdr7tUNKDNi5pqgo
HqxU2h+Gbmg7ZVfmjG4l05tFu9ehWifvXMu8oKKHBj6nQDuyzbtSuK8zggDzgrra5g04eZ92v+cw
SCVNREF3J4OBzq5eOjuzS34EZcoSSAHFPujJCeisrw59W63nzKX6Q3pl+j6BA8bQNbUbXGzdhhDZ
+rvXVc/0iTWxXRb+ExMHbzdY5RDz+JZIFM7txKq6lZn1JeldA2ism90VsqUhzVhuUQXOS2K5LxUV
Vzdd4bhb+tInOtWycJfPZfJFjcu8d5lAfZkNSsvTcAyp+IOO4WvgJ7j6vmAOwEZr1tYu1VNUXntF
qzH7NEZv2ajFwYGLZHAThoSqyrQ6zcPJb4VLR0xbTxf80mmcBWYbZ3TMvBSGaJ44VJWnpguuNz8r
8aNclxQIt+1gkaJN5aUiWFsLR+6D2VS32qHOqZk9gyJCt97hfE7hMDcsO3YxHtKk4IY86ULcdx5z
8Qxf824OwO8sReHF2tVfeou1lqIGD3FGW+ud1CRjSk9ZN+2qmp0X6PlzDJKg4nKJ9JHg5KLlpkrp
yhFL52482hG/NWUmvwh6zqkC6j/rNEw2PJDfqbHsdkXdXIlgjUGVITfHuC5K45DCjxZUhpc1cya3
bG7lbCPz4Z/b6qmmN4s7/HekLhtA8qrZ0oQiVhea82NZFnece+Mhv3JtbLHuTOKfWEoSC59UmcLV
4bSZBYF5SBzD/J3okxcNcCmjcUDhIhKXbpnTqYijh9pix3rw/LV0yHQs8ymBZxZ3Dd2rJm/1l9bq
04M9J8nWx0tCVnjpyxvV01ibIkNvOl3hUujIFrxT3qsICo4+NRer+eDjI7DRNtHyLD1Y32bpV3dk
jVgQJruKMeDbu6TBKWE94SQci2STTOil3/KxxlER1U1F3QnThLJ0bxIvyMvTMAdh+6wXAkB+O3yf
DVJ6YcNJOSqwlKxOGpF7InUOBWzjUZPob5YsbTYGNt2B0M0y/5BCZt81DEpKJ3vvnZ9pvxiEEnaL
PckjhbL041gYGzdmH+Q34xR0t53kb+PDaz8cvnk0AKodv9G4LcOQGU262Pvc9yTJCDk331ViWrdt
PgdHYVsr32Bu4hd/FM9rhu+yU574jrOyZ9Tlr/KUeKHeetiyH1VNZVyBWeDGqGX9YGqEUUGKBUWQ
FNHBrYbguhosG059NgIURxhb9zUCVH5t36jcrV959slsevdGmShZKN2EHasMqVcstYMPg9+H2Ny+
zPnkvlH3i6mjzyWOht4yiHSZVRmbvHKPmgFjnFfD8qG95A6DEi8rs4n5iQlJupkKpOR4GFfzltkO
Ju+BfkgA3HMXIQKLMUpSGdwF7MIgHeduPFI9wxm5l0Q057oonlMsax8DR0/uTP10WZo1faq9tWfi
yYuN763YGxB00siz6+xiJBNMLpIR01aMmFUIjXRPSVKbA02C/NURA/ex7NXVjBVibuus7lVlynq3
ZNC9N21KO65vnl2bPl5gsybdV7aUIx45BsDjRIViWMunKZv7ZpMksvFvCZky7cu6Tx/3G66GFa9n
ZGTmGgfaZNvPaebV185gcVdWS/VW4FJ4CQqdkGgLLZw4o2UTk5+GF0qe9PfJsJwYfSU99XUqMcOl
zQ7ENV/CWTXwzcTgLUzGFWcdGoXtTZJ5+uvKqY8Tv0EynxKl5b7zgzKj+KvKH1UachLrVjyJUzHa
W1pwra0NDPWo6Uo7ZlQhnb2MEBq9Rf6l8rg5+DM2T2EaX6ugXV+ylEq9CAsET84hE7E1vXJ5K1kq
EFtRuOO18Nc7Y2nXDcVgyX6wp+qxuZ6TnJXPlVpdbA90Nt0kNlKw5OQb0/naHpoisYCJW+gdvIwc
ZC1PnT2Hw3XemN51BUu34dJpEot9XtTdewsfpL6joqh38CMKLmOdxS4QTW2fBTGc3v6KEHPF+p1i
d1Pf009XIHC3BFRwTy9vQzPL+XnVRsH+agxceIf70ewd396Oo2/72GTgTekTL4kKgh2+30zEDl6d
sYz+b+1OfeYOxnxZ03mfoCI/V1U9/xUX4ypp/TpTCa5QYA+ED6cypjveVab6RYaS3awLqnL0JTV6
b0PtE7K5PfGO1EcjCDZJ+sWunf1U2DdO6e0MV+3wtuILpVZwXLd9O2x5qntq+zYl3Yz/kRxH6wuP
DVglqiT5l/DPsJ/amhCUEyABGFsuvuSsiHT1VwyYP2l+P3+JBYeOQNoVvPrnF8Aj3s2ld9KX3Daj
63/CqHaN3+7+O5L8KSX/1UiSKP0v7/q/UAj+R+Vr2/xRmP75I/8YSV5JA67pOWCXmfr91En/ASGw
EK35bFxJJjjJ+KT8f2HaZyjJT4HX+BmZtnkM7GND9v/+j2P9BhM24O4KWNyDc/ifzCQBI/7p+0Ob
FY/rmuY2sWqDavzj96fufAYypdBnK2fu0wnigkPNcCbwCECf8AUHFJ5hWRzWcU/wuarNtwGOlrUt
qUvun3GLDysbOnq0va2gaEldMM1nXBU85QIDmmDEg5fZGmOpyVXsQLvhQ0b5WcgEa21w4wawU09H
NVbc5/toHUBDylsQYAWTuylHYQtpAj17STHfoPNO5hEL23K7uEnyXDidvMEu+2707bTXTLLS2JzD
TegV8lzUPRJuMY8WEYzSfs4on6BqI0NJicJalyn20yncauAiGt1hZV0VlZgf13LyPk1pI1Ggwk+3
uZldm7qzgaOyIiWI9cXBhbdny6z2M2TUgKNQmx9FnXb+JQyHid72xUSjMww6MQXN2SRYSnKTRmVU
ZEygi8tE6V2xKh8rDpWHbJeUaM5xPSVEe70EJ69erEctsmbat9RpbLK+R7wipWsj9qXgu/uyVth0
uul9UO7ymqzQgmOVdhy/5zag2jpRHk/UTczRfqemg0ubZ1X73hZq61olu30qO4ujiTrrtrWIKru+
3pK45xRFqbV3FEgjr2HBYJXYadgTY3W7YZf1yqyiiY86Q2aytA/EM7bwT5p67wxVEovWm1c2zoEb
RV8UBpJ7PfkRPFLVbsyRaKEUU33oWgYmuOXGYGdrrWFEkFmsU3tKOSfS5x2plElfbJEB+91PcvNz
9Sx0HY9v4+6q9zLFcZfPGmSGvQtV7e0pHJZPVsMgGUde9U4/4HX8OZG6k0Y6HKopS82Nrfy7ul7U
hhtxcg2603kps4ozhWnN1kQUuSLDcqWwZr4K72avkwitCkt656ZMP7Co0T5bl0+icjxJ5mtEny0M
ilmTwj4OtU8hLAP+L3wbFO26hRV+pYYD89/SUxLH9buzn5MqH49a1f7Oria26rBJ+qfAnb6Z2jM2
04KBi+EYKSW+AfmRwAalz0s60+udCqo8a1G5N2XmBR9Xn8OePRYgqNdD3th4k51GPZKds+mT7tlz
K3XpAnP9Std9shm7dHklKlsfkhWtMDYMk9QoMR3GXdLo7xYamy+dVxS4BUg3XY1cHEM9RjcbK0va
F5ES/NFG2BwbvH1vA1o4s7ghqR5Ll1hbv5ZyD+BgP7QBn0M/cblXuqX54GXdGC/MG8Nd27i2ZmVJ
rOQkJY3GozfIO1Un4Q4vZfWjscrliAWjJdnXXQ+3Sxg1yfCtMHN349CWGHNHcQ+EGig5d+1PEhNv
2Ng9hp9pOG/CyfZVuYHmyPuoI9lRsirudc+Ajl9bemL8R03Gf4W6v9gVabUQeJz+PWXkNVdp3uR/
2Bf//kN/3xh97zeb0Ykj7J99dSBF/qnVBc5vsEdcKOtwdgKiJL84tsLfsP5B/sAvdq17AcHzz41R
/Ma/hqrmC4g6wNL+I9DIT+Hx15MlwBK2WB+SqsOjgF1y9XT9crJk7MrAdUmtQxCQAIaOB/tSmaFH
yGnpzrl2tnOTUM0NeTMijpq9mARywNo6LSPcdLwwsrzWbxIgZ0mwWG58aPUZPMeTEk31TENYQ7jY
DY5dMjwnUzKD1hy7TxPbqso3ZMHSlx7M16s9CAxVtWZSOtmG+s7u0J4IfIZnqnO9z8bsqhWnMpEa
R2I4ja5NAK+DaI0f5ezPL6XT1vOPEBCRX9xQtawvLHtbVYNMTefiZDI2DPZiSppnZjzpUESpMbqX
cbBZUVD76cBwPTlEKzvRlu9sGvkdece+xuOw8ZnuXiw1VxvdjcZXwUIznVjqAl6W1rYP1qzTcyHZ
/MdSwB1CaIWvG1DusuOCAwulL7+6iO6nVKOpQxxmzqPc8l0VPSYAK2GP8YUXV6SvX20bHw8uLys9
uv2Y71tZy3vwA6a/n5PMPZrzZHwMfQVOo5/nl8zss6sfp2Jysk6d/yr7fBqwss9GuF3Vyi43Y9bp
dkmYVjldF+5g39HwtHY7g5qVZ9UF7ucoYSRwKNDyw01xF1wdcc+zdq6vcgleESc8noiQuk7yQLa2
nhnttuhw8hoBHZyrhUcxULv0DPuv6d2e4Y4jG+IuASkK3NkZuenYUF1T7jTR+hPlbbYT//zfivad
NU5IAImoGxv+Hk4IfoYLX+mfJVezDztca4hKrO6vhRtwV/RGEZyHycXTVmXpam3S2QtfCe/DbWqG
JHyFCk0VpAom6qtChUcQAjpPox6nfK99xCxUHHqinGzwPiVz4n7vDgGWcjX36ykkYcrzrK32ZKcW
pcTABnlCVGnw73TKLU5DuVbZDdl6HoC2OqKqflrw6nKskSjBdZ1E1NaX+IIXqrU3Af4md4MLmWri
ZKqYEfVDYqbHQU4cslIStd+LouX2W6782Z2v/2zWdqrao1wPXdwaqJ4TFx4gKpELooq2YXF98sE6
FDTf2PSHxkpfLX5r5ztHVzANn+eMt2XtB/mBk9iIXYMSE0RR27wP8kmcf/5G4eM02k2GcI664mQc
ddP1Ll7oNHnVxPWC2HE9kDmutqd1rxQ15yYyaRC76dyehKnkR8d0aopAR6gDEq/nPqQFQ93S6bL2
mDu56reJGB0n7mzg3lHqVDytpQ6CM3YS8YZrfDFefz5K0MVjeqgWetoZN3s8WC7ifMrAfVmXUFVw
DaqyB6rVC33lc9H7tT4NGv/2DoIab6kNbYLXpLjGr4clbE8hRpvTolr+HC45fh4c7wRnYe3m+7I1
+ECEGGSoLKV+OvKLTh3c2rSWXd7J6ncyqHwiC8HpL26sa4Y69YyARloy9i2Ww3oe40yWczz75UAh
Wmiv2FGFfjR1MN9PYJ0/HD5pwCZw0AR8TpvaikI3lGc67en38wL0RtvoSDnafbgd64ak/6J6/yJM
PzkV4RK+8mYycHGw/D4W2TKsUYVY8UFGpMcmX9jz08SneF8w/dityO9MQ1PvYcyH/lsBCR0vOZvO
axVW81MgSMnjP+CDbSs0lijlBTgL06XVrYEM4UBUQoeOB031Fcf8BrMSLxm5wqsTCwZI6H/rZOE7
W6tpA2frJoQ/I7sv3WOaFu4RnyCv7zJnyavyfVaQsWsnfmGt70jcogNMqZ3iAQR4bXcJYY9aufLo
zCCQ2iqgn0exYzw0lmweocoSAp7KivY2v8zsF1ya/s7Qavnh+rVzk6ghPxRTYH2vGDW/Buk4+zuT
JfDcEQL74TApeR49bzlKGgC2GBBBd+TGi8In+JphT940XUkSrAqDfL9YTLXs2aiwgUHaYTbZ7BBY
lm2TmuuPfElLvgG66k+Bxxyf474PPaheE+djYdp0GnTCyZqCHes4MoG/rT2bcbHWZPiQOW0R58nq
A6PrLkqo+gfmm8zdrtzGKsbl3XJD1CO4IJ08WjVNSczPLEdhz5p661yRSegeVtfJjpMJCgfdhRZ4
AsPQr+StHmG9lMaY3DeTYjVZfLhFhhwfSZOQSNCc9Iewh8nDNc45yxK//0tCHf2rzir1VGn3PvOm
7hHVL4102luPCb6ip8Yn8FeN8xDcdajfh9yvJPGVzHznYDmf3CR4XlNbvI09o+p29lq193TThnw/
ZCUPJPevX3x9mCVK3ijt+55ytUiQZve2hHtNLmDYWJekG8wHSDTtdobBtq0gqEZ9wYSNoC5oX+pV
TDL8WZLpL4mc6yomx+0VO7Mex/qwdFU1xoblVtvJ6doY1WZ4toGFfeQ0aPdshY55NxacymvTkMdJ
OHyqtVN8mdneTygM42WwzS8aGtKtxOXACFLPEhWAA/i5F8zHJje0n5bQcE/LXFgPpSWG3yd3Vl+W
MG27z3nAofuQC5zZp0Gt5TGtKLaUnXrH9Zk8ZJkFwuqq0NuBRXxiYGhb9RxpfKFuxt4x7pSi8b63
4eQDw6h/VAPGi27NiSJ5C2ndfJg+glwkGwx44j6UoXc3jzoluNNkdRcxZJEXH6vmrZmAEttko2k8
uGXrca8d9ZaXy48mV8w3RHqaL/k4AKlqJZqwNG9KU70ObIlbwrfepi/MD8tOj4Uu+rMBl/tda7Is
fOcWRZaxt2gIyLJTn7rpnRO04+1I/TjlOUNU+vYAUcIC2OW3cnbPOhtcnmFgxeQFnYq+LHskLrYY
F+HyUTHz7FxrWkftynpLiFRdKbF1pOzWRWEZrglLJHlLknPvbQlhdxYYWpwQ4gf+BRE1hKCsXeg6
lGYDRHAegtQV9wHYiadWuYARVIOI2RfZEJfrvDP8YbptFZlhuBsvwuxI8yjSOBbWiDhtFm8XDnX9
BK4KEb3g+LGzGyvfzHZV9Ft5ZZGRloKyT744u69nhdMJasuzqdR0WnrHfEPTZIESaXvLCjShUfd5
D2s/fHAGc9rLZsz4o+3Kk1Ov3WPm1ST1lqbXW7zsGJMy3Vo3o1uMmFCEuVGJOAZDEZzbMl1ezB49
ACPK+JqN2TskEO6mGKg4UNCa8jJBzkGynQGxdL1zg7oPjNYEruKGWbATo+B9GNAERFTXaIfwJEah
dgv3aL4J9VDGkrv+zs1Hdscqg0kEuqTaS+0Gr9ADjGiSs3pKitYHytslxZbtEGMKRt9NVwFYKajD
Qd+oH7Fwk1pTReZuVoB8J2jteLDNbBlPs3IxS9j27Oz4mfnWB1YXxD7rzfeiG8XvKEl6i4fIWw9Z
OFTfpO93h1CFCWM1jlYM21RUTQuOG4KFbVzVhdgSLpeQAiagRmMw3mppIW8s1RAvU4c3Gu76qSzQ
f9c+kM4L+1t5OzSVg/OiDuf6vhhyJ+5Lr32ErZSKRxgLzhp7BjLPNOD1CRrt4lW3zXSH8YNs9mRy
FiyFVd6lbLLI7POZwHKPw6gMZ2hEAUEwjgG3NjYtVt7FSd9JzkMRWZ2CM5YbfqSj1T6uiS4k2f8M
g8C4nOk18S4dgpCKiO0bG/BZ443TVsNptrplHzT5fG95Q/+c6ZpUaHeSwTpvutDu7uq+7b/RVmQy
eujUjQWxd6/S4JWDmt75vdpMvnIfimmBFOVNZVnuirlOK1J4q7Z2Ob3eGKFdlDTQQg2Zzhqh93F0
TPl1hm5OOiJkSIPaUleR0xBXx16wnkt4fcCuQNbcG/SbY0AkKwL1IvfGrwTLnuVIS5YfqXx0E3sP
K90xjsks9l3m+I+tVb1JxLzs1FRIumenMT8Zr8lb7G5llAd8Fo6lJksarcVSbgkyZ/4j0oJnvuU1
/6d0pABc3Ldk4XY0MEWKkSJcmrc1A6jnOipI/fvUlt09ux8jKXbQv+p5vY6Ef5FcUBkcmqZDCwcM
Ptt/aWhIIXQtdsq51lfKPWqHm6iXZza9gH7/PVTWX8oof5I4+IWug8WUOJZPwbbtMSn49SaOU2gh
okUFVFOr8IztXX70LMyfJSbtDMvS+C3DLuVe0ikYnaNSAoxMjOaa1bdAgypWPr7YW/peXHVXq8m6
1IZY5Y2yrfB1yoZwO5UtB0DQ6QnHtloQuE9NJ+RCz3D7yRYG499uLtUhH0eOmbBbPltv0sNTb4Ww
L9fBsvAONAhs7peV+0RJfnPmwpbiBuWsn3IXKVkxnmvfkR/EE/rvfGSa34N1ap4oWeBEP3RXOgdS
kvwwa3eezyl3I+O6dppcsCwjeVgN/AC7axdWvw/Sln52/qK6c1tJFYrKLDGTbwnaj5934Vp01l9U
DVynHX9805GWXOjr0BxNhjN/ipaVnJAT9ML24C3X+7KXAw6NRqviuvbLnOj+b//krxm2Pwl6f9Ow
qCrkGEBK2/6XEkHFDQ53VHsAj8JbLAklbYem4/3hu+d+9jneKu6GM5eQlV324z/97UQBIUZTwkFL
Fhm3P37UpLFYtGvM4LcKaT8LDdM/7/KF82OlDoTF+K1iIP8UGyDC/84s/reROusaYPvji4yIZ19B
5xZJt3957pgqjKRNMArjluFfn3Q6urd+ydS4KZj3byi15clP7tKeBoBzuAZUM15pTalfHVJ3tp5/
vhr/HW/+xXiTry1vzb+fbv6PKj+b/o8Y5b/9zN+Hm0H4G5FIYaL6urRzoO39c7gZur8h/YcML92/
TTf5pv0jjsoEkx+hQ5saM1IM/i+qnwOVnDUwDK7xzp/s5f8giuAF1yXzl0+aRU8T9uqr8ohmziP9
03DzaoRgaj9iDqwCrACeMV1UM0z7NcnmG1xXHqXFwHzjVuvlu9f23NZKt0MxY6l7xAoK/gF74Gfl
V+Zt6bnhhbWTYAK6QYrgJZpN2rv+JYOV+LjA+3qu4c0Agbm6JlJhfWllEnDBYSJJZhegYN99JYlV
HGbjOm3KCxrWon6U6zdTlsx/8LIARAEd96T6HOp/U0Gn851qPzoM1OahuW09O4/DKqnp4a4zDgK9
PjZ5zXiMtd7ZAOn3b+qOrCXlafMdqClOd1UQnpc+nfBviNl+mI0xvODiNm+tJcd74ywGrJfW6Xbc
Y6u91drpuxXm4cUyynsL/+VtYlvPQCPbjSXgWzSdGxoYR6TzO0DNLNL1QrDSmhoK4Ws13IeL5ZIx
Y1TA7GjmlIgQtKe1SX7XSJA7Rzm0ZOVMgRgEli+dWwiADpULIwFH+iHsh2GDka7G9L1Y8WDZ41sb
5MndMGb6YWjz9RsgnuW9UaPzwPV8OThLoaDEFfODJ3hxKM7Ld13ijSdzFt3X2hnnzcTCsZNTNe19
q+RpUGYX4ZKrDlODZb0r3fG7EToRrJIldkJcvw3D18SYt2MOR6s022bTw7qsS3l1WxjHihjVJu1a
QpKT6vZdN3m/pyHzip6j5mkQrt4LM0yO+I7qewuDFuIdTXc32dIn8BHXYjxJdyleU4imH/jt6y1S
r7xhCKqfJIby5zBx89vVFOYtebsZr51y8rdkcPtzQdXYk9u6EtsxNiESLa158OaK6URZOc4Dh5P8
NqUxabf4uFsjopP+I0xjC51u6Fjle1CyQufmfaj4rLTpIJL42uXzbZxneUmEqA7LPDonMRC8rKXI
8SP7+XuH5/MCX8l7qBnUHeZsmS+mMTknW3vsImOb3g1u2z8XqxMC5uqrY22MRwl/BTtn4wUXu8Px
iuNX3HapWx5zi4kBBBGs2WA/sR66mXdXSX2yM0w4E9NPaimBqmXp8JmNAcjSZS7xJ8nE/+wc/cPr
cL6ki5zo3am9Y9sl7s7HMr9Z/MZ+ddzy26IddAojde0PP2ie28lZX/teLrilG/OhzQRTJuZVxo1n
9JDHUGfMC7xSz4q1IbpPelaKez8tuypyHSf8lidBtm8mfihd8+oFgFgNHNRAoWXQeyroSEFhd1DH
xwomjFuRTXH64Sub8KSigXLloW2OzFHETau7fQN9isbWa6Ylr4ryAb5c9egl1UEAg7kRydoc3bLm
UivxGI0slh+kH+CB0y63W3Kn21CUMEckq4pHQofuj3VmFuJwiI7XjMRFgcH33TeN+cVvJOgQm5sU
byiGb5WV8MOEJe8NNe90JYDdEEQu4jDceUNR75Nem7dBEII7rh4m2g/ejQSPWSkc66EwU+fQ0PLc
xwxppktjTuqbMyw8EtfcaHP2ge7peQvYmVrGDGfH+0AUQEYYzytG5f4VWsuF8Q6ceLk3MKsjGRMI
i9XElZ90tmYwSbpibNYeh0Q7jgHYluklXRdoAhX16/gX0o5lrudGUI31emqNubtFYTK3lmW8FyQ9
gitLw9nCuiTRKTqSwqoRcWXkWNNIOlRmb26RzbvILsr2ayWyFQJoFj54dSCOfe/N4GxSY3jIB6Mk
mAXtDnvHpyj8eV+YSFtmz00au5pjXqagNWMc5kRxiKaJbe204WvIrnFZ3Sx7I1JOrGqdvoTrIA7s
iGuM6xCQW+pifsdGfO4LggbkGcJzPbrqfiiS7pbAWfdqJHl14Sgkt1fTLJUZLVQtm+GY13fOW6lr
+wCs0tlCvmx32VzYP6DVcDP2aKh3waexuYyr+54Rz3pB4mLgSLw43DlF+L/sncly5EaWRb8IMszD
NuYIzlMmyQ2MyUxidjgGhwP4+j4IlbpZVJXUta9FyUwlkjHA4Xj+3r3nJigdUyjHUwJ/1orTW8ui
J6HR+qBrbcYHU/HVi9SbN9PUy2032uEFI0QPSE5ZpzcOviUWGnoDOmQ0SaRJ5x1wq9pzfO2PRTTL
p1LF+wwd9LaYYvi4AzpwOQzIJKGrzflaGcJdecm48+kRX1t0hk/IHYtXcg6KjaZaXA3U21cZt/hF
B0v2AOtipN3ZtNFL4fvZphLafC5jAAnsTCDmenszEU94O6vceJduAK6oD41dlQTdjZWJ8ui5RrzD
Ut/dlfBznhKNncgyG/MBeaPJywUxcLbJgG6OHuK6nZofgtbguzkrtn/V9jOzrtFN9qOjLc74eJnt
zrjw6KoO/Uq0GZJVVWuvglIplJmxo2Xm3SKO4Nmf5wntaAqRVa6aEsiwE/V3TULAe81ULVuhZYbM
O3ctHrkgDpuPqJXFcShhbrujNi4zmyY2M5/bYRDFoffUi9cSBcxey6CRdpz6UfT+CwfTN7JaP4Jy
fgnr8R6sFQO3WUter6mOLfbLbdtkzK8SeZL44R4HWdjfilyLd1gU4/c25hcH4Rss9WxCxnOSCZ9C
nSQhogPuOX9sZv+KUksknEjAxHvbzK57d+vXtPdG2ws2So8qvG36ZvIh98YfKpucEEmK5sLhb7ah
SEDtWMe1uVe42uY9yTD1VSYbo36RbKDUXtGwsca4oGEyJdUpNIp20+nc3lDkFRekkYkT5KfgxZu8
5pUxSZLfxmNaXtBeslrSd+c03pcz4zBBn0rPTI+S3st/EtLSGU9eEwPIxJMUCxSxWVEfmwWALs4o
dHKCd4PffccOT+dhTMqNibQJb777fTRsffAzGUDI79U1PznuojKgnGQImLXupYogpWKzgfVbJDxl
jAA0CbXIk5jTcpvStznxBDEeUiNLLpkFwmUW1nSNVIfBAFfzNPeIUdJMv7lFNJ3ayDdWuCvU3hIj
ZGm1lFvObKsVAUDtRZYdi3hXBDgYhzruD2HpuOuiYZqBlcCkve6Cc6cDiSUqOc6MugEFx/Gprezs
1JvJJc478qwDSzKBA+o1JUHzqhy/pJXuTfusGTIIkkykjMRkmJ+VNQxRVwKQTQseZDE0Jo/LfFAo
x+Bt2NWe2A3zw1UxZbQsJOEVCNkc6ydZOn74vTOVCLp35WJO8J7ixqXiWGcNyV3l6r+HuP+PcjPg
nPRXh7h1LcSv9z57V/1nrNDvv/aHSMX6bdFfWj5KBuRUn0UqgfNbwM2LDoVAMhLwfJQof0RI2YRL
UWUiavvjsPaHSMU1f+MI59M/8zh7cTL8z7BCSxrP53OcuyTgRbZpA8QJEKnYX2IBPXviqAnU/VCL
ZNFrZNxXswA03ffPk1/8CE2ON7ImBVAo+LxgDEhbGafiFFqFXJt9+IgpoDgZZV9cjaq8HEKXhpPh
U5a2zElNg803R3s2KRe1F/UHAs7K3LBbgioNm2gnIwImI19FkBbtO5L5IM2nbCSLIGFrNcFIigCv
yU0zEMUheE2eL5u86J6HMuIBkEHvk7W99r38h29Ic1PSf1sVzM7XqDnboxzaZ4uWz3r2Bvwbs2ds
qzj4ZmjzPnesHwMDDH5XPpd19sEtBPCkDpBz+PYdUvduZQs+jy/Hfmu2zbNv5QtcENyMNvh4Iuls
anKGaoOBna0Nj4no+y2qFLkeaLwnPbaOOS8+7MKAPUeI0KoO225jNvzRcuArcMGx8BH4GkwMhBlG
jbjlpwbsxetButR6sd2tVGoTbUObmYE8G6jfwOQcCvdOhwraHb+ZM0JcZRHmvNleCumJr0CWTr/1
emu+S+ryDgvtsC07XrJMZu/CcxvevnYQ4je8IYQ/xcack6eii6g5g6U8rMUHqdP1oYHKufbiiRKi
oG27isrkPS4NMjLb6BEsQr91xEKUJMAHaWrOBe7DEODzwLE1j7rHOIwLuEichqRRzjs5m/NBh3x7
Dpg+wHDBMbSMx/MiyRrSfya36TYyYB2As72rhjBbVFOPmpMw5jn+UZne3ZDxppKcKTknBQxNuSL9
BazaKYh6Gz3isop6fhYV9HWGk2bT1B2pNkOar/3YH/maWFgIhuW6YnbAev4YI8xVELFQFOjsh+MG
XPuZf8tjXDiDZYiN7sMOaXLN7zD9QPjKoQgPw3xlNsRltl37fL7eVRIyxKIsZubP501SlkywBInU
DYUFApvyZFrJBzc5q5q9HBEPqzNkAg8/mt9CJjk9lZCzV36Y/3As3gh3HsWULLJrxdeF8O1xmrny
uuE+CQIdnxAqzFcpR5J1FHTPDPcBHQVc4VCxmELuxvOXISQ3hTb4UVlUPyqoVtvYDMgAsDsP4QGL
Fh1IfJo4TN5XXS7XWHLyFfqAYe0QR7WbKwAObVGbG0QGfKXmwHtIUob4nUFSLWq7S6eJMxgrs70t
Am5KjooI3XKxxH6wymCrYEQVxVVoc6MCyzQ34cCTnJqk3CIk+2ACnN0NqXd9vr2cfJ4PTEPt7eii
kVaokle1ohvAxLrbuGlUnJihi/1IDbMdrOU2JGhkfb62xuLWMmJssAjj2EJYAkKS4ORovpvzKp+D
Yt7Vso32HBuK7USQ7w7xMlI0g+V8XgDLCucWv8uWUFRnYhuLBu5vd47mw/ky90oTvNKyjOgt9QuT
Pn5jjGMcvJSPOhu8llCWcYgjh92L0CQKNy6BVXxw/nU4GnP3mDh215XTR2umpfHJbJW4DDJzvPbA
Hoc6/2EkxOWBiReX2PGKLQVStsbchTnR4z6F7GFdTgFGUAbhQL4qR1waHS6oWbB9QSamEcnmYM0c
iEd3T+AlgGlj5I9ZGs5p5zCi701n07ZYmRoAuEf4C+EmEAN5vFllggjznK1RJmyKicXmprl0RgC1
AsnTXepE4X62xLSXPZuJdAegtOhm1/HAW9CKIDVukfpAdh//CErn973JjkZ7e75ph4zUUyMxyDcg
TMlrWRKt597Z08Jdi4kZ8Dif89ghPmhqRonON+P61SU6hsYUl8i1xmsVFB8cs/hqJu6A83ftE+VB
kgJ/khFDtHMFInN37LuNEXpsgcsBKyiN+BaNFZLruin3Ydx8NAH/d6XyLTc9M4KM/cQ1ymxnte17
aILNEAYCkBoxIP5cEreM9NbQmAcR2EO6DZPTlBExj0q/KwFoIm7f2oWGjyRGA8zPXM6vhQdjY+VT
EfjbCACvQTBom/+w83pkTp8jDs1M+9EjYWbThVrmVwyB1SnTJpfQMeMkxryHamObm+ib0zrrSQJz
fVh2FJ+04tpuxDswFb25RfuMRIzjsrTWPlPRk4zVm9HX9U+oe+9uhnoKKcBYfISNY8zYNsAid2u2
f33oRVvvoqoYI8l0kIApmbfc87k7GJuER9HGZm5+FSE6MXaQoTWebjsNoUlHbkdQNsGxxvOUuKRh
ANErL+M0ciDwtqXlr6Ho463HPm9P2wTWkgHTm/IhDfzHT6XY7d9PgahrXLS8aHwD06eN83XkRzrH
7NYtNO1sIpBpTj+ygoeLQ16MalFlecRhrt2Mlf7Xr/t1tnl+XZdODcdpM3DML/VURKrtFPVSHSx9
3uy4B52s+Cm0QSyILD7++tW+DjbPrxYwDrBdKzKhUP7ztGnWCQDgWSjUfSyQpRKIChqhWNnM3z/X
fyc5fzPJsU1K5E8X5U/+rau3dirfxM/PR4B//NIfZwAgoW7AMkT1R7X/eZYToEaP8HZFCMRR8dhc
3z9GORGnA6oNgqHRuC/Mz//TqQe/hVx4C+Uyj3oi1f8jqtTXBUuFxkrFBcj6YWJ4PiB8UqkLU+Vt
lRbzgd3dI1RucMVlMiKYqaxxWCcJHN1PX8+/uDPdLycOXhBZPNZGVBWEFH2dz/ZlBHZu9qfDOObt
Ha3uAaKM/ruZP4enfzrX8CpLxKeDYQ6Rgf31XNN7nTk0HkSoqUeJqu2xuStqAnqywEV6Z2hofXSG
Nm6TG/edRub+1x8SH92f3oAF94sDOec4rnH0ZQNSakINPAX9oS59FAQwVOZdGaTmYXAJJgEM3p7G
fGQYP8UBAlZJbCIjHZlRAXboJx7qEKX6qo7D6YpoLoa57PslwmRd7FAX8rNlPTGdckoDlfAo6Xeu
vLibyO4kmeyDGrK4d/Kw2MzgVQ6pCyw+DsCLVAiwnmMK7T0hFKh6ZWJhFaobp2lW9FOotxqmwBxl
5XVLouCjPQ7jbe8oaky/k28M00Fi4pWbPlI0MLtBlMO3UvH874iyoqZATNLGGYI1Df2YRohZv6YA
+F+sxOQX9ZhFl12zPPx9P76PhqDqN0MnzfrIV7UoHixgXagfMBruwXXxMc1gKdznzH6cajbwYKRX
6jWzuKxdtMucZuxyJYOsvavLARv8EOgex3tAPhEN6KsZJewhhoW+cTB9nQplN3dd1cenmcCgPSqH
8niuVi2nH77lZjV8a/LZf+Dq2Nu5w5IIu6VcK3p071NNvZQEHCoySFFPaR/XxHvBWOP8KcyDrykK
A93GJ6cXEc0gIztQ8E8fWknUZy2/Mplt992vkWjHY+Iem6S3HlU5E3VPjtnlWNd0q6uQbwTaNG15
t6JWX/mUekygEIx2kpxOLQZ7W9PQvZd+CtrdwqWf23X77vKYRXwMcZdzEdSdA4Gp9Jtd1byP+P2e
QqOnospUeaypvq+nQOoNsallukH63QqMe4yWJNlAq36mdgpcSnra2MV9Qrm688O0uUbXgZcCuPkv
uDZUNX1f7Kpy4WMOVv1Ks3b4FqMpvoqagT/lpBSFBAusrJFPHGmDIVix3OxG492cj/Muhqut7y5H
6gg0I/IqluKAT+SXRWjDfspI60lcrgTFJKlTQsKQNBy32pQopD7wX8q3oKRkGnWc55semb7Y1Gkc
3/tION+hcMxXQqfTk43UYo+6umDI0RQ7oxA9rjs8Gpmb6U2acEpDIVNii+Q65mr5qpclCoR/+AW3
t9jN54NvQ8DfyvXrae9arH8MmXgSkiA+lTAzNfKaU5q11U0SfpgqMgeywypigru4so9p572a9tQ8
23GsSBJjba7IhcmQ1tfhxnUB3sXB8Kt30aCiDmJRjvaAiY0L5RPPQYKkK2+YjLhEpmnvRgGDeRQZ
knWFy/bVIKZxez7OgJGqXx3ity9yx/AexhDSKUzckBGQ0PVbEgYdBlYG05g3omJz/nDhEumCDM64
Hycpeor+fL7S4dR9l51R3E/4Tzh8Jnw/Vs/5ZCxzhEbazA59zVx7PRLGuvfGrH2XJZhYVm2haOjS
23kGsBRd5ubExNq3nea69+0ktL+HRWQV/gsRtwSYZq1yXzILqXxyYJAo3EPWz0Dfqay0ugJGEHsn
1LPKvQfrQWo4Jo4nizSZde2rFAQc9ohNQwN9xzoEm9ZjYKYJzQBsNyhxTdgkvVRWGHV8cdubnXFX
m+W94alrF4jHLkwD746MBfbOYHToGScPsRcj72ocxuTcRAnY2WNlF08dnjKSqCAPKXf6kYUVCKJB
/URGz+RaJO/0t1LQDoQYCEvJS6A5elt6pOt2cdL/tDJykZOsA6vTxLtSQ60Z5yKiw9EG6zLwEpS9
CQTo2Z2ujEgOkHHn+OTnIYGVsoEL2wCikICTjqh/gGwZo7sG8OCtqqwY6lVVlh+JnAGQOJ4I9ors
nDUZ8PeTCLItfs7oIk8TedX5uYakxw3b5JV1kYFS2So4R0dm2yiMrcE8mnD8OKeB5uU8F27hwdlr
6YCFHAjm2gP/oSlgkPgKLCs6qMR6IKaIYzPdkktLRE65Jeuvf++k1j7nwMiYEfVzDdElk1BFSGuw
8y39KtAoXaoOwgycPXVMdEQsUBmRUOLFwN2muHt3aq32iZfwzOMBHoLZ4zGX2vThSDds7h0sViur
L7pdMqgUgXuB3yAKx9fQo+NBMM54IXAHr8KyKF5IvahJTxj9aR9lAxFlgU/rJvLClHaO61AhOs0d
1Vm4Qw8Pl0qyv5qbiU2EZNZC0oDDy11fubTPLvQMnaymoXq0R0lLI025qzqMv5DLRM0KnHrLO2G6
Gp9m1PG0wEBth5046HJDhmN9slp/fgPZ7R3tqZofJZCnBJtydCBnOTpWhPTcZgWBB0OsmhNzSpIq
7LJiuZOXVGqCvTropXcBeWMUB5PFIa7VoMhkuGsMUtSMqJxXBD4RLRU5+XPgJzh3zEnv3HhC7hAN
xq5J8dyoBBy5ZfAsz0x9zDJnpBk5DJvESHC2hIm1LzNWPICb9BgOY7xgvtyrGnQgAl6MFdXisLCa
eTpNZ9uFe7ZgNIsbw2X6QqhkcBmdrRru2bYB+sYjkCktFnOAdZRphcEjS/32olxcH+psAAnOZhB7
8YXgWsEigojc/CVR4RCDEQgf5g8xXTD1aOSQNdXuOdx7CCJVlm1Idcov3T7p3isnR99hde4wMzxC
AAsPOeXhTLwodCA0Jx1H9BHH3KKd/lHnVr3uS73UBbK5G8d+abCiOd6GEJAvQONBYYmnIA9YflV6
bJ2hvYyaDok9pjYMCLr2YE2KMO7WeVZ7N5MNexK3o/xhy9Do1q2cGLvBRkPEQomU5w7PodKaD7nX
icvIjuHOC9n/RIvDVDHRBMfiuunotEp24Q9R0vqSkxHfyyJY7oGCMiGITYmRYen/BGkG1TiV3s0M
5ezeqKV8iYbMgdhWwMHeJGSmkyVIMgggshFdMtgSuU0X74wFfhwKJlXh78VXk6FHyi3kpRiScpqb
HnCzFaElwGHHhTJLGeo/jIAl6RRRMIqtPdAHzFObTLDAF5cwEOAGmp3e0FxkM25zuiGVxJi0Sb2O
h3tU1Zz4QVZ9y/Bp3BD1TVvO8+V1Mp/fRdQ8O4ZPWRo3zbIpz9X0gYJ/6W0HlCeou61btkHxk4Z1
PWyMhOYRAiy2SgwWpMEtbclpkaKkloHQH/RWAQnHCMXarNppjzR3umCgwedHZb5JEp7lNcXWi+yA
a3bTUv4yDXkJegIvbfQaKydxrcewGqePcJLZfpxjhBZ5Fq2sTHdIZzxiPwAOOuWxsKPm7q8PEf9C
zmlxtgeEg404hNbx5QzR2lFRJ0gmDolhN6c4YjOkHEY50eCpuyuXimZ20B4NXJjXbmrDjdBgejeq
9/7uQAMW5OuB6vd3gqiQ6ATGVfz3T+dEVWMDlnnTH9yMyn/tz8q7CXya7QlmrdPkUhCmEd8siWAj
8p4a6VXnOYe5r18BFbMwmZef0EhNF0LL5lkp170ZMnt80lTcu7/54jgcfzn9kdZmOczcUDyiofzy
ZmGpFYyKne5A8I25GjrhP0ySG400sfQG5F2x4VHEArMGVnzR0wUyeU6dCjESVS6XvilJAFd//abO
R85PkkkOgY4XMGhb3lTwL2TvqmGNZEl3qCqHphpJ5DFNPtVcAkga8ICqdMPWPG8nx+HBEysqqFwu
Nsp0uU3dobgHo9ScnNIn+yP26p/EzgZ3IRiOLVDhmUwbEonI64IC8dfv3PsXCzFgeEnzgkO1Q0ft
i3jbU4YjUXi0h7HhmYYSDg1KU0XTrp6gTslM6E2EOeFjsCdsO+DIdoZlv4W5/K5xX24zbDdbw9PJ
Rsmqvhpa230ZpBRX2Yz6wDQr59V2i3S8IlNNDBdtmobHGJfIxqS7BeCQG7piKzkkUebdmBZqnXas
qFfLKrqkgJx3EJmnC5dBP5nBSjMJYoexXWXcD0nrPxheMH1UYWJ6yzgPuiLB0hxpXJ+6V9dLtC0b
GIgKanYOyzTFk4IfmpHfCjAiFTvxuVYfxdzcYbpY9pRoKdsLCvqoom3umpn/4DqF3ALhk9cFZgT0
hA01qEXLgRSC4VsyG0DKSLsoX1sHM/upL+dguGxi0mK/6wzVqzGiPNvS+oWTrAiyJZDOcXKFcdED
j9K5Gz4QCjzyQ3FzNZj8jwFBmsmxoKTZEILH/xFT0JM32xFwsybFwSJqjeAA+wJ/RPeT5vso1y6N
yPvWTGHjxPFiZE6gHgIigE+NFIdSPljiPA1gs4jwEvPA6ZstlqHud9In/GVE4a07z6hbHECMvs5M
/TB15Y8pV8WuzfpsrwaqK5PgAkAhPQeKVPjqG6HkrwEEg/U8WvKFjAUHRMEEzOr83UWFhuU3z3z5
PHSM+za3naPFg+OucHCWxwWzrXXo9eWx98L6DSN3/eZOFrWhXdrEU8LR3zkYzW85iYaXpKdAVNAc
+v1SdN9JOuxgdVsOFn92o34524k0WkA6/aDX7lwiBJ0AGO8sGMvHtss5tYiA+VuSBXeV06pv5yGU
Lez6zeuIdcFkMl1Ii9PzBkIcT4AeMdl3O6ehRGyovO6DDDBL7LKb9LGg6xz2nIxi1yXWt/Zm7pFF
vQH+3+I/It1q3pG+8K0sereO0+EKFO18ECnPxEY2dOVszSNnjJZH6HnE6k1MBcvKbp71hCnY0rRZ
OrKNLxNLtqcMqealn/DFtTxA96ipvHUdiuEbcjOO93rK9uHSAYpCjpsVUVw0yTkmAxOfP/DjJvM2
C2eJJAxt1BjIH73qOW6bXnJjLdPwSqc+1lH+qDCWwnl516Mb0cQKs5qFUZfLNcDde7SWW3Vc9ncS
GzU0VB5TiM/Ubmxxny0EeObPQ0ZnZJnFZaPJAZ404eaOeF6uTJ1TipyfxXCMcYvQ65kuCidkqVL0
0tdxGKHSWOXTlcF0MSdQncaB7tp5GdojLRiWd2MeRgVE1U3oeDjd1NydOz7CYflUJOisfYvOSVNx
CoZzmR1Kl4KqDAEhqBh2xLk9wICKr8FtONnScOSrXxp5cxZOuwIB8BoU5EcbztPVzO2GQgqJVbwC
G4D0h/Hh1iTh5L6RLgJICuCIcwolmaqD8bZRGMFT0XOJE22Wx3HmEy0Kf5o4JMOu6wgmBL4ZTBsJ
wrC1VAbA3ZwlKGjc6a1ABEm+YOXd2Bj/Hih4THTv/tB973MgIexhRfNMPiaNMq/XzXuS03HpTAbM
TLLo29hteTSW5ooD7KdgGdvx6dypAcFgkv0XEDwpZjhcGNto9jQweraOxcuf+zfnh+SI2YzmCgAN
KAq/TPSolMuBweUrK4qlpjMJkj4vTQCxOwaE5VHUVnxvWqW4RLjBHBkpzGXYd/AGCew8IMukp6aW
WllXTnozuJy01okJC6A17O5nXUb165hQ7LRmE13qgH221ugqV6nXtO+mWCasRaGs7VnmiXaLVkXO
Pb2s56ZdtuEurrsLhnR0JKMsoOYtWn6dh+h0kTkUfOnS9aYuWZ4CHNBerZAl4c6q+6mauH7DiZzc
BOjsGAwu6weq44GjDs1In48TL92vc3kbRnRIk0IU9+Rn0UVyeUz6iHoez88G5p0Yl+G+3DCvX/pO
NFEHw3NvgsTweFToKEQ2QRnCzMx+PE/hI5iIALKohMGKMF7zc+tREoaAJpULGdEgPk6lKS5nhxmy
Z1PEQsyotynl4UvXafQjLVGIm0pbROm4yfBt0pTJpByGl2Zd2o9GRa5VzD72XGP4fEn9Mj7Rv/DX
55bggGbvGCIUPxFRpTf5SPnZsZsgXjC6Apj0yAqpR4qTnsPOGQlCGAxdUEAEYj2ZQ/1a2gYNak3P
2MHBf3BBnBwdH3qaTXMZpvOyeM7b7BjwbdA5mi5IN0++c6qfULna1XKe6Ea6UK0z3rY0bZ6wuc4H
BJm0LIZu4Ms02d7SgfuoiByeWv4gOeMxFJeGGd+PsOBf7XKssqNgCHzSsqSJuGyVRP8t4ganuJlD
mN0l+Ut0vQyil5qI5wM8KbrTYCotQCjBdHWGloDqVr8wuI/7nreOgaPgxs0iDiGSNPIfXdVScjTd
XB4hHXOIIRjmxg7E6zB4fGszQO+jHabcKkPBd9CXJqchXArPVCW5i+pjinkom3VE3YLQCVEE+GaM
CZQTdR1TQU4DUkXFBZ/CYiZWiZb6+V/PN+ZU5TxiDEu17x4M8XvJQ+Uo5n68HW1j2kFxhYGja27o
jKoyCRbkDPbX5MaVweytZi9DJ+LPnMiQl+/GrvhQ7lz727TjAHtuFAedfHVtTqZ6SdaZUMoPG2nD
+aORwCfWx6DM9UGF7svcJulmXiYxPQ2VLSoWXqyoVXjqY5AR53L1v6PKvxlVQrlgCvbvTWfrtxIJ
W/sFqvX7b/1jVGlBlLQYyuEis21vQWf9r+3Mst3fAEoyLXRJwGMvYeD1Sa5oBTwRTabQWA8/JeA4
Nkwt/iDzvt9RlP+RXPHrOcTkMGctQdx+4BC4iGn5nw+hCPNr2Sg1XiNdw3WrY5YRJPcleynQwx15
bNMpH9Fzb02zgGFcu8NT4WK5X3WR+EfU5r93WzIH/nzKXN4NJk87wM3KlNj2lxHgpyMx6VSyiOgk
oHUU1nVSYGFbKWBE5P4OqFZWg3bVSwAcD/5RFcIbavIWz2U8d4G7ZnopfkZ9D4E+SlMCrOkJPaFO
DK09ZuX4lzUZ1vg35+IzMPbTEfT8jkHJ4g8FLkPA4xe9gEtZyrWd+mtnhHEHHmIun8ByhM6OPQ2V
NSk4Vr7JkMvjjfUnTCSF6eyroZ2sTTvA80bv3VnrzJBgLvoMCBQGag4RQQv3fgtwKb0tVHSqugid
NNLX6FuXNhdFqb1xm3WGfwWxfqj+hpL758sQQKhAHYoo02IyuQycP12GYIIObsiyuz4TquqEPsqK
XHOWBsSI8RYrYPQgY6t8/nTz3P5ZYfJFe4GQO8AfsdhsWYv8Y3lbn17WM5nh0TcS1yKcrWurSNW1
6MjpDuP021+/0pfWy/mVMHSamKZ9eEDhl3UmIVXOTZvW16E03bdG13j8Ysa89qqQ6dZsmCGuAWkg
fcsdT1d/t2iWRfF50fAp6Wcv7nmXYCjaUP/8QSHcgaMTpFQuSvO3Kle4qsvlPdCe67Z+C6J0Mrn0
e102Z9dfHfyim98dNWoYFFpOayK7y+tinQeienJaaRMfyJT6lzQGuTGNuSKGiM5ye4DPN6vfHwf/
/jb984UKkcjYlkPdjA7DXaQCny6U6StPeF5sXMFVIbG97btkhQWzxyyDz1IkJ8brxY8khCA1zk26
82t3JHfEGoKPnqhBMgHShLq/zodfWesEPwcPn8fpry8xM/6v37JD7iNd0ihib+XuXFpan96l32J8
a9PeucrdRsYR50KqR2hqC/eyH5Si29yYd0M1eWqVpinWLkvsO7uV+xIj7room+pell41ImzTyXed
V8zU8XyupNfIJ3/BcMaNiDl3LGzOrHfgdMZg8q61BN7ZLBjPJLEgehpnuqc9pNXBg4R6b+fJLf4Q
Z8QXFjDEgwzanxmh/oILtbLJZm9w1Uy8lA7zy3JBi8KMdU/pghuF3Y1sUpupy2lmAZJi0OUUqxdM
qaVpVRHs/A6Kon9QpsGhWVd9QKYeEAvYF/Zjk1q62HOegIGKuyr+gWQSMmomGuNVLbhU2Gv2saiF
PFpNVP7MBulz3y+I1exMWx0W8Gq7IFhxtsg9x9boptHVuHV12+wsa4TaCmwGWR9meWK2hgXsWnUO
iFcZ3eBihPpqWXV/4FFj67VYsLBhH5TPY2WmF3YbyQfP6cHHRrlho06s5reQtPst7lKOvehRaYWN
o/lmd4BouzOTdrYXPq1IbFi144KtdRaA7cQgK9y1C9aW7NXqIKT0VjyAoN76ZwJufqbhBrEmOPHM
yHUXXK5zJue2yBsTd6HpagewbtYtjN2cldTTFlnYu6MTjJd+Mc9lfKd0A6ZnNWXIJduf4KBse37p
tDEGFccOdKBF/c5sKu+dFmAPxArzui965ICnKGvm/RCpPj5W7UKdy8G3PZhLHZvTtVwwt1ioV/Rf
0EfPKTC6jYg5vTJfKXSzJVEqMddtyRj5Jm1MP6gPxRTodDORP9Rf+h0SUrBZMc0UjcLVM3a+kebx
DT43xyfeDBcqC84pumonSEeLVmXDwyvejohIiXiMcNivphiw77pm6k54Z6RAAmo85kSwxlQFOzxW
FfCe2WPHFDb25HWVwj+hQ4zO8rZjYl9t6yQLPww1oMHdmDXJdJkbqvAaskISn4QT9IGXr8VIyshE
G4fdjVD1JA0qZP8D8Meo7US2m+AwTQezY6ZE+25aAJGYgMp9CwzCwO7g2t8NWQFYdBwfLgP/M42b
MjcJRlO9EN9zJObV0WkB+WyLtPfv0Xs7zg5UsG1dpMRMYEEIUpDSe/wCUjzwMHZOeYJ9bKck72Bb
9+j8t5CyZmb/MPP0VRVOLG2DW6XdQCVTpxaLCUip2EnUIvflcmZBR30i5tyZfxH4G+G35Q1UG4fp
UXO0oOiCIgwIRLEL5MvEO2TxZlYxQCgocjK6zeHyuGuHtDPmvjKfjQsih92dJWNG1UiUA7m1pnSu
j2QB6mRbRG4KZpefo6FKACzLJ3Ea5BwZc+N+zIxXVDM1YoWM+8hmXEVmLtNM8JTMbEttq2tfRrjn
RdT0V54SPJKSDsrWQud2+LYIq7PEC3GCIj016LvHXae9Obuw+qR/dEF1vXkjHKhViNHA2SkxIlSA
VAYqslJWjszEaQoopzreZlbWwJ/k3AyqKR8eOs/XP2SbOgf0RkkMZcejC8gMkL/jlXU+7mhgWdfz
KJnVdr1nPVq9wU9obIBEwlhTgJfXrvLs0I62DWkgoE90kxlB9O13HKvIc9iZQdkRqztOOCrWZrMA
x1MteGM1nDjrgidY9A1zNau7YpdsN6EVjaCkuyi2b/NWFcW9HaLJPY5ujpaiH/ul+MRffuuREjUy
3K946bqm67rkRvbz3iyC5cMvb52+/fK+ZGWR9yX4FKrBIr1MH+F2RsXArUNqVpHdCVog8apVVAUJ
/4091e5FetNY7tQKYKUp2q5Ut6O6qpDDL7l/qkEOt8gat1CmwJry7wsUkQe4Wo+RtdTJSMG+xeSG
n8Ihy0IcEl7BupgS/02LZdA3trBcnX40uwvmm3Z+UUtR5A9IWfS+E6Z13URJ8+Ii0iW+krmAfapD
ZgIXMemzA7KXoNEUuNMS48jXimmvmd6LsvBuR7UgahpzGorvGh47w5rYqD6mOVr2EOx1Ka0KYPVY
NKe020m/ir7TV6h2lZYJ4nGXbW5qdXqf1X13gYZ6ibmxWzth2/Pgsw2pHX1rc2NItqUtFsaoETvR
0aUl1vyq2JAnjFUsqa1eduxt7hl8oyPmzi0PGchVVqugH8YRcgqetA59lqAlvo78hujRmCjTTzPZ
mtbP/2HvzLbjNq41/CrnBZCFGajbnsjmPImWdINFiRbmqTBV4enPV00lMSUfaeVcJ1mxHdskGo1C
1d7//odxaDRILeaD8zFfELtgYOdkK/B/GqbHjseCSLkU4WElr228VjqqHouZWO44GjDrBEU9XxdS
kbel7QwrVhdl214zgPevrNGG+p71DU69qV66DFye5K4nKhFsjwSOCHDwclxVy2xYsN5fyIzhFND9
I64gTv7RadH54p9KBaY/QDLBTTfr8QRA1W6V6YWVdMsXrNatGV4MAqFjjrruHpVpgk3q1A/5Pl+N
g37ujoV3p1CkBjd12GHI0CP6Ca99J/PVVlPdDHukHjy1Bf8vnOzWqGbvYGC/d5QHaWgmt0+erXHP
6i99hRerTjT6e3SYYf/HEmhgwQxrcV6HXDyz1uvhrhE4jB8mtxPFIcZFcNmo6VOqCW10Mfk1RgNu
A5CzBOnoX/tJFc8PzMqF5HBnRe+7kzswjQOW+Lk3lgSRyy7z7lxlVyEOX63gvhQZZ9eltACr68FM
l5OmnsbrCmsS2khRpochM1Ezi7LJ2ul93nuSWSL8a5MsehtZ/hdJ+Q2SYjoF2rn/G0r5Q7d13qR/
5Xx//5l/Aim2j4TToyUFScEqJ2J0/6/UDod/hLYU4WX85tHzTxwForhjuwww/IhUj5Nt+ffQDiP7
xGAb23LU7Seq+H+S2vEDBft75Ausc0AdHx7QDzBKMi3kRib9cjPVr+lQ7bLqy1++jb/pjX9syU1w
jeP/+wI/zN+l8pDWKS4QUy5n0Mcm8cKsLxfM3F5/famTedtf29MYvCnAhNcjIQUnoh8VF9oZIAFV
voNVW6Vt4wuIsbEdEjsGjtsHn2HdpPHXDCb1aBMkjMHASicS6Ly5YN7dp/Vr27dxBBsFCh96QSqq
1D7DGWD6MwfVyuurSfoDrqV22K3HahBFIp9iaI2XGI21yZOmyC6IFLwYxsK5K/qW9krjN9GMTEup
Z2NPBiNhCKHFdrjMuBTsEAH1WfmIA6FJJA79Zo5aFIpQfzckkzD/ayb3QmLh9YHKeLqsiH2Otism
hMuhfgtgjlDf7wIVrjfocIPls9USLl9aqdnjRldyogW+d+tbyBMvCzpJ63GxrdyHVwmTU1jddiyL
USVUGDIfzk5P5L+7xu92jQAd918W709SkT9ehoxdAz+adxvH24/9c+Nwwn/gjBiESLx5MakJ/r1x
gMCaNAEXAIs39p+bhokf5zU27BLUG7wJ/xKK+ME/eCEcT/B2QDgxkO1/4vn1DqDwDZGGAtLx7dBh
T8Nb7z1AsbZrP0FyDpHkVjRRuJJM97IaRlI5l374/Jcv5m82kPdoyOli4CDCQIQ+2M3ppf8LGpIG
KD4jzG/vMwvxQOO30P/HWTyX+Shx0DM+hyl42YuYC3n+/7g0myyANVApX+r7+8yt0oEm4Pj3q2Am
3whJhTJrJCL7aIIz7sWKLmCwJaOeIVnBdn99efPr/72dmTuPXN9F5oDMnwf34+VdL4eRQSLZfVVD
EGe0NlMQ26T5dRc5gjt8TYzH+6+v6RoI76eLslTwIYBxBtfn/T032ElNaYf+ngIGr0B0dVhsMfs5
RK6g+IF0ceXnHhefGCcNZxmMgNewIx2psmB2E5RNNmyHVb86HyxJPwSTw38JY5e6Pglm27mcO7iq
O5KwaLaHzoGMqKoG8/pf38f7Y+ftuzulbYRu4DAg+AHejpfYw7M8Q7o/WayVqaL3qSaM+OMBUUuV
Y3uoymD4zQn0Xmr0/aqC14MhBxf+kWxGekBUKIJI7wtnhpZvYYLfR032zS4QHWlnVQ+B3zk3lARk
QeiM6Ilf3/V7fPN0fQhFHiCnLVg3P74rsxBN2ZfKYfxB+FRuXhgtAL7T+bcmns7fLBTCvgwSjXYr
Il7s/UKBBzs2tj05934u1IPVZYAqc+6YEGbPG15V6fsvlOHm7bRBYLrItMxWAdWhKDPrN4/7727c
Y+bkBXhXeD+tWpfjV/R4pNxPI944W58s6JasqZqBRN4gPfj11/x3L0nEtsd7yX8j8PD39448184t
b3bv5TACbGm4em9xDVNkt5e1LDAjmAlG6IF4KmwSmArUs1DkTRaOteDct7aXVjirB9wRSbYobTe+
GksCxJyRgJYsm2kdGl3wlgVxo5YLkdlT9Rsw3/mb7SUykwTKM2SHrNj3N1FUKcRCLZz7JEFDfFgj
Kc9P60aNdfdJytqC+7Kw72m+wDpeBLIFLMYgx4r+vNPINAj38tFLr8taSXLY7eE1lrZ6+PWX/Xcf
E+0eJqqIin4u6izlTnMI0+0+YEpOb2NSMaA2oSOzkb70lfydPa05Qd9tgSZFD3da8GMnQGP2YxlZ
j6lb2KUeCOkmgIdMlOAlEcTjICcnz2KyDd8AvhGhYHlCtwqLGPnJsmjxmEO07rB31uOr16KWKxCF
naHq7z5BJmHjNGvi9BUNnBohiDk8rYGK71IzbLmyKMuObsQNrZoAl19/jdzBj7fFnfCcPVYuww9c
ad8/7xWxDWnmOr1vOQ+2otMroW+RVdz2XqXH8wZu4sJchrw16N5WRbLCXCfZQWRkjsA9oEJmsN/h
TVC489424DysehjJGTnhUCFwjjI2CwGO8jgpCfj22WJ96Kw6HRHQwAYjBUFnwZaoJCaCzLh4M4ph
mfYcAQD1ZYEUwY+75p7Mvgwfibq4cuu4vZkLAiB2cStByju3sj4CmZW3Tqurr3DjnV1FHYCESq9r
x+ebs1cdtBpSpc6aXQ7S1V4QtFR70NSL7q63iSRFTYUHibH3snfQD2LCWaPI6p6nBpIC6sAoeiQt
ODPamLQkRNWdSRCpg1RCDGJkSpk+uvGX3qpkvG3qYSzPV7WOmFzCZJZHt9c5Jt1YEl+56WRGj5DS
IXKJR73MxBdF5HTIe8ug85siGJtg2w9umQE/MxKALl1XEuzLz5IdObXiOc0mjl0sNC4jrNFR97da
QLjNAIYoDcQ+ckZgC8KMgpcBukm+Pc0gKQFNxlPHKTDkmh+DJQhglXiNhQQFJBbCYVFFV5Cjy4mT
2cmcGBoKzmpRdwHZs9DX6D36K0thTXBI6YEz0nVNUrKf5tnNXIrxa9yUIV6CbkYvlRdyJ7w6vYHP
Kw8SzzU6KQyqIYF9dEw4s2timuENuF80xgN4PhtME8XDwTWhzrWJd27RqW36U+SzCX9OcbsyWVFE
QtsTj2ebJWODIzvz5hosa8vCqm1knskpUlqbdOmYsbTPNGGrgjztniwi3srLGfMLMqmbt4DqGW4v
5plZpdtox9QI+7PNqCEtoDhCuJK4/NlxFzfAWsLPLSfb5NrSYb2LS0d0Hy3oRB4ftywawBaQ5Phg
2ab4WQP10GIKD2Zuze2lDdeWqJnCYkgbLwZMJvhJb2q0cx+UNfDEdEKYU601SOccCZOTYyJzcs2q
pE12OEz9pud3CCdCxSEHniyh2TxUMhWsLeS+eLcIYC3jPMSjNwpEmfvp/RSRWLRddei/JMSkYF1h
U6+OFYE5Rb0ELypZxTPZAcPrgM07VpqwGy0MVK4ivxb7WoLAkViQgU3DTefXa3L8eJe9oL2krEue
pxA3ENSZ7SVsNqZytiELaZh4V+M4sz+znSXwMyGBpkzLRv5OuiruiaGCc/MWH4Q+EZJuHPDlSJeT
Goszj38D5/HiZiLuE2+VgE+VQiu/EhFOey7TRyRCFjvqaY+khkM4G3CInhKFkjYeXnthvkoh4ewN
w8Rfnj5tPU3wxLzeV3dGIuUSE5hrEppNLVJWjNRukRuSqpSCc08rT+RkiK3dxXmanVXsXZMUNuW0
G15VwNZLXI7nUYHIaVM90qAHL05twqR4JblSmc3DK9IfRZgQfwVbApyb3CoyxUwSaFxxigpTHnUV
p+0Jmi5KJhRblQ/64VQorGUP9KuKKnxxjVy2GCoebc+HwSayeCX7w8il8PLCkNWyb+yMVzpsE/tm
IAG7vWIZ8ezI2aB4b3sOngGD9yHhEyGYoghv217sAxy7PiVTxWkOoxCD1cQVVOnDCshJNJDGtm8A
xMV8CpHVpm0XYMrekqiyTwXOZEqVciVT66358cyZrAthBiWB9qstEktMSaIuxHMc/JQgqjrwX7LI
Yy7DscMH7FyGojiNkGG+Z7KQfKmw2E82zekVcpKAucmspCmDOHnGnVzuY38ZXuES8IxwfDZBoiQE
pA4HMPQ99rbWtCplhr7X0Q6FAfO4Y8iThoqBkI/baS9R3YUPuZ5Qj1oZ4lUYc7k8R5Tm3IxmeQZN
5dzYacHJxECQ31zMlKs+Q7PpusNgIzuvGQNTpYUNqxYrRND/mP9codxiAY9+yXeGRlY8M4eM4JLG
fbUfe+JbPRc/JwKqsKHPamxdN6rDH+ttE8BTWD2AQfGtVCWi+FBj9d+jj7rsQnP5Grep7SlKjHFp
9wmRGrFbKU+Vcr8/7xOPp5q7CFcqDnK+Bxjg5KvlybNlBjynUYmMR95XxkP13s1XK0QvxhsvJc4I
mIOxEn1ieIbLJWcLCPCVVnvnlB6Hfi8d7oQiePoYt+YBIUdna3LbpD+vpSOekegqRNu0ozjMhCNF
kRuTDApNPa0fweBIEiygproWdgFb9FXMkFTskA9oZq2eqx2UiEkhKmbQoiNFrTMzH/xt7053yElE
jYxYFdS+hWt8anjRyHSM8jxe0ZQWNWfrtjcLLe3T1PM3W4O37vExUncrAzushc3qPB2bemV0BiGT
IbUXG7LSGnTiqnFjC+NQt94xuqKTMd+a7Gaif4vFqdadNB/nRLAt88R/6cz4ddtkRFWQSsRrtWrU
O5G3MjfE7AeboiFlO8pLXi4kQOyO5NziNARpQDHrLxP1kOVJ6O2XmVQWnYMA7gMxVcGDwp8UkvXi
M1ez4Iu+fI+pyxNmgcqmba0m/1j2rWF+C4QTF/Uc8tMVpnD9I3DyQsWelHzRqzlc8uK09ym3sM7a
1GGTpxRJTUsOXWA1kof28vQFvO1FpnEn25x9wWysMo04cU5rN0kVx5oaOzQ/WOh8kRxD96f16bu4
0BYAAWekNPvldTTFLJHYnlhQQTlfZAxE4u8Lol7q+BtebiWubXLGeRoeLC5NHbNCqEZPp1URqpKX
onQTh1Aj+MeOIdMVgUEbysHK8VduGqfZjMEpwnAtrW3Uu4AQMijMHMjc0FuWAi7jmE/A68BTg0JI
7tjvIWb53AJLznkKshDyMz5JvFlR0nPC4B/iYQHGosFVjN3ey51bJFzrPZ06i9pGxDRtx4VX5bQD
+uXIrL7Fr6Pejskp5m4s+Ja8aDFgEAdQs8GxVxMZPI9sCm0q5wTpJ4FKuCeaT1tMI6+Z15t5c9pp
9VBrX4ZQdDzxLHBsekbxzH1Peo5Z3a4/Wjts/5SzkdRC6yPillydj9PMgNUhZqp9G9BKnLJTmkZI
yJz8LavddpJVPuFpSxGSMud7thfUi02nzP1GYrnzJzd6nGJV37pe8DWzEmtbimI4D6rejBR5d5g2
F99SlFKbCP3mxgtpqbe42fMCK47HIu84kXS+rNsRyFNQoegQ21vGZgHqsHXTBsuKg8RUeAe7idEe
Y+tOuNWMu3jeYWzl+YMDk7AN6iOdvcL9umv0ltyf5jpBa/hN4IqMSMtVbIYUmYyYB3eM9wqVlH3R
m83/okgMmwP2JDXV5Ld0MBWexIYi8dSAsk3bviJN7xE7DB4PJm38sRcOX5IXrOoOBJAsYQ9Rm8dA
lvnhTI1Tm5Kuz2L1UKZImQg0t5hPk0t4apRLyNiXME/NCJwJaEJ8Bh8PqTNgk9tSH5DexyfFA4zf
l2Ts27Co2/LPlhqT04XMsT32/SibrCJ5xheRHe7UGKZ22nQXVVV0bHmGLdCGiqhC8DQycjAzvsoF
1PulE7BMVSCeHWscXt0VO5TQM0GBLCfv0IQu56ck4OV8qlN2qzXM3SdsKKvtad8URcnmyNCJuXvf
8E5Upt40VLOrGvJZvUs64Csy1lH+VGrZtCP7nux5hcaKxZMnFjafbXAIU7Mzw4vjBKK3y85RbOV/
+nPIMD7oJt64E9WBib24st4qjL69nCxO5rpsYv8IYd+OjjRsajwf6G828TTJM+bl06HyXTemVyE9
1C5X5ymOHSC7QLArgfPwlUQFAvdNkrh0EnXIwRIS7fOUgVjv1p6Ezi5Qzg1J7BxGbyVzYNffwtRV
G1Cy2kaNUUfxPtSje+DK2VMmJ/VBZeF6lfk6/9BNKZoG3hB2Z7qd9cCBOMG3Cmsb/zm/s+6kFbZq
SzndxHsSF9S5mwbWV/R6wWshJmgzVJXf2koNlNsLAVDUVS7IxWBf4QHRniHmXj76fFz4ZUlS4S/Q
N0W/RzbRXwR41dzkEeK5tAjzP+puTB/h7eEhMcEM2JVDYMZSgb4RXpd8yPDg+9r2mt+EX3Y+UCk3
Ir1bG4uOlVSdxTG+fjgCwg0IP51ghf9OeH4z4XFJrPrlhOfmz+V/PpGA99f5zvcf+j7fiZx/YNzk
okAGa2eiYiJavg+GMQMDwnXJewGnYfLzV0NgMxmGjg/7PgIUQhL+7yGPjYUYkyKGRmC/hLsE//8h
D0KrIMTZEsp+AFc8xrHsPVzkzGE/23baHmd65HxbNmlw68mlu1krkox+DU69x/jeroV/sc13IXyy
aX7AkucB5m9P08v+v4B+zZpjf+IgPMFieLqI/a+v9x4KO10PONHFdiyC5Qkx6v29SYtxfRfbXK92
OC8XG3eiTaGAaUfle0fY49Rn3qlQNTvnry/+fjRxujhKxBAuPU8PGOiHm6VpG2iIZXNc5Ti+1lVN
fVE5M0JJMyA49eeJa//ulv/mK2b+hwdZCFkvJq7v/S2PjKTlgrXsUeLmdldW2fg6w+QG0solAwIb
VOnXt/nTBUPQU5vLsXqBB36cXkFgVB0eouKckoJG/ZQbYgLS6tizPnvJP3ei/5vc/dP3ims1gnrG
LpAmhfsjvqkHB9viRM3nE1soiR5hApFuXfGm3cSLT++qp9y5iauGc0eXzkM/B80z3NpoQT6HYmND
lkH0MGoXF3g5BxOtUZcNpNYK9VG78W9WQRD9zed1YF04LEEc95jbvn8iTY3fToHb/TkM8NRHcecG
CVGgFVg8IagUID26zgunzTSHB+cg9gRNqh849TixbbJViGCn5a1PNbQ3UDyi0mMtkefADGKNnRuV
ZwQYzTauMfsTC7F2bb4HuPvQTSd3ALCwZA4XUeNvfDgdmBblpdyfalwCzNTDaSCRQKCuNiuyj+BL
PHuYb4VyVTNcxx7CHeRRdQcqRFuZxyCD52AG1h/YiYnkoZeuZMklRU9BHA3oM1q8lDPH+ZNVqiBj
OXleqOsR/y//XjV6uWrsjMYJC+9lMwvfh2VpNgKI4qYHmQcQoGWkOySpIsZwCoBjMj3LKm26/bmk
e1QzUFhce/MdnFvAXoFUFa9hu6DiciQYjKSnRLMAAnTKEiegnKavt6hWR0xU4JVCBkWd3xwbLdSn
sB0pHzEWpME/wShgvNxpV/oLZksDFzz12gSdQL+aYhA20n1ZZitgVWLQqEnw0CCXgbr1a/DyNplL
Mf/vPcx5Dhrn1nhLMCiN4oBB8cPbWs0KnK62mZdD18xLBfIB7Mf0I+BmcVbohrNhmeniLEny6IWI
krymM7R6eCOhK+JpP/pu9geIvniOMZHCVAkvLrV/azLIoPBf3nSdacfLfwLatDTcNswVsFczQdOq
7Eg0N72ztDWP3+tamqMJ/vBuRtyaA+HgOoZzIy3QG91znoymSWTI6yckhd1mMfhzvvjUaaecwdP3
76sx2HpIAfdZGUU7EVvZsO0bYd+c/p0xSZptDXLAvrFm5xb3ep+RNrtbUuJzoP2xgAlup94dy6U7
H4YiSS6dYbbxWWeasCt7FYsHDyWNxI8ZCtUEvBjbxc3YIywNNnFdkjdKrJgtwY5blcwHyNaaoaXF
D0Amd+zj4ozRjFV0bUEXHiBUW2cac0wk/amlcd/pmqDCcjfAGbjJoMBfuavQn2CSLa+ztnpEx8Ww
5neLJtXij4GvP4OK2sxoNDISsFe7bDdWPFvblkjtjRXMDEXS4Qmjh2yvcuK+kgY/DSy0MPPp1XEB
vjx0ceHdBEQEb+d5wURaK2L7WvUU1lNLRnqS89gtDUEXSvYQZc5HHAv7XZfpEHhbObdWmI0PC+Bu
Sr7EHHwGqxI+62tY0JeLXF3OCLXP/RjndCZcbou9TAujSE7pK0xLius6jy5I1g1vOrsRiNtWX+Pz
tdQ8cADtFm/71LSV6/gq8oy+c7CmNN+xuDFcS0bV7ATTL8xyoih5Ji96bHYgEh/GjLjbXPYvjRMV
NwVeWP55v3hs2VATWHRv/ewJa80c/g+yVCAajjnWsps0Wc7EkingsgIOIXHpPgXOKJ5rRuvAj2lc
B5tgZsy6mtB0lVFbdD6tmB5KxXSkXF4UZODnAue8yxr9+VNh2cUfhcSeGUUtKBwjTdod06fFnTAB
VhgOgUXG7VMY1HsCpQkt4zYID/LqOLhAS2CLP1ZYDZ9raVnrEYR9io9eLVdv2VL6q4MnHXJfYEp4
X9Z0DsK9bMqLSnTJFahWeofjRHZEf/QUZVn/XI3yRROny+6fO89DLaZdMfE9KfpzAow7J78Qbed+
nix4fFtCf+3rTizRI4bEZbTL5+UYeJM177yld2hTnYh88VbGB9G4DYnX4FEo0d3nOou7XasGf93M
DJZ2vnb7COtqnEI3tZcga4ss/0vlePz7HSeW/AB66CLAiZdc0rZ0SXtY45a4KDctJ4JShtK6IhVp
4qurk26zjkH6EXOK9hzaWXwbZR6pDdzSWeR0soTunQyfWhVTi3SGXuJB+t/i7s9j7QV4SV4NPpuF
X6XkBsWDPkLpjW8sg5HIugXFZVYJ37hC1x8kAcdgGa7sQ0Yc+jDACd+lCktHeOlo1TGtbp2bNzS2
D1329ELwe2aXTxOOZhoLfkOaeGUmMth/85miWC/otX3+RkbIO9CtSakNaYTrXeoig6sMnKURM+KT
EqTDcHaaXghgxm0Rt1y54DDBnjViBMNAmXcJ+nZ1FmkTAyq58CmMdNUFG/5pC4wygz1HVspdaLwg
sjtMQUkHmLqFHPBpsuHqBYyQJF4wr42HxT9SGMmKcNc+wAeT83HIyfHd1YT6mjFVCyxcjUFExaDp
a87ePpbTBMDxfVZQSSSWiQE6oT1M1IGWNayREVOmp9Pg31krZhKMxUwk9aSJlb12aKW9rS1F+2lx
Sa67dYOZT53XHfe6zCuXJLVJRw9o2KqB0yIku64GAk/7Eqe02Gbmil+FH15M5VCAYPeBfkxAFT6F
mcPGqqVVXC2dJOqmrKZi4Mhw0qclWlH3Y9wYXvmQx6Hdx5HzWLWWfdFNmfVtlL04y6YF0RGfmSrn
JKRw1cKyiCtpgCAxwtwipwkfDamAPWRk8NZU5eYb7Qk/3DDD4Fifuhipag3Do8EJknkUdm3+yzrV
Zsox8Bgtp6drGN3VxhI9GND27qsYFzAwGe0HiPY1peVj6OXW9DgTvx522MVmaRY/VCWRDxxVnVi9
jqORiTEB4rmVOh+KmGqZFKxlRCbjgECBM5ECZZPJsE2qOt9hmYChCFACadCCGiRi/npR+jK78fCw
ofXP9J7/9TvFOPOiKtbumsffP7QxO0s5Z9ZHZYn8whoxkJ8HM4/XcY25JSaKWkW4uE9LwH304a6x
8RxAbHvpE6m47WuyIGO2dE+m2OPYRMTI1SFhXqn+2GIIQQxU5TxgqpQQw8ImsSlmItIcnPc3Y1iX
3yA3BIeYOKVzsUKpxsuRQHnewGXLrvCtkf03q9K3QvnLkXVNYTD1Nh6nnX0b1HrezWQBhrje4OAS
9Htq4+RR4at/KDhEyWEi8FxhI+bb0O1hjDT3PG3O5UZVF5x89RlepBZhNN64jetwn4rqekINvvH4
qm5t3aUQFcLpk2xd76ada6PES20KSNWfVaJq0N3debXzQOWH0x2BMd+CEDdSz5v9nCgyVxQ2wRbR
QvYKwPb6Z9CHPBBcp1KEZgFBE7uaTMmWQhuZ69biBB5w25vNDpKhi3qjgkUIAC+n3rWOoUeg3/XA
BAEKsxk05KFkRa6zsd9LVIUSSJdLQfKLGcb+um0zXce/+X90pxiK03AEAAsOEMSPbf86uwVGKF53
3p2QSspYhAfSzA9/fZ2fuh8uhAMxWAZtv0/j9r77EQnMwaIdu/OKQDRwbhTWTwwdQUt9BdIX+qZ1
OW2Hv77uT62/uUHbhlVLZ+rTKb6/Li155RGx0J2fJqyjVctzbEQQhC2Yq8l9Wzf6IQwz9uJ+NlXu
r6/+niB4+nZR3NMV84LzIU6crL+QWfVQgJ44YXu+BAkNyBpL9yk2GHtx0tt9T2I27KbTTPVtfnT6
CP9F7H6D2DkhTMW/PK2fONmXfzbj9LXUf0Xsvv/Qd8Qudv4hcHMBYYjCAH7nv/A6MpoDaFWgDhFE
uuBE1f1OyvbEP4ySGO4VaxyytM2S+K7k8ELwOmhmiC983jXzU/8BKdv56c1FXUJANMAfvfPPPvfQ
xTOcp5L0YnaSMdt6xAbcL066HrylQbraRwIo4EthLerY9T5HR9HSKc3s3ecyquczr3f6M3vEOOo3
iz5wf1r2LjcXIDZxQwAP2IzvXzo1ECZYknF2jFDMt7dClPZtvIYTnwHGGIybqX3MHd/y97nkSE09
QajuPGxrJabkNWbqdz8AivZy3+mojv5YOyu90bQZ49bPBudTnSGMJQlyxohpRV7BLDwoXPuWqOh4
sHA7Ha34fCmhpvk2lt8Zoz+mrGrX+lEpP2R6Ts8JZK+J3RSMvR4wcAVlx8nYqzdYhKM9lHhItSTR
7JUUT308MSzABjf27lYnnD5QhFPSyJ48F1G5oDXTUhCLrGv7wU+8lhAvArsKPG5bGk0Eoso5zImb
VRej11blgXAARGvgHP59Q+AV0ugF0SgNS5JaZzJf5UWfFs7ZNHnD19zO5C1Og2oXFgNpje1F14bD
UwQH/w7Npz6Lhmm8xM9vvlAWIS15hF/EhnI2vOl9T181aXaw8qJkKj057YPli0+2VxA/xUiixTm3
yowxeRdt7ClYroFrrPt1KoXaRgQr75d8VldptD7aU1rdSgC1DariJtoMS+ikh7ikT5Aw9zYC5Gyj
QLbX7eRhifiA+W73MOeNt8UHvr4L5jXKyJLCUv2azLDB+1CksPiMT5uB7Pa+TtwDCvLlSdu2osv2
mqMKu4CpSd0cumjMyq0jw2k7oO/Zr03knCsv6UgHIMjRY8y/V3bXHv11pO/q0/Ceb72/hCkgD0VU
2RcpUgkSUcP4goFRle6Sxq4+dqMzQB9oi2/9As14W05W90j3u954jauuvNmOXtMoCzFQHk0Jwt3D
DRy3lZ4lvIoW/QPfu39Y+wWbGXIas5eSZQ/NQartyEojgjRdHuxoXm7wp5gvg2WY9pjMiTMfu889
WRgNxInc44ZG74GyRR6IFXApVPOMJS3rCA37XA56u/Z++DHgl2xxJbY2SSwmSASL8+Km5BPXBY4a
xJAm17CS/F2sGB76+K0tW9zPwk8DZElJBkTmHNEiwdxrF0+Tajwap625hfO0iYJhYHLf1xGBb6Kn
dLE9oXdEzqXrJiRh+4nYcTvakIk0HoWSzqXoAgpVxfd4nCMoPihOq+wK/mRzSePNtwehBpL0TKIS
3lyHSrsBEVVx4n+tiSIPiWhe5NO6dPggV/BaNt3al9dBUCQHrxXJ1mUsydsFWdPHQdxP5jOoDx7+
56NY7iOmXsEZrLLwWNKdimxZv0TzqkioGvyjCMkJQ0wlsIhwrPaGnXD5NGeYVW+6OMTcrk7XxtmV
uSwFpsvNojfA89HnJolouINeKgLbGFrMVNgdMgIHh7EN4G1UbJx5zOorqISwP7Hgmo9tGrb44bCJ
1NsiiavboG1DCfktdW+Hyl/uQxTVxC43TL83uhmqW58X42zB+wuv8nZuLYKbnA7zLLmGNyHbwWWd
CXKdJ4r/ZwiQ/UM+eSM2nZXrXaPb66+sfiRQLfKolvO4aJ8IW7OqnTPlPp4F/POQNSr2ErX9xbwG
8npxs+wud5fyA7yr5gkrTbJS9VTv6m4p92zPbL7BUJZfixRDiQ3BCE25sTwZ0lRq6Ledl67LVmG8
/eB6eHXuI7tOeSidDOXBt2vxJ2gHPtII0T+lcVZtQR9ncOS5P1dtt4N9ZMlNOrXZue0WqJbHPvMv
M9Q7B3ybJBYa7VpsEifM7p3Adf+gGs8fIo1m+XyQQ3qHirFDV6zHstq68BQ/txpMe+OTBxmcSV1U
+yScypesF72zCRw1X49xjTE+WDpWetqL6T5LPeL9q0bCp4N54HIQQRjVEtf0IKxsOfRROHwOLcEl
UqIjrnz25kMB7HCUgIf7fqEDYW9QR+ymko9QWhz+wKJjn+clLz2vNDY4DRSxFaWDsGu3IfKtj66c
NIAYHWkXNq09OP0FGVt5ckTXM12OzOBOj+3cirPL2pYWEYFggO7sRPshC78Wno2gOPZhpvbKe86d
sTsWeN7dCS9zuGr9lVG4YCEGpXerrO4K5SFbTlBdpTpOiP5ojyKaiBEJLEW6Sm3tmIB1+w5o44YR
fHTmt1bHD6zKvW140f3NksfLTTC59paZiLurMw2BUvIH1JDW52Ip+3vpeuoS+zxIf1g7Np9oOuev
s4dte+kRVwxAo85MXQK/Dy8RVmng0XFGOVsHVPN4jxFFdkWIzIzfC/LISy/uFU6ehER7WOGvkb+f
4N/6u6WWArCciM52p9bJfg6LcWz2fdiXX/BSxQxfC2NMk/qpm4AuWRrfiGrEA4dgh4Xgu7hCu45B
LiSO2ZbQIrPymRKOx5W9WH4x31q2T8SFHT6WKgnOigJ68R67zAh925B510O+hOOGobB7m5SMkCix
2s+acODDOFlQgUab55VAnAbb9Yrmsxf0Nb8zn19dyBV7GwmDOURlfR33g3M1sJ3xFg0a6IGeC/cs
0t66TRWPJLgxvStfkMR9Giwn3KE/J314KUR3UcSJFW146yxjWKSSjHzkZGmw8sDyZ8ns8QZLH33v
h07+qKqZLL9wcOBIw12wYKcNDynw4IaiKLjOghblVcsrRvw1o7ydUMMwbBfEXbit1366F1U270gc
jr4uyJe+xKLvQEhWS1xEPjlEFJjYGezplcWeyeXob+Qi1yMy36iFzDyFV8hvVh/WeDW5G2WtUU8G
YYHRsQPrjNmAl5KJ0PgYq1KeSDxzse+6nwl18c8mDn3Ehe26bGzWAJEDRCddIPDjJKDjbvpznOd9
tSPuJUs4Wn3qr7by4kel8LwhlQ/zFB8WEmILSBO4kXvdWdyGVXEtM12qLVt7fVM0sXrGWL1/cPA1
/NwncXHWhqkcN7jlW19h0FsXcRv1zRl9qSLq2/DNN5mzcmTAkAbdrDvnzs3TjBTtLheohqPum2hw
qt7CurCPYPaVvW3amahpbwptQnb6zBv/l70zWZIbubbtr8juHGVoHIBjcCfRR2TfkExyAksmSfS9
O7qvvwtZVTIySDFfvbHMJFPJJBIRCMD9+Dl7r33hweuqvD+L7P8e69441i1ih9+d6iAcqTZ5Uf+q
vv0LM7cuPifP35/w/vzzf0sycNyC9ceML/9trv1bkuH/gXcfFJ8JhydYvK//9t06Ekc+yguOckgX
sNbwP/19xJN/SNz7WCOlh1zQ5n/6J0e8ZUj/fXOGKDPXFA4bH5Ytz1m++fdksImVxEKeah6ysVoX
0bc8Mm5Agx7JRVh4/wcSuU4dkeJBqJ8sGl6p073RHnq1MJ5/BA6yFofMYDnXnh3lKhortZTgwKt2
Mq+15NyG22PWHZrfhg2KEQotnDy8quso3fs2RvPB/iiIAJ7pCHNuuzKB/CSV3KkAS4kPoCVezDjM
GrDVbcCh0HSsXxZCclKxA5YxR7BPKezk5R8nIVYCSnQ3V7x+TGSN7eQGBxR/cPIpNi+Z9pcTIzZV
aWbbnUN4TwbwyynfA0ZFAGU5h9GTjDUYc9rORaRZD0k5uhOKLyBzyKzSWMpOOMjK6eAGXxISfxfm
BGVkkYb+Hqg7L/hoOca2i/znueMTFKmFMYh9zfPXRRNgfIq3uso3CBzXsHfuGT88ps3QbrOu2CIH
/USYvblnWbyFUXSRWiWjIMSlaYZ7dsj3oNzlalCKkWtZvhSjMPdZKkmYMIeXUpAP5OnusoRfhLar
pq/ecTGQ2Wz6EdPb/y4rtHkSNb2xrGC8/v26chMn1ffryF9/4O9OkfkHTR1eVxu8ArCxxYr/10Ii
xR8Sb7XlkuNxtpCIpb/k2h7rCABLgmmd7xcSvHumBSaE3RgOo/xHCwmtqh8WEh9LPUoZmlZLlgjm
yh8XErSwRBGAQjzS3iU+xk7n7D7O4Tm7Aq60M7ndB8yORHTTfthZA5hlmTNdDWDZvXNLgNCC9sMH
k0Huh4gG8RvSofMeLZ/ONvn6fEB7WWvOtEqBli2RxOCq0l7A2Y8FeHR8LpelS7DbqoFWtw9qQuC7
usrE6rvd4fbPlexfpS5uq6RU3f/+D6TFs3sDjcWVFnWHZ2L7Es7ZCgcEL8e4kjRHKG9PBf6KtR50
ElxlQVt5G5oQ/qVtytLjNnn+xSiC5J2VtsmncS7nL77uGk5v8+ScKKG7bebpfK9yloEtwyXvzmfW
Oq1H7btHBMLq0qqdmlNTLZDX6EWDVgTWmkl5cRPbE683IYPW2pRNM63oSfgbreeCHhKzroYVyiOP
PPVszlmc0Spmx3QYJGIrRrnbls3wPi67kmQOsCIrgxQv0NyMVOM13fd0DezZ/GC0rYGOx3/U49xi
3OHUTf3p1eV1CwmJSZIxUPRVTn+YjCJcZ8AhV+msNGssx7VmFS1MPwp/mg72OD2V6TJzN7rAunSH
NEQnNKkPuDDIKCCBZzBXRHaA0OYH8A6SGLfdEOfefgzsZG0IGyoKtvrmPtBGesfoPbE2adSYH3OQ
Jpuq9E3AZvEYbAfttMmuR6A3rRJeJURzMhqXpCAPmZKI1SMNxXgLnXvQR7ZtGjxMvNX9mGiCvqj2
upCGgGXuUP/Bty1DlTGHI3zIMrYimh0Cw1oU4VHEMZnzQaBXaAIEPyt+voPb27aBwY1j/eC6T346
STKUvPI2K1uwchGOBFxm+PtFq4g7x8Fi7cw0xRWpBvd2ohLfz7ZEVhHb/S4zk12gCNviTQ2OyEGL
+xl5D8oV0s1PcyrTDQd0H+uUqg8z9TRVea1wjbQs+cpWdGP81J5IU+7R1az7puz2EvjMBXnZQBql
hdgitfVBDvHA6QKy91eB/Qj7rDW6WOP94iu8EPQojI6xyLoJR+nAihq4NTQLyL3wWy/d8O49INRA
gYK/WVO8p2HhDQ9WWyQjmZc+Je6a0NImWqdjCGlc1oqc45TgczIm2nRv04j4kmU9yHLOyQVnvboE
0XXVNUGbPIOxyetDUEL3v+k6UjNnPTvHnLZk/7RoxILLySVuY2Z4p+Gd6bHlrWgM9QKpYondANZP
CBGA52SrdFsa29ekVLoOmAjoUSnC+npIDA+TU03T4U/QHHHwzG6rssWlSNpOBL08GIhGyIySpBe0
HxhxoiEj2aGByh8nqrxs4yGpN43pVM/IwlHuEwbMoz5ivZhQPNzTMVwWw5jvn81JeZPO2r+2NXa7
Ndp3rtYu343zrvvQhjOJDY3bhXg9e9F9UIkH5b1Nej49/LEZUD7w/KQagPVjLfs49HYAQM3t6QzF
Ay/ytjP1aKDUGfVnM221eYXY3zWvg3BYrI92XT23HYGYm9og0vJ1Kac/xX2ilWFvydFiHc0M1SMR
tOf39F8Xd002OHMGIDS0qXc27ATW9Oxq3Zr1At8z+Y8MDZbgOZqsiFTSik5Y/1RGY57QQDbc8llP
isnu1M7dRbU0sDjp8okZMdDXGrTCRy4MMLWNtPOb6bUHhusIyFFnpeOdXppk4rVfliytMzw8dNHK
144arpH+OL722czXnhuRb/TfhtdenL205crXDp147dbNjhvqDQhm/5PRL/08bg69PXqX9Pmq156f
fu3/xUsrsFqagvFrf1AurcIQuPkRn4C9zYau+txZ6p1DWMARu13q7tEXDXf6tfdoZEsfUr72JLHj
0J+0l1alWJqWljazK6h8YcOdmYi/XdqbdqZHD/qldl9cNHjMBRwrJrEi25LbCosqZ+B/KVD6QSfs
40v92kdVjSQNBOKpu5VLo9V5bbna9uzTpqMRm732ZOelPSteO7XIEujaeq8dXP3azZ1eO7uA0uny
Wq8dX9bxaO1GrtiNIQt+Vzjdh/+OGf+fCkdUz9Qr/xkYd5V03fKvuk5+qB///HN/14/yD8tcME22
48I0Ydj47/oxsP74E+60zB//HjLyj3+fOM0/cBOwW9D8D2wPMMs/KRTh6Z9VQ+SRUysCleG4GQjz
HCmT+AhzsLVmRxo98xWNtnlH9ApCmrnAnuIq8kpU45JPbVsK1ahFRInAQ0zicyWq6d1MdmWD/a0D
f1ZlHktsYE0kA2WLkxrDOvHC02LnrLOWQUeXJnq+CBMMOduyq20SZhQhwj7HTT7lwhOmFsyuX4OB
iSVchvQJBSr0VZbHVDjefWNM8LBTcjjkgG0TqzlF7JI/TLxneMKYzcLnlQTK8DFZ6Wme1c9OUM47
jvFEbpBudsQfzIHOi4VRok5AG6LbB0x0mm7QIiFcTQY+hi995ETebgh8w35v9mGUbAsdASOlXjDc
j7EJjTZZkltgWVTKyaQDz7qph9vG9nW8aBOH6JphVSx3VcZyeg8P2dsRUlgw4EjoNMmd3fXK3Bgx
4vojs1H+nxHxRP7T2GZ1ufcaMG8Y+hJ35U0xMrrQ6nws94NEF7UmVdeKEOQVHl4pb9WU0edinqKb
3p+qbUUyD0Z9H5HJir1ePs2aXvi2pM7fEhpIaqw3bxT/bUUOGpEhadNf+2DuOhCgkXPIPce6I4W7
2gxh2D+1+d1SYu2LtliiNmW+lwHnhl6m6z73mou2oKGOCOwWzp3NA1P79Pw1240xBeFd703ju6x2
syeTzhzAcipJx0XTqpLM/WqUY3qPB2xcNcEIOzQwgh0bbHJU9GI+kpqZrQhcqphyYqcAG6zQmuYH
27JyTjNpdtePEJSR/QBtL4dmb1iDd+oqRonBxMgU3d7KCILus7ukEBUki21wRSbHLPKKrTmo4sI3
c3oANcDyeE7yd1VP/BFK8XiPLDp48Uh6RVcYtuktxvLmGYiASwpyTV8kAGoeryjEjBPZXfwphhQm
tKB62g/4Wd47do7YtLY/elieI3zC2cvShX3vLTYJMThih9SHXShjU/GaEQm9M3wNw04+z2NmbYN6
mST3caSe2Wu36YzTz4oHscrq4aIXsXuTZ12+c/qZCbYXhdWhjUR2rJh4Yqn0rY9IpOS15Zfk8doD
E7w0I4tJTMEa82T32OkqunEGFyi3UzgXBGeP1zkN9EMBfeMOVwSwhL5On5oyTj/yi+b7cdTOBW2I
/KDLsr7OZpG/1JHywjUIRf+UtM5827iQagu2s02B2b5fhWj37qdUFTlbpMOyguntSk6tcxfMJpvj
wCtxyMc2NJjTJcmpJNnzRkuaH33rJB+YPy4nCQSSV3XWJ1eMhJtHnenhIUk8ICZZRF+ckPmPlZjS
923vqQvlVgEFFhLaE23l2d5ZRcws2gzCYz2Pw17NZrTBKAB8HXPIN7dvmz3tvunDmJLmFAXGsczq
guC58ApZHrF5GkjMECATtMroaAf1xeSaEzWqw/RX6C+6JATBycr8YEYjU2yGazAxOhIeqbx3CPfG
zTx6zWfyKPUF1vQE1+OE+aFkUJhWLtm5mZxotGnnLpyG6UmjTnxBONTfcUPCG8Zp+gPsYmvdiwFC
SafUpirGlIBhke4Z64A8Rh7OoC9p8z0/O2+LMcAl97P6C+Gqaj+TZ8qcPgTAPEL0RbfXqluOnKW9
Jl5giZOnVpeda3+b7ZjJOlMMzaMMaDvAWUuWWX8Vh8UtHufg2q7s6MmWvP8zE+MdMYxGvyKBybzy
ksy8ClQWXBtVYd8B6UGdbYGRuqwqK98H+XiTN5oWvsWLeoLYITYz/JBiHWL1OCaZFSFyQGodSS+h
oeaUV7pRq8B3WGrKvISk5aYnuxHWgzcVrr02lRGuu8abXuJ0GDmmETTABBVo/qGbuuZz5vnIA9Ls
xF4SbMOmsj+liPGOOXPbfcN84dFqU2YlvqKARz2/MghwZJg3Zc27rtTB9ej681WP4vO5rrTJjmYN
9zlua3qKVedflrCgvpBLmE7rLGrcQ1m6w4npQb8PO6u/7lXrnAgrLHdE7zXvOUR2txDhw81ETPHe
Scb4jp2txk+gq89Slf63KcnoBnpLWkUQRF+GbEy3IpmDVajq3VBJfTEhsdn4lqnWRsXnXAdGZxzh
geKiMbu8f64LaTGJtQcGit5spKc8Fs37UJdqW/kIJaRbJOHa9dLsWymsZtcFffNBRqXnbQWWgM9O
FMl92YzhlbZCedHLkiMwHYNjHMhDoDMSz4jkYj/JYQtcK2EGN3QCuqvMmtRWy646QS1QV6HCOpOK
zL0GxU9Loi/1BylclMt1gNynE8YomZUM+q6OOnnJrGn6ajo616tAJ8vBjHt8kQ/KeIw5cn9skoql
JzMqQfMDoMCyaNceE8ww3CpTVsSplc51YoYlyxIBWZnk5MLh1ZV7X8GT4JlAbbGGzdGsYWJXa04Y
8jkz53pnJs6z0F2FBKZ0H2QUdSvLHJ3LQQWCZXCyb6dmNtfk2QI4cbtTkzvWnr4I0+4y2QC6sK80
B3HOEZUD2aasbiv00u98qfotMtt81zSVuze8tKyX3vEWaYq9Af/RbYzKqY+QKro7n8zzF6LhcuaO
qp43euiDB8tN6x26AHuHEsh6dMM0FuvCqMVtFjYIdm3AFXd5RPY7WSbVejCdSxm2Az97IcyrxrQw
W3m0BkBYba3EaL5CIbQVMZ9DcEDW4h98I63XXY7IBFR3d1vPeX2bTXVzINzZRmXjlmus7MZ6GOZg
3odW63+gFrAfRydIJzofZL/KwtAfi0q6uzCrn9wm97dGGtyhg+no8Femou4YZHeAuI4FLFVpTPpa
i+61tFGKA0RGBOYbzfyS1G1BYBNx2CdbjxsXY/3FRJAGj6bodkUKph1Id7azEjZrTfpeuhskB8ON
08zUHzAI9TWZBs2ma1pw+m1x0w89A/RwNsWe/a7cQa8ng1uRgmbQSTpgfMGgYPkju4KffKRA87q1
kUoKkCk86DoN11GcMWTHXmRlRzePrDVPdn5Lelofr+mZpei2zYryte+mbWZkw73XomwacIAcPXMq
bxQBb7wnjtfycAT+FwrfeCtIKdpnJsuKRJeL041KFdCFbQ4PPfqkd1iG8nc4usilj7pZrEE2Nzd1
poKLOfOoViI3PJp+zXQfdhc5x1nFDraSfXhMdN/OmzFy0lOqFmFN0luJpsQMqkPR2FH31SkQnzKL
ydQEBAxYEmylnlzkUckWS0vcQJPsnCshWvzmTWtt8OBHaxU14wk707yNKPyfZk9epMJ7jDySd7Wd
XJeJa/EtxanIfOtTgglyRcMES1PoBZRkhfdkMfc+TgbxFf0QO5sFKbutnfmZEe3nxDfuZI0hJQC4
tUHIT1JjQ0ZjpcphbzoGJhMIHyNHhIskt0CgpNE7fhYQLJMU66BDuOPkFDdGnpAamTC+d8VHqxMQ
GXqlmRRl+SbLZEt2fM6NKQYSRDBSAoGgEVj5ojxFcQNIgRwWAGSQ+JP+Jp7wyjhtmWdrOWIsNL2y
3YH7ZrJljPM6zLSzwZ2gVpUo9pg9cHolqfMRE9i4x0hSE5Mr90Ho+jejh3wNC1p2VfL4PaN239q+
Gz4W8HMOtRFOJ9fuzKsYD82mjwaxnmXLNgdSGGCGL3c4neZ1TWcIEAEayrpS0XVp5OzsUDduXJMv
l8ocPD7Cd6+pW7X2ajqw351af9EoP2/S42KxcYczOyCqiES3MwF3HIoJi49MjmkBeYpGmB+e2lmy
Srs68x6EWTYvNbVUyZaNRP/3Fz+fXywXR51ugx5lEGqdg1bpr7XeNNfJ0Rqr9mVOW0Idkzy+kVmQ
3f/+UueyWi7FWJd/L6dftPFn35OUltQbwUq9hhCXSB3kRL7jFFVff3+d16nGD5PVV8O9wADP+MDy
vLO5Q0Z3UrSZHx01hNxdLNuFzkYXKi8Tddu0GRTOHhAoyC5RPNd+xIl6mOlOGkwsOFyHYEi2v/9I
P//EPu54wVzBAm+O6uTHKZE2lYwVp4xjQ+D1lVm00540BU7QIg+wlJpR3L6Muud3tmhtvl77v3qG
NwaPFrRi7vN/7h/tCFRLvvygYfjrz/zdOzL/4K/AXEA4I9HLIAb+3TuS/h/oGrylo7Mo0R2f9+rv
FhJRBCbPOLNHSJ627/Ae/NVSAja+zOHgFcCc4L0L/hFX4qeHynMAzgsL3wuFDVGqPz5UEWkVs6Ru
PqApixDPZkulz9YWXAq9tHF8l5eZsRkB0Cz+b9lbzhYOenPEM0qL+7O8yiBkfrx600RzgDJU7QcN
xdSfMANZiZ1vkKQVh+9+ll8skL+8VLCQOnyB9eD8fW6ZX1hW4aq9WGKSc9saVk5HCjYT2eafLYev
34pbGTgwQZaR5dkaNVuYtZFGKChF5LaPztxsYEtkazX6+vj7b3Um5f/zUnwnLDs8FD9hn5ftM8td
bmAAlgwdpk3sj/a+jWzTBHOna79yjFUTYlerSYf5U43wHxkPZ2vxXxcHS7I8xYzVz76nwsYbOrVS
e0p+8LnpyJDPEs0beOeffzjX5rn00fJgxAWm/eMz0kXS6fom1PsWIn3Ls4ldeeWOjd9v07rA3vj7
O3rmhOJLuTbzfBM6jM1jcs6BcPEZIeBUeh9NKAzjrP0KBesb1qdiZeXFhRem9er3V/z5NiLrswMb
PxItZvPc4xXGnAulU+l9apJuXZIhxI8VVNvfX2W5Td/tZ6/fC1UE0icfdD9t7B9vI3pv5EpNpjnS
9hNOO+OSDOUbIJw2NAamxL+/2q/u4vdXO/vRPGFGTeTmei97erQhzdeox3pYL1aHKgjUig308+8v
eYYBd1+/Icgaz4XDQ6/9fCmb4syjy8xrZ8Ue3sNK5O8jU4dHr5olFBIAUrq59/tJgh8T3RePM+mp
dp2Djtpq3+ug37K/D+gm/fplHB3jCLU1WNkcwx7mdlqi5SM6uc38xsJ07hRaPjewdNQkHgWN/dMT
J7sI67PiNYIuIeDeGkPmr8bR7bc04sxVgjJ5XUsIeQ53b0tGtvhEvwz6A+eDa5/o3TVNy+CGocFf
cqP/+IK7v3g0HaofSkoHqqtzTlaHBAmKxc0VcZcxDv/Y3ZATO64b6altB4zy3Zg46docvCDfVPlc
nsYybS/J+OuzTTEqAAE4MXF2phzYSnPlEDiHuQOEHvkrE3Ivu722aYAc52wgZ6WnYzb4sH4bBf1C
Yzx/r3oZrgMnaTjMGf7OceyEMV0rEVmNJ5VhbBiMHLVW6AarMXcvYpG90xxmrzMB/3pigrprHZ1s
BkPdVMEyysWCg24td+iz5eElbe5FddH0+7QEYBi607dscu6VVBktrSg7KPyqN/zN5e73T+vPLwgk
KQoD3npsjz8Vc2MXuVh6lh+9i6+NTMfk05pHKxkf9YxzRmum8/8fVyS2BOfXon0M7B8XgKAdexnM
mdq3YXjk8LXNreglKMVl6xDMSOTY0++v9/O6LZcwJWZfTL8ofc7UkV0UMD/PtdqnU44akaboMcLa
spV2O72x4f78mEqXmGcblRJwI+fcRRppt08HUpD3gezdi8porGM1gIf7/Rf65VXwilKmOIiSzuvv
wiRwTg3cQMNrTUgLfmAcCEaUt7+/jEVBeLZS821w46IIo7fxU8QKznNsbPWSDYr1dlPBk9x5I8oI
rythsoedT0nBg2/CKTq18gMZdvsK1Phby9KZ8IplaTEvojWXFoI5JLY/Pi90xMSc9H63FyMdI+AP
+Y4USbUTg0rk2hGzOFol8p/WrL7m1eDfZyod9pFr9lfFPDsn0krDN36BczHYn5+JXGMJNDagZj3b
ViJhGJyvnG5fRro8mq27DUyO3Bi0muuwq0H0+LRqc2IU1zmzxxtdJ9PaQ8sP2KasNn6Zf80xoVxn
4M/nefikU8NmaKnqh6nEP1arxD24UTycyim/Nkz1VnHx6y9AB9ohFYP0hEWI+L1kmP5cUExy4KbG
033U+vVODyJ6B5ufTb+hVUZP2lwXvqfYsdoCgQqxtYn/CE8qWE6i4XqUbb+NzSq4q2a/epRi/jq7
YXkCoRvsyDqcNkOWGuwVKt8Ralq/UR5Zy8/+Yx3BY/HdNzhbRgaFVzOqJlCucFZPC2/xpOiOLUrj
jUpaFnlNxFeamkcEPosoUBRvPAXOL5/MQC62cWkjKFte1O9s26hPxEDacrdPjZjmpYbz8Jmy6hYj
RIm50vxS5f34gc5d/ELuN1RWlFCVHW8yh2SIPup2ttlVm5awNzw11lBAbdAA7bngfnTTFFVOZH2d
kLCwVPoPvoMPy0xJ+zWCD5gImO31rnlpuFZ+mKvq2e9NJh1cKBLkCdSE+rpv3POfSzeJPR1DMxUC
xuTzECAXaGEGlbnbN2n+oSQbrEdoZcwQcCpUYW/Uib9YtmnluJw8hc9fbMofb26X4xFsWXT2dVR+
CwhNZ9fuUQrhLH3jSsvfdPYkcaUl8l6gxWbw/eOVmjDStR+6PElt9JhhjIFStiD1oWKB05kyXLgm
5uFT6NFv/P0a+4vd1zMFegw6ZpzNz6F/Kkoam5iVbq/96WOo5O3oN/dQPb7lvvrMkdd7Y4M67yYt
Cxc5JqC+LJsDt3eu2wh6oxuThEeWY3h5j2Dy2p5CZ7OortbMhb+SVPoIsmfcRFNNcSMkNIkuajf0
oN/46r98mFyPNpLt+AJF9I93PdGqd+Oe9xduElEgNXoE0i2Q9ScVGqQ4/fb7O/2LTZOkRYef2eLs
/VO/zmOWHRV65Eee2nEf1Va4npF9vnFG/OX9JW4Iu+Fye39SUKcd3mtL1N2eM3K7lv0Yb/oyDdZe
KI3j0Dm8ncwWNsYEAn4II+ygvZVvx964mGdIML//zj8fyiWicKplkq7gD5y/r8Ok3Tnu0O45SEa2
ceQTDdrOV1M/ReuosAyaxUW5R0RqI8LR5huvlfWrN5hqiJu9tIJh0P34C6sIN7vDeAXYtog/135r
uKuhjdQN5DCXhHev8rw1jjAMw4g+6B/2XpO7TNpr3NEFXqpsPTCAuupjByqNrZS2FnFa9+X3d+kX
HxPsBo1VXn3qnHP4RmzIBGGn1+y9McRZLYjSFUhQt9TyyRu35BeXIoxW+IHJ0BXO59malkDTr5vW
b5AUhMU3jPf+HZ7fAr2JR0rSP/5a1KAujqSlpfbTqoaUdla1FM3etZP2DtiEh+IbQHLaKrqI/240
3v65Un6vjf/FIsaVaItQIvo0tZZX77tt0AYukVaaKyUOQgncyPVDgd55y+42r8yxwJsDrfKN5eOX
t5LzNaZFz8I+erZoR5FZklrpNvvJtmDHu8xVkrSwN62JcPT33+/VYHG+Q1BpmOSrwvHAhXH2JMtM
VDqa4WB4ooXD6U2TauE2iAE9bBGWTFHbzt541ORMspx+MHacHPW4nUffKe5gwPFyJRikg2PYTfl7
u+7hYIF4k3pDMLEH9Shs4udqcI2rjNFGt4viHNVch6YpXpV8JWftexVurqB3B2sHCc+ZLlwjDkiG
wYq6rQA9pYyvYuvR0zZ8q1yMrr1LrWL0tg7UBfsJCkBSfPVSmiURgUmmF2PAb4koaJOsjd91eWVN
x7yku7aPE6sQW8OsrVMxj6Ox70j26K7dgrnXlUDkH955RKqWyxzMIHB0IIZmXGkRZOWmzHoRMa0s
cfky9K3SnWbQ+9AbRCudUGFXB0B3cNGnqEUQH8TJezi3DrlDKIzSox8NUb2WugLsDvlqirZFPZXt
ZdpznEQBE9QYobpuQJM39u4EqaOfQvOiMMhBpu8AwH1TF+5SXCVS2s8+qdHTyoczyKhMVO1DzYTa
X0Di6XSL+6B/KBPk+FvgjIF/b1aFjPAV95E+UsSOu0aOQULeTkQOlaijeV6DlQz25eI23ubh0v4z
0XBnq6Zz5bs0bhg95kUF6F/EPYKCunYPhdR39Hl3GsLJh5CgqqfckOa9Kr1hFRbEIRqLN91pghud
T8sAfzfGfnkPY2CFYIsMOCLt9+jAhg0jrGIX6f7k9OQH2HX3nGaeYKqGsVmno7MjL4YYGGPYYnVb
RBOtv/e6wdwGIvH2ArrWioqZhAEg4BedqMfPvgLIKJA1wqjqn+fGcw+YJ7Crj9MKRNx7WNNbuKTN
rRsU7dYyy+Q2c8D5azOxLmSRx1fOwO/BaQHZIMEiIwLrvWtYd0kCew51WHgMyZ5aj2mmKSo6n+A4
AQah8+c7APLHRgnibOcJx8Gc3WR0l8ZBtKdsHO0NNExgHYoJIn6Bfk0eVXExODH0wkTehlLckxWP
vmqQ8W6e23k9GUpvQhv+2Uzpeh9Gef2JhCfzsox9uQHc5m1GU7XfPKMpIW319UbSsN4TQOYe2zzA
L1GG4xEmiX3sJgDwNClOtjXuAOZZu8ydngpS6Z+ITzn4riDQbXpy8TRsBzOgUacxBHlGBL8gK+Sx
1z4CAqMJN7OLDjuQ4akLnWTjRZXcmqlAIgPyFSNyMG8A1NT3SWv0t03UyvtO428cnO5STaG/KGlQ
zRvl1w5pAL4YlRySrigOZSH7b6JjYL2kK9DhQuem5mmNqaAkNmtFpblEbFZJoB6zSuI5sXl4PkD5
dcaN33COYDNlkUixOX6suffXzcBTlk5hCYbGOkJxARZXqWpHtJREp1oBluCF2IZYs6buEvJhNHQf
kZf6XYPAJxRDtpk7u/1oWGQ5pPDgVgYijnqPCrZ6Gf05qw9OBih/UyDDIOSqwlJLrp2n0MX6so2w
DvSucaI9a3Y0aZvk0LbcqZVCJLdBjdYD8E/H29f4orAos+Q4pIB93CBpri0oGbsKquW8GvFHnOKk
Mz97Zkg9SX93Yb+Y+UXNJvuiOhl5hItE1Tod3MS5JCqCiXSfhd8Cmvt6TRWAT6EOe3NDdML4jjlT
8a2FYIFQs+isT+XotxuOaO4NqEwylIISoGncTXtFxfIoJ5F+7LF08zDm4xZAcHOaEYGskxEwgC3Q
0tOFYwySdjEunV7zJKBQbp7iSDYvTS2yXTYazZPf2MkhbUOVH51RwQGazO6DC8if82E1DBsQc4Xa
6HkZr2MbAkgDogD7J455gqiA7KLM3vjLiJhTadDuMs5NxaGogRuDE4j69004RPNWugmpNEE0hAnk
RIEfpWA0eKzLOF+eQWM4RUEaP5hFjIneb7WN+kvVxvsyEHxFv86C+CKyZz6ql/Xve6ihw1UUhhG4
EbSclVnPV5WS8lLEoNOxsyV7AfHnoVe2S/bH5DcnMt3im3To6k+07uwtjTP3Bp99423LqoDYpMcM
Gdu4yCZ80rexA/X+unaRsfISNbxU/Lo04ZtTVgQCfmhcf26XED0xo4DqEu43RKNpP0/wa2TMTTVa
MV0YPJp3tdvWn4HiLsE63owZhWAqUJ9UfAd3LPhrDUCXViuaU20BEJ1R9X1WU90+9TH3dfb95qWy
orbB4YwQCyF1EZ4iuhF7HRC8EQyde4NnjkzPvgqimzEh8YR6tyimLzO4SHRDtT04AivvYIUAc9mW
680AXHSNnrvBPoeCtmSF0jiBmsq0Hmtrcm8Stwrf1V4cgQrV1SdiNrKNIm4KdZcxh5ioJEWkqx17
GykJaqU1w01k6B6tNV+egMXxnUTF9amMwuTg1Pzp2jSiGx003ryKpUsFXgLluxFOk4M0CReMZUAT
Z5NkQ3giGIj/Q9gHEgfckKtNOteVXkE1QtgrcXxOE01r6ZNv5kfCXYfhlOOGUstTTt4hKY2p7T4k
Rdy/x5dNXDkKxeaUI0u5l6pFbp/G3oMRzGin63KIb0jXwzPVibJ9yhvSWCR5ku9NxKX3xFGJG7sl
7ctNUWg3oudCGVqtwPehElJkxDei467BtpxuTeDM38yZGCNjXLT9NO3De7tIxfHVPOo5A39jhdGV
kn18F5hMZPAvCeM0E3webw3wJt981P7lGl0vEEv6LV27gk44lGvPqNApiXQmFDUxvPBeYOKBV4vb
czoWfe/FfHeepNnAgLShgcSTxpoVo8NOKwtx4VzdggWhiQvri9/a7GTcH4lYRB4TdOpbJfFPMbso
UkCbAyjMKrXei2hhbQ+d9dXrU4200B6bO1aLGVRNWhNDaRPNitnB1V8J3ZpdfjOfZ7+uuS0eO3m3
N4fMale4kK3H2c6N+0CRlp34Xv91rGVzp0L4LxAn62vVT7C8AcbcWUpGN6HXJHuFDxe6gnSOrGNw
eFFWOcfSiNQHTBeLmt2QHWt8lRXusZoqbh5Y5ivOxOGuBmDLIoafkb7p/7F3JsuRI1my/ZfeIwWD
YVr0xgGfSSfpDI4bCBmMwAwYJsPw9X3AzOxX3U9aSmpfm5SUzAgGg+5usKtX9WhvDSyELe+dbGp/
iUoZ71VRAJvGkXhseGzeWK3Ih43txum9Izq5k5Xonlp6M8GNJL/hXPOfOillGClpfYLQsXdCwmiW
AicyAJoqsJXl7A1+Xhs2miKEAsXnsLfK+WqU1Bt8t9hUgqod6GwiKLT6ER/nLVWFKxleT5llWkqi
Bj+70NF00gfwaVkpW/7Y3LnTx9K4JC7Nco5FR+NE9+/t5Gjyrprt6NEBtw8CKx0ga6flsjEqlo0N
aZ+jnfYnNc8FENpB3dLD0oJfc1drGYgCrvpcAX3Wf0ioH76dNMfcpU4sr5X1pQpxwu6Go3T2+AcN
b9vKMWQw9eIMcV28cN/WMWJP9ac/rnumut8lKMvHBnc/27KEC6nK6vkFF1p81SuYRi7IS6cumtDH
wENzb1MTCl0+0P/Kt7x0SZPRtDhywIiYg54JJ3DxIyUBXPvumGu6tVGRpt/lpZC7bhjscxnhyBSF
WT7wLy6iPFm0odEcjjo/vg4df8hgR+79oOP3Q5gGYOBSI+SnvvPsdH1xSFP3ecr0co9cmnAP5Cq3
KSnm3tRgcm9TsqtBbZjHyFqMTyip446KAX3fm8YSeileu1HxYQQ61G/GHKkwnuG9cLkQL5mw90TF
6x0fJw7gGhj7JnYAA69ksd8qH8yXCQ74xS/9BddCKX7IZMItyh12BzZw/at1xTMBfveBKG63gxE1
0X/OvRDkchtv8fLLX7TrFGZAxiG9NBlvg7QqYmDuU4WPXUog7qIEWjzJrA1YIGx8CmKDwXW40Is4
+8jmKT/BGjvgBi2yjS20m3omA7no5kufauWOj+IutRYCxGz1uJC5w6UUdvRExSPXDEFymCMwIxjR
p1dPx+FJi6R37qgRDCI9IZBcYOi0WvuuhMsGIX70DZYWxXKc51rdOjZuae5oWs4HzqlOMp6yuyKz
EtC9EEr53LUVY2mhrRR/dmjq1o/67LWksWYP7qDikUOFyaZZJJLGkGoUMkRWczMjZjPVuSqlfqPF
YO+PqX61XXFqM3c6RLDyFGWst9/16121oohEjXOcBc+mGjvS8AoLsdNlBwNI8avPzpQ556Otq4F6
XHsJGukoKoqrxNso1RuvE465Y226n8bi/Iraunnnxlq8F11Zc2h12hOgbI0YzBBve9BXD7PDjaWY
se5uBJ1OUJ+jBF+mPh2UWSqoyFY9ilC5eocPOjcgtMInqu+0cUVxV7Nb3yHf1PqGIk6KLOjP5BCq
cWS/l2VWPZiNVz44KTryJp05QDOiul9FZ+qfFdH8rybCWB6YtEbdNbgATnab1Y94Sr3xteXGw+uW
MuRQhlzwlFg7sgoJMXzxJ/nG0xLtbKGzYkD053/VUQqau8qZTHMQf6d4rYgoc/pvu6FDROgAuv3O
KXLAN7v00bveZcZnDn2K0LOg37DDyv9u5rTpBiJKNT+QS9R9aTZ1zUTBle9ul9yuHotm4mDokmms
dy6MtHon/BFFY5gS3h4JISIyYlVRPyYw12zumHX0TpqR3+PLCfS4m/m5HQrwfDQlWDDbQsgGeb3N
bOxSYYVLCw6YCXmThK6ounO62D1zo14pIwlGiTt8x+WVr7wQZwfnOCI/honwZ21Pzo8rAN17/JUY
pvybLNEFoOa25NJaRA6vEqFv1wmKaYjeVasSADFgHMAExHb52xygdm2GxsLHOArLf//zh2krLR7A
E1hGGizd2lvvGtTXwuh26j0g1ziwGoq4gFiuogAVztWjjX+s2hdphtyDsyBlwMyn/CAhr/p3ZrPC
Pnt7sc9z29ePQBFyyUvIvjUYo4a/X+7a6CGt1PPs3OFiUPtyxvhx6yuQdMpBG90MtBEntw65sx/5
rMx9RcbqpYQP9pC7fhMFkiqjH1QBdzNsG7BVd2LgL30wlc73yK2c7zqtIl48snYVHLCxxjvNa8Jn
F+0/oc0F6BY0cI2SIA4JqoFTphe650duxHOnul9p1mUEdYaWrrXBL9NsT3OFOYG54vOzGXk5l0OF
/nca005b3ec9Nzq4HTI76k6LiNKyWyFa3aQ2eK1KMHDzEOb5FcDFjvJN5Q3YqkxqtIu7RFE03qxX
yMKtSCZQBJcA2AAyAoZSP7GTprK1JBJVxt50g5cpfV6WZHwaIWr+Kav/24P6zzyo9DCj7f63NPz/
oZL3v+o2/p8cLUzL6+/5fx5UoN7YSfkQ0nD1DVH5m39j/+HgB+Ojjcdn9Suijf/tQUX7/ctzaul/
YHigOsrGooQjwPxXUsxkdVGm/2Hzx8gD1YsvpiMho147q8j8D8q1b9agRmuvOFhe/DbmybTpO84h
loSvleY8tko7VKvu45XG6zyivA7uvOuQhvpVI+JWbx6tsZyPMBWWDUFZ+0joqYA3qcuQpEoV9Mpv
f8+0WoX1qkPRSM3CdtWmWCnrV+1br1qVK1IJ3FuJM+4iwq3bIXav2ap0jUtKPIkUSzWmYFrVsI6M
TbPtNNMM51UtQ9SC8lHezZ1p4xtAUcuQ1tpVY4MDYIe1O7qBMY/DDzP1c5CeqHLJqs8JhDriJ/a+
6+MXR5TpxlzVPHfV9fpV4ctWrU9fVT/D6RBbViWQq/xWIA0OSITDqhXOq2pYIh/Wg7GCC9QYtqu2
mK4qY77qjdaqPMqi4YqwqpHtqkuOq0I5ClSSAtGyX9VLseqY6apocqn5MBUaJzLdiSdFuStThMps
VUIXqkS3vKrke1FJS+TSHtkUleUuWnXUQWumg7TQ5Ca3Nq7+qrf2q/KKL2dXQmhYjL685rhebtLC
awG4sNEmIz0Uty3gwXFreopTpmry14GJ8YFFvThandZDNay4BssYFGljadEjPGv7LPKZZ5pW2lSF
907DqSPTS1sX42vkc1xiVPWfp5KkJ13ZA8INMbKbRFEd2Y2Ucjb4BR7cceScK4ilouUo+wDEQ765
acYTChBm8VzllX0mbePvdZMWalF9P/GNtfk01mV7g1jkhTK1DH54vjkYzJvoB50pq1PbRVG2WWq9
OjXawi218SqXoE+Rj9rGoGvhAg6Ngm4WHjtzdLN31+R+EYKXrrbsjKLnzOQR7llRuZ3KtH40ctot
LAcqvVifAFx3s3cpI54IlNHzyErp4yR8pVErj9B4P9sqvQw9edsN0c1pC/2A1w9g58Hq1/5lG/tn
2Dae+ACeUjzPyFyf7QBBRbOsIQti+H0HDJH8moTOLH6AWoAwTQ8HeC3jB1oRJr+eL4lnYh5CnQ60
e5Ns+7M9RHN+sCnNWs1+8XwF7Mz3WNb0e+Efr88dsLocShOvg/QKvqCBgbjZFqRvtzP5VhJOpXxL
+PztUzrsVgskE280pVSpuElfPEujSi9zg1CQNovaG4Mlf9kT82Q01PLu+zvLcOd6OzWsXbIFhYMP
8Yp85TFnw4eKEu+BYmOkMa0vfxfrRQ28zPCjy8QYUAfKVhSQzxx+D6rscPsndyr5hUWUmUdbcYiE
2HTnre6TGc5Gkb1/v9Mye633XbC7DRtjZl5JJ2rlPeHXd6OkA3fD5QyNE4Hlmeua+TJW6x6jL4X7
0BIpPNZrB7XBnS5sW6YSMx5ccZCKF3UYSD5p5eqJMKNR7goQVV+9mxDn0mvnjtTKfG4iw7wCOvWu
Y6OV24R3ZL5ZfDt69010stEuE+SlaOILKY8/0Z0pWSniRHusF1yPC4iVxwYM1b4u1jbA9dWiGxr+
ezzTgN7lUdUHBi7MoIZqeDO7wr4xmjW55XgrkNSJ+fLDyGLbLQAzQ6vNYPZ5b8Rl5sCkvyWgY+HS
VclFNfM9mbIfquGuruz6vQJHFJfOHPjerdkPzPXxfaL0fFP0NLtn7W979M8+SPZNz424Mt3r1FlM
D8m+d5bnuO1gseqTd0Nmn4MusuH5aSRX5zrwzKq+9jzHIASuvmojNZwrt58nwDZrMS1neG54cei4
Eqyti/sxLedLSsX4OGVhF9Unq3Kje6PXpjuDwu4dPVxsa0bPSfZOnWcbz1diO8scUYW98kGpQga9
lzdJqLXGFwieQDXmr6ZS9blJUnkGPtRtK7M0jthsf7ZGf6g8+4HHZBHkarC4l8bRmxabr53m/ZwH
rOZL1ZW7QpE1LecKI3BpzWB0F8ZIszVVIB2nfhwsIQKVZMtXqWyua+zfVt/BTvbTY5UNkh66nIQQ
5QO2vfACw9jaTc2KNRvnnEyH8QRum+ykj9YxzeVR90zrAHEiD3VvkNuJcvSN7g+MoyRwtbp+a/SB
jWFV6+A6dPfU8sZnewFJla6hN90om0AjHzoY829rlleZeu6v1EQDE2Ojv7uIdqGR5z/Aumcf86xZ
Wz7rgMhIOAb6QJNRhNB9En4kmo1aFs4DSxWHOFssLq9AgIIFdcmPHpuy+0rmPtqu7dUXlqkjIY6Y
VUxQ9SYchmqhDYAwI8gTw7kUnPkPvK3alflr3FvLLLYjjTQAO8GaHXIQAqHoyMZ3hil/ka3Pt0tJ
ELKs840l5cdQ1GbYeB3184Z61aNFBXrN095nlsAIOvwkmvEGR3avz030NBoSb72Vq42NvhnUgs1y
K+ynCPczIIFoYrKq4lcv4zlcdVbYY1e4GT0GYi4J3hcFsOrqMmM95XOz3iFcf91qOvNp7CMIk8qM
PGDRKnvK3IGhuRPlry5ys1/oZcXJh0i/qeIuYj2rIUk4YtxBpz+NcUmz9NLrFzfK6gdLsI4iT8nN
ylqdIbL1LlLJ8b3S5+J9NA3r4lAOFdjcsDatky4hcHMM/GWfoh6DKWwIV5aev3GmLL6B6ZEbp46S
eMC+HZApCL7DjhKlUucjET8DxdPuHIN6yNxCMOVFrPWVQqFtVZ4NN3itqGYyKjDLdWNLcyMWAMr2
NNSXGm7jSbDnhwlAvVvUNdGzj1fzir6UZtula4CJ9H6lXfrYs4/cFPK9odfNNp2KKChGu6amrJ1+
V6Vp3hll3D+NbToeZOI2Lw6Udgz9MxSDBQDf6I4kvYWkzNpdjnnJLQwVWTvpNQeYNMzmUONTC4hu
Zux65oi9l+HxbRXYIETx6XYgQsGJjXe5o+m3bUQStbDqdt+Y2LsGmi4C7gy3E1t5DKx7ooLMwd7y
lrUtCPasUiywx6YNFiM3NmkCKoRweB9QZyz2C5gfikPnfctKa2MOkbWzi07dLzl3vFzVHU8u5d3N
dJg9Nlk3sq/MtTcLAgQI9u7XCDBo01CrvfOlE+/gU0uA2KAR2jZNw6Fd+Ihjql93GHSP2PVd5U6s
DHyIgp0+2s+WnGi/muKws5bH2bHcFVFm0OQInRmH5N5hxASURVOPquNfzUQkseeRpyg526o0GyA7
TNOJkHMX0BoWHccmuknjhiIOG0ICjGey9c50jjLcq6w2tAScCrLu1c85XY2zO2hOuuZ8ksKQ+7wc
s/jBcrIm5CPcjYTVu1EoMAyaFvNIiBudadfX4xmhYCzm6Thx/11ubK4qeZDFZW5v6fxR4eRJWhUI
xtI6tOG5PdRhCRYD4hEcTjgVuccmYuNYUW0eeBq+MEs/aLqvdmXlr5IPVJPIXZatMS/dJc7sepcp
W9wiLLw2i5VuF+lcU7+mcW7p+2vC1jKE/pbdNa60P6kbnkF5VMun0Rn97VhS85Ua6lcLxmA72qa6
9ZSyQtdDqBMT0w+je3eP0GPeILg015irytaMkFxJa78TdYsAhQzZx9jHM9uQVtCbGUWnUkshEmXU
x+S0dAZKpbSjoy/wqFwJMb1I9zrNhr4GzsfOxXmBqrZBFvhyzVFtBOyRi2PkQVGLn0lhdmjyqX+a
44XKrcxYL/0xEsqnjlj45eY25XBj1XGP78TBclKW+5n/qBOqAc7NXUZjV97nR1AQHnULa1mlYPv+
QMHp8lK0enHbJeVPBlAg77UJfGQz9qtGU0XAhKrkZ1OWPPW1pvxyqZPhzIr6fjdUqdq1BvR4ri/O
1mTzcO0jf6FG07haaUY/drasoAizsE46MDbYVgufNDAwz84wDudGWtXNUiiPwMncF3c5sCUbx4qV
fGII0ekjzdIJKGXCo0D32zUZn3rUx4yF733BXObgULFtXNk1eC89Xu43+D7QgxOWsMjzltA48l2/
CgZ9rH5U6zrfXhf70bri7zgYt56xHNN1/S9XIwA4mfySruYAMFtG6Hw7BmxaNVkqZSNQSP7wOzpP
pzuqgnAXVKvRANFuNR30f3kQuD2vloTpT4OCtZoVUInU72Q1MLirlaFdTQ0T7oZ8tTl0q+EBVf0m
b6EVyBgzhFPq6j5eDRLWapXIV9PEston7NVI0a6WCnLkESSl9InBLwpdP6l3WoYFo/h2Y3xLGf9W
ff6Z6sMnFy3m/1Z9jkWRVth3/hFbh7iz/qa/ZR+XRitsvgQ4GAXpGed//SX7gK0jBuR4a5LC/yuV
/JfsI0z+FwOWh93c5esJfId/y0AA2R2XJCbqDY5e6K//ig5E6O9/6UC4oV1kWh0BajWr+qvD8R90
oNRJRVYYXXKaGkZZriI1DbFrUYD87gygKVdglOIkkXnDfnp1hvIoVZ7NBabjLX9ojZJIhLfWESzL
2kxQfLcU9LoOwBIZVeyN7x6DfK00aL7bDdhZ0nRAhTLuMgXU7Yapyms2BdAn6jS+OxKitS7B/25O
6NYSheW7T6FaqxWWwrXarVqzroE11liMuogeBuFpzSfAFffn91QED4291AKQeZPIou+C2cPCExrx
KMwb36TxqvNL53YUTLmlGq7dWgjhfndDzN89EfZaGSHX8ohprZFoY7O8riN+tXWnWmMN6E2xDcFK
j72Nk8lrYUsG4nhstqy250NMIO9kQos+G4m354ndYgao03pnVwzCJmUb/DBHMzfCCXTJTvSu+VL4
PP9Sqy0eDRP3op+I95g19J1dz36Iv8m6H8ysPSrwxWFimPeJs3Qhzh1gMjNPmgm06b0FSod2pvFq
62MX2EWBR0NObvKTrayE3YVHj2M0PxtlyRrWmZqrai2XH3uSxresSsRlTCqL721YhhsdJqtZ15cI
6szvTDn+ThHq23U26aO4dbur6fjgt3hEGBHLSUdLGpZV/IPV1IuPzLZp3bIKZGGf1AggxMU39Ji1
nXW16JA/W9Id7/EsYUrJk8+M0O+HXTtjuMTTmeLjObTZmW0cXFZcgiVVGPVUPhZtDgM1L7qLSdFr
0PMTgS+WP7RF1tOBC9s+5RP7xNEKQ78zp8uMcyyUmEK3hs13qrEADlc+4Y/Fc9l40OzJDimrap8v
C5V4q0sJUzRp9NOsD18Fv54eC1E8uKpi0YOI6F9dvHEPHvI6jOooizi0l+Ui1i7NTCoNbM1U7xdt
qK66yTvadYb+xsyFOMM63sgWlp3B2/62Jpb+plqGja3W98lJZIkR4oUqGuYXJcImz8f9kEXxTqMN
xwEFcKLk/lapjjJiLgGYb+gwDbxs0g5Uhql80/EexOyHXWqIUO6cpX/WICsxFFxxeuu7yD0LxcKH
ezujx5DdJ1Z7p6HrGHSdh34hrkajF1tw5j876bor4fJ5XhM73D7eS7ctdiw5+jkoU/NsCxBKzNnn
Yv7SYu60NUgmTEH6ixhoR1OwDA9yVNrt6PkwxQYZh5ku3jgMuztTltNO69oa2EFsH2fUjGeBrQS/
pNuFZUSESeNG7GTaySXxumG394Y1gY4ht2z3Bcofy8zT0qc0qvTJpulRYxGmqqiDxOFQldcK2pso
Yt+Oo0x3NINOgcghmHmRVTxIz46P5Hcw8C25dSQ5OT2UE204VQ9yCldFu1/yybkVrWKtC6WonSmb
DUejGx9G0T8zXWsHrZlhdgkjqfiA1Z0YdQZ+DQxI2Bitmd3PcIfLGxZLl7L1PmvYVlvHWfwfGXP5
jgB9ju0oje5ny0vvuFx+VAJkr90wvC+p8eFIZZN8b/X+vWv5K2NFk2ErC/McF1W5IzzEW1qPAZiV
osDXlxT3M8fuJpk478BlsOB2q/l9GWiiUBHnMxfs/iadp/mdonSMCPRiNI84cx4rHSZe7FXlXY0a
h/XWLwZ5Dz0JoUSOCRkkU7jQmWylszjN6iNoQaxAadUTN5aVf+0z9zfwxTGITRZ7Y+LBJiPPyMyD
ydHbAPUp67WjhgRKHNSDnTHbpI62MxasgJ7ZlztqCyc+4hUO52l4Toq5MwRUatiVZaUnVECTJv2Z
a7g3Ngm0Zn0LdNR07vLWw4RFc6l3yAcvW24m0ToPEw/sR6uN+IjkI2+9Y4sK/toZaXtKAMV3G8La
9mfPuz8NDKKj8H+1yKXZCSDQtcGhbIYRF9pTDS/jBOJK2/V+VsWHqOmPM0b2u6QYikfMZJa7YUni
7pM84o3rL2PyRuag2ypTlAeDDpwPeld1f4PvkzxbPPfiJrZag22okBg0l5FYvJJ0a4yWUmAbp4XL
OEf77yoXoNYJTY23veootp2oEcFBNQPuW5goGblwuk1rHGx40XEZfDStnr7xTEZvZg94y5xY3gGs
8n/rUzLgtC0i66qxSH3R8mK5lLp7JApS/CpLy/myK99OmXitZsCdopgpME0f7VodKaoqg477wxxS
zO2BQY/4KRIrTLznQc32DSXjxZeW6RmTzmCSPXBkOj5EjXCeeY74WzktjLvzbGoBMoqMSO4boHPa
dJp+5mnqCw6jGEEhr9Qa/uK2T029dg9diOYRk474N3y5+cUqZBzzLu6FC5iuXFg0NfmX6Jv8yp39
EdeZpwcJb8tTTrcy+lbChxUCVHO3NBbL4G7svHkDRw01fzZ94Jj0wr/Z4ww/1Euad09gHkkt0283
kV/GhNibWTu1RqbusfKzErYo4f0p9BlUAyYQwnjYvA6sw2QLGm6U7348VV4wA/Y9SqO32NekGe0E
vltmL42XUtDi1VZ/zQTLFvwwVoO4I4sjnznWxnSJUX8wi6mhGTrxt5bb6m+R30diW6U6jZyG0uz9
QCfiNaLiYc9+HnTrMFRI/B5QS47nzKPWTdGnnpvuzTz2zclI+rWXQejhrIYO8Yg3nFvIZU2uim2j
ox/hu+y35AV8AXhSPhhD14edbfs3haYYQ1wmpHByM3nsXNFWm7Ko2re8zXrKYeKhMwLyZPVrPrNt
2fbYD6gnzJrlF+EISvj0UYaW6XyKOPGf3KQqP8Ad1zsrQU0NOeKjEph+zmxOmoET0Z5m/ZgSUbr1
F+G+K0rYkYgkgrYZ2xRAztZsfbpjm5z7yLCeAQgjeHulteI5W+TLqjbrA6tv/jWnmtM7YNuZrx70
PxVMZmJ8KJ+yHQls9D2mqPLB9pGsAPOb+ttAc2G0jfVx4L2kd8OGPZHx5Tdmk20h+sdr31UWvTLl
VU/Id063s6pkOg/dQC9kpmm4tNoOVCLG8mMW5/f6MqRAYN1LTEF3Ddgfe4+2RV1MgmrufUp1fCqC
GLJhp5ZuGtrs6e6wt2gbz4jdfcPYTu1Cq8QnoASTWGAt42ewfC5xXlohWV5pljEHRpfqeLfi+NLR
to6YukRHMyvYJQi7DxdpFTsKw4YbQ0u2ztCWv5LMHIjtDI5LDgZ+xEaxDwhzp2+fYtuNPh1RRztV
6/jjeTWXVWcTw21iTjlIPitHGI5sJuq0jbGmx1AFvyRaTEV9EP+QWlJwtFjjbU2W56Wgj/tHauvJ
ng5KjfkgGm5aOfkQTqGDnPO2pFRS545YjvHJwz/a7eg6p5Eh9aksgkqRv3ZswNtNEo3AVpPURmiW
0nS2TbQs51wz5GnE1XHD37C4MaGT/oyWtGdV2vd4vRu1i33KUZsitkIzX17kPI1DYJhG+xFbjXtv
NY32y9DT9k8O0L+n5H8yJWNnWLOg//eUfJtWBDXqNVv3Z9PQ8es//+Ov3/X3mOz/ISA6uFhRwW0x
pZJp+3tMdv9gfGbQJb37N/j97zHZ/8PCSYEoBXjpe4T+7zFZWMzdvsXQbekrQ8H9lwhd+Nis/zkn
60zvAIlQ/OC/GVg4/ldm10qgcvX4ts6Vjsm64Q3FhTWckM0PaW9MlGEJWkg5qxQm2YlPqbV1ZG/9
miA3UP0Kn28jh7m7pZyMteSmQRh7wdwjxLOBq4/bZWd8xp4ZP5UTEn8aO/aLEqKHTxr398voa9Eu
rTMbjT7R3NsYcZTFkzP5cq9lSX5AFq/ObkZHRjnZD0XbW5/aKKL5rGNs87gUm/2NynxRPVl5NLg3
3dIAax0KZ+SwFzjEvrJlxtttdkiUq1XMB6q6zB3DGPuL0Gp1C7CDNbxhbRoxiwxYTQnspVi+G3Ye
cnVt2Y8xnaxsedn95VtZRNQAJTwZgDlUS9CmDJBHQQvDl4sv8dHB9sDDpU/25pR9FY0/b0Hrs6zU
4QtiZjTNfWamP+bcwpLJMyM78Eus29mlaiXsJys99JXVtxt2O9a2N7QP2KZ0W+qck6sHRAuWyre2
DdF3hhG85eHC1sHeLkLrrjQc27fqG1ONHd84DmBA63O/+NHzUnruo1zZk20/m96RMIqlsfeTdnEu
OtKxgcvI96p4HG2ZUdwAdrLLzwAFohmm6uT4dXHupcvPcihHnCV0A6OIz/N47ge2JJQmymTrps5y
hUEvOMeJQreH3HA4etsZv3E/HuZsXCrk5xmCqogatp9zFNHpVpqvcrEY75ZOW374hVsQFIpZMByE
pnvFc9piG3uKARe6Ou1wq5FwCy3C77q9OWSEaY5JbFNoU2YFG64PwKnt6rcr0LftgtVzJ1gYS3GB
ZjGyNiDlBZrUOKaK+TGJvhUJ1qV5PVLdbZNdErRsBomzsqQGIkabYtEsBE3bHLdgBFTQovITSnB/
5JMdAqI+0hxwa88eW2oyS25aX0SzNMFg5xBOyJFAJ95VTt498WR9mEijblr+mF0Mng6RZn4z9HHZ
uW4a7SI1P+pF1h2blm65xWmym6bUaJi0yRIRKTVPvlZhBe0McPUaCdFSTOkJG2C9I3SfnrViXo56
w0fTdArzyZ/N96oHlNrwGCZ312uB6DO1o2Kp709AP7MjdaefLUGiEx0N8blx3AF8SYmrB4J9zXac
XOGwE/hZ81xrwrTUqiBuNBDhxGgSGLnJL/wHr+6EV8iPagnEXsfQAd+S1avwxpB9T7z2eVUECmca
YbLlEd8z2jmLLlQymxmqzYx7vvvsnNmzxm116uURzMnwSxZyDr0EZLzLh+2A3B/mLNbZRC79oW6a
YzXamHeKa+6lN4sR7f120FmALD9SmOe13vkn8qfXzk+PFavX0NPnbZzx04/psvKUeOqaZu/N021m
ahOtO8O0YxjttypaOgqvxPMaA9iMVdmFRgnfRRDrMKsRsnWRDI+pVlHxahiBzwWKYd3mEEyJ065W
6aycpg1LEANp3RQP5AyqbTm1VeD6auS9JTuj4vVw9mZXwh2meergtcVPGO/Unpm6f3I4Lk8DaV5g
UlZ2YYWVHQb2ByGfCuOBHeuDyrrtOtZ5S11dJu7MH6w7rCAfIuZaj2LcM5cLcU3NxjnVklU9Lxg5
h0n6b26TvOpap9A/pt9JT+Ny7HZUrKcooQ7Y08DWIv80MBduO471By7/uMMXODF55l4jp30YwQ/s
OCbIEmYadjTSE/0L58oQmggaaiOtPrtwOVNB04M10nmhdixQhwtp/wSVbPJv20m/Lq3WhyIr37oY
WFzmD3f0P5OZ5cI00Xi8ehWuncMUorH5iwY922VWbvHt1eIjEekFNxdPB4ahKTdITmf9j6LKnZ2J
seVxzMdbSUonmIw+ewJ2/WTHyAbMAR/d4r86sXk0B4jk0hjkriwKlszmuEOVPdZOtvdN9C8va8QF
SnOzBzb9s7Jne2tTw3DQe/OHjPCN03JV03LAAHC2m1G/JIZ1HXx5U3TJs5ObxDSLZctSn2tut0bQ
/Hd8Ol0AvyfI17NUat6911n7Ls2mKxofE4RUcRNwjHrveRQbrwUFaiFKJh81DWuM6apbd1Zb1eQn
F5WByEJjnqnu8jaNkrDMIr9OgnwuPAiRw3JM6v7Qy+yk0iinnQ6mbOxrXHiVtuNhVgRL5LsbbwTC
j118ED9J4YEn62vNu0AmFw9JyeV8cdvmtsD9H8wk+rYys2E/YEAOWJXeTGnDM2EsngyhDmzV8DNj
sGC/42/Ntn8EB3IBjFb+VFN18L35lSZt9rf8fZwpr3M6lNz0rOa1Zas0duBCPDOIMZWA3hcFXoeo
kQQjE+Nsp3a8w9rB9niIrTeEdLZIuoETT2vhE1Btx8mkSqu6jzVFXUjdJk7Q81xjeK8Oc21noWEY
ENUHOdyYECyD1DRpIyP6vIks7SnRxvXxjIhar0qbhwqmu+azRu/AnR5LRQRmLgTJj3nJhiuamHf0
u3w5Tcp6EnQrfmrIJugpROrzne0S+d1YhTG2GyGAFR14zppb1fs/S03dG4mbBj37zWtnV/e4trSg
ybUHZILhLp/Sl661wFZMDjD9xXlh8Vn8mNL8ZP4Xe2e23EayXdEvqo7KmivC4QcUJgIgCIKDhpcK
aqp5yqz5672Kum23qLbkdoTf/HTVoUuBqCHz5Dl7r62JdiP4emujzJuPLK/WfhBT+JLOjMkHO5TY
SzVjk1YomZwFQuB5NRJ20quCRPUffOD2G/yA2m3UD9lz7bcDI2rlfXM6O8Lbj0bCjs38pfLc6cEd
cPjQgPpgZmDzCq9wn10X7aoWOqSEu3H6WEZw90aOlzvURgW93ZHEbmt5ibhhKZ0fM9vSJ2BB9vn1
UFUVm4IDlsw+TbrmXn2/7N/B30T01sXnXMc/MPVs2RzORRF4icSTNHNeW9W6zI9qnqs93jjiE1UZ
3TJ5xVEDe1Sz3QVp51dXr0DrxHIbd/daY3r72XWad9rs7yuSHR5B3tCexpOU0NPKklPZtl+azPvM
6gyiH0XxupNh9wTP4+iUpr+rfVByNg6qTVg7bBCYmdatYfZBbBs6fvMqNc4lGTJBZdjNCQoIqsBW
TafCGvz9UAm8gXHzOYfJQkshT8SlrnvxwAKpxo1J2jvDlZZIxB0sArVlmpSxeSmt/NCgyzlGzmRv
c2rBZ32Q5hSgZ/YIp4A7+FAwgv5U5jZdCMbXGHNaOjsQoVeayCkYOq65sSgDZxSxFMD9we2WFN5O
X0wYd0gjIPYGAyRX7J+QFQsqD/BUCcYsrA6iGOKj7AZ3SxxN9ODT+ZfECOQYicv+WfrzjWMMX6rQ
cXaQIz/BGCZ3pK1RN4eRcxPSsFjNI7hENsodd+5gp4ucKcGan1dMt0er+9ijZ0ZQhnm0rKEU2Tkk
N7qa7IFZtY8tQhKmsIbmSYoFqlLDolmc9oeSiU0ozXMap+ZTAqt1R3Knd0ziojqiQiugCfgP0xyj
a2vkFXmptdPFpy6PKZrSEBtKET5h7mUq0tAH1Szi0mNchsqWoPPp88EYZ/7VQN0qefYwEiqEeIYI
KpKhgoRASC+nkQWu2WYe56DoWpj7cxZ/JPbp5FDkb3WPy1z49dNYldUGTir9jgTAAS4h5F1esea4
gs+qpZW+ilxMQHgcbqrKuvoDo0QCbz7nZfdU1ZiCNWe+b5FLUjLb03YcEBHKumWCgtfMrG15q4Ey
2JLPbjyTNUfnNy+KJ4Sz+CqWodE4kRmfCnovCByDNLY1lH1pVZ2yYn4iuWPcEqHhM00KEyIJxFrg
5ifliSd9zB2shkDVnNELn1yRn5q4s8gH9duga8pvFMC0omK1EemM00xjqodB7W6MFcgGArmfpJUm
gEq6aNtYpU/WAQWP0Xg2yIM0v80iFphpQP3t06k7O174SVcyImVgdHYxWSf3zYRgxVeOCHDGUPmI
2r/T6/RcjlN3NnSEdVUzYNeRTBloXJ6N1D9oEM2D2WH+5y79ZibBwwlN+5eKM0cutA+GN79EtbNz
heoIJWIrNlJM6BjkQi/rUfxruzz+pnn0iRHF6yckhPW+yeSlSZZ40JglMkZG2JGLuK1rjri9IU2k
SP3OqGyxMtP06EE5pVbQD3rmPdlubK7MZH4Z3e5z2EWfIJ/w/FTmfdfeuti9q35uMTKV0Ud862i4
rPwGlS8WNdM9zb73HmT2Wvp+tcNchDIjgsQahmiKtFIXJ8uq79OBCk1TKSo4kAHEOyIYOWdhRY7p
rF06p+k9vGLjzLaAooyowp7lQdfqeDt5nrqRPMEfJxl/NRfVuBmSmhibBgZo1PtgVWO7IIY1LaoN
qazFmW0LNdhYmTlFXiXdtRHL8n4gkXTfa4judFgBhB6AyghqQ+pxUGXEBxugaRCe9TYHnbp5GjqS
DfseIzSVdXbj0zvdWfBBt/U0R8dB75ytRC1NnGTE7M+/8z1meGWiiW92orrjHCfOoTY9uTfyKTt0
FdR8G6fEo1ViC/ak8cI5Pr3NSotDfqTfzXNEg1JV0ckcXUJ9hWHfCt2hQwz7ZmcyWVmnPSem3rWW
MQguDsnoKCSEe9eXprWORo2DVYPxLcFJsaa/oWFq0+9QZ3kELKTmxmD2gPSwdfZuPn3yio55iOG+
uFHOFaOwvS27vNzLdLqh6TnD/e3PoqgoLVRMcnjmf0TxnqD9dM11in1+pdWErVjUlgthkaLbHwIC
ToMIfhWPK7lqloGNsx2NoEKjv0UGlN9QO94whU6DPC/67SLF2LCiT9x6u9wQMIMrkRH7pHlXUJTW
juMwXRdzBGiRkQy8Ci1yK9mulwhyTgznSflHMoSZbGWptTZC1151TKS1niMI7tzm6E5KXzlRnuxV
ZolAyhrUR6v0I87WlrA181szd7eTj6lxOV/AkThjagg3TEuKSyq5jcQCrnB/MLDOc7wgA3N0UkFb
SA2edkT0fkmMwsBTVtxGjvtceWAJqbFhyCySOjWO21Lou2ig55G3NucZO5625NTyT3mMo5Ok/TpX
9b1TtbdTjahakrQ0R+aGTgNnLbhlpOcUjJLQSJB7SsvGVIEej6zKth7u4yqXeCFrm8IFYStvatCB
8V3pXcsaaQu5pgj81LspkSX2DRSuy9hWhFapyVhzjDyyRD/DGSmxvYwbjls8yYKRBqMujN8i0c+z
6IwdNm1aKTMbr9WamAEFuWjkN6FmnHssDE2DqZzDzly+ayyN1snArG+LTeSRtfNq4H3gG/UtYdMD
py+P4aTkSNjixJtnaJV0BVAsJMMhZryF17j8hDTMv08jjRvp2btmQEfuMJ5/8oR1cWd0kWMtjLWp
9G2rbCyaUqZOQLGsrR00rAj63PSxCOOvnmjOajaOmee8mMLY1vlLKzB0t943iZSDo24yQWif00AV
jIrTMhBpna7xAXyrWzILcy37GDe07RsLVQKBWkGGAIPGike/ZE59cptL+gEx01MUYeHHtEovMmaB
DlQnnTGo0RLdFV1vHDTq+no1RkgO8IWrNeJ/yf+JnbzuUc37eo2FXo2lXMcMdYYGxQ9qT6nbjIYY
/EEgybstnZzowJZlM1kRbsMOPTXdSatmuUNbkftoG/AbJ3kTXmAK6yS9KCHtgvK4wZE8UpW3jxpY
A6KJPAWmQhL/IwMyXmm3OZwTJpYPo0u2qeWLBm8x18hGSiCjDi/kqXM96xOALTdrT6Egwwbb0v+J
sg133/kFHfe/LcOAzxQXrHNx++8//qf6/t/R12pxB/7wH5vXnNT77qucrl9Vl/Oj3wHgy//zf/qX
/2qe/7Yb/5r98qtu/GekPC/lj8341x/6sxlv/EFHHysZ673vwjugu/9nM17/w9I9SGgWvhrdRkvx
n1ZFi4BW2vQGRwDztVNPC/9fmjWLgFYkZia361UD9w+b8W+ge6CfaWotGTuLMs7S32Y7NKM2tk2u
xLGsrb5tUICSur2XNq6lMNYBGdEjxzxwSjOhDU+vCCIiKONarpRf2y9u0peGWE/EQvXoblPntfFt
kRAI1KdB4e2HJZ40gsPhhfxl7vE3uMCFzPcX06XhWfzCHpcWH4fNzOINuc9T3ZCHcpZHM8Lkg3ZE
Q+K/WIp7Vz8DfMRl9OsPNLGFvv1IXKeCCQmEVYe7+YZQqCW5WWuQ94+OQ7pgS3snyHshnF1qWYi1
V1mjNXsh9fqDD1+6Gamz2O73vtP14RYOs6huQpeidzX37mL5J+9w3hkoZy9embjmBhLBiIzIEo/k
ebTzzuJ0c0yVCDnJJuXcM/QLJXmrsinmAFMB1qeISj09ak4/XvMZ/AD8CvuF1gT8hJQdDlMd3LNo
I+n5F2tO6yzRg6NhhXK4IwxbW2gb25Dl5HZyMP1LYfIQkONnv0gTJMlkabBZIECKMwqRjPi0aMHp
DYk/RBtKkfGixxZW/CaOjEchNJxjiav4bkqmzQcNeNslcpZMn9FIPA6htkGdRh9gDhyE0TFlfMFv
RCI6wbjEcI1PsiHcnnakZohHAw2XOhqV5RpniPqU6Y47OfV7w+zK+NBKxfMXKSAJmrEYTWZZGo+a
SXsRrDGIh4+m0XLlEjXy+0zsmxV7n4fpvscvTqKWo/HRoBH425pJ97gx0h6f+Dg3OsWRjjbjEiL0
dziClUW8JjeV759ipHxJB6QW3YQts+8kPw4UUXLYSpx7SAX808yJuEjJRF7jyrHaVr1natPXe2vG
87/hOgIRABzGZUnI1RpQLbYNdoQZXFVAd9oQR2wceXyYl1viLhcHowhyjKE2q6MPCFysE051bjDT
O7qNo2G+hwbIJCkdeXnNyBLeumkSGjdKAhFb5b7gt5QOHl68NEZOdUKYb2439M+NYZweHUrrs2b7
I4ViGlpo2iFDvUQp7eVpipxnrXfFeehrJJFYTF+MwUr2+Dcsj35W6b6UEXqY2tTTESUSj2w86OOF
LLzWC+J04IoXeZhNB3SYwEbsyvWfMQGr9t5IZpyiNlwhaIHS5fIOSeHIO70dbRNlZEQjDF9TY4ol
4wCNOJUrT6TxeShG7l1i1tbwbUqnrv7AH4v0W423A66TLh5TB7lxgFTCflFGyfYfE0/7OBnLnc8Z
KjgrLRy4t9kw5wUkrqr+wJXh5XLTkpcyq6sh3CoOMOo99ufx6rHEy402u1zgxKgNZ5cR0nq0sanV
DA8UJlOQOBlkFWO8MGZt9hC1pvFk0pmLgN90fArNxxSbKG+bv6Gi5rrQd1kAE7asjiX5xfIxmzkb
PmudOzenFpmrRLHk85vkEyS1p7kYJp9WhF5k17BP5X4kqJ72a2+aN3MPcXY1TwXXUpLOs6CHBsAY
RHpyIWqduVhIyu64tVhV4gOKZEAerw8ytDhuHGMX3mOnX16KVpL/SZfNZA0tLdIXkw4kX+AJL3be
jzmF712KrKYJvAg372cX/BgR91BLVl5O+u5KyyKQlG4YyfSjFBIYJ+aUqP1ihl6bvZOsEAA4xnC2
JUK5snSobiKa/xs3jzS5QcfLv6TzOB0QZ3LP21yKc4rWbHzndWGTfbVBNxjNyprwGW6Q92OIKth/
5gZDUfraFDJozK2qytH1m9gwZ4moB3wgUOhI/5iMDFqSJPLopen+e7vvQAHN4sHto3EIODJ1T/Cm
tA3njHjNg0HrvIviGzP3w7UZhtBnCjCBK4F4xF7HbmHvNTU4A4nkaaMl76KYZE8IUraDrIjyBztE
TgZqDUbjGU2pEZiF/lEre2ithP0xzWS0lsQDyjuRGdGnHAPcVwIVQ0AAkjzH3Dl1g2xIe8zlyDnD
jT7aZs9gh01qXZXIf70mLD+CRi62RqlHYeDOhb3SW1de/AifEIi9xgS7kuW3SR3lT0aqXCpW1W7n
xSuj9eMYlBKSX18M2I7zuTjZVt9t6Mjl9yzr9UdGJPFDb+WXwdXHdIcBw9o2U8OsKa04vSIRfoiU
kz/RVFLRlsZ4efLZwAgcbeZDrvnZ1jMttJPgIRUuNZTxSW9Wj2w69fvSLuoYU75a8mr16l0MHIpL
WyT+ygNPBxvN7cYz3VBzFSV9sY5CV31LJADFvLOsvTGnEX0Vw2DGg7hqHes29KtxohxYK5ylxwZY
z87Lm4muFB62Gxfw3haXyz0dunq3aPrWqNHr92kmwXuNBmP1ciIDeTMVQJFAi4YPcG+dnaaIXrHB
z5LXqc2EJGKvPgNGbI4s2NNeL8vphrOlfzO32YArSwLqNywS5OGi7uNSOY89k98vOnPWIxaG+ShL
SSv01xXKT8Wc5boEMRBR4qLXIFGN+uUv/oOmgtKU5nWIox09HXzcPNAHk03I0iTtBx3/LmlMcv/r
T12qnh8LMRc9whJYQqXrWv5SNf3lU60QMUA82D4ptayiiZWwMNStQY3x6895g2qm4HNdx+VTfKq9
7zyQv35OH1dOp/woPFjZUmG4umTNLsf6AwhVFox//mGuTjiBS4Hs+W+J+oJ3WIsoAg9ejvu9qgA4
KNhJgZZ0v8sN+LmQRbqKf55aXBfeT0j5JvLdWht152A6kziXNP12WMVz5KItlAGXWd+vv9rffJ7g
HCJ4TOg/YTX+8X4Jht5QlQr7MBN49vx9CypjkDuAS0HErhmZc3l//ZnLk/fjM8KXw8vDpmJx894W
61MRodYD4kjTu6S6crWFpcCCyg5cjgZ7II0R9iOt6PmzrqVsH7/+BX5+SD24LFxn3SUsCIvOj1+6
Kq1GH8mCOHRdAuFn0MybUQzV8X/xKS72JMcRtsHJ5MdPyUNjKEMAD4eIYOU9uDS4Eh494X/+KRwo
QbORD8SL9+ZTnNbErK3xXfxGeWsnwXZvQFz854+JDYMVIjunHY6bb65Yhnw+qZPKPhghAYPoHHko
wKm442YKW3FmAkOe+K+/2M/rF2v68pb7fDB/evPFMEASRJ871kFj3PNedB79Er2nFEFq4uOkWOz9
jpp5RH79uT+vLHQqkaKhb1ukb2+/KpjEBHiabRwyhnqbEO/vscWFvJ5Tx/tNssPffEUeDthE1OAL
gMj48QlxGZ7wUYVxGCUTpKkQ1XFWNK9ziwcmW05wiO6T31zXv/t+JCfQX8MjB8r2zYf2elKase+I
Q+6AdygLSJu57sU7Djq/fdNfcw5+fNWh+EOvtizGHmRkvHluqtiTHkxIHfCpAvIKPN4eoG/q+RXj
rDxXyFjKVThRJo8Ddd1AraWgafRjiJtcWRwuKvsljwDfiFiZVJ2ABeOLlznYfH99239eCMGw4sfy
WZGglBrLmvGXjYsM6SGZtJAnHOa5GSRhUn/A/8N+2ackjdA2pqz/9UeKn9chUC+8VWzPZD557puu
RZTTLwnZ4w4aTFYJD9vk/NCOY/vFk4ItM67D5XlPE3EG7NN86Hsb76wJWe7aKKMBkx51M9EBGNV3
JGpjovr1L/h314SVkmeF+BFdfxunojdApXuPt76YPYpuHfogw3/zoHKzRJXUMHj/9Qf+9GzitVre
Blo5PKKAu368CU2ilqJ/mg+9Bb9Tgf1OoUFBYWNn/20Y5t99GH0jU6dBw1Lz9tn0ZiwLuKunwwh2
6EJEnn/SlccpB0E2p6Rff7OfbjXfDFuKJXRz2fHe5pYUi7gaveJ0gAfNwTJKWp4sXkROib/+IONN
whpZPCyXS/Fg8+UQ/L55kHMzTkYsNwMVhMRbr3OG6+i9qzZ7Cukvq2Od9nRCrMgCHDXExciJxDWJ
fMuXbbBqxmucZPQJtIHDUqDEjPXblXKvaw6tLLpe4NjR1XI8J3Bz3g0GkKQWkx9gl19/k5/vjy0o
72iY+mRI/lQKJeXk1W6h1MEATbseSjBLqAOSXaRP/7jqcmzBM2ARDU9Lz3y75reRbrTE6siD1CFe
ekbK928q8loIVAdNVRKn+Jsvt+xef1kYLbY11FG8+i4GZjAqb+4SYkBTNNK2Dk4zWl8dx+gP0gr9
59eGiOMqujrNnNtPTNuM37xkxttHxOKT4eGRM26D/qUSWiTZf1nrrBzegTUk6UEIOkkz6Tge2tDd
5KDeMIJhDL1P4BEy8KRMHdQZ1iZvoAmmb2+0cAtWTPmnq94VdBHnbOnXNNJdDhad5M+zy3MkC9Cq
u45//+K2xA3wLw3Ez/laBGFIZKCm7m2QP89yebxyjc1gR/wJ/oNeTvUiHVXjxR5GWmMqzOj7ZTSO
QkjCfeSuvQh3762taxkRUhiT7ge6DWfptNputBLnUk1Cm3dAtIHI9G1JXAy2RrA+eopsRrk2o9LY
kvWpzSxXgHaq52FdTc3MAXpODoOXiAD6t42lqGOcAlG4gyXZ0vvWsdq+LKDcindGkOcVdLXIxZdB
ehlNcY0JXwBCdWmGTuSmXHr8EdEGZt9ckdNKixJ1qB/Ge6fPOBWVzczfzoAQvhefRAbQeWF+ymYD
fBZaGCKb6RvdcuaL2QKGJ/NTjj7GEU8br3jAivhiFlWOriIiXvRemYobYhA7BrFEFHV2rWad/QIF
sWi2jJ9hlemGd4LqX0Emr4X6MiqdbzGYqT1/NZ2ys25lg385ADDCbYY+zQ/y1e0XG3TS/FAvod6b
zEitU8/VBMhdk8cCpK3Nxq3DxLNY0wehc9Wil3N2XgFUZcP4ln+xc+JQfJqHxT8ypp32MJIIBmU3
m9m1fB1FNb6V3FTGXcnQvr2KRIvVOuNxiS+cVysZMMsc6kDTEotBPjp0Em/bHjE6oURg8AyWcHuO
eILKsucgYbhD4p6sPhTDTTxqjFHbUQCPQ2dMT8uDpj7vxpwz7MpAWCUxIuujfBQlFqmdl0BKuoX8
6xhnLZHsDa91AD17nr45cmg1xE5F3wzGAJk5IY0QD3fpVI3fIP0ysJt7YLqvLThSgvllzHgUjxac
0ZckjONwo+C7IPx7fa0wYRMFt7wzg2um3ktJSgp8cHsSj2IUcbKn20tv3miXsaV0bJ4iEmo5mcW5
zXU11NIzN1PVfZoS6MnbEev55ftoRsDBC21zKSQii9rOq1zrpRDp0omVtOdxlnH8GYVOB/51+3Od
jiZjTO/KPWFe6oDw6AnT/srLdHUs/IjXtKi1BbI2WVxYK+wtc5v6MPLuVdnwiwid3gmzWUNdS7KN
xo8d+gcAVLlrZzD5K3/sbu2RabKTpqiKULwl01fY0DyyKXZx634SNV3geKI2Nnn/BtCRK5sxALjo
mHYFz4rFNGdR37Sm+47CPGsjfF1tVZurHJ0XuokwnAt681pup4dcKrr1U05TcksHbfZoSWAXPBS6
PtJqo0PeejTI5o6M1e87/v+7ln4zJ6V4W2Zl//2c9Kb8kryUP3iW/vUzf45JrT9c3+aYSV29jCMp
DP4Eunp/6JjaqRE5gy6IDv7qT8uS+MNlqKpzpKdsoGZlR/2T7OH+gS2DpK2lBvvuZvpzTHz5vicz
Yf5vc6M5urzZu1FTMZBlHMvhyVkSc3/cPjsYE8nMorLw4sc1wRb5i52SUgKeXDcIKZp7gzwaNZHt
1Gk9i3dkiJMDEft2dkIUQkKU2QYEd//F7URxNwMwRI6TgqOP/Ax9Lz9VrMcqxHlXzuXHwg7NG2iz
xh2IL2LbU7gSt7MAshVkaQFVSPm5A1bSe3CZZV3l2PV3ev9SVBKnn4qz57aHI8S8blkt+7xkoKHX
44vKW2o/IMrTDBMggpQ6+iXuZ7MlGnpTO032CYGdGRFuUSxlOOEY8IumBJ5egzoxzP3udiG/mjgi
w9la25Km3SZHugsIw/RTwqq81Nw1/hImQnMpPpnQR70NNtsEwGmZO1gF0Fx+rlVN767V53OnJqxT
Zq6Oka+Gz17Rlx+sNgEhjQV7OiZD1txPdcrMKTaY+KRGhcqhA4lZ1IHTGTpoIG/AYzNWF9ucKoiu
3og2fCoGFzF6kp09sxjvycee0X2160nRAnYH0hSoZIO+7MivsCYq2sS9iEb5HPrM4vOokASbY+Fd
KCLrG+D07YM5wVRLlFIbwlrNfThTB2DHycqD3bJHpNPcHRHaJOHNjEz10LPJgVmKiJNYJXbjnjy9
MMpAalP+bBZ190A0Oo4NljtOe1kv3idkor5vtXq8qQcbNUnpa6dhRoPUluBIKjh/S5U2n9jwund5
NtVNsORpnYZQNsfYI8qJSmMmvW1qtWyt6Cfc9VaZb2rKmXRdDj56JArh/hYIhxQrZtLZS/PKvSJ+
wN5FSUE1b6SD+pimkOcXfnhTM9E2o0vpYVza81olV6zh5jsDjcC9P9t8GkW8fBBIpbZdE1tHwQhV
hx1bxXtkvMCqJoBw1NnNfphEf43igow7YhM+aGUkD6Ze+F8HObhy6+h0COn7U4pthqbxr+Bq5iFA
CVdp79PIdC44L6juiE/XypVPM/6zVVemD2oFwmGkz8Xat1sRNIUoH7mPGehCFV/cMVW3SkzxwWUY
4G9ENTSnOCytteZMUbHmcSVy2GyQ2bGfwMxDrHQSVWTdNr3VVZu4KupzWrpAUKAB8Ja/H0uRWqi3
IlpYXJ7R8HTAlOg0+Z+qFFHLDuP3U+pcFTufnp/K79uOAf0XP+HQkdfWk0ZxxdVgToeYhNJ9MzgX
4aUY7S13DtB3M662pP8w5rw9GzV2+Ycw9KeVyEM8325n+Qonh1EFeITsh66zAYxNTHtR909NEGN1
P+MHGk+tDeDTIj9ipSq1eM0YSvthn208BuiB5H25hmqE2ZNA/HwaXyEb4FX09OImsDn9tVWDIHmw
ZjUUgDlcp7QxpjTafujks4Xx/17LvCVDb+F6mAA++qh0bquF+VEs9I984YDUXTHdw1YxbrqFElIt
vBBvUvk9InN5zYfvNBGA1aafb9yaG2lihSAjI1mJJj4XTEy7hUuiAyjp00M9EK3WmVqz6xaGiQ/M
xFmoJjZ4kzQFvUPO0Up4aNLMVwYKs6rnGPk5iYkQUsTCSnEXakoCPsVfOCqwq+nvL2wVDA3hHgPW
GEyd/q5cCCzhwmLJpi9S9TgauYZhqx/TV2yL8DN9q6v4aTQXpgtwFwwMUF7AvaDMIIs1Ma76QoIJ
2/wZWMWdM6TppW3K97ACx5UxHd2FIlPo1UOfmNgIR7cNhgU3Q6zOq9kCBk1HW3fvxnDrpgVR0/UM
RFdz7Nwy3FcHaaojSnMcKuTE7/AJWGuhpozBKK3ptetn8UFGrpXw9er5QzwqdeuPg7V1YPAZPEbI
WACZ6JE0aLkvgB2Cz3aaXWo7C39+0E7VfJ5emTyqEmjP8dPfN9PkXxmoZvGahkZ+ny1IH8eXX9yK
ll+WROI4F36zYSTqFaglRzKk+xKUL5FwU/TI0CZa28KukKYDEZoXnFDkRNOZkDrSHHshn+Ysonlh
Wwr0ZnJvS63hlQBOJGH1wH9BHiqLvHjo8zC8txecEWdQ4IeVjgGI2+RDTFhnBvijfAxf4gWIxPlo
uBgLJCmRzEudBZxETEERtKZzUAtUaex4dEj8fmcvwCUSMTmZpGMY+A6/qZG5nweACFdP85FcdOO0
NafZ3y4D0m84UsvzPFDfg3gaWgvak1zAT6wx2iltE2hQTVw0V9jb+bpZYFHmgo2yF4CUP6r4s/VK
lfIrpQI36648hPnZR2p7IfbFXjkLkApjFhJLoV9cCKkYQlJ5U8wArHLP9Ndat0CtBvHR7iWufqFl
D8WCvrJbIFhtZTW4yxYyFsvhQsnqdQe3NcmCU4K8YGUvwUYLWEvrmXXZaphA+SbjjdOyRY7Z7Nxo
OcGp69fi7//r5N/Wyb5HZfmLOrka3hTJrz/wryLZ1/9YYoGonH+okH3nD4fsb0HeFYNfA43hf1XI
5sK+WyYNzDCXAvm/KmSLCARnqbl1OHr0pvipNxXxLytk800GAg1tExuPQ/XuY+03zTcNpqlo2750
E+KtmmI8algPkZUb2XU07ewLTp75Bsol1BkycyDQZK8wmlcszSuhhqm+dsEuDLcGWEmPgqYNn7OZ
1/vYLIibuE3S6KZ6ZdCEJet/QHYMQByBagREhvs82e1w30HfV0iwkRsdILnkX/oetE7fdN5zPFYp
yJ9X9k77yuGhpbOsAPQKFkhPv+B60ngh9zivFJ9yAfqAJM+/ljB+IrJ4zqk/9uQnNdYVTBEsoK6v
w2+tCSAIe9wtEl82AtBZ6Yd5AQlZYdS/GyNM3cakMHuYJrQhwsXg6svRvdQOBP/1OJmKNz0ab2m4
Cmwf0iLprNC0+6pM4Za6fRGde80Ib5xX0lEEQ4g2fGVaJyNOszTQWTCg7Axd/DKTcL/PnVBt4FfH
H8RkAu42vcLb0QHDLOIXTv6AMiK+o2KASoSQcZ8MebRDbOYdbAhsO70aa3M9F4WD5ysijYxY6dxd
TRP0kkWQT3sgzqhy1qiC/C8TSXc1LEDpwgzKe7BqjHgDI8yaQxdm6QblIomASK7BAzejf5SEjL7y
EMuV7tfemXw1gnGJleuuvVs0+2iKqz1hYIpTCEqhwE+KvAosAs0fmnxoD8L1oB/hw7+v/ByUuFaX
+Z1wacaQoDOnd4kzVeBsbbd/n3eQs53Oaj2QgZUL+QQx1hLO4/qUnU7YEsw1pJucuJe7Ml5wLlhK
QV07dYPQb6T1oGPDOLRpYcYrJx6ji9fW35iNTB1G3LnBkkhD8xvJTVADCLjIh1Vize3nUlJ27MMQ
fgC5ZelNb5bNZvanlOzK0ulfaKdxqBgkQBsYOlvMbhKLvNmYW1H5HLzGRAx3c6ui9LnRAen39zO5
4sCHBWKddufSz7oOkxtfCsNn+vOFu4sYLyCWNOHajlYZa+qkz3KqiGVw3CI8R6rx14wZadRYbf9h
sAeH+ksYkA34DCjU+MrnB0uNqDpL2sdBK0Rf7sMS2ypj2GIFx88Jet9wD2C3sq0qiNCF2CVR7GO/
ibJh5aJUIvHKqjZKrwvM1yLcwtGYVprbGuCrfaCtkVmgBxJHo/XFbaVDIxjxoemWv88H3T7NNXbR
SZfwyPRy2oNS5Lp3JKEVq97CUlFiuIHSVTY6MsVqckj/7cwANJm/TdK5ZYIni00CsBIzqj+cOiz0
66Epsl1jA2tbIaxsjo5quoORdsV1EqVVrpLKsXdOWrZXzVf3c8yLmVXpN4C5T0JjGci9jKFcZa0J
rIuJjUvVo9YZ+TkfkEnS+4pXyWiLB9IFWbW8gvrMh9S10pH8QxQ3Yrj0ICpAmLWrvssuplU++5bM
g2jmxdYqc5+20dVxypiYApEGGEYAKSU6/iXOn95ezg5i1MxZrnY1PDJkitc6JMAbt7LmjZE7/Y6p
hXF1aGyuWZ6yDYcG+4bJLEpD26fGjCxF6406dUP/dTxNhT2/M6GkvEezlq7jjJp+JDsVt2brPtJj
6Y714GBJ9yPFmkKZAqcssUPts05IFU2OLJrv9IwUW5jvKd1O1kbsdd6+mmmPdpoPNFlo/riJVDRu
Q2PugrbUi4AU0yiIkqw546VAECGLBVxkvOgOZ5oOVdd2DEk2tP2mhZqxJCbQl47vSQKjZTIDYwww
AHG1DTPlRaUI8z8niJC55mafEEQytmMQcyw8JbD/7lLlDV963QbIXmb0LmHob3SvLtep5XZbqbzi
PacR7xK3EaywiNv/PvXsrWF32tnOxvJO9F1C+zDSHxkc59/UZLUfXBFZD24zlvdQAqLNBNlxm9dQ
nbDVeTepbuH9RlWabVBJ5Sy6cQKpwTKrg8cI+8VUPNKm2Qwn6HPgGxgL7kfyP++Usom1bulnKJSd
D5EokEIWmkhIzMTjqXNYOyk7D/d6bKcB7IVs/R/snUlz3Ea6tf/KjW8PBRIzFndTcxVniiIpbhAU
JWJIjAkkpl//PaDs2xLtlsK97oiOdthhGVWoqsQ7nPOcygk4MvP4CgtHdkiJTbk2JN4O2OmBDxnP
jrHBd4xKoi6ZT2aOAa9gZHSZWnn0KSkh663I7GufKP8QMs5Gn55bvWwPEO8bZL9i/FJ0Wq5nu57v
7J7VUB1lMAMQ0zJ09Zv2U8Mq5nwGJ3UO7gtWee6ZGd+3Jrl1PS0+WnFvEaST1cQKNdAtQbUnD3VT
t0QVMKVO2oqhGQdTc+CJPj4nBBTekY4DO0R7YgQxacu1ifuP2BoNLER1Nx2kn4z+3BZd92g23lLc
TrQw0nycyEAqD9Xoq/TBoRcg26NDJMaTSJpBdjVXSY8PxtbFVguv2cATGglrMcf5a9D13hZNMm2w
Qk2IGdGhw1FqiCDsTHo/mMXdMI7NPpVsbPiSRkc+ynxDNlp+Yy+TJLcElREb9aYhguy/c+TvsKrf
1McoDqxfzpHvv6miKrsf7TZ//Jk/SmRffHAoPhn7mgJNh2uzKv9jkOxDsbJJDMO2ITxzUcD9q0x2
P/APmOpSQf9ZXP9pt7E+IBDhqYzpIxC4dPx/VCb/PEa2UGuJMESkucy4sdtQjv+4hQ04W+aUEcgB
TywUngRfVxaz5PuhZ/hjfP0/EI+uK8ig7f/+v/eL5sATfF3RSdL/sbx+r0KLdN9YdhVHB52VJOX1
qOJWwRgRUcPG+7pgg3XEK8IqtcLY8fnX114+r5+23MvFsTMhaeS2IeV69xbRSMIQYCx0iEFzyZ2v
wF71o+C6S0RzJix8BWFRh6u2TO1NO0/pt9FAMrz1lGdvUHoj9Uf+siejJ1/bGGpOWpI43AYZBp8M
rDVzCVVv2zieL3TrR7dUtcPmP3gTCANClHwmagTv3bjfJHvMLkBYHTDvWtvRqeYdNk4HsOIwfWps
kzhNITHsGMXUr5cq+POwxBm75Orw+hDrXHslAqeqhYdg9tTRmF9nEmZlfmQ6iB66H8RdkepuN5Uz
6fVYRP+h5guDErpVJAck4C3t3XtdTevYWrM+DQ+4JAhTM2ce9mza9z4lzq/v1jvJ0PcrBSbtH/oT
9y+qYxePTFELrtTjxDpMXcOH55HJDTetuTHduPh+Ov77bczffMMQUQX0vIhmw/dqNku0ZVkYOdeL
U3XDicJzS8fhb4R676Qoy7vC7IVTw0emRVf7TpcUKo6LfDCow1AH7tHMvtZ2mB5kG9z9+va97Y5+
1IVwJdcSbLH44RFx9P5QyGLkMAPfQcTsIj/OfmvhqeY7M018cFMBwnwlEmBPVdXJ26l3g/M6J3Td
WULLE13OZ1gBmhs1eax3vd5tgQtRRa56Yc+HeFGDVznJ9SnfzU9oKcppbQPZMcjSGPBFvKWAj7WD
Pzog3b1FhvEweHN6+PWb/K6n+eldBqipORp8+EyLbHXZsP0gQInYeeOIUeNhyGyxKoj9Pfpx1B6B
JcldJVuUnTRUxLoaGxerw4ovb3bIi4xdj6i7nayVuqzxXS+2CZuHbmk+CEuml244OU8+WpEHt/G2
9NDWRxEWMKXUkGMY96L8zjJluMNVhpm9x2KWxOSXlPjY9jLeQaaNnzjO5MHrXBdNgEW2dUqeHU8X
YrvqyCKMySP3vAxBokDX2CZk9u1bstXvVORmRzQgxaZkVE0sdxy9JDx41gX69CPD8/6qhsazxD/5
znkRoN7rI8/d1vQEa/p5zQaL0Gw6rpi+V1Ws7Ug2yRs6ibKYjCuAptPXaYKzDIW/28ays/du5GRY
+7zEWuMb9zaGPzs3AHTMO9qA4gFkmXytaXlH9vjhRBiZSpB1DNBIidJNxkc/KOXGLyx1cMMwP2YT
jcHchB7gVBlsuiAtwxXui+FKd2XzpYRt94wmcGuAHKXIlt8MaQQXbPKMDViieGv46sS0gFftiQaZ
SHgce6O8rKIaydBYkrwcK8aMhl/uYWqcL/dzU+VZvWZta7CWGGCyFfZnN8H14ZANcIxlUZw7UT19
MnLZ0bSSYHAptIFiAoCftTV5vqyBE9iQMMLgqGfHflaRxxCF+1QeO1OH68Zv7Tvp7Mqk5hvRY7LB
QmY/V42qdjKxjA0pQLQ2lVWqTyRIavAR48BHgyufMJuYXZXeJYl9Y0WF3nK29ccuh5c9YZUNViqx
vtqKz1x5or6ZFK6aCC6AMfTED8e53jD6YAlLFb1WpnliNYaXKYZbzPQoBmseX4CteUrA9B6SrjNv
IzFP20x5D+QXP1u4oTaDajNcJrgLOzcKdrZS4pwUo4F0PxmuIHmQa2syK9DYjZaBbgR/xEg4ovTi
XoLN4MDxPjOCONxLPOlraAyksdXJxItBZMvCjIGBtHHCK7OB88vDyCcRoZM7PFEejdKwRCnFnrVX
LUA3l4ir884g5kqN7oT3sTVvdNrSchBQH7A6sLKaUtvkExKtaM6mSTjHpBzzg7BT80C3SqySMVX0
dbCAZ6m31kBzjGcEAU2XgFEzs/JF9U78mEVCf12UcI92r4ZTwVbzKOmEVn1cO+cKN94eUljE9Nzs
j1rw+zImCYIgx6Ro40bCV3YkRQbz3EY0HuQnMy5WozGPn5zeLHe2aSVHk5Z16xADtMY3GK1CW6d7
mgO6x3GRZ5pFxy6Bv8UGSJQayprmFNamJHUTTLHhkffTtKbcRVk/vfadGqpLc4rzTVRTFMz9ZK5U
ZbHJs4pgk8Y8OQQZQSvLJIAOLRkbjw7JoY/fcjuoSQI2MaezuTPbhzkcnCu0zyYZC2ajNzLqmDqY
ddV/A6EH0jAnBXkiU+El8cd4B8PCv0/SrgRz6Is7w6S+wH6TXJFzQHXSU/JV1bCwM8KMVwdJaEmy
I+YYo4m8zWOneczA2m2kiRQuxQR2TTz3tGdEgyrJaeSujkN9X3VtfkQK136djcQ85BnW0IxYWtRq
lF8epI3THDq8rsmuL+1khjrZYhYgiQ2Zncfkd4PVpN6GquedyzS5Cs1iIInCJm65m62t4zrx1QzO
HMSPM/NnrDBvH1CrueiEMDUOksSlfd93vCXDE/EKBdAcrzuZuVs7TNwrePPw5NDL7XEczQfAMPk6
9OFMUau49K6sEqkj1an3+L4KO4EI3/X9fdorzvXKak4ZASWE4bqORdha0eyj0nDPOsLJbicukGwM
wOyrOfJRX7lT4j4NaHnBtnhJd2v6DHQjtlW3yrSajWJP92gG7lmLf3HvExm2b6FCDivqRfvMHc19
13AoCKXty95u4NCA6j8W0mK6lmfJriLQc3GA34nIQJHZdURky8EFb2peE8EW9lCQ4n6v6n5K9tx+
X75A1WmSc/ROwLkzJuAI3kqSzrpCmeD7UG+ch1EBBNsZpxa7eWA5yeU4WCPc97fH+38XOr9pWFl9
WXSY/36hc/Zcts/tj/3qH3/kz5WO88HFOuy7fDEcqlnBWuWPfpUf4wf6TYv9DGp8B/Luv/pVitE/
hU5EGJFtJOAp2x7rCEf8k/4U1dTPxfXiS0CzARUCiTCSYe9d2dtEXZBn8eidFRYm+rVFxDZSSwHg
H7Rsa9Rds/IhpCNjkIVdRZdVOTEzVkhzWXXPHX3px7xqTKM4ta1nqxHL9IjK+RBEjGAQ+iz1Kcyz
ub6UieMF/q5QPfi6yw7/GQb2CRGnsybA0uti6DAQkM97p2lfZDzcEPHmk3tg4Xt3Es/f5UCrp13b
AEuy5umjEcyzOOd8Tck/C0Vp4gYGqAlgQSgQW+UocnedtSblCE1p2h7yJtDNdWZE8qNqovAzJAGb
NTNT4gU01Gc1UD6FdJPAoEfDhurOJdBLb0fMrZw36M/KlT2VBQdJGlzJpvQA6fnDxgir4SntQQvN
LGF3PDdcgngToumz3gK+W9mJESy4SxIA54IaDGTck9e6zaPV2uibgNSGLxQ3L/k4XQamyrDOStLB
+b/ooteefZW6PFiZM4htl9nhekRIw79jh80NHX8yrM1pMjfdQIjoiq3RgtnUFTM8J/Km1SBckJnG
XFxrcgruATCAu4eVvCdwaroJW2s6McldJFQpmxaUlUZ6SPIs/cr3wb3JZN+j760s4yopSrKYXE8d
2moU6JC68i7BH7+fA11dMxP21/0YJyxwgs66cNzeejAqqM/Aei37qnJivQlr9juF7/vHPhXzGYAl
SP+pdvRWWKXeGsv4bjCicWcP9DJARcaKpKtmfjKmosYvnBv7huzkI/zH+QV9lX9MWlF/nM0putRG
U51XRqyLvTMb0xVgUg9Wx27snc4CcvTnXxGqOH1yYbhWTUGemiQJkDDZQ/dWp6xu4WucEKMMebXx
QSFn4Y61OUoAEfBw7QfiWOetic7ZfPnvifoG7vnNiWpx5HHQ/fsT9eK5bZ9fEt1+g5vx48H6x5/8
42D1wg8Yaj0UbS67TWGGzKH+NQhkKW7DjFmMTpyrnOB/KkqtDwFiRc5bTuRF1Mrg589BoHhD5y+D
BwRIzAb+0b78L9MFroARxEbqwsWYlf3cDYc23bqsjZqghvw1qSjVjQAoZRqYvzOL/t2VFrM0pzoW
WvF+WpKz6XLmUXClpRYpzPqpXswMQ0QY0A+fw9+MHf/uSlyD54fjWw4F1s/vKe6MaFa1rA8dZdsa
cPJV2xdEjjXz/T++0DKTwczI5eDhvhsx9jDWw0rN9WFq5avM5Stn1GvGX/+Ty2CpEj6f+F8+I8rv
uU3csT6QSRRuw4AK+s0CDiz3P7h1fFdxmSPIwB305qn8YTgSg+dwqoR31EdIOkeTMOSowrehyn88
rKNU8KzF8ojf1WPY/fOHhJ4gMLoQK0IyDJIN+XQ7xeO9MKb7usfx+us7+JdB9HIxXEcU14xLoFz9
fDEDnRe/zQrfw2JU9lsYJEj+QfsZ6bMZMBhMHWWvgAl3//yruHjiXJvSyvH+4rL1VMWiNinrQ92k
1Ue9+Gjc0JD3RvbbYftyw36ea/EemWpxKiA451f983ucdQayHJnowdCNOhS6ppu3zOjjr+/k3/y2
froKR9aP07MAQkFv6JyrhKN7ZqnxHlpHeSpJVPhPbt0P7+fdyTTIIqkI5+MLkutpQyb28wzph8n7
b39e5l/fFGuVJXwTXIVjWe+9sIgL3KCo6uLAQKza0EADjZ3qDiONU0woVU2iEEMlICW77sFUkJ5B
eJDqBOf11Dc4nddDhR2d7EhmLVU5vPhJipEpQzuPa0DstC9fJ7RUx3gW/UXtt1B/63lxCoVVg5GJ
f2VKCLIy5WCtqavcgz82BTOd0HqQvlUdXfIIn3rCEjYAh9wDGckgvqcy3A9smUkFGL143U4acaMs
4Xv2TewcCR8st1rmRDlZfvmxMzLnZJJo9tJEnPIgs3jtnuAqmVOdDUHbM1fzg6Rie5+bXzKZGGCz
eT2GFeLciXjTRA3XuyqM66vYIjO+cx1GjFisImx1OieBsLG7cO9Fqt41ZjRuM/ROG0OBOyxM3t1c
cHAVGepSvyutdbQkrSfgxLaoGvSafGyx6xIivtB4CPvkFKzoMzVXZ8Ls4JwCAdgHYWGg2zIt2Da9
ezbGInuKCSm99waIn01r15+ZtlgPpBhjZvYHUX+uCwejqBf1TIUSH+g3Gs6J3/roOUypDWQQ9whE
3bPAaIsbDF7dU8StOUuypr7ydPZqCj5TnXnWQxGkr2M7RB87D08d2FZefdtWS/wj6yUFwhszEKPM
5DpjWHMLAcs5cqJ3zEDglzGRs1eUAWlC7IAuT2lsBzaK0Ti9jO06vMq8uHwFkS8uRZVxE3XulhvL
GNjbvH3tcwjeMAgifLMet0ym3IRIJ9l6dhKiGxmD3GEq5i3FfiqfwpnM6aIZqg0jQUaEoG2rGbaQ
8vJ9WlpmfSHQjIUbjHH9YxLVcKAs0WPWAouPjdIzSwUPMp0fAqN078ZSFq9AzysQvzGgy46T0zSD
5sDkP7yvUATe2WXF98cFNEmoMiU2I7Yk6Ssw7kV4rtBygX9azGZdNEpkJVYdVyv8mAayMcaLLQNR
NOfmbKx7h0fcjI5439l1T+hgPtTJfVcaTBx0UGbPbCigJJf8jjy/YhCThn2+b5mZ3g7kVj3OapZ7
t9ZdvhsMZQGhrG133s5ZgBxZUUWjpyEu4csc1u1Xa+a35RgRhldi7dtPvc8akjAsF9wrdJpirHix
SuM690wHlDW+VYO8Oz4JN4nlUxNb5WmM4nILMttaE6T2CoA9hGrp2SdeCLavuJg2xrTATJLCSy5j
iSpFx3m4J3N2WGmbRx8awhwIOVwcNwmjjzhstNwk9Zh8K+vQPZDogKHHIxX23BH6sW6nfo/zkpSN
UPNFmIegPEFBe22jpV0wOhPbdI7ZM/7WaeVvkpY0yMY6dFX/RSdTSvqiZ0Esrz2IRIF/k2h+lGBX
x60p8v6CQWK4zPdJsww6Jue1Lx8CUc9nZjjuihnAB7EtdbcuBtA3K5nSEtpdzpeaUxFRxZJYUpIr
fGVTVO4ag1+9ZCi66REorrCITttZcboVAwBpsTx3a4f3bRXZM16g4Coghwi1dBvc2D1kjypmOYlj
zj5hK+JqHKhPOlxYQjnk477k7bstKqkVG43wqiv18NIaipVN3HLmJI4MboSnUKGbmKRcDkqlOD88
opYgfo9wwRWUeyZq7CVcWwc3USXVuRgIOl29VVo6VM0+NwuNqSbjELOIs/fARGxUhSk5BYuzxtI9
vCRuiaguL7FQtSbfYIabKs2v7Jo48mSwAz6Eor5qm6WuJtXuLBc1X6YBvHi6KoQDvp27k0bhsClQ
rsAJ5NTFbP65k4H4tjDwaan5jrgYaiFdd+kl4XrxjulbxhlHJbEyjM69zGJ31zoZ4L5KWWsX4Rkz
6oqYJPDg8DK5Q7MflQTJ+moN3wLGMp8wBhITf33M0+Cur2F2MXcvT9Gsi5tWc/YYMafHQIpTKfuC
ex5Weodjl/gnuGGXdmSZX0Khu7PewCglK30VyDY/tJ7ZA2Cuwj2+TeOiU+mVndr9IzidloyTpLuI
CMpKTXt4QIwfbAJUgjTHwj3MYTpvy6QprmpDRde5JK0FomFqJ6/oCOI1jqxP/J7vVW/GB4sM0W0S
F826M+36ypmA1/JYjPcc7l9Q52nMBTz0ZMjT0EiT/L4pOXlVyYljFoG4S01RV9DTBxC+b4es57Tk
Y/EZ7Oi9GCx56Ot4bpOsMZEncigs11H7MglXlkjqYdW1hIiupjznMMto8qBYwmQv1iI2JeE8DTmh
UATSVSlVoYh3aFhz5rWdkhYRN51JvAfKwBUMlk9tYRWnobGLU+V3Zk3kgW5OeNFY4ohispibN2Pl
e2fT95npYOaK86/wh+i2YSs8bEy8yrglAJMlJ9ij6ItWwIz64ARArYJy4mn4UmtqcaVJKQ2Vj5yM
yE9WLrL4BiEuXhFu6h/HAGv2GrafaqluXPR67ci5PgW+nMjsUF13jQ8AgmPm6BB/fBBn265OlLOZ
bb2kVbaifcKwKztQ3flHNqwjQdXCw8NHcQ16rSa+5VTmWIzS2vziBPpAGDeygwnjiYPdYWchnd1w
cPQ3Lk6aC2GXRrbpfNyChmNNe36nFgvErEWwlwfdwWp0tx2b6Fkmrtz6GAy2lgmoqvIb8YjkbsTX
h2cErB+TaIze2liHWPAu+bnGL3HuC73C4m/gER5DSkvDOCKlNIOdH7M6hQXF8U3epV7TLTmQrJ0w
d8kSXgg5mk3vOpjc/jeEhCVl7+c6PuTZGSyeUSyetmCO+lOF3cJvdzTe+EPDAxRz+dBfdDjE/VWg
qBM6SstLGIyEXFhYjfcyBNnID55dgV3g3xTh7xq1vzhOl9fDhGDBzS7N7vtGLQayAe0jPxBRc4+a
+UxJztTBx2eb69sIWuru1y3G0oz91MiEpsBey5Xe8HHvVUOt07tFPNT5oW8owsqI5ZgoeRyXZVKd
EQNSfd8Z/FsZh/hL+b9cEAPvktxr298VAz80vaWiwHE8mXOgNIQCcEpUGCzhpG4yVTyzcYQ70IKT
99xguH577AxgGkltsHB2JyI3UNmynq7mpt+PLc/1X98P++9eH+If1EyMcpkkvete6zElkcjR8pAU
hXPCe1W8VvYC6B86dqAF8lqKbayS/JCSTHSX6GFpZiWvuBYU2ilvglKmPAUWVKfJovNs0wVpk0/a
PXOsNDwvVabOpdeG264HtkVOfOTiQONUtkca162DgPsj0hTnmfEzdE9WbYh+DeHfgCjkARxNY35v
pmn29PZULEuUXuthXrTHv74XYuli3385XCpK02T3hmnknSAq1kOU8fSSh85jn+0abcWuKYvXg+08
krREhDdlI3EUibVzVeiCiO9Ov34Jf+mz2UzgvEaQxUfC1/TdK+iQfBKJLIAj0G/vXSOuzqC//u4Y
+MvEgqswqICVgvwLq827z1ynkJq9skoPyDNslqccXGXtdevGwqa98mQFkCOjeSDBsn/89Ru0/nqP
F/P7Mv8JEcqg2fr5BJqEdHqVD8nBaeELM+6uwnMD4+dToSmN0Uq401UIpHfJsL2XxAS/kuAwbDsk
QaxEUXdAWUZtgQ4lJ7RtG3c15SQu4wP1d3jOIrb92kQi6o4G2L34+9jgvxvA382rSWHgUfKLeTWe
8Eqr9KdR9fc/9MeoOgg/8NAJGZoueHhOoT/m1KELwwCBG1sw/uGfE2rzA0cRAlZkVEAwiT34vwm1
7X1gzmsx58ULiPST2d4/cHTxkPn5N8942rcWYhy/dqoUHr8/fx+V8JgkEOp+ml2coUjAY6/vVg6E
YzIaPKf/jLrCx47hVrdpPS0uSAIamwD68roMdbYVbK4/Zp1E34J5Q14lQZcxcjTA4oa+2o9hap/o
HhCD9Sm2GzcAhraqotAhJ0QSB8W6PTnr86HCoorUdFVZ+Tk1gLxenAn7wgyTfYT5Z+/gwenWcWFE
m1ZLbz+niTqSIOuhD13SOJjiGmtbAxtaFUNgLZMD7yHVFl4hhFDZegRUjGRfUzsbS8JMWUW3VeNQ
eKTGMB61+UXKuXomQi64mKUd2SuiOLst/wKWmd4bd/h0vKshGgMoQB46DYRSlXlcKi9UXZbxMlSq
efXrlP4sK4Mjcy/1LR4R3OPbqcV1mtSaths3NPbO4ZRJH7HWJLOJFPLM+paZSG8yFx80yZQ2XQdA
7svYLOOztp6Nl9LjrF1RUQOumZvyOKXNYx+OzW2GpnAvk6D/lNRd9zEMu5EoKmNWXxb69yPpETIk
LZRsIo9CURN7GGK1DkrQgACekKwQ6pzgHiEong3qcwPZSK8tZ3jwLI/0EV3mXzAFdAekit1OLMnR
85IhnZrqyphj9yRVV5/UkjJdR3m/RqbS7vwxaC2UUympUuakLcWHSkQ1CWn4O7hLmv/akmHNIjQ/
m7B2MdcrPN7okngNB58U7iUGO3MJxKb8zO/geiYPsksTSb5YbeMMGKtqW3huJjaQ/YjZTt4it9ll
SuJNcWzgnieSW7/Fc8MkQA81M77JYwJdcaoQ5M0WmPkGLPThNSVMEo/TuKDvyhx8UJ0l5XXq4a1x
msk/j1U1b9x5ouNRQXFRM+w7twybUHH5FjBevYWNu0vuOLNDy2N2EDtfGjzYuMop//f+klbOILI4
zPUMRYK0APJ6glJcwnAOb+JoStYDoed1Qvp5wnLUU+5lmof9S7mkpJssq9dDtkSn90uKOvav8Wye
O6LVsyVlPVzy1o236PWoWWLYwyWRnczIVq8Sc8B2Ny+R7f0kxecuzCPCf8pG3whdNk+ofKx1WA/i
WWLUJ9po6qbbFstzcHAIccJmGYTVIcXbiLFwiY/HcMITSEfCvrd7MzlrSAb4QjAUW3IBwCde+2om
iz4ug6dsyaeXLho45NCk1uMLrMh5fAuzJxwIyEG9ZNwHS9o9CKbwEzGxXwxzqDdeDQhFaG/65tZq
YiEjRFVuoyAqoUToVqxzlXU+H1apPnc+UWArZKT1MYiqbkMIIvnMqDzDc+yMZJt16ka0TNZXTcrv
mSFaQ8ulnG0AH4ye0qdl6/FWjU6dbpwkJC5n6JqTrIR/cs0WK7iNyZT74GT7SmuONQXoZG0gF9v3
uZPeWrTn+yo15YgmoIsc6jllfrZkwqjN4UTtmQii0CyLFL1QV+dH7DvNJcGJcMjCyu5uVZAiHIz8
Intg5oM/sREYVjnRIn2M4pGI0sAY6qfen8A9OwD/DjS/MWMVc2qvnFYZL5XrM7JqUbleT81knJhB
E92X2VbIIMtx+p0RJM0TrfjwrQHo8HlySnFhtykTJIrcAEekCwFgHWJovUqmMJKbwKqLjSDH9aT9
LjRRv9cfY4nbN5DhQCgoZpgC8PfGwx/jLEaZfrHMhIt5Br12dMwWQ00lnGY/4rGJS1fv28V2k745
cFCP4cYxFmNOuFh0msWsM7/5dnpUeptqMfOYb74eCKbZ1biMz/SZkyMI7gj1Her0YX5zBU2+U2IR
CiZJJuoq+W4fQhKPlygaI4MdQOZdiQy2PqprdesVuXnrCT++5lgcofbK+djHwz15RuVtQw9zq0Ub
oXZMs+h+gGL8aMMoI1DQL0k+gv12HzDh45Aa+FkF1PnXJkPYa/YQGPDjYnEFSAesHsG7KDiJy0RG
xrHNI289FlN6qa1QE1zpNxkUg6LAa2x2j9qTxk60OWFdLcQ8fuoh4YTIWbxzohu8K6KcrQvXLSOQ
/3MXfXQC5R0zLEt3FK4BDAN8wN/sRf3AIBchRLdoIqZFHRFC6fhIOjHOZt74CyGu+LMn5e7f3Gjj
orGQb3KLuTFQkYt8IlZoInpPdBrpXqSh4y9iDb3oNqxuRnmRIvXAU3tN9Qluf9F4RG9yD+ra6HaY
oyXh1rpgixMDLlnUIdOiE0HHlu6X+3mnFhVJmM3qwHHh75GgGIgZF7mJZQ3EsIdz8hUHeXpIR1K8
VqoZa65jdtNpWpQrllTDPpzC8NgvuhYVVcV1v2hd+D0he6G5VCv7TQxDdY0wZn7TyLzJZfSinBne
RDTtoqehLRfbZNHYZE3uXJFIFmHPDsdjy4ORYYo1XJbIc8xFpyPeJDvuot5JFx2POUTy2C7aHkif
yHzSN8lP8ib/gULkrm3T9Hdpn8lrUnOHJ2RE4Co64X22FhWRteiJumQ5NEGAIzOah4E5usKNUH0s
ESKRt0HmQZ8ESc0keZEqmej6kjXrwPBzumiZcCC1zbX3JnGyfdJCVrPnSZdgD1yL55ZH7h9Bo2/6
KLx5iKV48HPnq0VDpRBTjaEdQLhYFFZ16PnwZMipWWcIsGbMOxniyLwtDrozkkeXIX/6bHn8xNdE
a5juVuEpiEnVQDY7exdCjGNPJnbM3kSf+MpaigThviSA5rmJ5s/UvuMDEd/lS9aP1n1IfvydaOL6
RHjJXVP607awm+LoN2299jVzLr8ab718xmCvX500ec4677OvB/0FyD0VhKNckmdc/RlBdHZgK51f
NyLfDk5hnPPhAAFEn3AsQTG+2rPbl6uubiR5Z40dkEmgU4Yt1dTd2O4gpzWxryiUa0WA7V3gabUt
Zmu+SWbqHcRbg1sY35vs/7ZQv22h/ADZ4y9aKCx/7+hx0OuXP/NHByVM58Ob/hEXOjt4Jnj/10TR
Kn3ARW6SbLVMm1gz/6uVou9i3GeaeGtcF7EhDc6fYh8HOIYDW44WC8r6P1RVOoui6MfxiYkhDjsW
/7NRxLPzfjfMq0khtCKKuSu/5qdHMF0BtBDYrrvGtCInRPLSLokVjBM2O6ldX8QW462c4LSvbUTW
+orBqFWvyfhBMpzMDYmCVet7L7Oywi3esQAKTlFP5xWuvvwhnZ3mvGpn82sGAiJcCS1HvcLo5k9L
EdTb+9RgOeF3nW8dwQP0/YnYXzVcqNortwlkT8omUi+hdHjyYiGAroWO0MVPxrkJbiZljR7EhO2V
s7VpJvXUU8lzSifkG/ajOVHJsUEBv6wJYSWNaBcGEdaNaCgxSjhekl7ksGGPOtf+wVBaHfuqyAiq
S8vxpm+MPR59XCJW+DCUo71PDKh1awxDy6siB/thdDkObG2T0U3AThIKiJZQMJQQEEeYb2w0DhNw
db6tkEQziiOgmZzFdj1zPM5ixSfPXTZnTetlpe6J5U173dZD5p0N6MJeuCPTmWTJEKk72BPzsVMI
Up0zX8WjxKohVgyevLHeq6BO8q01WsNFlTl56uRLMifNebkjSr3oGek7SdJh9E8hSjQjgfXsVv2z
mSBWWG1r7BLCwvOcSJ3xiA9jRf7IURTEyvdnxE6w0IYmRksZvAFgfb9G6eo6n7Fli9u2JVuLEGBj
/EpVX2ev4Pfa1ykyrcG+tMrWLcRHxodix4G/kHphxPqP9UBqyqopwv4cdIU8eQSTc6OUjBLSb3V2
TElItbcqlzcU1mprplSPUSKHqxadPMVPykIuJyJ2M9UyRqMgxAlwWbWNQbDt5jSV+8WsKdJ6vO3A
b6TkHufWJl1cSBibuvgUBJTla8fmbq+tLMDaTh5Et83tyT0Wo6l2nK/tc2XV+YvVNcLehbL12AY3
EAW7AK7GKu4yVnNlG4pTa3fYhuw4P2XU0OLglPopyZy+W8+V416jYyU7uXLq+ClWjnnGirnYIeQw
9j0who3P5S5AEtZ4NMR4U1adWBKBqSodEfns8QO21hLz2Jkl4oY1hNWSqQv/4NiDrLhMWeNREHW5
cw6MeD5RhZGImYGhksBYeI3ZDuYfKpQ8vvQSJhMb7Xjnpu+TBjbK6ImaINwBpujpKm1nKxtQglr4
9ScgyZe4y92b5Zt9FYkWlpdpo9doxMWcEZDJQ7tbB3btIoGt6aEduzZfKzGZV5Ur48e4TomXaRwS
iXqm621OdOWUevE+y3q5J54iWhFwzxqeZfK+9gDNxY4BaootxHkg/fvZMq9KO2vWPrHr53Lu3XPq
Q7rurB0w2VUgBDIMU+djalufC3fhqmiyy+LVkJv2rWct8l1yiV4NZC0QdrgbOzln3RFxwAta93Ct
0oitMOCqJgRb4DkfaxvkCvnuffXiBFDCiPCOzRVrYfcLmdTpvgzblv9GbRxJsCJAya4ZNOk+Rw5C
XD1wSlZC7LO2ZGKhFS7j4IAuGddbXZJKrNEw7To3FnzRdZeeiTDRd7hwyAfl/txBP7zha02UuzWd
hwOjIldG4cHwk5o9nd34p0AZpBGFTh58HQFTXId5kCLUq8qv/5+9M9mS28i27K/kqjm0YDC0g5o4
vI+G0QdDE6xIBYW+M/T4+trmFOuJVKb0NNcguVISI9wdDphdu/ecfWhwBdvCpPRhnEjrfLfUtkma
tThFbvaADcM/aebANufufhQGUqcNSnqLFraMcHisz75Jn2KZndjbeF7LhJl4AMTapvy5LmKkJMlg
bOdJ2BnzY9d5YxASbCW6gIea7lnIcXJ6JRq7Yo6e1TdW0eREF3jzL8ZcjbvRkv2v4FlIPXXadVcX
SQcs25KfLUjkn1ZBO2qc/fVuqZx6L4q4v7OUaq4YwZuPnkDPEaIPydt9XXfxrkPT/w5CWW3teagf
mAUgGFqmRBLwNhgbW/TxrwCZzGMFBOpNciIwtiu31m5lyQkTetQujJ5k2la4kk7+pEX4/ujeWC12
Hp5IubexwT7HbdBc+ZOTnOtANRRvxO72rclBcAmS5Uu6qP7RGeM2oyEfJdvOXEAKEhJYhtFMpBvk
Guu0qmUZQttqv5RlKndiBgoqHau+mQmHDQ3Zqmsy6qb7wjN2w5IHoB4tJ914S5pEJ+g9+U1iCgxk
9Et+LrrResq6ornxGn95NCfRMRF1k+DBDmZahX4/n+o5Sm36lvYUjklqflJjk7+WKMxeY79Sd4Qy
Ry9NHqVXw0xkVjL567NQ9rJLzDo7LGpcdhGeabAxFXFjNp+2Bglimf2pKtaxQVg0PGMaBmeU2l21
NVJCm10H1g79FfOu7TzChj36G+dqMmiDlvm0XDn0DnMGUMIibNCWXMd++mzPHpjEMXEPy1yOSZhR
gZ9FKtxfGAmagJWiKr0jt2Yis9YMXpfV6Y6mvbLR+xWNvU0Xd+neTXP32kub5inyRoxQhqPQ0scR
jYqtP83X4BfVvoOMUv0zX/hfITEYdOlc2P9eHN9++bd67/L37+YLX3/ot+qYOQLzbITuJCt8y5n9
bcRwKZzJXsFjJJ3ggl3+NmeQFMcMwn2GnwExLnoS9q04Nv/OXAGoxg/FMCgNak0bbS5FOa6nH4rh
Qg4GLYhkvJblGmC9WGmSa0eGBFW6VNekQdpLU54IA0q+sADSx8h1S8PRzY1OtzmK0qfjUfH2b5Ru
g1i6ITJfeiO9bpNYl46JJZWxB+8/fLZ1Q0VdeiujbrME2JxvLd16yS9dGKIIrB2m6S50Fkfe9rpd
A1Ss3ZujX9IPMqu7Xrd1gkuHB/RQ/oJhZjrblw7QrJtBZjuRCGomBrhHvw4eisQvH5TVv7i6kQS0
jZaSbi65rbM+0LNSDzriby91E2qNemxSk+zPeUNVOGsEDhLReWdfuDiAk4qnQcNyPA9sTnoh6Nga
psOcvrsjayh5hXQ1LCELSrOVMQCeIPGo/i5QntnNdqNpQ+oxzGq+VjH4Hh+OT3kh+lCAQvexNegH
Lc/6VGn4jwkFKJ9n1W2kRgOZGhLUphXDm0qjg0iipQRo+Q6fC40W8qcx2RsaN6RKGyB8oiFExQiO
CMI8YqYMef6dpXFFBtwisuazvZfN+XbVUKMOdfDRnGrKiaQarisNP0ouHKReI5FYGYd9TpM47Gnj
ffJR/B0ZpVc3XmtO1yyIyxFTnHzPNGwpC0T/yAwZAhPhK/muspo+14Zt/1RqWNNKA2TfCs/YkoxX
3SPak4+9xjsRClX8ulgdyCcNf3I1Bgq0rnErU4+wQDpx0I9o1QKAClhyQUhJeGt7obFSFWs15DRQ
UxSFxg6g20yHves+wY8lIULDqdAFIRLMuHEAAGp8lbyQrFoFNWBjXAhXs4Zd2Rp7VV0IWK6GYS0a
iwUgdtz7kOc2dKrfR2v0ry4Rcajfm1tbiTgcMC1TioPbSjR4a74wuEaN42o0mKuIQXSxhRZfMo3t
MhviLVKN8sqdrGlQUAH48i+sr+jC/WovDDBmksMV5GmPwz2IsJRzJVyAKNtqyP7nFFv+q9JQMXBM
5i6xAY2lXsNcpG7a8V4Z8frWFhxWNkbRzFeNk8ZPgZ07n/zWpmHexIdx9JikmF1Pl5yzYe7IHm3R
uJKmDivd0x5sDRskCHbrdr2X01itDCZyvssmnWV41gKhTs7C5rzxW2GvhLC2nHJdFZUvLCMNdU2x
Hqu4NXe0/Z1dajTmDRbdajqgwaWfRNN/p5Kl/QRPPf6kEtvauq0rfy6Yr6BBMtT82kUJqqvZH5ZH
WmgyDtEvGYhaRXKkvizPw0rnC2AXgrBwNFpn3FcNVTgCdCFA2KLfvYWQHL94ooKl7blgEUK7bSNW
krRZ4SzWHwWSC12jlvONXL2SXT53UmzTy2i8xGOHNCQDUhPRMojhzqciQzmXoSzdA6daUbH5zXxv
FaZ4VYBogR9yHmjafeHWzGxvBKPdOeWLi8uB2Esqk7gMwnhaXEaVuEw68zHqFmtxn2OvbPqHXk9B
j7VOfqvOawOzeg17PyvnZmuPVj49qmyO/V/smPNihWy9MCfnuSRHofV2fkMk3d6Atpd9LLQ5RH7w
+YoUGxeb2z9Nsr9qkklTC5T+rA4Y3z++rwK+/si3HpmgRwZeBiQUFcXFv/ZNaCC0FOXbvo/p2PQk
4CbLdnDPaUPyb/u+hJJFJ8vnhqSNdikJ/oa+ANXOD3UA0xT9MhB8UPZYfwh7Snp7HivVyBsv6ryX
ZbIdTkvCoKm/FuZ2gZrcbuemPmOcagX00XbcmWvc7cj+KQ6D1bXXcCAG6zOB4fltzSiVmePMyT60
GuDS24Eim0mkPX7uc3SgfUzoAWxZi/V49NkOG6j+29lNKhTu0OkfBtnVb9UYjZ9WFUQzo7VKn/9X
5RF2FKlpn5Z2fvRAf4SDytHIe0y3Di7pP/WmSdjQwjgmRgXduZzv7GXx3H0y+1N8DGyxDluyn7F3
DAUSymLJ84+WkKBPaeyM5WbCXfIpijhnaYQMn71syiXXYd65d6oXZdNaEaDADzyr/FepU4TPhCMu
d23itMuJmGx4jmW5zMbZ5w0SXxWtmFJ4kEsoJn5T3wd2Fj+suHc/QVIlBMYr+u2UlBT3UVcjfJiU
dyyDompDbCkrXFj2rTvmWzknDlvNfXMjc+sZRVHvrYB9seb07TESTjocysiKpXfwWe5icF8kKZrb
OStVZYZ55c+3EBvKSoQcAY2T3YkaA0cTt4kbZq7tV8RipH5hFCy2TWF38mHMwfwreqkNvo00Gufb
vB3tgJznIlXBpqljVe5Z9nwAKBKRRxyiX80i+iSLsedULpBYOx0RmVzMYfT6a0K8R2DlrYlx4Wh2
k4jwTyVFtG3tbtQ3jrce15k4pL0xZxgD8tKdivHc98PQmLdiKbNeqo3qunFiwcUqNHXic0xD01rf
WFyXSn30U9uXJbiGdS2i+38WvP+VEVgHpf35gjf96/heNiSvqC/fnX6+/uRv6553EUxpMgLi1v8R
V3nWTw4uN+IZfB1uCifvf5ZAzku06zENob7l2KS7+d+OPtZPQAX564TRsHmiv/o7R6E/SBo5Wkmo
DbZeUjWHmwXydwJY23DBQ/vcfrlujMPHxPnhxi+/uyh3XzWav4cB8hF/P3rAUsqLEHSHR47P+Qcr
JAYUoyGKcj0OOXlbs9etZJaPXtjkdr/785dia/jDS9lcFhCzpmcio/7+89S41VqyOtbjPKZkmhcp
nVOLIHMcoCiPiAs4lkKR2LY69ibAfPAXL/+Hywm2Gzc1w1kh+NKcH/STVrH6zuRa7TGrpier9F79
tNv++SfUv+I7Gax+CYcpExGnHCR+pGMo4ltIvhHt0RHT0+zIF7rQdTgwrWKe0H758xcD1/fHl0PP
BxnEtcHdoXz9/oJiV7Ddmd7n0Z5ke47zUuBRCGBr5A7VZzHaz/bFy2B/9TXIOisRfwb4HcqL94Gj
Io0tK4bmi1IlP5FYgE9irMegDeeLf4ICEy+F1Qp8FSUOC8Up+mRBvf63lU0HCtD+18r2EUip3rRe
li4gjm0JhnLL0FbeJu1APxKW1HYwl/llYWJyTaN5IkCIYyXdrDYon1yniF/TxavRCSl5H8W188np
q/zBdRiCjbYqgQD38e0wwqqkPo0QQA2EMCDH2YPLXE9U0DdDZox7WZa/2l7xUKf2LwxY7nvEYYxY
/PLcmPPPMR42XiJzdzSlyNOQ2brNm7U95K12x1Vi63TZ9IWue3vysuRTgwWfyQRTDtuC88UR1L2d
QVeGgeFGZ/a0F88Q0TkDshTSZmsY5Y8k5hkBxrwOQrDIsts1aOOn3rWLcPA5NwdjvPUwzMBjj8bj
mhbRLiNi/oZpTDgkuPciwqCvnBgEE/gnAzwutXgcnKixh3mf1l7w1JKXtE0ovkLLJ82uMbPMvKoa
wSCnmpVyn+3KM16TfIRbXgt+j09a5FMtciZGKgVOLgGspKiACfMhQ+0qKlt1UxeM5q0KqhMqAW6R
skWmUddLmE2VQP41WPsxLcwXu4YBh2FmDo0ktYY3wq1aDpjmIq6N1Yuf0oRGcpVi7Ijc0t4mrYtb
Y0p16j22oesoStR9s9L0LFV3TWKNfGtXv3+yB5kfWyMRN2KW7rEkT2eDPCDdw5ibD4D23xJa/Ywb
0yHeZ56cUUCnwb2JLPGArlzdrLFR32lDm4XK7SYGRt0iTSvMvZqy9q12daJA6kJjErOTHlRgD1dp
xFZOMr17l6I7jCJJulHUewQfifjnbMgT5CjO6zzGOF4jXWdO982SPzNDo1EyZph6yCy46jv6UmkC
JG0cEEAY0SQOlqaaoXoqjmQe2Cen6WCeXfBnpD3Vn8qFfYM7mqHzxohi815G7fLeaX4ahGjaW3Fm
XPUxdDVI5cnWLTgnbrOSgL08ar1ta7a8WpxrPFtgGDKEdx/tI01vmzXHzc/7Kow02y2OoulqZuyB
KgLym6sZcPQOIp59pAnQE+INSjJaIZoaJ4GknlcrEdda3gG9zMVBWtcZjRKwiK6XvKNrfQ00iy7W
VLpU8+msUf7s8b0afhE/5rWJ9MjjSst0Pfc26tlRk+5W2+i3kabftb5IQnfNboyube5pLxdbEiQ/
gMp1PnJDePA+kQinCCnSThjm/Qxmr9e8vcwYsk2N1vCw4mUL48htn5UwvHLTdZOxbTS3D7mufO80
y6/WVL9u3uO9lU+O0wRhJXJVnSpv7O4Go5EIUkz/lGpGoCmSIpx1gyFJBnywDlDG2+gCFpSaMVgL
v7hmQVpPAmz8hobFm9JMQkvTCSe66iH8TMSuZnJNM/+QsAGgVmZguYljwkkL0qZuu9I/FaP1jHHe
3FiRQETpqzMGSyYgTJy3kSYmxqATI81QXIEpeoNlvw+m3XAekDAi6U8GOG559lgS3E+pZjKS1l2c
MFWrI9oUsN/TOn2uaQ0y/FO8shnAOwS6yANErtqsp79G8Sqm1qQxv9r3RJa6W1mgNRAwNGGHOoVE
bQpF0iUrk+fEnT84MKCwaqFNdmAnc+VlLw6eyuMSEDgQtqoAVmbPcPLQiO8KTa8cVjiWhUxBWtIs
HOmR+cYRNJUbtq33iyckkrYRp+i21WRMP/O9p6KbxYGAyxINuL2E3riQKJtr3Kjmaw6atFnPg3N0
NH3TTQVuGyOOf/adHbYqeHQkT2w7Te0EMEvSKcxjWo0LzHA/FlgzRUNqMQifRxv4p6spoP2S2z/P
I65fV7nrawcsFHM12NCsgSA6CM0S1VTRXvNFkY7jDXS5yRzgo1XewU3XPFJXk0nxF06nMZOsGV9t
gP1XU6ClDYKXrf6frsZfdjVoMfyuKtq+9+//+joXuX0vv/zf/3P7ZfrX+YvqvizfV/iXH/tW4cuf
iJxxYUjY6Gu+TjF+m294DlU+C5qHK8LEK0Fx/K3PIVD40IDQjiKMPjRG/n+RL33QQRrmwX8xbWEy
+vgbfQ5OBj9UcSCksbnh6oEn5Nk8Dt9XcVar2OIGRx2D0UhlSEQIrd24VvkVGABwCqZqx8fY6QD1
mmkywMKq+vukMcbykGdiyTWMrCiJX2DkS0Irti8deGU1M6kKxJWl98HYmQcvryROaEajK/pILO8i
kVs8CNHTbFXOZx779wJhesyvehp5Ph/7vF7vOxU8IU/PwqLiQLCp3QIUI0Ih5N3UTzcDTZkKW5eP
3sTF+9Q3vfk5gG/oYn4m4KyqpvzcKQQcNZyG0G34wcllsGo73nyL+43cKkOIhwhGAtkORvBrZykC
2ojuw683lqs6xSO9go095827HEWPxroLoCt02eZyofIV8xxoxX/z/adEAXf89CRGWr+5Wv0D9XpQ
w4MdTmue2aEnB36wcyZcBha9WOhDZVAGr2O2tnFYFb752YPrfeM2YxA6VkAiHwJjgEUdIiQDT+sq
/Gki8sQALJf2QTilKI5pQwfK2WBxYNA/dRxwVOZTA4NTMN6GQTqPOFs4/+P2FdfK70BWTo4oXpa8
8KCCxIP4rMDupMQFmvy2okzmT35TGL+uyaTpbW10zpM5+TBYLG8beraHy/vr9LvizlbLBqKMOlnw
0apNhWIk9Fxkx3tTDdVhGECQ136zUj9ykdFs97sK3Xqy8frUYttCLU+USg8X9Jrg4SQ5RoXI1yNd
dSX3ieOB8JCrLjcymkYkWtb5ebXr06jgpG36bGSpTGPrc2PQV9yLZvHNA7cK58m+5F7wm/ycYfbd
8uppyFnFSZG5O84jypbiRRmyeEwatXxum6S79isZPGXr6O8T6JTulkJUQrUd4quoxceRLXjuimBx
rjiypnjisxwpaU/1PtZ8yGxlvuKsVlcdHHhfG2QNyH/coHc3jPYRhVbTcvDtLjgUhSV/nVxJeHSk
yhKkHqmt9IAstNH7IDP75DYvan5XAFIHlCpuXwtN0sg3vBlV7eGuRtL+EJXBcpOuUx5KtpAtmNbo
pnTLFHN/PPkHQZQNAJJEvuC3yw+lT2Q0ytckKLZznxK7lAuzeySC7bPTF8M1/PtX+mELvu6x1Rqa
YTXWHQqdmzKOiNvrhOvuU3+N0HWg9RtM9EAM1m1STwdffaK1VN917gohABjhflqW8s5JbUEIBchm
1ArxroTGf1yBy+4snKLnBIxrgYBpkuFUOPIZJRnm93Lx4SwoqKYThp4NySU8GFaVclMhXd7riICd
Vfc2CdXQAsJh6oDsNbK7QSWN3t6X+RWDGOcORY2FDnnsdZR1Zw4c3Qq4BsSzUCIQYD1sp9n0Po+4
a24iIeJfFpVlLP31SS189WtDcGQFPGraZKIGqUBEEhhpk595h0fNQ29kGISPcV22j20APBqvlUh2
QzJKADJ5tT5DIzYZxhASOXJIgNLS1C+G6ywHq/VgQcgFjQrBQ41p7Crs0s1mLHob4m6FyX6oHMGj
7JCEOBBAtB1dd7maIjqlybx2rwGfX5J1TV/w1JS1123dlcDSIcogPS+uTsmeqMQ3pY7u3pjtMIRr
Ahcl9KpGhaqwkif8+ibD3AKdkaXK7GrE/LaEo9LQjsxyAXi4TRfCTpkPiRlX4bSUWJnNFobFYuER
a73bGrTQU54XLP6DBd83mOZM8hJFj2jbXxUNWjR8HiIn6kMWc4TYrEqdO0Rvl5Wlzfvo12Au83NR
84RayNxwkumnqAF29DhjfHhRE6Bi18Bjhh2lHlk1FnYYVbvVYY5Znpl4WTaPw2Q9IKbnhVBOzdvK
QigfFmO+3kzmhEolmYygumXstdx2Kq+XbU22xA6T2HqjfOFc/VMu/e96olg7/7RcqlWf/Ct8V3WR
fh+3bVHt8KPfSibnJxuTs0fKgW6CXiIDfyuZfKTPlu6WEn5AA97WttDfaiYMpmw+QhLzgLaCH6M9
9m02JH/irxKRDcuCqlsrsP9GzUSz8MeaSaBEQyHiuBZ4ROnp2dHvWqOe1vThM8iOINdhShG2mnjb
tYsh+lijApvTj41Zb3zTS9wThlRQIyxiuN+JykR7ZE2EcO1Z9Mt8V5PK0SI9qMWkNs1YlebGTGT3
UaYkKaBDsU8Nys9bTkjAu+wBAcNi0VUoeEY0lpRT4wShgoW00HAnovKuA/ydb1Xng7kyV2LsCWbC
vE8rxb8WCUe7So3ilrrDqMK6Ama9GWqGMAer8BK163JD/4iM4FjkaALurLYPXqgceOGJtQpzQefP
D/GM0btMxfygMkueIrD4oHya2VNQwKq8PteOqv2zG3jdR+eb4qmoShzqIiElRVRxkcL4QSAMQEUO
IRRtPkYT2Ar2mRWroymkeKL2dd49C4BQXRvDUY6JfIZrNN9VEs5OJ01Uw27ZidvYavn8DXENL/C1
+dXYM7RsOMg6BKTodT8ylXIFCAW0nlLUcm/0PMxxM0vFX7NnUV+VteO8L7GGHAwxb4D+Ke92Kng1
UPZo7CKilsNBwlxkR5/51HbOa/o5bLEiM/nsIEAgIAyTKW9dOy2vKgDytzLHcemPkdioKZ1vsigd
T7IO8HikaJ83nqGvpztHMAvKuTTcLfc1/+brF1qYMRk4eNKCF2vQ3zCNsPmOr7TrPoNDQVs+NZpR
Nec0RLdmV+TpvVFafIQaLhE+oDHhT78jey10ioHrghWT95jMRoH4dEFUi4TWizUQqMSI1OgOwSs7
ry33RblSLDBR+jWJkP1vzLEKXpZieiBl2CEUJnHtsIjSCDFul917DMDsDQx3I2xEaT1VNjfgnEz6
riVNG4GMPUT7hTC+GFa5xZ8egWgp74SbCJULiCjOuLSC+5G7wVLEQQO+7wmwodiSJwiYg31TeF7f
EujXcfMZ0BO30WhdcG5N/+HZAa49s2/EbTK1PIS4ofiC6wYsNbqUGKZenjXVcq6yIE/DnHjGEkow
4kAqkyq4rnES2ccLmc8AgiyRjkred7oOYM9K/NMPkj0w2lQT854NKQDdxzxrf3W1Gnx3o75PFiat
b4P+inzZy1PpDM2bLzp+GZpJEnYo53d4/qDPjyR9N7Zo3lSDWe9yC6eGx/XN4caRoiJutaTzLXJH
6GVy4JJMwFbu5phHAZMP49ME5dJex8+8SCvgwvV1I2XYkAiotoNnwpLCw8QdoB8JSsj0gKOZi7eA
ljowaJQnQBXt2+rBeGqdpqTNN7jiycZsC4ISzuGm6eA0bbIWFlehPB5OF8r0bqXneygSh3zAKS35
OCYwu7Sb+UK13IrnwTS5wQzoPHgJRq5PpGzxNFo9n9rEnkXysylPIOOC66kuApI9XL7CPl34DXUj
8JAXhq/8cPC6RN5lLXkwW0PhJGCHX4OtWTTe0QUntzeLLLh22pmsDCTRagOSjc8rZ+Rj+xXkYbIL
eCiYVymOI5tVsmKVFsrwh6Wbca9kQ7BLF9CBEnX4w4UE5Vc5uLsSbAtQarrHJ7x9/jbrWTJMRipP
PfQ4rmBpzw8NNzoGdLLh3nIzao8BTdkD9mLryZPc8yBjcG36CZTCxw6Yh32coROdJInl13OuQXpG
gBtwW1iGeIrMdW3Oce05805WZZFAcyZdKjPhdA22lcPtmviWijSy37vUYmkW0cI9ReHNDQ7um69V
dToFBT9eGhL/Lp7aYQGQ5iwTUn9VShRAZs39IrqeJPGKu3TiRO5uSgT7t2kdiKeypENJkxfS124M
9J3jCRJFcJ4ofr1Fs+kjztG5p4nD3Q0d5AmPSvCiUkdkVzaq6yPGAPSIl3vethAJh2bPZw6tVt//
A0SI2yEdgxfixwBiYjHkJYiYanv8NIQa7gkzZX1TXe9vOa/o+zFYwA42rR+8GATYgmS9LGkktqbl
lrhsbiWyR9RwyvwOByET+EkhkTTEne3ydBVFTi9zmLi8spj3lyeuHH37Zar6WYRz66hkf1lZ6zoR
7mFK/PZFpLKqXqY4XvJXB5FjGkIk542KkZgMO+md9wDTyy4bYHCKZLBCP64+cLQHJ9U0ejNoQcNs
lihmBQ4KoGzT6rCQoaDiCfY5AsObSpJKJLgok+XI8iMJmwAkSQmxiWvGJaFbr8FVWXXkyVteNEPU
YtBQ3K8Z4jgz5bQeFr0Rv7CVwj3qOSud7YqE3U0+zKy1PJNqm7DEAFGcLMSLaMndj7oqX+pYqDOi
kcGcNgs6aOoQqZ4s2z/Vgd6IOtLbn9D/NVfsMf4dAjcz4tkd5V61HGdaAT7IMWV91eEWCUeU8s+p
1zpk3lTRzy1hIYZVtygZIOuo3gtNL+MZ2AylKI3p2PfLqUuG5srLAnrDd/ju6xDcwyte/n3DeGJv
0Dy5a+xxk5XeQ4Twx3xd3KIx2CfAK0QnvD4lq6qmCkLTBSqGrAYeK0ZvUA9rFXodpz1AznYWwpko
jwKTJumnduOHhp3LfV5ZY7Dx0nWP6Xk6O4S/5iGquGXc0IVJlv3iLoV3DLgtVRh3AzpBuJYB7Cx7
/eTPvXfusoBtDlyedvc2HKwm8WyLsb4x0MV/StfcP3tWxN0rSCBxEx/HkZ81Oh9lJrg994YrNY/o
+0ggA7NkOPM7+JzsefHKZzsjb+C6aDv7vs1hsxo95FFShVWw90c5QmRTwb8Tn3NsNwXWZuUm27WO
l259Dqr7xcjQp47tuF3mnkQZH0JkaNtoYdELZTe+SrLlhuvlfmS9X+1XQEns46m5i9PpOQiyZp+n
wE68aPoZWGbopJn377idl4fEWaqtKFDySQiLG6t31H1nclldZMY7Zy7nX7LBejKAImAa6bobP03W
+3JdnLD2hnJfL4Z9iIKRGWGQ2ru47Z7aYGCiqlwqI2KL2vqmXyOWqLykPpmSZhdTN5yHUomzBRvg
6AR1d8qDwb6u5WqiV5wr2hEtB0OXbtDctv7OCCDeZqxYzPDL/A6BNvNN/2ysufjEJoCt2h6rfewb
7qkAfnAfE20vK1kdLaNTB5SD1KxLM25nwmSOTs4X1qWL8dYhFNjSjw/wMzmECZXWlgRA8yGnr3Zd
L0X/jKnOILC2wd5hAMdLYMAp99/9WDAyi1DenEk6aQ9Z2tefM8p3yrsBigz3t5U/kXviH71JGiQg
tyZgX+Ftc98GB+zgYq/zEtuQ570befl5NnSLRHgFU3Glur3hcduAjIDtv6z9cDCjPAkdGKbg69J4
uzLKPkRx0p/GyvloktjeWb0gdakxC71aidOC7+s9UiY8G/Rc82cq4h3VtaISTM1qu8Do2/VM9Z+i
lhWFlV/HFtdEetNN9VAn4XcsEwadncV4xyHBbLpGAs/YspHwPQcWEiTQLQxg82Gc8kLsYqdQIDg8
ggqzhzQSSGBFVmon4tqN8QeLf7xPMuJpVniiuPHGqgnjBFD7pkaAfgBybrAwqdQ9+rD1XgxGID7b
XmS5tJ1EslXIQlWWtDsPqPYNsU8pVMh+emkQ4Z1WF45LQI7RHujISm/G5B8zD5sIOrXnKZ59bnGo
qbZxBttC4cdCWmKaD4i6vo7b8pb2UfdqgNa4wit14+ZVF7J5RY/lYNFbnDqXHDjOLijj23ZJXzuy
jk0ic+j5nY1WrNZwZNUKkNHLoZ1QypLCtYk5uCEHA3JONYvWYcNMuPbforZgUY+ybGoIpp4WwnVp
dKuVsViW1asTWoVtmDBM4YzQWMe8Kt/wr7HrWkO2uKGf+hJ9G/k/JWgTxb9nIrqKremUPSnPGHHV
zhmoQRNFUDKVbEch4o42e1PaNsVyNsU6Pyyw656oRQvYwRNlOUPb5quN/L9y9bRq6PcaFbSdUBEh
BlqILDhG/6AqQmdQ4A9Ms2NESrraljW99tfVXofus72sa7u3y4BqpK6YOLqbKWfz/V3L4e6PiiON
oPrxHRAgY/NGNKNKWlqo87vD+5S4ol6tPj46c4BML6q6mECxQETWLeAQ8pP7OGoOqUyT+KpvorWi
H9WRVF714sk3B3GLDoGq8s/f1X+4LAyCwFhRtiOn8X4QJ5ECHNFmtGOdfUKRPrP77zThL6Aig21L
r5zKZyhXiiODuLG3P391bZf58Zrw8q7+HyU48tvvr0m1ePlQjSgrnaXgKASLYWF02YHLyvhCksUB
0yAnn9w6LzJOQpfflU3iydVot431yXYXmm0bCJ9xcuz1CbppY8IBusjhDFOhzP+Ly/UfvkTH84Tj
4X1AECx+vF5jEKeGZPJ/rABpA4tZ5qELEzdHZaEgBLZw8Uo8qXPXvqOLXR7anl4F4dh0AOpZPZRI
Sf/iEv6gF+Z+wjKuJZ3SRpjHNvz9JTQcUCQDdQPTF4ZPgMTAffe0pF46WjzE2AG2pqVgWd0H/G95
akbOF9VUq+IgFFty2HWNPoNxZf/8jcn/9MY0LcDVAUxYm34Qnnmj2UCabZNj42JipNTk7DVsgglR
7UxVRPz3I0Zx3z4tNWXrdgZWkZ9H2xofBnsMOjAtE2hck7b4BqEXdbHoOcYaKYeo2F4p39MYH0AR
weHHPEGvpwog0W6NMqJbkntqHm4WGoMfXw+lCB/mh2HVXYBqwYedRCnMSiZg852u497TKufeWjt6
xxvHazgB/fnlsP4w7xQuIZ+2K+gb2C6hFt9/T4kw2nQZPeMgE4c10KrXKjn7gz7qVDPvnoU/uF4s
fzQeK2uleTKXCW9rSYf1cQ5crlYs4TKFznrJHbD5v1ws/pxx18e7S3tIWvjPN5PK6NLA/4jTY00U
OIESXjPGu3gkimFdSl7dsbAo4ehZUD34HAg+Lh/2n8H9XwzuJasY3+t/tyO8fun6f72kiiCB9P33
s/vffvJbI9ojXtt1WRfRbJKyq7vN3xrRaG3p2fjcSOwkX8W734b3aHoJ+CaKxwtcVlS9OH1rRHs/
MWh3WbKIbCHBGfPk32hEAwL5Yd32ifXgRtZrITsakSnf38zxYk8FoZ3JqSs5ZIBmc2APWE13JWlV
bAEP6lZatpYP0oNgVsZMg9I5xRQupmOeKANTejR4e8UE+THwhUHfrQhe4I0VBzZ/LaYaAi2BQeyI
CajPwxmk8qmL6B3th2yIKN0NaBPoZZ2CEXTuuNsxIDiSrtJ8bCP7XFG3kVy/xPDX0fM/Y72nshkd
Te1yM4qo6QWCVMTSgtXnee3HNeQjLSCIDDLC7Gy4j6danOGHMplC2QhQFGYDWZZG1D449HCu+RFK
R2V6kArq/8feeSxHjmVb9l96jjTgQg96AgdcO0mnDMYERhXQWt+v74WoeC+FVVZXzWsWlhnMdAeB
iyP2Xlu5JmGddn6MVn7f6jQZclpKb2Zc/CIRKpxSXV0e0Vbp26Xt4tX3ZzWeK9dvniOwCURhUUJq
ab617BXBE7P4eohi09wKfa4JaONfM+vQTtAPnqqsMr3I6ceLYyy0a3m/UTBI+xF1HaSfxOgfMswM
d8j+UZYauooBzWIkRncEcBvHviJ9dwgBgjNCDUQ9ap61NLnPZ87wUfSQKCoEkUTK2fjH9Jchy+q9
lsRnG9jVThvi28iRY++LRTVy30ZItjHMyYAvF0mDUNR2pLcvoXQ4DIq8sICGyATkyYDynXpgGLRA
GQXc93QFbbcdOgx3MoezdMS+T9VX+IL4VPguAXz557Bc1KM7tU9Lthgbd1HL7+gblyPQc9tjbRsT
jIw8T+tNn4i+6L4z6LT80a7yC51Wc5OXWGa4ykVsgyOoLMKMO+su09GgKUi+X8M2FNelqdLAjKz5
vMj6qxd6RBO3SCsImyS6kwSbHMm3Qwds0clhWz0TNY3QTbNCfyiV8Krp/TfYfOWGaLvsEGO3i05T
r+bjdXajqnlro6gDgtUMwBNH7WoVtXlaI+4fMqgrPlrH4Wx2XWNtetQfPRuPor1Q7H+fGGHfKDUK
BjGpX0ZZkOk8VR3qxbJBhGUgm0h09ZYxgtb5Rbs4rwxJhkepDMg/SBmBjkHA9EYWw1BgWx/MdBta
VZkjbJmm73EkKxU1zJCQHK9AV2dcDcdF8lsOTJu+Plltl1fSOsDp46s/1w3mgM2MfuY61uIOOcer
7NxXFBdeq5JB09oqkT+ulSA/NEiybXcj5pydiuzzhcHZIwXulyqGEOmGnddBiwVgb+ZUJLdxDvyR
TVWySWNL7CPOnHv+C4xi9C6+6ZrkRBU5HWatLJDtWUY8b4aom8SlczsZ7ZyQGexmaOvXAkfjcN+i
Y+MjAXxUhvBuHEpSfZusviyMNhDOQScdVHe3GHrMwFWOzZXwDQd8V6jhBMTYmJ4yXU0x4XRser1Z
rcxLZ+phYOtVfIjhxwRNvaosbEXxNZq+F/Tai+n18lSqYJ+jvot3GfpQFMEEhJghIx9XXaZtuTJ2
ojnPviGTBzuUNtMJQfPWKFEmr2uVgc2JgdumZQLA7iejB8hGz8KUtIGOj+oQcQgsVF36sBXr3Ygk
eDNqRXSZRpMGbUilfGzQNR/M3mkvs9orjBb9eMhPKCciv8jxE3lJVDnBrOgFeSQna5m/CVCtftV2
4jDLUAYmf+uUm2p10XK9IXDVUObWa6pGqKTUmrp9yCzUKpbdNlfdbfVHVqNoXK0ajbapgUpYarns
QiWsbCYEWfYq1yYd0gIqb0MDsN+O39F1AghHkDNTbrntVpgWg0o53uQyWn6Qic7GaLRtpDgRogvY
CsNuDrsPqHVAFJmSkXdjIV6vyBA+hMWSb6pqldnnw3deLAhB+pw8R4n/3FsrRIlGa5qIIC+S/oPV
i56zFLG7MypndztG2kNkW85eVwr1lKh2jS7eSXegMNCXQd7rWOh4Gi/YAI32wiJRGfcCJ9dBXWxt
E7KFPViTMQeg1dST1TMm4Y3tAHxQxXnAS3iaSzsJZpHfh5ZE7dlF9m6qXfS/YZv8GJJlWKcr0Kpw
mxobdFy57+qiOZDXidU5jeBGqrN+12KqUKpZMALhEb3ENcTtRGWqmjG03Cwyc31TJNqRnUu4nYbm
NBdFgzlw7j7Nqp1hAddMA/K8PoPVZSUGye3QSvfdcfviEJntZ+OiQR6y6R2y+xCo2qIFw8DrRmvj
gwMuez9Mue4XoXMzauE9qez6jV4IlHDDaF6JfSm2rdLdREt6P6idcp3i9G7muh7D2RQ8jfkNflq5
na0Mr/WMyY8c5rGztqbsAKiwDoHYMg79piWY94nmiVTOget63wxJZB1h5SxU9AwDqwCJmtZ6Ipl1
1jiqvjAfZIuE7sUqHYnxOnRr+VAkqqt8Q/M2L36C5FH6iUkwjoqVDu8isTt5bgR2r2nLHjn/Q5ah
cPLlKCllOtjJN2OmtdxWpqZ7Aj155alaW3wtFWp6Tx1kcytQlsV+zcLlRa+H+aWo1Plo96l2Gpqy
2wEWnYiPKsjD2qBXHI/4GyaO/rzkGoxxj1BelYFWcGI6mWK9gQdLfeq59DiqLmoTU9jFvcMu8Fio
Recj8gwwNU1beoTosyE8Ytf1KI66xWm2k9NoW73tca0UJcdr1uhcoGyhS0JGEz0bS1j7dkqKN6g/
EiZg0xr7pJXG6KvSHLypGjQkR5Yup5UMpZ/aeijioMc2DSBILAPB2by51K3J8Cn0nCV2gBTYRMbI
jOXR0rFcZ5bWjcNBjZfhhG9fOShNY616qTWcig7WvdVMAmw3VS+bZItMjbWQgyvHj/XB8jOsiK8d
M3I6wVRNr07cAmt204lC0lqSTYW6YgeBdd7S61l7qcXz6DUZ422PFtFecV1L/5KDsfdD7EfnInUK
k3Srefkm9cTYWp250yF0Nl7CCBPRfYlqvMmScNNV+rinrWdIpiRAffRZKW6MZSX6UwE1zKRQYxyM
xFBfsHKkmMlVuGDRoDvEgUOGhUKaEXSUkEfyjcNbBnhNrBMLrnfDpplcbFMtUKYPIbDwDEOQ57ZZ
HEw98zPinEyx6cnwwgFvxcVtCUaBfUwWD0FvxpfanGr0TUV/nhjTHpjwg1soUaJcu5xgpqAzy3xn
lFYbuPzS6CY7JvJkWy6fc+jE311q7id87PYpNOLS2qz9J+sSSjM/jLTIvRSqybZssb/1hd69LKR2
A/c3jW0OqnojZlM9tGKR7aZLU+tVZ1UybdB3kDaENIV3iXAvOYL7L4Gjg3Vzor1xnibHZFK0YGGc
+20ElAH1uS3scEv7Gzt+r0pGAX3BCqHs9ftBq/TAtCbwToyCgsxI3B3SrIFJ/ziepD1ON2R0T/ed
jacCA9sM8htubcXM/G1hVEiYcVUZWy2pkDvWWt0GjYBzVlQzS5uwbwKoRNZWjKr9KUoxn2vGjzdO
I+uHeoXakfNWpT9YfXePbqnm3yJNzSMffIJ7JLknPCZ4+Y9qHTZbm/v1pDaRhYegnzYTqrqDWHVp
CsIxRuVGHSxQpKn94V2ZZjiwjujBb2d5UW6JaDB3qGXKw6xSi9cs9B4ZwOhbRW0DYJspjucW6WNa
jDcpM7oThwQQ2SLmYbHHVenPyadnMIRjpakDhPqQnwytqDbZCO25Kjqe9ZapWJ1Qo+RMZymgwIrF
mWVK4HvxFCTNYP0Y+2r6hKkQs+MkIe8yCjHr26k1qu1/+/9/U4m2jnX/vv+/+alE89+yqv9T+48O
bf3BX+2/i6IM8dk6MyP4whB/ij+HV2BYOHMFjtI/G3R/gjvX/p4YBBVxPUODX+2/Yf5GwYxgjB/7
Rz7Cf9L+G/afLa2rmdTQCZkVtsDXamh/tbRiN6k74qjEWZJbHMkdx+bS41AUKh1Zd1F6A6lJgZve
Gx2TSDBEcvIV9YyFfy/R9t1YK2cc9gOnhFJsI7ov3Fqyu1RRuY9bfTgSfWP7Ru5yjtJfPfA6xeJZ
RljEEmcFTRbWw8jO8SmldikRkuFM0+qm8ooOQJ8FBJIVLlFAAklW6bljqANOBhfC54Y1ZkZ7UtUv
ll60RyTByDSb8DrxQp874qy5jis1VNs3HbprB1IRIY/WUTPwLA2UWHHUfA4ItfwhrWnExjbdtHq5
XEJ6PE51XP6j+hErSFmbvFMCVivkaSK32JlVw+wxEju4BOWLu4xp0NWrgJoyJJ/b25b+NmBa27+1
okcLZRc8pianrV5Y/P8LXsRcKYOdoOOS8Tsk9zY54n6haRIRlUCVXy0r3a/mbdant+0ChrzpMhnA
LUHPy1DIM9Rah7Bm6ui7YBtO8E+8ERz1kW3sJdaYkLCXunfVYh132Du3IBHLWB2DOVXegil0A1ZS
9UWoModNcRrFy7PZjwh4+/VL1Fnv90D8fLJ8ok3L2x6D1PBedNhh5xk/aqklpxol70YH8FlJe6sk
KM1NAhp8IioUL2Hg5DWmtXdD99hjH9w4mcBiKkPledERGLBSNqHuwSDUh3neCgNsO46Q5SDYYjzC
tIcqpTmjDz4awPisMT7pFPaGs2r4JRwwz3QIZBssaJ9oSQKXyM56ro1To8AkLMNiI0y98YeunTyd
pSaViY3NibVlDuEmS5vHqrOenVmeUzHZXgSlcauUrLU1VcY7uy7epJl+T5ve2KW0IyjfpjLAlKYc
G+F+Gai2/H50TZ97YrWA0ddxSzhtdCWSADNfhBSa5SfNdkTh6GjMpLqczqM3D41Ite8LqXS8TbvT
rGTvcqHj4CivgzRJl71ZIpqSssReyXt5A5eq8e2oNvaxpJYnlnPeoF5qfIrab0rXY1W259CHrjdS
AC3NDsufEVS6S6WE82Qb6ulTi+3+UqpxsdWd9zVN8DhHdrMxa0t5zHn9kBdhxYZv50lyX4wZeZ1E
7SE7iJcdqR7tI2Atx9dsN7uXNDd+18kL7op8Cxp1CvBcWFvJ4pOeRbWDciZdoheKSo5ES3Y8xKOA
aXdMFEcmfGixWCHt1DporLE3eCdpwER06M1RnFhNDr6CKO+J1pSr6IS6L5A3bKyIEENzYvqjmhWL
DjNVn0gfUb1e0WgFScBbI15pUQfwt5Ady4dM0Ze7kG3qUUMOYVJ5guXdTAr1Gs3thIGhsDYDAztk
9F225aMOZxvLN39ROZOPlO+qzLpB/PGeYLUD9MU2eGyAJQ2M9X1bcj1rlIx7O85TgMbqjzmkJpqn
yjyutDUK8P5BdZIDOzHr6MCAX9nd91aYNgEKzyqIXSoeOeWWbxhzj5XZ/QAfep8gaUUdeJcPZY+M
PtF2S6J8FYZctnkL9LS3z8nE3+/scjdZ9FWkn5ekyintBkty7S8ha4DY1h0iKZK3hqRLpouoyDDZ
7u2RojDP7NX4SW+mqc4SCFwtfls23FKR1V4WYW+HQry5De2YkyCBH8GEPYQijjaF7QbDolD/aimc
zeZr7JDo2BLYvtmmWFFzWLnwa7NtmgsGfgtCx6XPgKm4hbOPmW1VufhuWd05jYz00JnzszN1NgMB
Ool80S2CaJLy0XXHlxwajV/X9pdFiDcuXAzqU5Q/Cm042Ubf3tSOOCYVHnizYjaYk2NRqu1dHhND
GeqURGHT/GjbQcX9brAEl0O1Mwy4ZyH1YNAwUDijRG13xtw6kEWBoeZ0W51Omb047uNiLPsqL7WT
tLBRjmJptr1DFTc7/B/LdSqDj+augxOZaryEZiVk2jbhRM20KN/SB9BUFubDqob1LWrp09J0h6gF
kAWZWqFkHoSHUVUlurWxXvNs/jaFw7C3F/uTVG+GJVEebwfRT7u5nJUtslHEFcVIRl8+3qmRDZrO
MNYPPl3qpgs3vYmbpiDSJ5VVMOE6J1oN7xmm/YMWKy+DW6cEuM6felILzsJhODijbDlrkhYCW2jt
OX+TY4wCbhcpnHLkseDmJ+/Fg0ULSlvq5jZCbrIVec3I0Ki1XWSnL9OYmNjincel705d1qA9V6If
ulLbx7zM6RLsXHpGbWlbs7KdQDMK9egwR6Er5U0uOVW3hGlU/uQsEOLec/ZiDJaBDmO5R3DTuOV+
RtNr1NBCQQ5Ozz17WnvFelpdmnsNd1/h3IaksU2gx2KUjjxkACLMTt83ZA2MmFVqDGFP+sD+GJv7
wrweLJjZVZzeGQb9ekog/onQvNcNrEXtazXOpSTJUx87m9jGijhFE69cnihx7mF8Yf5/+W95/W+V
12yu2DL/fXl9m+VvTEX/XFr/44f+p7Q2fsOQQWtHmCWUGdOl6v61WaM+huRlsV/BPSg0TB6/Wzzs
9d+wYP8VRfarrNZ1UsdMksAo3sX6c85/UlajOv3zVk0j8HFNNnPRFwisBn+NE2x5h5azpTVHo1fA
2hk576exB/DRO1czJnDyYJJgSz4D3EMzyFprUJ4QiKafHGaCjdtMvDm6xKJwk3CnDEAXHwf2Oicn
cpP0rrdKmPRtYr+akrj1mHPn1E+p8F0F4Qti8aQ4QlXA5p258IXHtDyndaPg6Yjr6kILWstdsfAY
T1gtIxmLeluMU+u+jsmiO3so/Ggg+mah7Z9m5JyLMG10cayN0tU5F+jWGohBYLuTvI1rTsbwMzKj
aisIWfWaUXZGwBX30VahhTVWq1/CdLiYkBhNN3lMV2Rv8dvL+gbfFl83nrvWxvhFZny4h0kBYzIo
IDJDgilJgweKDg7ZZZeUDahNbxxBPsZELcv1ZAq0FANSqNB0VUr5cWSQq8Whpn5MU95NMsjixGSQ
i/bKRBVWcvBkm2JopUIw2MCGySNfRCk4ZXhZEObuyMYApZLWhtwwHI/Qk+GxEzGIRigmlUw/ER0u
nQmxs4gWE/sruBbPFsYY7UQ2h+0NDlzloE5gQlQA8J50Fd2b4MB4aReXh1hRxl0E4YwaxWLspneq
9EawjVctn8yt5dbLG7h7ACpYLjasymKsp2hcQbVmZ0jd+q7qjOKAzH/YZeXYEIdYVpZHqNR6sM/k
iMRgUIqy8jGbRLemcMkZjvPZt8Aa+kbPUJRQ+GrfSTe8tsVUvISl0pPXFeZkwitjfZun1lNWFdEV
Pk93NzG8v9IQjK/g1GafpLrw2NbxfOV+qFBGV8kzBTCZyqJagHXXCiHTwzACmBWhP2mJfeO6Wfgc
17O+n2NLuVWQJlHBtArzervVz6EV5jsFw4mkxKR1eka1bXp4BqynxtLKB9T7GRl6YRwhL00bfd4g
U7bnTYXY61BS2rI87ruCAXfZH6ZZtrspz6JnHQ/2yZX26q5i+vaI/IZmkpkXjM8B2ucPbTIYakJv
Q62LeroMMpQc3oLJ/q5NCPxpJ/MxhVjSpYOhw6Cf7bOGBSUCdCoJ5Q7bYbzF6yNOhMBUe8NgMdKn
C79rGHjtNc6t8rnt5nI3hnb9Pon4RWuIGetzxznymy4CzMDGZmEjcZG4mK6h1cXHkprkMcLN+21A
tV6sjkjxkVatelJkiYq2aXT7OOWzuzXS+gvMUbjXTGZXAPdRyoR2+uBmzvBNtdL8Zclk8qJPfbKG
cDjZS6OULgESPGGW0rc7NFEicO2p3yY1wRAVeQVY3PMdAk/ilNzSPE5zBzOkJKmvhsHhKqRJ8cKU
pkxjj5lHcleG6Qy1pZ7bDRE4xIlrCHFicg5ZTPVK5xtKswTVNBDsFE54tPOuBwOfM3JVVBribjpW
qlv6wOPFs2Er+i0L56dEtg9prdifs0moCOXmqKLjmWA7b0QtaQ0JiT4VuEXOak/Hb6Vd6NtJdHCN
zr4sU9vwaAzdg4Sk7+P0qD6sAQBpPcnqjlJPvjcopoimh8jH7HyqCU2IjKcoNsyN1WAFpZVuFsAm
bnRhnDO89iY0XWD1ZPEW6gZdML1cOrdHNq3RGzVj8pVPgsjqsTmzDp3WEejssw0DQ48wiUWULRxw
SdNyFjNbNSOzmIP39Ec8cUYMfw8PyratNAVlqepU1wzPGbrOXkMQtYryxy7BN4RVCrdGXEzpvBdA
Y++raZUNZdGkP4x96LxnU4F4inhX7BLO6jJgwL3cG0qI3hgt79uAm+7kWviiKcpXz9+wuqYirQwx
rDkxm4HJQF6+WjMWNIw3NoLmxWM0jsFAR4KLFgGiUOGgQa4XfIAKUUk3XULrxMK/2vTq/NHwzrvX
6ErgNYbdhv8oMtMUzgi6aHeHKHg+K/3qoXdqEKtVa/6oFOMzqRtx1kDbgNtvwMPmLiU6Ajgeckj1
xCY4F1fPsnOsEq/lpfIjVsG8NWpesYacnyq1fQAUy3iB1daGvp+gNXrZbYIcZ6cm0r02WlsxPBag
/A2IA/tIiW/ybIy2dAQhvU+rvSSNSZvPFmvL8/6R0nrfNwLMYtzk1WNk46zW4rYmAJ1Wtm1DM7+Y
FdgokyznS1WSGE+M5oJgr7D6nYHX4MqdW/il6k53CcK1z2amswVooeWUPYbzHFnoWviE8J6IcGAx
xXCIzsws7opQMbe5IItag7u8UTt19lmUJWeljWzPKstq1w/z4BvD3L+KFgRZ7pDDPtrZ977T3tOm
znBOC3kepyICFtxN8Z3hkAZfdlXmo0MTG+id3Q8N8HUwoBd4SFXLDKj926CKWIMY+Ex8wOLhAwV0
d2Opdr+bXCYpS0dWB2wnXQtS6ULGByqGO6KNlcOEOSEx0JGX03uLjuQ7AZDDNsJA/lk4JI0tErg/
x9732Mm/2izpDkTLrSaPDKaSyZ9C9sbeYjItgqvHLjbNDR9nqtji+9LOslbSDzd1iJjLCaOHEUEe
Qxfm17TPdZT+abIFddocBgqSYAAPt9eNao3ipPJSaMh3xEWPp6SoMC3mMxOgXmPXr6J/34A2HQPd
7sqP3pySDZ/9EUSXthmW2NpPo95sEvMijanel0bB6qt2xbbSzI9Gra8DUaJeyXQG9YvccUQrZAEp
3zTg7l4c04YlBMN6Vs4WIVOrG7tur7ba7cguI/OsIK6IJANfjct7B77PEYV2tAUW63iwAIRnJSVe
N7jUncyjbWjkF71QlHu3m6ddbg3u3iClGR9LcYUUcIe8Pd72hcoOr8KTa+ULyJRB88HK56wW68rv
JSRvA7GAZ8YDvKJRlxzCtn6r9PhLONvtx94QyV6mIKFcU/tqQgsWxQJvL8F5wIKWvQc4rJj3gT5c
JwbdH0mxoJpXuP2qTtlbsG6vlkIeidsTZTOaA8ltbj0c5qJ1IRZGdL6JdI5Fv1zzxPxORuvTf3up
f6eX0ggZQLX3973U/m16S5I/ahR//civTkozjd8wkrNU0E3d1LCk/95JWepvwiAezPipEUTY/b+d
lBC/0XnZAju8bRgsTlkt/OqmNABDWLUcVehrFYGh7z/qplY97e+Cf1YQrEHXaIcVa+Yw2lgljH+Q
26tEDmOjicQDAud68GpZUMhRMTPEljlS29qIqLeSvP2o7Uw8xmys74XbLLuSWNaalDGODkpUq2SD
nU++wu6id5V63UzWr52q8t+xlAierkIxeweVo848ksf1Q0VZtcVEKXAGoqpmprk6GsrJT0Bd7Cqx
MA9NoeW4EVtrZMHDF3ZeeozYmAzK3CS+nUto617Mev+N04nCXo+XxI9iLtsmjkZU3i2Yny3LyeZI
+lj9DgcjfYNGsdyREar5wkmX14XBAzjAiKRinVPri1wSjbcJdv5IqNo1iq2r1iugXZj/i6dBn2Xm
/+F++SeOh59roL/8ChB/s3QiTQ4Vp7P2u3/4FRQSR9iaqv4gW909mDqz+1oQDEGMKxNsaJgNobSJ
KNy7yq7FuZxWFzpqqsrcJJk67iQuMjQPZnVw5TBeZGjGN2Iwqk8tyRR8fGZ3Hy/KHGAfSy+D2Wux
58R9/pznobOLePluh06vbh2nfeLQh6ZWT2c7msSjiMUODdEnU6Hm/V9/affPOm/uOwNQOL8J0LUq
mNy/6rxrNkZRqNblgwH59RWiHwVTVWnfNGHMd4oNsWhI9fZQpBNh2UT5Ckj5vdx2OmCpeZjV9zrT
uAyuOc23WNOy41TpDFMX/tSAn/gSdaWdsKJPtzEerjPd1nxnOuFzZMxi5yZJ/pyV04iGIFf3STmB
51Ogy2ajbvmrHD6QasE9rffqeFKl/llaw3lqhbbvh9DcE/RLtW0wQQd1mAWzOYmA91e8NRPQD256
NIxq+qCFg0jU69MHfRHG6iVv922vjWSixSPuopWNhNqehzK7sQHt8hxlyT7TP1XyyFpvrSc7PwO5
cnIMthZJ6FCcJEnXrDN+d6fKVrAnHBzfLsv5HksbWlm0/+mliPXmvDBgfFn6sv5ycnAYeIpabMWm
6Tb7WdoAQWPQsLjik1Pe9+qFihb3cKmNFzNr+HJCH3DhN7FM9ws2xZWqFYl7Jenn2w4x0FkXSYQF
HzTwZK7PppLJK3OO7sWIu+bdxU1xNozWZfQ9zzf/+t4x/3xmmfCO2cIxh9I1vFni57Drjw+MiMYQ
FqSt3DPoldfeBWSlIFN+XuZpxX0NqCrd9d4hYPtjEo7cdH1XLyiXl/gzrSswWYwuj02vNi92Y9S4
mnN11zj1t5mYCR8JQPFUAKdFNtDiok1Hvdzl/O7PFXW/p2J2R1ESzcFSVOJ+VlvQZ/bCVwW4s1wM
GpMNx9WyHQ1TrAcqSKzWpOcIzF4RQaJSRUFnB00O6kZef962NWvXTZJYy6VtTO1MHnv4o1p5Y45S
wBOCK/qC8ai5SagTU+RvMdNvnVzx91LNdoQmMWEZZhdqlz4M1g6jVmYHmRM7t47aVEvwry+/WN1G
v59X6+UHhufYELsswVTPXh/tP5xXU6N1RHS04T2yJyi4vWZr3tI2ygO1K9+AoFaVdq9THtMlgQlk
zrVbX+YWM/bOwUu+4BOeuTIiB13mZGP9RowbmDK3mWpCMrQ2fG0N/KGeKnLtAAtK+Yfs4m89bv/s
C+Bv42PhQ9BtdpV//gKlzLpWiyP7Pkd4HcypNt80zB62DcMSmrGScyZcDXZAcDhiyhjmkeWU9Rsa
LfNEExb+4NnTOZiX6o3JhXamLc2OTPrgaDS5Ez7mdkOvFENScbx/ffH/ailYL76B5hKgi2AIavz1
s08FGdcUzeZ9xS6EnN+uC39wN2Nabbs2f9ZkIi/kV863OVG5u/4nOU4Qwntw6mQ8/gTtYVRuD7k5
tYfKbhQIxAVqosno4Rw3Q3mLPi0524LvPwH1h+JGY/dj5DXBr4gk9S6cUK9J6YybDN/o3cDmu9wB
BSfrHg6+NwsmAP0whC8i1kjtcRTn2CUNCZ4OgtO8wwdZ5/H8SvCR3LXTGB6SBbINExgSyXukNl9a
1HFeicJQWLrWQgukXmPTrLJ3rUBlGutl4+lZXR9yYwxfybJvD9QExCasj16IL+KzDZV4DKyMfziU
WXiUcyvucwF6Ai2xPm5c0cSfat3JbarG4St33vhl5MV6gqyXBtc0IwjoU4YquQGMgpOvTlpsvaLI
HtVaSDq0xkrAAaYfsIGrA472+QDdHyZXK0Z87bk4x/PU+aadzzepxiT5/3MjUCT+9TF0EQOyECR+
9mc5+JeygbO6GOB4NPdxrmHrR/HPGPjn2Zyj+NotYRNvfpFcZBxtKcXqN0v0kiRmzqSAMHHGpYzg
WLLmxyZhnOshtUyIj1LSpIBRW277BmGax5Okvi+Tmj9x/PfvDDPGryGxDcV3LbNghoejnphFyrHL
CPcgKGz6P2/GYJB7uZ6H+TbXQhBhLvr6vRPROeIesA+zUTyx09WAksUEhBJClOzcxlKuOg/W5HeD
OnzCn+CIzEqsxFVT7WdNdjuDpxa1VrKWnOvvlU1T/wLmZE+EzLj4s0hk4OrLi1bTlumVo3t8nhgc
cMoD4UYGN2sqOmNDpK/9odtG4bcI8I6Vlqp76eZsYdF30kc2Iq4uTPrJnKxBPj/zHkieOwVlsMd2
iy1wlRTpSwd6HTBK1lgR8FlbBZmscxp4XVzDZAQ3f6+M01rgkF1+VB1GlkpXWH4r14UxiTl90M8Y
hfm6RF16oNa4UN3U8uewx23vLTHzeGiGnYFhSGrlY4Rq/hCqBm8dqaX6e6yHKEUizaqzk9LT7Ta6
i5e+x50aSNSi70UOoxPdIai2hZMdr34ptXNETDXZ5zC7PSw81UkxFiLYUfHq3/DfJg730yCvaemG
eMJJ3LpvqS33PaNKrDOdlD8IXXMODhhCRmmYqpEAhWgT1FZOgQFDZ+PgxUHt3hKGOrWr5TJpqDK9
OSJNxTUzxTPrkCUy4JUfyFDu+6rBZWlStiLOyWwCXycCkGy7wAVU2NOGl4HLlXEXef15ov7XhPe4
1DBw3z4LGNwJipHko/9jm8q7w+LI+PvO9rb9YjL/T37kfzpbwrFxaLprm2rryNx+d99RpCPN0x1n
7S0dlHa0r3SMffx//49h/Qb2A2cdAX50xQz8/7ezNbTf0B0b8HQdPNbI8/4j950uVnfdH+sUkxQz
1o0C17a+9st/cU1n3SCzaXDpOjMXo/+Gex9dSBtl1q0b1oZxNaym7Xbw7UuUPKGLdJpVUmJtsnCs
JmqCnzkyNtm6HKtJhg6XGdsaNmMiU8mocVDswvEqs30kS3W66/NG/SzUelKRbnTkam+oMrBECOS7
SO8r1ujOuKtcA9hm3KTHIi21H3rEwtJjcOW8KwL37kxfdLQzo/GqKsLd2hNZQHJruMOEJH3dzdVb
KEXViL7ZGgZWdy2zM5nXIGalbihPtqq8OwQT+cUakAAy1SY/eEwOiZQpgCMjOdiMj75P4EECdG6o
3drSiu9b28mIRK3m5Y7YhNAlK5pSI9BrvjHGBdk7QUcmm++qMUFJbD+jMeFQiSbrPZnG/gmzUJze
mALmEzg7+5a3JYEKC9HVgHossCO9Hcecae7sIgRXgUo92Gbflz6/ieVbuDDoUthGDN4yh9EDukps
dwiu2CYufPxDYoXxSU7z/A3KKsNny5jVQ1TqY/D/2Duz7baNdAu/ynkBZGGownDLWaRIzbLsGyxF
tjAXZqCApz8flLiP4ySd0/fdN52VWKJJAqh/2PvbgZvBHzfBVlg7DyAFVigi0D9NDXuTiKxXZuXe
UByNVkH8MyQptMg5ZirjbPR6FBuCSyKdEztdeTom3iTFYNYA1vemz+jfaxIAGq6stZ0Nhd4EFC4b
Knhn25r05+Swx+9egyIsjpLsgKOw340RHaRcCKZ9GXt39Sw0ckagDtgAOzYQLmpKgn6BsBe1dWfI
YNyqoXCPofA4eZpGul/xvKDuZxx0Yf89o7ucyiJGtzExPNjVyqiuCTgGHGOq3vSqo52J0a8YLAIV
RAoCvwPFyhATYieymmX4rBJL4CyAIIRh0keNBfunFdcAWxEaUqXSo5OqZAlHbAp0Hs5d30Z8V7M1
eA9FpRKAbYYOque8GTyiNUoipaeYdceqMVEZrNEsLohTG2Mfk9awCa4JU4i/FrXHfCjNvcxjPj0V
xvVAkF8LG0uz3DD85JpiIT65oRpf7SJ2Wdm0I1LXSqFT1NEUSxR3tmoQ6rlmfJgQPpVAgERurTqL
Nct6JNihO5hN4e1UlCS3tOKsj+J6gAdbEuTHnU3JuXAPp6TbEGxFzkEVVsNwPZPrWW9sQxCQEPNt
bqphyVs3ldHgI1qOuFtX0amsG8az3lnPBYv1Vpr7BlYQylZsj1xxS3maeqydcsNLLgZqqYEIqTCn
47FMF3ZG7o8vNomb+w49GlERZns/6y6d74LeeDPmQHFPGW5JWJhMJ3npSoeCtKvjottF/VS+aIom
gYmkjx8pt210VmHVqD3/Es9FYKiuO/AkmqDXBxqZvUQPtU6gF7v73IztkZwSpg5OWTXvhPs+yd71
rx28PfPDkNlDdRiz2IKnG05641eGdXLa1mR4lNp3AvABO1gRpMU2jXiayd5U2GTqdD9rxz+mho8D
1h8Nra+1NZYn3IcKq13VENvnh+02t6KQJRPfVbmL2Ctu7Fk4dwbxhuSw9HG+cYPUPoGJDbaOn0LR
MJKFc4dd0XokdjLZAAaz+Z4zEaW/NrWXvoJdNp6cJh+YKeqh2TalENxrQg+gfmdnW1jsXa/QFkM+
BHbTbglNj5oTfwDzp2UsBDC6uWrCueFD6TgKME92sZ6gTVeIMSdaiQ2CV3LEEWdGbGCbCKv2gEjY
qBskhSGBouQTlLIAdliqqifemxzQR2uKnGdIjJ/AcODk/Q23h0nCPrj+6N25MrE2UQdIqbNjkmMC
2F1gCWFykdyBG6TUDIBU2IpLXtg4sdm9F9Z5bEqc0R0Sub1fl85L3ekXxihQsjo3gQFhJcgJ1sNg
du2qJ7W8P5P5Zl3myWrvi7RM2RhzfkV3lh7CBrmkyKd5OhSO13lwx9hb4tmAaDX6F0ZP1n9NDYCl
k276p3qKGfq/VV3dflOKPmZ4/YlpwI25/ODvVZUnCAkDW+stE2GY/8s0+DvTwPxFQjOwyBewSeSi
dvq/qop9gRu4zFKZa3wItv5VVTnBL5BY0F0xWCYqcdFr/QdMA9YCf6yqiARbkhI8y7SXKYS7yL9+
nP7kWKDmojKRUnsqmzbUNlziMh+dC/bYMljQjrR0OEhJ2hs7tw5WdtvQofulZe7mGlP6mnGbESC6
73K5idlNGFjDon7TBG8V+/ab0QWnjYTK3IiELf1qLnx424XRtkCaJrGZ3Ry1u+G0lrFFIgvwDTUA
egtIUzODQLtEGjJxyi5wbzYvJnu0eX4KbQNYngCju20+iOCcXfUDEFc44eYHM9zSCz78gySefVDF
S9eBME6RlG2wAOBhj9Uh8ebkG6kE0dvIbOCs+ZkXOZVpjz4MeHn8wTG3Ppjm0HHIl+0X1Hm5QM/B
GeWnYQGhJ2XcnRmWYsdYMOmhyRJyVXbA06n00Ph6UTqwAQeurhfMusEgGPB/EaCqoGmCaAqQ3W/4
mMm5AUHGXsM8KhdXqvLAA9kLzp0dTbDCjWcdxzkobrsF+46BrrgzFxR8ukDh4w8+PAoQdURpx1m9
4OOzMfZ2NlgfDKZ+ccasFZlb4iiRmDQEYqVrJc1PRGN0130pXpiDdg8WCTD+3m9C2PU2xNUKnhpI
e9X0zjMebnuXYgLcw69MYd/PYXiG0EQElmMiFSuZskg5tPfk2/rp1nVDeXSM0XznZFRbUVj33nC7
ZEtu2lHUewqfW4HZtlxqA2cBQvWfF93QEyRNfTO0qVwHBRlerd+tJTHOaFe7Yu8onR+DnDAi5Lrq
jkhmcSZF5lOCSGkDiCvbQGWfdor8zIepl/XWNWRxGAlGNkurW2eETt9jiTRveqP1NiFs2avILcnX
cPxtIVBRxz1YiXAuCxYSQxke0iCUC5Eje4eg8WYxk9pxXoXlirWLdc9FTg+tdU0guVVQvAfOlinP
uMmgYeE1kHclV9saS8CJZKh4Vfi1C4ShfZmhTq9m7Rm72MYGLie8+GNLoRT1xIZZvZUQ6xYbL7RY
0RVDtvpe5hVufuhDR89voeYZ8bRtOBaAZzYAkIea64bLdlxpFwBBNREz1qs42aSmoPSuXFZRvgUk
aho7uRqiRJQRtXcxRdaTH+Y62eEhHZGzS2sWbr9JxziK/fvR1blbrScj8PsH287k+IDXEw/USgJR
tJ4twbWwNWWanNzG9O5AbIbxJy1mjLc9cA9np4KSiUEOGJfXH5ILgX/2pwDVmbnKUwulFwsVhobC
Kg3J1N5R6dVYLsDhHA0h7wZCK3OeBnbe8DAkiRgJLEl6hCBRZKTOJXPMIf2cZV0zK7zMH07neHE9
T5UbzJuhXczQXGZR9LmwkiiHtmBRBmdGWXB5flio9TRbNHXWh7naHyeP1HKMDP62Lpwuiw5T54vP
fanG7s3LAitzP/MZBRzxed+Vx6RTDso4FdJV6gXXCwwBZhbWHerRLnxUWe9SY7LJctd21yD2A0er
fxvk/3fy8Q8nNRjSZVbw95OPp+41/nHu8fsPfJ97mDgIJdtyDNQf2CFOwO/a6CUmGVshIg7zY/DB
auT73INoZATVFqr2/zuaF720aTo4GBdV9DIL+Q+O5o+T98d5B5NGh9RmaEcOYm7Opj+ezAxI2ThO
/nQOlk15tvbHapp2BNLCgi+Ec5VphIykjwCSbaVov1rTlOx14urbqVasJhHvnVibak4H4GEf+Ph4
muQtLr8WMGrJ/R7SKTqjSdT6oShc8iPvDW9i87juiUUOxFNMTBlGfWwuhOdE40BEvZmHxk1QCJrw
skkb8nlsVFz+u1N5QLsOI9g2PVxFHk+v8CpEWJQeA8+vhwd4O6Z4MFTpIREQMUESUTri0+GzFA79
O0BUk5eFzluZLvgiO6pXEM+m7r4pBAuxMU8uYVHE+9qzZ1JMlMt9Vdg0U3RaB95UyUC1N34FGpI8
+qloUAYWcXqnS3oxjdRxpl/dxWXYv4ZJ9a1GlkOc32Ivdk3MO0E5wJNZByxTbXVMmYdIHExMnLS9
HUegryf7t+xingr6EkcZCcaMuxfsc2ZE04MBxYSwYzDy6SJCquAY7EE1xD1SoI+AZMuMQguBQ8GM
P9P3iJ2S5lwxFwDatCqkbRfD1X9Hof+f0p27ZhlD/v0D4ZHS/Vvbfvv2h6fCbz/1+1PBtwCOwfmi
vkYt+68nQmD+QpgsLuClpHd+K+d/fyIQiAHyz6SCts0lKGzRGX13TIhfEOYsM1LIXL6DWOI/eTAA
OPy5ZsctAQhNmGiTTPJ6l4X6DxtbttOOEY9SXRmQBix4OF5IhbkNjXFkv1eYmIUXLN943S3k2KJF
pGstNFkI9d6hLkSyCmWIChyrggVlSLiPemHRuguVNopgRqzHhh4cMNRLQV2DoBExFKIcmLb2Qrft
kWmswTsCEgm9r72qYOA6YNllAg8D63C9thZWLhzYHgC/aa48dl8l4n7d7mRcg7nnmmdrzlBEIGAn
I6MtrnoiZmCTu6hXPG9jdoO5HtIkumGB7B/UlOBpix0ktUMrqLc4ScuX2OrrvT0Y85EwSGDAAJfc
XxkSgQjWH7jgggnCuQSR8ZRBZL7W6Wze9+g+Nir37lD9BWdu/XrjF6QM5nGLrNjJyGr1+gE9YB2u
wtRs9iD51WFMBB5UqMZlVSJ3J19k56I6AiczWDfKC46RgsNW6uyWYE7qVIIXVtY0+tucOdqqzyAp
N6aDYawW5ppqRlwHrHWv+nY2DqExW0eRxcYxbxWgA7tm7sUYBDU9MCKo/fQ4tW8w/x3H/tFKKuhl
mGmuo7CQeyxmBY5vR/Jb2/muGuz27CVGCF3XfnQXcvRE8bFtR4TooZe1d3NGMtMI8nvn9iWqzwr+
tFhI1D1PYGIbviBXafdW5aSHfsC3TehB+Dz4SblL09D9ysAxm879ZKfniJKcWeACwdYabpa/8BvA
XfgHcCkN63ebtsCkk2PlCf4CzB1ougbyTqPG92icgt28mGXXdQg8lPuGCf40tvn1lFZPKC/TJ0aL
0ysSNE4rNUvzTBzZcPKNxRfHXB7oeADIuiJSdMXKHArTQgYPF0a4s9DCc7DhMYr7jt5S1Ae/LzMO
g9o4kjw23NhILU+i5rhcoQ5jxpJYRuEdegMw0a7BQA67qhegy+eFYs6cZpd+gM3ZPZOUttDO7Q/w
eb0w0KceMIyaA8DotmC4ts5tLL4OliF7Q64DO1WLXkLbc3FrGPIAMRWQU6/qc+Par2Vee+F1DTs/
PiF7/uQmjXdPRgooKRiBV23Si9DeIzwCbb4aYMoFb4CQ6mQbhdN8Mw+6vW172y/eAuWE87VQPS6d
rn+SuEhIherjpt9iZX2E+Zdug6aHE52rAIGVZxerIGwhTFfMa0laMJBnLbiUCP876JEnOx9FpjeS
lrKLN8r1Su+IM8hvDdYRyEJueFDyuRcDgXOhmy5EFgKPTQKnMI6uTTyOlxrquvfJlL5dE3cjJ+tO
oWwJv6Zh3QJAn4MVTzj0gMIQW7MvH7hyJeYhPPjkNwPvg4E4gDBGphOkv3pGOBkHXw0mnrAyH40V
6dB9thn6hu1ryGErzmNUUB9NlXzNKN+4UggsjjB3ovxaqUUFojpPfIWB1mV7JhwMTr2p9kDnGQn1
AHL/MNgqmfGSqImXpcBCKXXY1pDQ0+Z4NsyRiA+efbxilzEfXkE1ZNhJQmmKqyMJVHnj0d6ULgKi
Ona6E3R+aZKBNaDq9bRHdApUmhtSSfVOLrEmJsA8SO2Sz3jtEjjxmI++fWpcqOmrDP8FTooiGPep
cNyzCkR9lSVAgYSWIQxAoJNru3e8PVlF8Z7YW39fxk12q+z8esZ/BA/OkuW1jpf4Z2zCu3LsBItp
5kLLQBRHASi/ntls6tpHHzi9NFS63Ku4Pq3ITbZNVDrGzoRY/gC8jpbepstdO6jEVq6h1MWL+/Le
Hzz3wnBo+CzT0J5QmwUn3HHI5eoGabUW0b5rSLNZzXOPtb9o5+mtnupfOaOaC+Uv5DJIx+tkSLCf
2GZtPkSzFe40nrAnUBvtnWDKyeGgcoJYvfam7HwDXA+IxEGZ4dtMqNXtFFqb1nMjVBBpeAAAb75k
npVsyNP1Pw9YR8pVF9rVIZW1PnmzhxxEYjdBSJhtqnFKv8TM4o6yLoeLiPSO1bhYaQRp6bpzYmwN
6AXENp3C+ZZpd7olgXPfEpT5NHtldzWRtra3GiQwcigkKyiLMcLcslIY8zK+ITJHpptG2/6J3IuK
oZojNxUAjdXI6wO6FXJlg5pcRQACbhlr4+Se42wr0oAGnTeAUzAbgNOPIubROIsXx6kbzkIZVK+D
b3dny5utb0NvlzvZMT/PyAg/uG3tfDI0r0cuZrSh7CdRO6kgEKouv2SAGZ977sMzNN7mFt9mcI0D
QRFep9JrMigBYzvxcIG6CXfUzt1DPg9fal8k1xNq+09h2ZuXMLQCfknrUgmQ8bjqfegVZeGYlxYZ
RLdOuPNvZerpPVPQ5tVHCFC3LrhNPXd3Db72AjmO714VQRuwTItpB9Ks/HUk3GtV6cLEGl+aV8C8
PoXsNWHQ4SvKleeRODo5WyI4Gx9AmfGiVWhux7isz1oF08kx2qXSbqJ6A/Cv2ggrFulKW92TYffk
nrARawmjIh4lwPWwagftMsBEvL0m0gt3CrwSct4LIlxdMNuuFfHbzNEn2oabmoTTTRkm8tXWPjUF
+UAzkpSUJ0HTZAH2kQESvvfgkF8QceRFRRLFj607Vcl/pQ7/v9G857o06X9f39/H5ddv/3PV5q/q
648lPl/X8oPfR/PWL5aN5ZnOOlgk+SYF+++Nv2f9QnsrUGPBFP5o8X9o++lnicrzl1g8BJP/KvKR
O1hCmkvc3X/Y+Tvmn4byTCMcU8AdgTq0aBr/WODXTdQ3RRCUBwPhAXVyXOJVxOBD0EkAn9SWL2Mx
DOfcqIi56KuXPJKLi9a72GWfM4bl2bGpcL5ibSkUgAzzWYZmhMo8r1NGl8hq6ZSdq4awi7WYDG8H
OnuEweldKnIcV7a2blM9Nq+BU5zdEUONMZK5VIWbDtw7rfjCmBvYmeGrfkfXlVwAXpD77VVQiVRZ
r0zDRzEm7XGVmDNQOPPWtVp4Ic34uqzIVjIDpyCmDOd08t7mKQN5lrBb4kQunqP3I+RuwsfUe5Cp
82gN96AUYR0m/Y6QJmrP+Vak0wm8A3bj1CDoJ3llbVBuynp+k0im8sF6Kz33pZ7aHU6mnMVv7Hwi
Vhb4n0/MgQlBvQSrTMCtf7E654Vn66tHgMPOhLqGAhidmHXbMfbGg5i/p9USsQVdaOfkE1bhAjZQ
v7AlhnF4jJzxfvGvr324MVdNHrwx8g/2PHAOhBudqMJZ2S85ecaI0pvx0VrI5GgvkUY6048uzsOx
Ei+xkx0hpL42dUryp+RYdSg+XNFuBW8IyiS8tulWsJveTU63q4OKMBTE8WBuQo4p9HDKpjixSz4o
OwZWGMqmWzH3j7dJFnTrHr/GqasYwEbG8lnGxSuWNrYhiItXHSPQ9fJaleAPGPV8O7bmbWePe4ik
J8tHrW4M5qnySmM9ZPG7k/PHpJWcs0yfKKLkwS9RnqQfWnYxPc9hh32sc3OgIo6xQXQIYyOB8xgT
RXvdyBTO3PzcCDosQq4e4fFt9KTGtYqbjqiU5FUNuDKhGL755Xwa7Gjh4zbJJau9lwSvgF87N8GY
gAwcoUzZ3QGYI+Fqenica3kgfRAgU+McIhAYyFB8yELdwCi6n09uOQEhHPk+IYc5TKa4EjiK8IXb
hbOqWvNZRdZbgBOYwq+BORDlRwyXj3XTPwqdvxcINdamW3Zw6vSjE+K9yJKuwobIqmx2jXhtWQm2
zeVzt5SLnVu8lLVKd66Ql0oKD+sZP8f7xMfP4TI67guRQBOWMC5HZsIXqMfVlzRkoeal8bTBXTjc
OSQQbnIdhdg+8d5OQTcckGMMx7qUwxX6Q/9KD4ZxA4Mo38LqgKjIcn5nxvlwRJrUrm0jd946q/0y
DY17bfkEN3DVlAlcLaiMVboJitrZeNk8voYe+nNmcBz4lJy1wlcRPhca+/1mJk45WRXYUnUcXoTK
vtAQIxvWOUQm5tsQJzdVN0EjFBqgZQPqHd4PiOKjX3YMED2w1EZ8q0oBe8UQz6WBMbRF97wdevmq
1dS8KYWSXKHD2ea4H3yP0O5qDtxdgbMOxU0Z3lqd7FaABiACpfZbaZUVwRkFqhrmBa624YF6iB34
W7D6mLkMa+gGiEiFf4ODBZquzUU3Zd6LZ7iX3q7Hq3Bo3o2xOQk3O/5w6PyFE2gZ0P4wwBU+CahM
fNjRfmAyfsbFJ6kr+nTM8LujL0PLX3eLWuaSyBpdhuX+g4KYk+dPrxZwoDlSMH/yPxa9PwyF2Pr0
yp08UpK51TfKyo527pAghXv1H17pJ7/G8r5giFAL2uyn0f39JMQbPU87KfHIB7vLXoOQp+HyOKbk
hXDWIvO64p/M3b//LFEY/vzuHOZt4Pd8iMP8P//9h3cXOSqI/ZZBzAQhFC7N8Fhqbmw6+8NoyHy9
vF+yN0/UlPE/vF3nT+O25f2ifTaZBzLa/5O3Cef4nE6+OqBjdzYponuaDXLUeVyckGdkBzPQb2Or
h102DsMxHVruW5rxVRNPbzHCqkjNpz4igQQ80CEICmOd9s3W9sfTSD4zUlu2tbAGYE2nZ5poov2G
e11Ez6aMiavQ4tIj21vrsgz2UpbV5wj771r4PB7+/Yf8F5eQw+jShsBomUycf/pi7TwJ8MAIaIR2
uxOleWsGMyGYGAD+4XX+6hMFoLiUVsxXyRH+47cZjBaaRpoBtmQ489id3k54gbcmaoSVor3atH52
7iKruMuH6dbrzOIO0lNCUFv0Xg88l5dSBV8hPaqtsYW1RMIyGjMC9+I0wz72edzLKimQDMbuvtY2
ghtpT3uU/xVBP1MCF7xp71Wmn3XDsd/biTh2iV/AhOqI/FTJOwU+qKws51vUfrlnj/EelvOzH/W7
uWO1qCvnQFLPgZDBBMb0/BHIe4IYltOPz7cMFQAo2/zuwDe+NMD6155FjfXvP8i/eMJgHwFMaZk+
xhf/py9sxlFcCxJAD/NI0CLlhObJJivbXRmjc/j3r0Wh/Kc7UJqcU+jovUAu4M4f78DGnuDCikkR
3TbcA2A/Fjih/uEl/uLJQjylLUAOWYgSfhajJDEp5blpqkMZDNWuTTQRC+H8tjzpQWtNDBHCY2aL
Q2DYlzEM4i3550cYKZ9A9f7qQ9pZsUVpYHGlzmHAariKA55O1VScUXi8z+7o0Kci7cwdF2WgdIhN
ZGp6jflgC1jzyUdRAQfAj67EhAg/l9QtluXQCgZ1tbMbG0dWUNv7XjNUNO3kXQL8WNVJdh4wDGUS
HaHv4smcoEpraVVrxfJ9ja7rvlR2vAUH+lv2+d9an8Rf3LF8FwGJATyH8V3af/xSCB/pmJEW6mAx
Ol4NrL7WSQd42ibQ7gyTHgkb5RZkSv9SSHb4YYvtZbaKG3SLzz6KUWgPCpVrOI+I0Vih9bH5MqaV
s/FNcOE4uS4LWH6NS/ISIwWCEsKTqCLUCK729Gza49vcmqvESx5IMqKqqnnDjaH3WWw+TxRi4P3j
au/k4z6oxvtIuv0qBUOzEpirCLAbmPIZZEEUYR7sbTk/B1Uz/MYN+9sP6S9uEs6M5X8Ipuj3fvqM
mLB4eTcOzPBJoKPEIYZp5K8jzH4VVtE/fCOWhaDr5/vE5xTmsYapi3XPT/dkLZwJ3UevDo3dqq3l
Qlf1w/QYclIFTIHXc8klOU80SIPNYwrG9AuSBPLuKAD7kmyWUgUVRI+hRgw9wxRYSDBq8n9tM+sa
ZsBNHsCgjAOqfa1KZ+NU7VuRzvc6R2XlLYcxl1nkZK/huFSpo71m63HGCbZJdWmvKVe3Q5f6u46v
9KO9RNKM8RXP6xpE9xHdJT9RjcOuCvtulc9dfKVJXP5ogkKlgdB1JI6rfnxMOhpJH6nXGnMNqtJ5
fGy6CFuVCFikDI92Zt0S3nt0HKo1C6ktaVNsovgHo+DfhMNyQVb9sLNE026X26jV8lJ646OLxnKV
4yrhfgLyn9dUS2aYnjXclI1X8acbhCJ1KrnFurC+DqR+A0S+GXs+YBh058ShZwk0pbjIxUsaD/cj
U8a1U8rDoJCPD+lxLurFPcAN3HX5kaZ4XzBjIiViiXHh7nDH7pxb8kvcjuqYWRK6zLBx7GbC1QZu
cG6S/VgDiiEv6JJ34sVukn86j92/uL2pdTCEmdgvSKz56ZyE9JjWGD+KQ+tNb0BL71uTc2+gkQwl
t/VSf3202mUXWLsuoNL7uOdV3O3YpIyrOuXHULBssk4x+4fj6w+N423yLiJq2PbVNtD9dMhxgNKg
ZTBDI5FsaxJt3kh5D85Vw1ZtjjgX4VQQFEb1u549pIEGzxiSCZ4Hh3LLbJyKJXrSr3XULRshKuuI
xrDSp9gBQUrky6Je7h87QsRXYH7vGwDGAEgxmPX9vZAEZZe5q7dJkzmbepxPRTySAo/DqbAIsZDl
9Oa2c7Vrqu7eozsAZOxeBg4Rmsz+0UHxsFTznff9fP2vpOafJDXYE3lu/f2E7aHsu/h/1q9NmSfq
9ccZG3GGy49+n7H5v5BtYjJ3c5eN+DIu+65+dX7BzkNBQQHzO1/w+yJd/gLIG8S27UAjZgfNVf99
kY7qhrNOckt81+r8BwobGSyP/h87tMCTSH8wJ6H9od//uZPpGSCrJk1wIkLCG7dBnDlMIRQ4/lhx
4ruKB/laRal/F+BsI8CYgLPL6PIQHHL2nJvG6S0u1MT5BJBsui1dWz0MrRt+CYSlb6vZgYbjkUx9
YNaPgzjgMzolS3vmZQqjAMZCt9h0hk5BYgBJdK6p8+MLalX6xRyz8LGf67ze1kESzexOJ6o8lrmY
VmY4he9tAViL3fokdpnRihv8ufo2i0Ox5KUMxtasDeeIIUAVK74CReKSE9vxFQtD8Krl5J5towkr
Hmf4CvrCcZCW+s4VT01TbXXOMsdEYx5s8D5333gVSAeNULBbw14xzPMrog34xfm0DSYAIDqkdYEC
2GFGJVaCOYxJ4bp1IC+8J3zhBxkSaI4ckpUXtubw6+xKnsCZNbafqtkA8hHyN/uEcgZ3/Ghm90EG
RCJcyCBjH6rHqvXLm65thumkax1JuE5MWYAvIIVETYsnFRNHjaJwjiv/Tmf8vWoOD55T7PSIonBI
0aBR1d4dnurqixX5/m2YU8mQv9OY1iYE/45/KR/LnecTtyRnPK1VUd1kVh3cyjZekI7scQ4tn99u
KOuAOKwEY2kcL7m80I50PBRwHaQqHwjF9u8M+gi6FEKMYOXKQ2FxJnHGkENfZgKbNN+OkSfiSvde
eZM19WA8zIgxt66Xogdo2SARU9sLzmZbtofZKDres+XsIAXUv46cX5+bvrQ/Id7G+RIw+nLXMpII
wYzC3+LeIxwCJWNwp/HvQHQVwQNnVHSnnZm400ADFVzLwfnCAK8lDxEHA8nLsTG++uzRWXayD6oq
x4t2/WRid9GpSg6hV3fzVc/6f9onYW9c2yF+2PVIaAtJ80T8EuqMIrq7iiUyUayoVX9PFJCESeZo
Ysd9w3JWFpOhJ4X0+xzD+iK/CdsWzC8//YjedT9yeCM9LaG8xu8RvR95vdNHdm89EONrfCT6xtWS
7ptZS4gJYrqe2F/SA/xd1HzEAYdMsrpj95ETnNdLZrBdtaQFwzaVADS4fF4QzhgPgPAYkWXh2SsK
4FdLDHFMHnEYEEyMGZaM4vS3wGL7t/jiqDBZGHtLrLF0TOBVM8nH5hJ6HDbEH5tLEHLnmPlVPUfj
cwLHbWMEcXlul+jkljMsXcKUYcBTB+NdtvxVxjX0jFg6AjC8hDCrJY65bBr4ONC9i2qNpKeCpEN0
s5sR4kyN1pLnrPg7HCYyBvsVq79+M3VanwzfTK/YzcnNFKj7cvavO7B/VwSwteDkSn0ck7TfejrJ
GS3jC6tLBu6GML7KmScNOGn0GPNe+5Crp8QGBVF13gWu5AP72wi4+rhnOSyfrQbGA8rCnlq2L29G
37zHbGyzEqAVNtpFjSPAvA850DyfLNQdyb8kqkh1MlXVfksn72LOdvi5brLxoMc6f1AuxW06kPM2
ZQIcct4Ot1YfOrt6yTodEwDrwp0vSe1P+1wgaI/jNt9NFsBLbfBTFvMA8miasiLhe/5chlAQkfTd
zFVz7sYsXFewzdaZUzb7OsQimrqGeQZRN964LWAHnF2/Bjxt9/jr/G0STuEOCyyyjlC25PDY9WEu
KWbIbTOOKWrK05STb9Z70ZcysdtNZNH5ZB457nZAsFXelc2nkaCzg1lE3RPzno4LYzT2UaPf+8bN
99OC+ekaIqAHyw6/OJkkdwsyurhyU1EQF0aXcdW7dAtEIQh5UnVCKk7QIKSuwKjuMbGLI1qjfK0N
w7vrqziAP83RlBZtAvlNwE0b3NkjSqZW9IYQLtOtXycdZLQ6fA5qyS0ri5BggT6+sPesf1VELNKb
6CR7qby82Fk9zXSY2P6uaLtgX85D9bkaQ/MTTDtj2xEwty5HNV+AwpaQu8cGU1Lh3zn8h3PrauOG
VvrZi2qWtlZQg7lrZ/eC+tnSq153Gdt2nUbXQVb4ATMyWa/zLum9dWZTNa4AMswbMYI5lJ0o14Nt
ORdnIbbg99LYCHEy7j0sgXsPktUR5l++aaoICy0I4OeuMltYra2qN0kPuNJ0mgUoX94x7DcvKGnU
xu/4pPucy0CMO1PDetDL0sYGtb9ozAysdF76zWGL9g3jPnO42CmQ23bhKDkH3enIGjpw1ulUy83i
C3sq4364J6LN/6r9PtpWQe1f16H9xQjIP0QZ94KMWa+MSZnrVsgnJaRx5p7K1jaiMxhdADnmqQ6f
okbsGbB+Cd3+DdmM3M+l6FYk1A1rTJ8v0zAFmy6HRe95zWtd5NlqcMwrFvYZXgC7+obIbyDS0Cgh
YiHiGmxWcmt7JmZjxtN/myPO2mbtmN0py72oqFPXjPj6bdHZoAeB8SwE+bgZCUckh41csy7cVkX7
tU/jR9YQlFLUF0xjLJYXQ37wLIRqbBcBTbLDJ5xd1ksxUwP/oKtbaU65bazC5NXOskcD1R6yqNpE
bOER05v43rfGau4R0b2HdB9+k9RrAHufVc7UvpYdgubM9I4Bsovryuwh8zj1Z4zU1Q7x/XEEBsKz
E0XDoGocjNHgHFI9FVfOUF3JCZ1Y6lpPyThl1znXPARCCOsWmuW9nSK2qcx03wx5dSw7/SDmuN1Z
aB/YbIJ0Z6n/tXOEQPyBKomx/bBO4AsSClKQYJhPathK1kCrSbXFTvcliZ6G/xZG9guqsPCzWUvn
BrM2MVrEVtVWx3Ul3wq7sHBu9yza4qQ6VYqdXF/b37xiXFMXfGXqWcdgmfMKpUM7HvwKqV4r0Psl
NS7YwXfjPRWLdw+PiHjDfEx3+Cj1ja288LYJy2PDl17mzT4BlhpPQDHIdOYSZYOHxVeTXmCl1v+y
dx7NdSvnn/4q/5o9XMhhMYs5iYeZoiha0gZFJYRGaKCRGp9+niZlWzyyqbmzdpV9b+mSOgdoNN5+
wy/ceLL8sAgZMlUFnYzcRjBuwDy39yNQHjxXQS9OuDmhe4xzyoJ8KYiNnQrXx6FE0YNks3OaW3ye
MhSYEoMw/wGwGhn5GvE2y75NZ3W7VrA98gHGLaYFpaw/MxdFx14tD7Ma76QzoF7bXJOt4U9hvAGr
Aeyh1qMgB8RDRZe85kFc5dMugOLKqCryg6umBG4R1l2zxWl0g39XoDa0udY7TAnFSxvnv4Xf/0Ph
R7n1p8LvdysnU/bxF3+WfVg5gVzAop3JSRD4SK/8s+4D5A+nwgfNSdsyAphFu+4f4Ar8mnzgpDHT
FsYCBnb9s+7z3b8hZcgULfQS57mS/CsAapQVX9d9KPM5+KtA4ABFbWrNE8mrBDO4IU0769L3nekd
qhf1fvX74LyuVrGP5Kh2NtDNe68Kp7O4xdzOIeieo/VHViPa+UFTt0GwhnHsdENMO8KeAsDCZbNt
0J3ZRmGT78WQ3WcMCXyGz5CvMVX0/eZxHsXd7BLPxZwhCYvcKlBtiHRwhmma1diuYoQKY7lDcuj9
0EC4kNIFlkQ/68afJ/WABAQ5djT4O5BI1TfbQmMh9j4wh/rhSRTeo3R8pxNYE2UbBmfdHPjI3pVj
fV+U63jRyri71FFO43HpanGGtinssKrBAXgOo/M6W6CIl+tw4UP/OwxqJHogaxYCrbbtGzCJLvQm
bBV300JttIkWIGIbpIr0cbV7G9E8nzQr6IIru4+PcNfvpQ0E0aM9dV0L57JJl5o2JOrfWQxpWuQg
qLsuTg+DLestG6bdo4OE6WomgI4gVI9SNj582MReroMvDlFgRRc1LdNt2lLTjX4kD4ubQflcGnD7
cCypbES1vu9wCt6hD/dI2ep+AK8Sok8UTZ8ap3WRmOwSNG29Nr2RvXbtPRC9AsG3zsod+3JqUm99
3/QIKY/7Ym5j66uoFvB1MGZGa4UHqFDz40xV6xaHHZ9ixB9QlseRQN93XhPfJFliW1iDdHDBej11
dBbhzB5p9C1nUd2QjKHgEN0udTPAtxlsTpHCwvZuE6/Km8AcFMEV8FubwE0qtkeKjyoWByUCbAkk
+cbSSGJYNFEXIPNn0PTXvr9uf1pviBcnDj5I4cshX1w6QLAPIZ4dLv4d/UrIFxzWbWGsPXoS1XJ+
lw6iPmu6No4yUL3rNM2HJIW8tp755M8mZ6TkCz/AFVL2e2vSyJrsraREUhTvJti07gGkX0xRsRFh
CwXoei4aLbsDpivNuHWwQP97C1L83YwAdb3RZdOhWFw4JWZ+VoYIhxNgVGaNCjwGAGTrMRdBIdAZ
iMj/UDRbroWDlhrqux11StahToDLwX2DyLHcEkk68Jm4Iz6mQYPMkFVq19nW6BMAj57DCahoNKdb
4LhAA5yhaSATO/kRR2hrj3q9l21x+dHve3oJMAuQdvq7KKoEJfUu9D53ue/uqqzObrtcd7dhV8Sk
vpKOZ44RATqTEpkFW6GTlXX2HtWs9Vho1DpC1TePKEVQnEWdYwoaXcIfhhHen+Osmp7nSCwh4xZZ
tM7VEKEIMizBzrGcYQXT2EQ8cvygzJhq0BsHu/F9bquBXClq7lA3zM4QOwQ5PQW3STllD2lFv1VS
VAakwNn66TnK//dA/NOBiJQrk87/fCD+vVBf2wZh+VdN0Je/9Q8uUYhkML1PzhxQE6+Ahon7t5hz
Ej6P78XPjdB/nYawCXEt5BjlJy4qSlzGL8dh4kXIBtMfpYv21/hEr+djAAwT+qmQn3zTbTVoyNcz
RNexczEGeXiJZzu0wZrOZeBAIFw1rgjbAUQFDeB/LtDdS3/1f5qxvmuLZlD/+3/9uy/k5LdpgsK7
DJ2TSbLgrqUr6+DSA4C9c6a5OCObpzdYxVh44qr7J4HRV6f9yw2iP8V6JQkiVqewhqQMsWt3I/8y
avPwqUz4As940algKs7evjXyml8ays9fxaPmWdOgRg/LP7m1PocxPQrHvxT1HDwVUdkfwWPTpUVP
x7kZ1jV5jAQ5eE8v9P7tr349K3r56ueMCyKrAyLg5DHOHWp5ttX7l8ot/fMmlpAfrKAx9Iysqbdv
f9nJlPP529iBZE804gHDnk7qF+STsXgufMwwGOVvmMnZ02YubUAa0xAhaNN4pcwvOKKwXkBxdlIf
YXdX+W7BIWprY0Z+9fYV/X77IQcAYwajtRH5Rr3sV3gC8Twdqyz1L+PZ53YBtBVntiX4x//fdxk3
JbQ5fIeNczLiRdjfrqDS+qSAs3Mz+pb6FoHrux9LV77E3f84vDYb5l8TCrPOpLuQEIMg4gAFlPP6
tsAW9mgKjf7llOY/lMvxOLrgh/762hGEGJLzZUSpk10Led6PBrfyL1FSbS/LeIJ5/zx4dVZBu+nt
LzPToN9uCRNVx2X0wxKegn8wKnSmlT7wZekyctyRqLSXTmqhZlxhy/cp7kTwRH+Fl7RIkCrIB++c
maz3Qo79jwv7b3ZwCMIasS/zqqJLfrJhUoACGLoJ/3IhFb3wEM+yAAsm8ZW0FDu0S+p6L4TbYwKy
gujAFoCXN8BK+YwI0h/fXpR/t3vRYUl8mB7QTk8HUQLP16UWWHKqKV3uQQnPm7kZQSIxgd3/9a8K
gdFR9XC0uKc7apFx3/ZR510WAcubJAZXhQoeoT4Gq/AHOMTrUE/4NiB6OwLH7vJ1v21fmQ+w2zpp
XaTahiZhYdX1CR1R+WmdwRRMjSY6vH17pur8ZXuZr4xizkYvBNXPAzb15a+BQIrVd0Nw/Rd2yoje
jxuaxwpzoXu6r8t9oeCQ0/dcUaePS/cBCTO48QugLxwt5byD3kij1/DnnyMIRYfEmnFFhJRJEzxN
MlXUNd++5OD5iP3XWw7sN6RVaIaagP3xRD7FbsIoL/2l9vwLjE/rA66q66EtQvwMHSVGKGy1XrJt
VZV9m27bUupw7/Bh7/oez7A9UmpcI24uPMgUAZdvWF0M3xa4MUjO5yvvlcswP9/ZfckIL3BmmGvY
oPtPXR4v9+Bs+6Nd8td6ZqSomvP3IJ663vnslt2nYYqAOGQ+g8SSBQQ6W+o76DBWvw8p5R/BBVgo
ACVp5xwdjL5QQoloHu7qJA/FtuqL1MMZp/AQMWs6viNmpZ9npZR9EIP9yacCZowJDznHlHEjfUd+
0nSXkP5JQf5ezNJrL9WQ1f1O906TXwgaS99EWXWfoBu48gJFD32PWBIy8+5gTYi5iqz47OiERxat
mBkKPDzn9BF/GvbeIMInwdgXk9nSDZ60k6hvUKjNCT1NwVOthftVrql7nLqou+9D5GaCOeq2uCZR
6RF/KfRntPmo/LXjPFhex0tqeEAIrFhbb/FZ0bRIH7WP/G3qeepbryAcWa3rPAyry/okcxrdK5Wt
j+7EsE4mPs/pWdXBWXr1TYBRxNOEknm/qhRNoFj3UKyk5regPzKfTRs+pS61g/IB6wbfFBOk51Ou
4aSGKRYCWtR13pdH9NJgIOkoYmf7eYjbSt3oNbrITWJiQcu6ozmfXNmlu9wLJsLLHiknC8FD+q83
XdGxa9BWCZ6iULCauiwlDr1trHFJs9MovJAmXlrICKoz5U9ddebSR++22Hsb9x9srb6Fbc7719qZ
RiVzjZ2b3KorHmWAux9FfNyhRgidTP7kUjoNcKbNVFrJo7KhiDJrgoQBh4tpuhNzFg0USstBV5zL
iOMHODhJyJnXKwaa2dYp6uCJyWzwFJqBLNLfPRpGkE7795m3usd1neHiulnof26mqXmI10JfM+iu
dp1aWgetwMqJD05h9xdF1aJiUdE92KhqYVTfrO24s1UaPgAzLiBOICEuNgiw6ZvYju3L2s+Botci
QfkdW83tElg4ljWrfhCge/aoR0p5IWxDLmNPMsWgB/VuYKgNvycd6+9t0A8/Yn+F2epG4w1wZKYr
eilpjI6CyGTsO4Cn2hLa34BVx8ewEr06qECHX9GsgPtIXXuFmGOPNrQXRwDrRlnsqLBxVWvH9oYi
0QHcsKr8c+Zhgw1tES2h0OBjG51eosEYdWexmsNPAGfBDzVy/YzmR3vhIZitseXy189N1Yk9ZG4k
+J2JxxinARM1MTefS1lGw66ZciwO7D7CeUHbyvSHFF3nvrb2HTmgmVLWB2h1MFNyxoQNekj3o1DW
eSM6eV72tOB1MOrvadbO+9wqLFpZbf2xEBM6gBqbX4Y+DPQ7VWxokDzRBeP9KFZrlyI5uWVa5Rxq
2fJBsXUDB8Em/Htp225ED4VzF0aV16L/1KF/ywwnjOKsNU/e+GMAOj/C/8SjsCkAJfopMFFGkEnK
yD3Lz+MW1/MKB8rd2mpr79bt+EGKsJPbqVGH0cB7m9z+WkWq/ZhUhQs13VkOysJSYqy4jgTBwXec
SpBtVsL7Veh3M2M8mycaZW551SIleGcPo2Q8M7CpLRR1hyedDs6N5Za8EujCB5iHy8EtL+GKkGC7
Hl6vW6Lt8C3rbQJSuybOA57rbFmbbtEjzgl0w+JxCaBR4ikJKwKbSEQJsQtcsfzG4zJ1/OWuWjpr
++xmMaiE8zgeg5T2veu3l21fmU9zFqnOAA4SgojGZoKAqoy1UEcphc/XLpxWppjS59Uf86A7+gs4
i2PgCMaFkm27bSPGuhuB1+0nFz948rkcfrfjtW5LRyRXTAiCMo/lDy0nHzpmxMypiga1b0p//l7H
GIZvQQMGf0emNDnv80Qdq1aDamiWrBg3lVPmX9Q0PJUy8PaBj9DTlvltpz5WK9PA9+A9kIiJ3Ty+
wbgewZeKthp2yd2xtML1ALQfGm8CXWgDBmT+MAV9fR9m8odbrR+hjji3YoBkRFxlnuMmzMr8Ubrf
siHPvq1FMb/PxognxxuPHRs64Ai1ZaB+gOMWpr9ZqeiCASE40GWuaHOqkDi+FXBQ5yNSojYqBK2+
Rj7Puw+ZvaIaW4vR2YQ8BdQd6Sc8Wg1tvD301Qrfhd6/BcBS3dJTGu/rIu62OOKpr3BMqn0L9/cL
VKzpEtTD6m6C1C3CjYo9RtN5n2/mcZ2TTd1VhAs0zRgVx/6FnqcvqbTm9/OQiXfOODIVL7Lgs5hD
FOv6Ksd/A2ljJrLay24SoNHX/QI2yUpmSF/5lKknt2DGWiOQt2+YJl3SwkeAwsdosj9zCHkHrJKR
1FgwQcByDjer5ZBXjfcQCinBY9JulUWOR6Eesf/AvA7VtWz+NFZDN+5tpfziYimWJdhCLrbAtKQz
DivhAhH/LMlHdaTKta7KaG0/IKnjJnTVxxokOOrtAumieL6ZOeF/OFOnrkcpp7OFg/CyKVVd7TB5
SdWmdSgvcoLbGSwMp9hKMgtrm03R9C5zpxlOQpkiNobISP9JLAOUAF0FV0vhEkY9GzrWtkM3et6h
KTGm8JNb93qI9BpsdNKBJYiryCcgOvP31oXvcUhg2KGjmvnnvo+RAlOG9ajGqLhXtdN9gJanHuOK
ce2EOdF2LZdiI9ABZBiX50Ad1jIC8ztHBSIrK7YH9cA5NNgQsYDiFBUii9ApppU6hVYkLg4BXOVb
146WD3Y/W9dBMXjZpvA67xBbXh/h1dwEtGkjJF1at0jU2cje/YHu7fJ3GXvD1zlA4wVaBC5tNgpy
gDhAxSKh1lYR4IDYa3+AfOmKXZ8DBDlGg/wR5Et2p8qa0cBaqOECAX00sduWljys8k5DvO5BinE6
31rMMPeuHabDLsmMisqql2WDDjHMPcTjhxgCJVNpi979Ryhm7biNsrW8tdGdsUFvN9Vtk1QV+Gh3
sd7llsdTq2gg+cda4vw5Pi55h+L/SwX7317oH3qhjO6o5f/Z6ds9DU//80LYvnmq0ab/P9WTEq/A
oC9/42cbFEbH3xIcPMMEbQn716EgkvPMC22coClHsYL+RV8eJrbHIf2M0XwxXPtnFzTgRwFNRMaF
2DrYLg3SvwAGNe5sv9SN5nIc1wGsSj+L+4xP26DIiuu6Hm3/e26vsvxRQenx7B2KSlYHnXQoXf1Y
VlkxHJT2KqK4woTx60LXvbly2oBxxEFaPiBPgVQPKBqcFozYY1wBzPjQ22iL623vy3ANNwARswkm
rTd1PpiOCkIzAPxyVO4tSpyS1ypDO2XG5HpM+31VjhkVhE9BA8ZiBdgVn3kqw4dzsxRlkPRYKyyI
Dh2aqVSywCU3x6T4T1X1SdOGwjTxaA7H/B85Nvd0dVoFOWRQa/BdqnlK0FaA/wwaovc9T1wnWZDw
lYtTNPWPLgQI/8DoF6zSFp5zz/00zpwtH37ZW3e/d5Hd3y4JfA0yRxCSAtoZzIVfF/og55a6VX32
jelSIK7hLmfPfGiyQ6YyYQEVoo4KQLEGIhKPQGIwqwOOYMtWQENXGvRpNHJoX1T2pCDsrmm2wnKt
Fh7FfqCyXR/zPkyxWgtX0YU3K462/FqNey4SH3ZGzE7+0Bw7affRtjB7EEkvhtKIEjwDln+hOaa5
IAEgT/puz5YO3wdNYbX3aNC2693bq/eaT+nzRVA48VkOAydm8U5ZKrqqu2QlkfwG7QBk1V5WqfDx
NrB5wxcvKv3bWbWBGe6GQWUN+Dhl0XQvALeWP96+kpPWl7kSA/VmIk/bhp7NSfPRgfgPf7IMv00q
7sObQOpyGMiBLC/yLjLgIfDw3v7G3xaZBgztr4D+tU2mf9q+hXVsRZxe3tdqhMChd52WCKkBr8Gs
/K8x9Mw6R3RvHfTNiHwAftzXmxTAeCUkAN5vCzZIhf/dBZGY5+fQXth3GaUqS1zp0Cg0/tWbZA+F
5n+QkAi6J+1NtNVVn5RCfV3sZIRsVEZVjJCCazx//rCezu+PEGoVg6iQ1jHB+7R7WWL0B/PVrb/N
M2Jl9jGFYP2jQq+iM0YRWZrJ2yVZU7u+agtkXOx9MOVifSxVBMB4U1cERAwUIHwk75jtMwnb5pMR
MMJ5uI/1cZx9H6eot9fndWeSBxOgdAsChdEFYn2/Tb0Qf4xpVtjN10YPPVcBGlqUPyZHQyxq2zqE
WZXWUwsP6e3vfZ5u/avXZ77YsHlcxL0dl67oadhKLWxLsPewvqyB5VBJJ1FQkFVFscwZ+TsevlbV
kddERE86rzIAnV3f91DCamtxp4eiXmdoSrTu1uELinwlVlpN6OrLoNa+indvXy3vxetj0WiCR8Hz
awLtGn1DE4V/iUgBEO6+Hvv2Sx6jO4LIQ6yH9Q50Z8+mWkGG6wmfXppONxbORbxNqgHnYm3homuC
ZYLmv/7KBqzLH6GyWRmOPx8WHoBHH8zKSwDGCYHoEixjFn5UWUK1vJ3qSLBTJ4punk7Toy5Ff4HR
AU8kr1MToi2V53yhq5cqfgfNcFg+rZr3Ptx0y5qyFozZPYK8vdLULQ+u3xlCZ5fPBd2k0C/r7+GM
TKkDPiVV6x2vfxJ8xKWYrdmvNCOpUGWZIKfmoJD1kdEIatP7ETHk9XEdPFQhpr4Lp3tV8l9mjDdK
IoixM255Zm4OprnbkANTA25L8Bq86GnMZ6C8apclDl4aGbAmwB0KWHe3CdFL5VeKMELPARWpJR/e
DXNksLy6W0pCsOoxitA4OCR8tVXMCb8Ow8R8GwKkEupzgmjhpy4ugumY0o4rriu/ASw9O2ppLvPO
0uMFhtgLe2mJUxP5ENxy9GU8qZzD0k7xr4TOGtNM6Y8AhQZozq3fSCGOP28gADbJreJ6kITlzrZT
iwUN7IbtB/LGBLEKtzALo0kaZfwLHRddl7i+CfqNPz+jkx3NY9gYAX5SbDmsDTDOWg0XZATfylcv
kp7yBfgc7il7WVWE+GgEgwmUYHGP8zzk4qKp+hH0s5ODtqGlb0VkbVqmIcsidURNvSPQm+3SJrDf
fniibdg0aBiW9T2+Zm2E7A2elGwXiZgd79TUJPQ/gDr1Fc/MW2w+kE6ak6LaAbEtpuT1IY9/7Wq8
GyRmD/QpK6SxGEmm72PMq1kTtCOxlD9Pw2bC/QcjIZO7gePx+JnGj9DcRJnIcLnuvHRqMqTkjfY1
AMyJKLDvV2/iZgDqmP3be7C7a0R/qNami0RNPp/SYjfDq4CdKlxjnvwQcXb1LhRAJLq5e/7jPJbm
WvwkN6THEPlw/VUzV2OneGuIpPwUxh6XB4yd8ch2SRGNL24U08jgI2qD/AF5FI3/Ll4TmJtU2w4Z
ofIHQoiIWW/WODJ7riIF9I/lsFDPHzI7NFvUpNbTg4wb/knlixMpBIeB2EDquJJl+Cj7TPe61xiN
wtMBbf5Udl5vXmkfd9x21yNtwZOAbTPyL9rb3vQQFcJlFagJpdLHabEpLa8nOsB8YNcrZiDblVzM
7GqvKFCQkSJZneCIPkSw9GifPyR5UCTTDvMA2IM06irQvQd6FIdA4DTsHQahM9+G/LLS8M4mW653
gdYL2z9WaHv4+6SeaT+SKDDtvgmDYBIYF9vGIGoLqtwrblvQ/zQSyNXNE6aFqG3nAJ5RoRJcKKbi
NFD7boClsFRKWfOlSBViE0h/Kp5N5yOvGTw1ymFYBeGg1BmCT3WX+s0NDnIJGpnQK/252hOICTd7
Snhw59tMjm2SbEby9gWMoRsO+TEF7Bdk2QZBZV+EX9eZPjRKRQ7oo/WQlMz5YG31+ZLn2ZUAsu5E
qCOD3GbzFKUJKdEwa7hvQqdmX9rjothDqVd0IrtsMa3iZ507jT0GJYFHqIRdwCrtgPc56NkttuWM
3Q1tZJeQC8wLwtK+cYCx5HuI6ij0wxHHutCD2CIMYdUuZDpM4JjlzG9SwnT8DJ6/iUvCnurlXTKU
JiPMacQSnqS/hKwfRCWiw8Qq8i447qDYUBPWLro95+l3GpNdTZ//GFdq5cLRAR35at+h2SkPhEuO
o0kjaORBPQ8AfO5jvzKH7DCMHdtxoWEHnT2Ke0180HFu+beLrSEYbAhRgX+U3dBwS3HLMBVGgmtS
LNuahf6KvD/VyOqPpg4h6pvFmdvOQ7xD9ETVZJ/l5exZGCKva8+gPfayXZfOTbqHkp5279Nu4ebx
lKiI9pNm+iQPUTlbrBLGUREvdonSNJsnLtDLhvL7sq3rYjY/034LMHW7FotJnMPWWD1tlRVzaIEa
t1ljL+oR4gJAXWVADyMrK3hzfVr5EZD+3InkjVsQdukQCkY4zNAcHX62mrnq39v1Uj0krpsgJtv3
DIguwkZO4hC20yi/IrcNpLbPasu/TrlS7JgaWXSfC2LuesAEsK2++WW19qib4pv1NK9ONd+uiYUk
5GzBmLmUXjCjIRbjUwi1u/M9XyFOMGOLdNN3iJG3m7C2a+fKqzhWcSAdsHnqeEZQNpCD6daSU3jq
/WWbLQITyM209rOu6Dfpyk02QCn08ClxndF/H1aD9rNt2SFwam3wRdXYOciE+0/Zp2k2nA9ksryN
0VrN67pLigqE6yF117m9XHg5xk04iOsZkDFkwCTKvF1AgrY+ZCU+kxx84RBdKCDt8cbzB9CI2iHC
6Q3MdpWYcWBUbtGbcXE1C6rsGLnesIO8CPc5TRrbPnNmJ3cPqVwcph6Yxq24EKdeYN1J0db+h1F1
OGCd2TICZLlPWntB+2NYvOHaYg5k3fuWrwDsN+zqTdCHYY9MJTAgw0sKo16exUuQrTTapkiGOzTP
K3GWFkO5HOCaxDUNWNF6Ln6j/apwsnPqMm6+5UD9p2UHw1N33xNgieO4HSPkkBlFqGCwz4YUc3LE
FYUdIB6V1pYIb1DYswQ441CS1ubfc7R3AQNv21ggjLZzgkGvIZPkwUMrFokR2ZV3P7NvW1dp6Nyj
59oyO5jbwhyoEoKRDD7MOpDS38l07tOJfArVdXHUUxSQjaX2zAvTwx9k/2MBVvIa9t5iVGMCmInm
5e5ikz72HOC8DrkfmghXQ1UmlBQWOqIpenjVnCHt6ik5x5drl1mkpEhXTxw9iPKUnDJMHzN3PWO4
ymcyAmpN9hcq4K8oaWERy9VqVPLRtRi7ugg/4ucGjPDMkRYGEmcZ7ufjTo5dQJgMlCKzj4XFKp3B
iCYLxp7VZNGJniWxrIwLc2gg8J2ivOHVmJftJ/TFVu+Y+G5FStS41NnWOQZnNjdKXhLTbwqCujcB
sa5czugZTD6pCYzQgQWSTWROTgawC1faZzle9LR+UTNd309+AGJg22Lvx4fZuMDxLqmg7bl+lZQm
Tgo/wjtxizlQwhU1qVQOcoE90hRwRNKJaOMO0Ny+MGRp2kPollFzlbXlxLE4SGlyqUZGJmXJk8Gs
0dA24eD8GC2lUSmYK2cagW0wDrYdwGXpwtomNlIm9TUxXJsU6bndE6ranFI/TzAQZqwjDjCmYxEm
s7l6x0stFpJue5m0MBprig5w3CysIZyaKxiVlbN9/rESa8crtBmlt5KRRk3OJ7Y1EGR/JxxkONA4
tdBIRGcFYBE1S72kwceqd+g9vTxGDkzHeaT8G4eHuEsX7thjfMIzGhlsOT2UKzHN+d0KWi5NPk2C
GbI4QmXN6vkcxGSIih3oSe4Ks0DTfOr7cSrycwnKns+yYeGQgs/I8XAoxmHHZqnp1znLtpiZvMIR
FogP36Aka7L5CXh4HxxtmakpvkPMw22Lq5DuOdejV9+8B57X29zqJEgyHyrlm1ekQxyDhldTdvxC
OuHw81Q6MIQ/Fp1jNpiXjnhAn3VuxBxul72crvk0ZRyaYzuTqG5R/SALDL3e5JtDaPZjWpWINmHM
h0nCj3SNkAPZ8t/Nb5OV9MgOVnHEcenkXJcLvzMyqaEIx8wk8/CWuJiX10MMAc+lGueWhwq4xxvq
K2/xpuzzFM9ZAerSwaiQt7pjL1RoWpMTlAe/983erRo3aa7r2clQcs0qFTvjBR9QeyS1KCHybFFL
xIwZZ7eeW7DlVJhmBXpWCOVNLSUfo4qif5p6gC0YEYtRDgQXPfvelT87g8BsL3DZZzX6OKwsU0kq
Nqao5oHA8yC9pPDkOQ86WBGrnV3qJxBCemE25XqdeJpyZ2FR0pfMR2X2RK6h2rjnboslESQGPyvi
eG1QAzwsWYZ5xr7JOo8/ZdQsCGxalrV8hYyJnqONfqO99TAxphzB/DtT6GiH0hsfwhWDPQt1SmjX
dxb0RZOzh7HJwvrFMUV+lPQmkc+YoU4PqUoznpqxzyNdX2J8D+HcTkFDjpIECGSx6ibirk5HzXve
MUmblakf2E5hwNfT2oPJyMdKYnJ4lJAihhyjq4WtfwTGg2SaFjF51Mur10yVSa0qq06QMdAduNNu
N0yTMhujmU3/iCG7NlsSh/u5ubX9BQMTFmQ1FXeQWAMLOTuRecWpljN5HQL6M+56c5mdpXmzjO/C
JVoV5seLUx1j5VJTcLBZPvkBM/aJ0AnWouVjEn+AyHZWdo3JRF0UN4kz80vVuIiMIft5B8qCIEXC
P4ZoG85E532STaYKfCksqnQ1F92uy6yzLW8ZKkmbIV6peP0pLtnoFEk2u3/Om4ZHWjijufSxWTgJ
0Vkc02HYI+rsi+tI0hzhF1fNjgK3ZQLWwGNEhXIRCsopCt2QFpkM4LEunrx2MRU6PA4TOZJFmUS3
doTZlW93jf5Nzyi2PcDWDHSiwDltsCLbD+AKJYUvSzqYOnMCA5QHOzypuwofWLjQPNK3v/K0p0ub
ClnCAG1CkD8IlLmv21TYjDaxPYTDlyCczfTmZWtUuCZwdP3Vr4qcmBwXJUKX5vmpKI+bY4E50Z34
wiTbxKc29D2InAvBmtj19nc9dwN/7RZiD0ibGiB8BDz/96mUsh1VzZXwvixePVLIjHntshOhRMOd
2uag9TkL17AlaIwwilEGgj7aoYwIUoS6my6EmWwklLwm9rxE5p+zj6bPTInQwKPkTIjCbuZPb1/+
b08Fxj/w5cSx0RVELtL8/Jfm4YJtK57CUfA0FLjxobxq96Ys5HClhHr7q37bcx6NYexVQiZBkCZO
+92kUYXbkEA9oRPpoWmU6ricH50VFIlLkZ6h3v2HmzsdoTg8GIxgwPrTNXV/AxD3nfLijP79E25G
JkYNCy/b3VgQ2e8zFzKFRlOEfJ9kQvPn75Ub2f2t0eoN/oBlPl1mpqYBFlVmqsrrhhbg62Wem2FB
MDfzPtOToHTUeU6XKsaVhAj411bZhSjC3XpwGyImSKfNa0FiGHuQiD/Df4uQaJSVKc2LkkrtCEPJ
ZI1vf6FhYv66/92AMVgMAt4LmPDRPnp9awiVrQQT3X/uG+ZEeD1icUGYIyhqnmvad1DzNnmR4WC8
jUSQczK+fQHPlI1XVxCyicHlAsuGvBN47usroErMK0dGDUQwG8vlPbMsSKJ0PfIE/9zntGXqc5Ma
h75v4vfPprgF8YPyog6HhnNhflmcGgEM1ojWv+YtbhEtoVpYKwBIHnkEZEO1i73BimE/OmIgWkdz
YA7LCY0NZIPy1DbuDR7RiVxkiEaaR87cLzNWAIIW3T4mmXeH84LRcgxHTlgmt1IYKRIsrN6NqGIU
sE6eWSgLcptIeeaIl7KXXFb00qBXpPZETcDvJmkq4+E543MdkyynJR4hdG0AL7H+cVb2dCbdaQH2
dJk3EDr/IAl5+loT91x01hGBSoDf/ba1RyoLSOWr/tTmnUfOmkkEGNpdggYnofdny/rtJ27ellcP
nFCbPM9o4CahUHoyV2ZQpodOxfOnJAtNj3EsMCW/htnlCuvGVjZXYJCBI0XUAnCIBwEK21zN25dx
eucAwY0AvR1iEcs79zz+/iV2NmHXzDzL/JNoaX9eFHU/1B9cMbv9lauGP1CkTiMIOk5B5NEpCiGb
wTY52eTIwWZFLpX6PHUS7TscG8y2AO9rMqu378s9eaX59Bi4EjSpiMmb95voVjYvdlU1k/uhUYMd
71Lal0N2gFRTUOkW5czpsGHgXfOviIYN+xK0WfJIsRbg9iBp69KCoeQx83s5exV5KHaVJlEv0Db/
iFsSbwVg8ty0tRbLtAHiIcRM7xwBBdMmFjXTkYcJCgo3Z4mAswgfSTMpcibEWqiqnFFg52lZxNHq
AEo18/+gSXmy3qwBfheezXvqR9gP2KdTNWD6GJuOy4exLs3JnLaMKgSqrS2V89vr7Z3sZ/NMCV74
fSUhx+JvhIi5lfRUHT99iP32+bvGgNapwIXOHE2EekLQy+y9AqTDKjRLY7qkP//UT6PpEFizzeIG
fmT6mdSCkkjn1iqlo2CJEmL0leJVRRUZ628xn2lvpGDaIx5OeVygK0ZZ8nPwx7TIDJGsqnR5d9YY
5SSc1tvaPPA1KPkW63k6Hr20JsDNmR4vqvXmSZYOWcuMQgWBv90NfWEayz9HaLyR7N2SmQfnXprS
5QAH79QzLZC3lzR+/fiiCL+WyEVKFAYmZ2Fw+vg67mCKbZl+rSYv+lj2ANFhM7vBMRSx9OnxI8AI
9j651HFRpTtY8c2xdkX1iOcqCNwmHhuGpliSJ5Y27lX50H1IqV8VYFw15VsEjN1jkZTvakZtXw2y
Fn5Cj9vrlllOeDsFaXuZ42h/zYmUr1Tr+SR2liq9v6/MkaeLFFvmALeHxPZ3dA3Fo7VaaAMMWEzN
W5X0dz6nkjhgJ+Bd4yY37Qb5f7k7t+amkSWOfxXqvNul++Xh7EMScoEkEAjhwEvKiY0tWxdbF9vy
pz+/0cjBkk3CMqkt1c7uCyS0NKOZ7p5/d/+7XLwlJh7ewalkwaRtECWYznPgvGS2IoSX6+F3sibs
91SikIZfbBZQppnz1L01sM+D+STRYUBInQkQxjjLzoxpHN+uXLO4C0wTlilPgw3tpAdu921WUHNB
64r0My0HMtyi+wLWlmJ6SpigFISeBJeP1yufTNjCipbvyKd8m698srK9yXT6taAIENT8nr5P+SpN
bjfTAkjM0ntkA/d6Fuz82o2Vl9qDUebZd1KuaWNZ2MXxZA1nw8zNgrc0OQheKuFp2Aw2BGFllJmN
qyBqddvpNAnwj7uwx/GQ77X+6BvUaLx1wor1PtWcLy9svwMPc0mUE2YeH67tkdzTC5c7uR8PKUGN
yBFaa7d6DL56FEUwEVtmwf1vnEQ3hAjd2Qv+2N7Or6ZJrg4hG5R4Ow+ssDMf8ro0GsIpxcWVUi7K
MSJTJ/Ht+UlWkn6a4WpJqcojPwfeXlEZ11KRayOaGUtyZYb6KuHMmAbm4ijhwhOcrCeh+yk2ontR
ztWjOVho+3MKCedBeEbfToci05y0L5L1nA+pk/rv4t7C/YK9pW4AXDG/iyKcFyOP6Rtg5Lp1QwVk
/CMqTO8yBp69WRql8dUXnF1HOm3O59BQjD+YlDTRTsKNHNCbGbE4nTqgcy31y+E0GeeEEor0VB/b
2kAjRfh4w/d7wRdqVU6yJMINwA1iXSid3ONnpzt4tra8cjOEXpjFnwTm5MyE+OF8vVkPYt0Pv5k9
f31SGGOCHgsKR8+tuLTjk+e/jC1WvvFlXJGsSUNcg6oIzHjLQdJn9xHhg4k7HBcEDoDT0tnR2rOh
iqTr0iY/WVrR+tyNcpgPgt48ItqTRHA9rf2r5dyBeSR0x70PtFu2zs1NCXAG1cj3iBbK9nE6611B
nuBelmZ5FpuReQsGGn5Ieny0I4fAGPSz+Zqwy5T2Lcfu3Hc/4TYuk1PRIKV0psG16dKdjQoU6CfH
yfxDZOeh6NaUFQ9lOCm+UKE4u+nFHgbCWeurU9PIV8WRSb777YoOklSyLTQmMFnr/tEyHxMCcKeL
KYEQbOJnCLu8S2jorK86qDa0/rMZTZ+fX9xmWhKfmLWlXwRur8Nt1m2X4hZAwnx39364CCz7urcw
p3fzwCzpMruItWt9xV3ihSfqzcTX6pH4BlxxdMMkBa/d3oB+AGEaYTpH1PBY74DN4KG7L8ree4DK
6SmBiBxNb4/T4Zyy57tgvM4vg8DXbnpL3zx9Yfb7WwtXE/VpeBQIO3o7GTCFqQXOOLq3jtcEGLi3
J/ffk3QDEdQiKiG20IwZCEeU0Gwrt8EKT6YTBw5+0mFPwEl8/5iAJ8340sShU0weLgX0C4Qe97LJ
1cwJsvOFaa6vnWJCDQr9fa0jCm+grs6o86oaD8OZl+pecuxFG3t+1mNZTqezvHflOxBwQGfp9i6r
6kXaJWHOpjaUfOMV1huCwGB2GRHmxaM0qbin810oWPdWkPwtCXre2Uuupvgi2efcWMcXkyg006PU
JV2GnUi46Jjuq9lH0w9iQq5k1K2JaBJXoolOSJMUch+uVnMfns4kmEOzyvol+oUo80rPNGdsfM3T
JPhfQXvyH1ZAWTW1CtP7l4Cvff3jWtwTBNs81eL0xm2pZNMgEjpbr2YjzwEfoJLRnz6Q5VESNeST
cadyh5usuL9w4t5DCf9+TPboEpqg5zfJoQ0LRQRuMx1BfAtsAP20czMiUyqjg6Abju4jpyxOqg/i
bIpJeBmEDjSLm6V/u0ihtae6De46/379beKldHqc0Lrw9oWXOXBgBVcVJX7wU2l7GbsbGlUuafs6
HY1dzfm8cPTskxH2eicuwO577GJxXYSL/N0cUoKLcG3qV3nsYsigpF9/DNyJR0JyvFpeBr3C/EHm
/MI+gqNx9vmFt2zeAcQZd8h3pTsZDWlgmGkjRMvovoz8hVWMQL0X4y94FpBagiSWR0WmLa8NZwnh
0gp6RgjdUzv5MdloLqVq9EtcndFQJ7uz/XB8qUEv/8VIrYIICVbglP7fIcs9nrrH1oJwr/zQ/5o6
i3oiog7ibdWX+qYYpeWnUYY1yralCOKnFRHKbfJnv/S8oLoA47acU4AxGEZBfEJJTRo85g0+GsnO
1ijdqF6qeuPnZIRAs3kxRLhl9YGgdQscrGqm4HOvD5MYJ6r6MWmrWp80bsDeujnfzvL8agGen5tc
yed/p/Huj0kR5+ILjIOkwcdjCFTvd2bfkvBz9qbftwUGyB2zOW3f72tEAYAycFTFYFl40j8/+V9+
fD6M+Xuzb4nYmb3Rh8Idjx8yh2ogcPfbe07fs8By8E7lIoCVd2sR2LToxN/ZAr9cBBo82uKeB5oi
FwFHancRKGJyTZEjbQDldWv2Iv7P2ypN37T7wGywVBDVq0br/Lt+Xwce5/YNEY8YHJRurQJsPfLL
SJKYJ838N5SgafWrezfX34OLQDuYPgeFoAWFF2LIVe+QNsBtEois0laAjpPZU8NABUU1OFq7JwEX
vk9Ain5EWr1XurcVbOXzYNEjlvsvGeIHFwFqN2ALeFigbapG57QCfWWknlY4D27fsC2HGEVtGFo6
kfB1H1oDcVmQLZi6ZxjIiFc8DqbHcfBsGolAgipGexE0VCfAuOlIO9whbQBa6Ss7B8wOB8iimYsc
ren7KAMyFzTSWeVB6dweIMVaWRvgBtKDz6Fx+9Mkd1Wia/cpMSYTREdpiNE5bUAJH/d5JbsgDgIp
CNCK4W43Zg+XJZCBT3RRzl664106CCbever0fdHSCKu39ZDaZlF3+hSHgMpA0SiG3HRdWgUKRVVN
gnCT0fcmkINUB0ZzL3BhoowQxBHbWY3OnQTi7SKmonQUDBpfERwEUmU9d4+Ch1vgUcJKNbCcfuds
AqC+QPaUpm/Z0DYIR3irDluXBcfvwyQAgkgktRqdUwhkq4lkI6VVMI0+MTIYCUHcqtGyjJ4J7QXg
IXQTXd0LFidZcRUAjlD7nPitC7inFi3UIjdL/KfqUR1SiIDLAitV2gWW1icjEeDMri9Drfl7XJxJ
WIQF4afrwAO7tQqeqkIEQOOSQLy6XgRx9WjoRacPdEI40a/dyO5pBCKer3BzRuWRzkYEtRocrt1V
8E18ZaATHQqaanQPRIHOWdlZ9rCBggFGMN2K0dKLvofGAFXFJZPWQS57h04ELC2ij7CSXsBbJmcZ
dADsuBoIbOwFPAVo34VikKvQwb2AelRdBW6HZHmQtN5Wi7QBJZEfDnWnqy4CHcpVjaOp9X3BqgFy
2vr6OvCSqDOgtXc1OqcP2ZeWqiaw3L6o0ye99xdBJUMDSRTZovUhkQ/skibQcOdVzwD3ZnEI7JZN
dJ2+S8jWF7zg1ZC7rVOzhw1McfagySCEeMHUL1SjZQ2ggIPHiOhSvc4dmj6RIEPVDOAea2Tz8V9L
AxBPcsDYydolHV2Mzl2UYS/yVcFTpu+JtBJQIznLfTPAvsBvFN6jGJ2zggbYtvImcLgvV3mO9U2w
dQZ8q8+1HIyq3m4dOgO4Qprq9Lkok08tymvkN967HBBFgDNLtGmQKqJ7mwDaflW4QBhD0v6gC6oP
fMsc4CYAIou03/oo8PNuXRRFkwf5Un8eUmIV0PXQHwKLVKOlFkm6B1XB/aZ9SOfmLzSVqjk0+1TY
0Zhwm2bQmj/mkBQcwPRtLoY8fF3SCBRqKa8CoInJFGkQI3cBs9y9HLlgRqgLqktrjdHBvQAnouJe
IN0AikDqTK0aS2/tBQrD+iTzsVBe9xxjqkPlSynoAhINTJ/OZGQWHdIFRNWwCuRkbdMxumcXLHLi
FHcBACLkBzYOQg2XtHYBIQUI97iOddYuUOVXJ0X9+V4g/4g+eCQR18Ez4XTsagRy0ARXrS0aDlWj
e3rRYqOq7gWTE0EZH1kLteJrrgJhCy7MHnfq7ikEPDh2rhJmxlHwfJLLIQI5rBDcPnTGngAW5fJI
8L5LxlEkUqquAjdiMvz9LTAoUht3j4JwEeirRpvl2p+Wy96hVaCGSVQXKO0Fk6MAy4jg0D24Fzyx
VwitkZMn90LnjAN3BuXoEigyibkAaOBE1cDz2t0LrIKDB4GL8HOVunVpgEZCPS9T52YkSte3ewHt
t7sKJB1AVyECDvUqdU4vEC435AZVMJHMEiCNy0EdQ2uZyCo71QVTNpzunQVI2VX1okksgWNAR9zD
V0eXs8IWoClh7U52DlGja6EoNlfSiyBq1A5ycyJbX47mWSDeTLyF5BT4marxN6zDb5iQp8qX40kQ
Dqual2CUHSqN+dUvbCs+9n9eV3tcDP/7H1HS0fhFUQIjnz2qinHEn/9qJPNXIfWdH25D7NVz6n9e
T3D/0Y1nbWe1/cvzYJQO0scJtGuUy5T1az51RXkYRIPdchw0MWv+8032Kneevv8Lgg+3W3ma/h/K
TQPq9ZovXGXOK79wOoPDeJBtpy4+o+6LRGxVyceDMPiRpHHQeGuZ36wsOwmTdDBMtm8p3tqtkobV
JVMV+ZgHj0XeEF6VqqgKPxmFg9UgHe1KlnmuypLrArM3yY83x0lYRA/NZZeJpKpPOWXVg2Hje9Z5
eaqSz0ZJOm6+cp3spSr5nBUPgt0VhxNSFIypCr4YDiaNDajLvCxluWEYxEnQPJEy5UlZdDwMBi0t
AjsfHomy5GTV3BYyL0dV7Pt93SRTXZQFI6B4nJXbmVdqT4S0t39xsHjzt0zAZVIE2d4yy7QE1de+
GgRxQ3vUeaHqcumON4iH29lXxlwG0dVFZ9ngkZZ/ozxv7GmafIswtbL84BEquUGztFTGQNVFYwuy
JG/s7DqyqC47ywL+n88buqkO3L2G9KRI26JFSFRZdBLnLR1SR5hUJV+PHtJ2szpSbUTyu7ro5aBp
t0CARW2BuuDVm/NBNM8mQdOsI19EnV5D/rtRmo0amkqw7r2S8KvROnhsmDGEixjJa7z5tySdbSVV
KkWGH5RFJ2k+eXM8SBMsZfNwypra13nAyWDWPvsyoKwq/sMkaK64jEcoi52FeCTNW01dS6YsOh2N
29X7FW6uKvjjKI6zMlwOWtcEulYJXFpV/KdJMhy9ucj2bJsEfFXFf06KX2zEGkt9nQfsb0QhHrRM
Vfwtqz+Czq3hUtRxIXXZ6+atsoYUVeV+yQeT7cyFTqkxOlWxd6M0wrI1JMtEMmXJATeb1vaGlE4A
a6qivw6wO3Srah7NOgdUWfgoy9/cHXp5iZAryw+yx4TuGg3PrcbalGWXCawr4+0KV/tE1tg/L/kQ
0vRU9bGPP23JUA79sya4Jn7jMRwN0r/+DwAA//8=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val">
        <cx:f>_xlchart.v1.5</cx:f>
      </cx:numDim>
    </cx:data>
  </cx:chartData>
  <cx:chart>
    <cx:plotArea>
      <cx:plotAreaRegion>
        <cx:series layoutId="waterfall" uniqueId="{C6ED55BF-5250-42DA-9917-1CBF20355FAE}">
          <cx:tx>
            <cx:txData>
              <cx:f>_xlchart.v1.4</cx:f>
              <cx:v>Profit</cx:v>
            </cx:txData>
          </cx:tx>
          <cx:spPr>
            <a:gradFill>
              <a:gsLst>
                <a:gs pos="0">
                  <a:schemeClr val="bg1"/>
                </a:gs>
                <a:gs pos="100000">
                  <a:schemeClr val="accent1">
                    <a:lumMod val="75000"/>
                  </a:schemeClr>
                </a:gs>
              </a:gsLst>
              <a:lin ang="1800000" scaled="0"/>
            </a:gradFill>
          </cx:spPr>
          <cx:dataLabels pos="outEnd">
            <cx:txPr>
              <a:bodyPr vertOverflow="overflow" horzOverflow="overflow" wrap="square" lIns="0" tIns="0" rIns="0" bIns="0"/>
              <a:lstStyle/>
              <a:p>
                <a:pPr algn="ctr" rtl="0">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sz="1000" b="0" i="0" u="none" strike="noStrike" kern="1200" baseline="0">
                  <a:solidFill>
                    <a:schemeClr val="bg1"/>
                  </a:solidFill>
                  <a:latin typeface="Arial" panose="020B0604020202020204" pitchFamily="34" charset="0"/>
                  <a:ea typeface="+mn-ea"/>
                  <a:cs typeface="Arial" panose="020B0604020202020204" pitchFamily="34" charset="0"/>
                </a:endParaRPr>
              </a:p>
            </cx:txPr>
            <cx:visibility seriesName="0" categoryName="0" value="1"/>
          </cx:dataLabels>
          <cx:dataId val="0"/>
          <cx:layoutPr>
            <cx:subtotals>
              <cx:idx val="3"/>
            </cx:subtotals>
          </cx:layoutPr>
        </cx:series>
      </cx:plotAreaRegion>
      <cx:axis id="0">
        <cx:catScaling gapWidth="0.5"/>
        <cx:tickLabels/>
        <cx:txPr>
          <a:bodyPr vertOverflow="overflow" horzOverflow="overflow" wrap="square" lIns="0" tIns="0" rIns="0" bIns="0"/>
          <a:lstStyle/>
          <a:p>
            <a:pPr algn="ctr" rtl="0">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sz="1000" b="0" i="0" u="none" strike="noStrike" kern="1200" baseline="0">
              <a:solidFill>
                <a:schemeClr val="bg1"/>
              </a:solidFill>
              <a:latin typeface="Arial" panose="020B0604020202020204" pitchFamily="34" charset="0"/>
              <a:ea typeface="+mn-ea"/>
              <a:cs typeface="Arial" panose="020B0604020202020204" pitchFamily="34" charset="0"/>
            </a:endParaRPr>
          </a:p>
        </cx:txPr>
      </cx:axis>
      <cx:axis id="1">
        <cx:valScaling/>
        <cx:tickLabels/>
        <cx:txPr>
          <a:bodyPr vertOverflow="overflow" horzOverflow="overflow" wrap="square" lIns="0" tIns="0" rIns="0" bIns="0"/>
          <a:lstStyle/>
          <a:p>
            <a:pPr algn="ctr" rtl="0">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sz="1000" b="0" i="0" u="none" strike="noStrike" kern="1200" baseline="0">
              <a:solidFill>
                <a:schemeClr val="bg1"/>
              </a:solidFill>
              <a:latin typeface="Arial" panose="020B0604020202020204" pitchFamily="34" charset="0"/>
              <a:ea typeface="+mn-ea"/>
              <a:cs typeface="Arial" panose="020B0604020202020204" pitchFamily="34" charset="0"/>
            </a:endParaRPr>
          </a:p>
        </cx:txPr>
      </cx:axis>
    </cx:plotArea>
    <cx:legend pos="t" align="ctr" overlay="0">
      <cx:txPr>
        <a:bodyPr vertOverflow="overflow" horzOverflow="overflow" wrap="square" lIns="0" tIns="0" rIns="0" bIns="0"/>
        <a:lstStyle/>
        <a:p>
          <a:pPr algn="ctr" rtl="0">
            <a:defRPr lang="en-US" sz="1000" b="0" i="0" u="none" strike="noStrike" kern="1200" baseline="0">
              <a:solidFill>
                <a:schemeClr val="bg1"/>
              </a:solidFill>
              <a:latin typeface="Arial" panose="020B0604020202020204" pitchFamily="34" charset="0"/>
              <a:ea typeface="+mn-ea"/>
              <a:cs typeface="Arial" panose="020B0604020202020204" pitchFamily="34" charset="0"/>
            </a:defRPr>
          </a:pPr>
          <a:endParaRPr lang="en-US" sz="1000" b="0" i="0" u="none" strike="noStrike" kern="1200" baseline="0">
            <a:solidFill>
              <a:schemeClr val="bg1"/>
            </a:solidFill>
            <a:latin typeface="Arial" panose="020B0604020202020204" pitchFamily="34" charset="0"/>
            <a:ea typeface="+mn-ea"/>
            <a:cs typeface="Arial" panose="020B0604020202020204" pitchFamily="34" charset="0"/>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_xlchart.v5.19</cx:f>
        <cx:nf>_xlchart.v5.18</cx:nf>
      </cx:strDim>
      <cx:numDim type="colorVal">
        <cx:f>_xlchart.v5.21</cx:f>
        <cx:nf>_xlchart.v5.20</cx:nf>
      </cx:numDim>
    </cx:data>
  </cx:chartData>
  <cx:chart>
    <cx:plotArea>
      <cx:plotAreaRegion>
        <cx:series layoutId="regionMap" uniqueId="{A0A61DDB-63A1-4577-8C03-F08C9DB26A14}">
          <cx:tx>
            <cx:txData>
              <cx:f>_xlchart.v5.20</cx:f>
              <cx:v>Sales</cx:v>
            </cx:txData>
          </cx:tx>
          <cx:dataId val="0"/>
          <cx:layoutPr>
            <cx:geography cultureLanguage="en-US" cultureRegion="IN" attribution="Powered by Bing">
              <cx:geoCache provider="{E9337A44-BEBE-4D9F-B70C-5C5E7DAFC167}">
                <cx:binary>7H1pc9u40u5fSeXzpQcgsZ4681YNSUmWbNlO7KxfWIrjkOBOAlx//dv0ktgcJfHU+NYtVV1NamYS
GUQTD3p7uoH897r/z3V6s6tf9Vma6/9c93++jowp//PHH/o6usl2+ihT13Whi2/m6LrI/ii+fVPX
N398rXedysM/bITJH9fRrjY3/ev/+S88LbwpTovrnVFF/qa5qYe3N7pJjf7Fd3u/erX7mqncV9rU
6trgP19/2OkIZjRF/vrVTW6UGa6G8ubP109+7vWrP+ZP+9vMr1IQzjRfYSzhRwRjh3LB5e2Hv36V
Fnl4/7WFbXREKSMCEYymD36Y+2yXwfjnyXQr0e7r1/pGa3it2/8+HfvkHeCrv16/ui6a3EyrF8JC
/vn6Xa7MzddXl2ZnbvTrV0oX3t0PeMX0Iu8ub9/8j6fr/z//nf0BrMXsTx5BNF+43331N4TObrpX
x7usBJzqm4eFegGQnCMmKMPSobcYIOcpSBwfUc6ZLZG8+95+mPsOpGeLtR+n2fAZVGfHBwnVX7Ua
i3z3sFD/HiSHHNnSsW2ByX5NwviIMUIlo+wWpZkmPUOg/fB8HzgD5q/PBwnMtsjN7iWBAROHHIdi
ycle7cFIHgEu2GYOedgOd3rzDFH2Q/J94AyS7dVBQvJXuvuyy15SV+wjDrpgsweDNTNogh0JAqDZ
yL7TJfkUmGcItB+Y7wNnwPx1epDAeEWe31wbdd2YhwX694aMTN6EYgo6c6cvYKgehwQcwHME2Dmb
Pkx6py7PlGY/Mk8Gz9DxDlNtzm6+1DudvKDeTNDYHDvg7L87+sfQSHkkMOKgNOLu+xlCz5FoPzw/
Rs6wOVscqOakRb37Wjzs4H+vNo44gmWnFBF7r9pgRI8o4cJhYOzuwvcHtfm9KPtB8YqHkTNQvPOD
BOXqBsyZ1jcvGDo7FDwJ6AMS9xoBofFjjQFP4xDHpuTBE81C52eJtB+dR0Nn8FydHSQ8f9XJLtc7
/bB9X0BnyJGYbJWD6Z2fF0/RkfYRcSSmlO63Z8+RaD84P0bOsPnr7UFi8/6mziBwfjloCDlCnNrw
zyw2A/fPmM0kE84dZjMf8wxJ9kPyfeAMkfeH6f2vbvoXVRV8RJgjiMB3PMxExDw2ZOD6HQiYJZ+8
//QBVXrsZX4rzn5Q7ofNILn6eJBK8sClvSq+vQLf2WRf1AsGZ1MAgMDB4ymNfAwNhwQUAzsD8N1B
A98/huafirUfqf1PmQHnewcJ3FZpPf0qS/WwdC/gfCCPsZHg4t73SEgyH8MmgBagzIZ47j6gYw9z
37MDzxNqP1pP3mgG0vbyIEHyb9Jdt3tJ3tORRwgAYrbzANFThDgFmygYcfC9Ys1c0XMk2g/Pj5Ez
bPwDTXd2qfpW1PmL2jt+BHEzYxLfs84zj4QxKBDmkK8SfGf3nuqP9yyZ9uPzeOwMIe+vg9SeiWT/
VNTJwxr9e/tG7CPpSJtMNNrtZx7I0SOwbgjqCveE9cy+PUei/ej8GDnD5uzTQWKzhDRbfX3BUMEW
R1RSoJyduc+BhEdwh9jC+Y7Z41DhGZLsh+T7wBkiy8MkPlc3RR2+qDGDrIYAqUnk/vBaOEeEEAdK
CPeZKCjTY2CeIdB+YL4PnAGzOkwz9l4BLi/tZkBRgMCR+8s3XBwxyHoEeeDdZkHAcyTaD82PkTNs
3h8mNuuvu+gFCU9gCCChAbb5wb3PyBuMCQTQ0uEQQT9Vlt8Ksh+P+2EzMNb+QfqUdZqqvFD6YWVe
wN+jIwxYEKCg78KtGR6Qz2AimEO/JzwPc9/lM8+R6CfAfH+XOTaH6V3W+Vf1oiVoSGQgSpYcGjTu
P08TGWChoZ4mEJP3JbcZQ/AMgX6CzMObzIE5TAb6vL4JX7T7yYEQWUAK6bC9uNx1PwHl5uCnuvJ7
Qfbj8TBuBsf5YZLO66J7waAY8hXECaOc7Hf00jmatINhdP/9LF/5nTT7EbkbNcNjfZgO/jxSL+nf
EbQGUuoQyb/nIk/4MeDPELSkCfs+vYdc5nFI/Dtp9uNxN2qGx/nxQfr4KQ/e3NT6ZnhYmZfx8g74
EercJyoQWz1GhUPQBZQmdKXeW7SZK3meTPuxeTx2htDZ5iAROnnpgqaA/J1ACYbf6wz4jcfoSAEx
MwJP/8BoQrvtY535vTz7kXkYN0Pl5DCZ5BNYkuY6eUGtcfjUOOPYQBc/BURQiLwALELuI4CZujxH
lJ9A8v0l5qB8OkhVeRtBn/WrtU53+deHTfsC5gyaYm1hS3rP4E9ly8cKM7U2Y+jdmBpnbz8z3uW5
Uu3H6OnoGU5v1weJ02nRKP3C6Qs6ktBXhsS8F0Bi6N/AApqe7xObmfY8S5b90DwaOsPl9DCDs626
jlS4e8mzG9A9wwmXUHK+042Z7oBt4w6CrHPKPafPLGB+jkT7wfkxcobN9jB1ZrtT+c0LGjUKTWVT
r/8jL//YqDF5ZGMou0C6cwfMTG1+K85PULl7izkkh1mx3O7q4WVdzdSfMQUBVM5cDIM8BhhmR96j
MXMxz5HkZ4A8vMMcE/8gXctWTf2ZhXnJpH/qv5QYuvzu6yrzgJkcYQnFMDhY86CfD90Xz5DlJ7D8
eI05LodJi213Wu+uo0bfGPOShLJ9BOV7qHmBF7n9zLCB2IwhCsc0xCyLebY8P8Hn6evMMTpM939Z
NCZ65e3qAnj/F1QgByhMBKbLfugLBOv12NcIBCEaVC0xtGPcfmZBwPPl2g/WfPwMrUvvQC2d1kVT
qweb8+8THfA+DuPQx3x/jhbNeJup1ZlzOBzwkAnNcJoaxn4n0X6EfoycYbM9zFMCZzft7iWbMaA4
48AJZ4jW9tfNMGZQx6Rg5e7PEIAZfMzZ/F6e/bg8jJuhcvb+IDVm4ga3N726fkEGGo7Ugl1zoIHs
/rjTzLZhxI4wgj50MG9zTJ4jzc9w+TF2js32MLEp6v87vgdONDlQ4P+uObPLAzhUnIEzEIzd4zez
aWfPlusnSM3Gz9E6TN9ztyr+LnnZQBsueoADBKAp98c2ZlkQ0DvQTDsdYH8oHMw06natfy/Vr5B6
GD3H6TCzofMkhX6aFz0WDfokHIDpvgvgb2c8gMUGc4cQv7+sAzB87ImeI9F+fH6MnGFzfnKQFu8C
ThLqIW13L9qKRqZYmgFZMJGh02fmj+Cgh3CEmIo/d7E2EHKP8XmuVPsxejp6htPFIWdFD3bhbq3+
fawNnWnEAX4NLkW5w2HmlyZbZzsIeAc2Y97uspnfy7MfoaejZwhdHqaVe2d20cMu/vfITLE2MApw
pOPexM2yIMhSp/K1bdtsFiv8To79iNyNmiHx7uogbdqHG21e/ehJfSllgcQUbuKAC6CAAr39zJQF
CAQGMTgE2T+M3mOj9myx9iM0Gz6D6sNhJEPXv7yq6jFST37yH97VBcoDbBvlcGTjKccDZz/BJznA
LNwXSWd83OzqrJ/Lsx+i2fAnr3AY93J9UPq6yLV62eIbg0iaOnCHzd3nKSbQbQv9BnDIQ+4/yfEs
kfbj8WjoXF3Wh2nZhgJuugtfzs1MR5+g3Gmzn9wrAHekwK12GDgfdI/ew9x3xYUPvxfoJ9A8DJwD
8+n/DTA/v+vu+6WA/s7sFre3CT667u7X396+O9xyOBt6H+vujRLubM7665+vbQc74PW/31I4PeR+
5N3i/51JejTsZqfNn68tjBw4GgqJEtAPCCqtCCxiB/7x9iuwhpNaErigSHI4wvv6VT4lr3++hi4g
iNkdLqFlkQPZSiD60xMvD19hCEwgHhQO3BOGbGiU/36X40WRDtB1/H1J7n//Km+yi0LlRv/5msKD
yrsfm2SdGvBhemi0h2Z8DE3dBMH317u3sMnhp/H/qWKSjl2Yx6e13ahhRwpCtZsTbsgCRdLKpet0
dRcPx8opdGatCzsqae1JyvPjolNoxSw9fK2dsMk8C5XU6+OhHU/6nPGbqk65rxhn9Vgd5yZkiWZu
knYDubR0NIomdNvGtkv9NeV5nbpoCAWni2Qc40ieI2UZ/qYtmhY7i5KZuhwunbwOjMe61qBPqdOl
anBHYtmNV0cFyrONElbn9YJbrt1mdBgTNxxp0kenrM2rUlxGNh+LLvam3NVe4IyYsXbjvMz0lYb7
cPBCxMRJ0QdVcTM2q7xshZ15GmU5OlFYJc1iRNV1ZOl6yatyuKB2mnNvHLoYhrLBGj+XOeIKyDnY
Vfdb/glq10U51CqM7i/h/P7b/7kqMvh1O+bHH053eP74HfQ63F3++cufgmNc0+7V8x+apPn+rB+X
T06b/ruoMzW6uy70Jzr2yy+fp4BYwunCXyngo9abH2p7P+pe/4SAi6bgSgNJ4EqKScdAo+/1T8LF
IXALAoKIEuLG6ZqwH/oHSgvNXgjuDmE2l9Al+V3/4EQklKmgjYjbcNYLClr4n+jfdOPCY/2DNALO
UEJANF1kRuAak+n7R/qnhrprCoXrNc0DLvw4tvBbFFXjVrSqXBZVLIxLS46+aIsHVzyS9XrI8mBj
1SrY6NpuPZ5yfFoglq8SMrae3eI0c4VIrCsB+9rnoK9qUSAjPRzF/TnOreYmrm182kdh+p7YlVmU
mVBeGGXBtkAk6v3c5q1fV07t4RDV3cpk1nhcVBm7bPKmh9L0d5u5xwSBlZutAPBINqGwDLCmUOB4
ugLxIOq2aMty3de4v2CBlqtwaKRnGzO9F8j96/nglN3f5gNbDDYVMcGBlX86nw0muw+TpFx3Vu24
fZh+Cceu9VQAa/DrmWCTzGeCyApDwgIHmeAI7ezNxobhUUcsXXdBpX07jgdXDtRaCSdQl62dktUQ
xcHbX0+65/WgWQeoHwabCVoVpu8fbagY2brLcp2uGxYNiWs1dexqZHPqNz2tB/efz0YJeCOCBYF8
eLaYoRRw9XAWp2uMOpps8zoblz2rcXfepPLq13PhyRc98lWgK/BioK1w7hhJOD82m6xPwjTKEqTW
VdSnjudEgU79qsoKX9R4dKMh6s+busGnnU7a4zHlplwozfQ/fmcIxqAVF7qigEADo/J0hVOs+ZA1
TryumiSL/F4P2mdhEFxJVhboN5P9fQ9RhDGFxkUqbk+OPp2srmTqmJrF6xKP45tC1No3FmhwGZVJ
tB60orHPc5mI38z7921EEWdQisdwbwJc4jezS0kYdypkZbzOu6ot3RbQ7Jym69xcNfE/m4tIuGcW
Opogawd44dDMbC6irA63kVRrhavQr/qBJ26J6uEkHDrn3a830fSsR3vodi44pQtLKaCXGmKep+sZ
Z4ZZtQV7aBzGDvtFwLNNqpwW+7+eBwjuv8/jMGBhwcjAdrWfztOwVNes6NU6QLSN/b6L4aXIkNtu
0Dr0MlIqM25fm0K5Y13GwQJlYXQXN9xdHH1x91aPg7vZ3pnedWpJIqCfHG4wtWexXTvgRFXUgAyt
Dv0St5UN8ZAVbgNnyDZFKKivmTP8xp7fLuFsiW0wQQxuEYLbN5GYwdmGrC3GgKt1JALnQx2zbAMX
2g5nZZxHq9opc+0aq+hztxv6kHtB1wztumN5/xWztKqvy1ZmmyTIg+MQWdkmUAH8a4ytN79GaJ+c
EP9CaADcK5GIzZYnoU7QjdyyjpHD2ZdhaEjttVUqAaKUdew4t+KSu0Nscb6wii7ZotYeUtfJg2Dd
JAU5kUYG614J50xaTPMla6Mi9otI8nb1a1n/vmvhIAbEpAJTiEigSPl0NyGZm0KnnVpnEg2Jl4Si
T7xca7P49TwzrYcdA20f01VDHBqlQUFmFlZZcMlaYGkFZ9GK8Y1Uo6XcPCnoSaoJvfz1XHNzfjsZ
HIe3wTtSKaCt7ulLDUJTTfoYzDncNuKHImh9lJaNl4KqLAO7DL2y74YT3PT8k5Xl4aovqPnNwgLx
NGni0+0qHAdBIQSKww6IM3vntC4tGzQjOOZNVw9rntpgTI3snXIdNuX4xoIM7guNAuUp1WS1O5RR
HML/J7VwWYboiQ7bYCObZrgwrbQbV1dxWXtVahrl2Uk2btNIB5tIVfbbMXWCb23fpO/FkI7bMa37
zpVVzS551ScbOxP0pK0RGFyddfZb2iTskkUlOjZQ6TmNcjI0PiqVdWXxbnwzhIHTuGketedZjcwu
DQb0ZbQgjNNWOYyu7PPgWyYsWm7yrMpGN2/L4HjUmOhlzKMmch1eTzFCkRDk5pVNdpEM8DXkk867
znHKyu2DNrM83QfkW9oa0vmZ6Z1ooUUcbUMHNBvSxdDHdau+NBEY70KH9FtYWML28gzCRi8PkAi9
TsmwWaKIkVVHEARDOe/1V8Ebe5HHFf8kqq4Wbwscw34D7Q+TZVJImL4sa+uNsDXYTqQb/mkkAfX7
RIZbPo3VtAAxBjgZuKhUpzuXq9S6koUzbMHPpO+raujOb5c3YJ1Z2HmE3pROFSWbYuRptA5wyJyN
jbJom4QyaxbVGMXlAvJxsFYNHk5qM4KFEri3PudFAjuyQD1GXpri8bhRJazdQIXSXo1QdEV6RT40
NUotzw5RfuEkNs/9mMBzukhFW2bK0NcVV19qJLvcDep6CFdylOnoTh3al3HoOO9E3ta2a9mwtplj
qy9pmNlLXBdkF9PKSl1QmrR2A5WNb2hn9cYzSd1foLbqz9VA2sjnBKvPKTNgmkacvscDIunCmfZh
1hXBRjRxF3pDJIzyxx5DAIOzYlzmbQp7iWdm3IbdkAZuAIc3BtfodnyTUQshb8wgzmkiXQ5eDC+g
3SzuxsDTsMEWSEflLupCdFz0AnYvTUh/UQdRXxw3EWQMjBbWFYsSWDAUkmEbWmm8SUS6kKOV+H1N
+vPCSquliTk+DruxWFQ6oN5gFfWb0ERqjUSdn3RhRzyVpcpntkZb7OTjpqkQO4bGj+AqNHxRkCbZ
VSxPtgPM5gUB5efZyFeJGkuvyoN+hVTsfBIC1K4k2QoVg3GtpHF8ZPWjZ0PO52GW10vZF5lH6jxN
PFhV+71U7bkK82ETY7mMospZdk1UbCQoiRtZTekmWSfdKoPXShNRe1GSpP7Qmsa1NQlcQ8mnmmtn
G2bqvO6NcNvW6f12EMQDh+MsaaXesYBli0GX9klKUw81CfVKk3erRGbIS0YcudGImC9LMrpKRm91
NHyRpb0rG0svYitz/IGR3LXH1l5bSHysmA5yt3XK1Bt6AV6tKe3PmUM2oyOw29rqLGKq8xPCrto2
OClyHn40pT0uIjL0myjNwACTKUbK7OGMKcfZmlFXb7BK9cZqaeKPIztNeDWI0iVZzLVMJiMS6psK
JeXxgIu4cfOgDSp3CJ14gwtSYDewQn7a0BQEKlLiILcd7PEdHYmz7Ls0aBamteWJwbg6h0CJRH7H
wF4kHKXvgAEK3zU26i6HgkL8UOhShG7ZjsM24aOzCDLGlyQx4mucqXrdp6xfR5XMYFKIord1iN4K
2nVveTcMC2dsmsXkf6jbF2Ubeaqssgtt+Ohx0LR0TSwCoYCdFIFXDxCLJKIHX5gz7TGgeMAU5Z0b
kgA8Ag8lPy5jSH0a2H9+BmHeUo6IrJquJaVXl3Z2rpF5z9Ox8nGn2jNSjSL2wrQQsW9YQuIlje3s
xCp1sszjhF6gptdLxpvwg4nD7sRpet+ooNvEXYOMa4tOfnbiXgcuzW2tvBbs5DqXdbRxKojbXbsT
+nhsM9iYMcQOkCKk1pt0qPkiG+qPeSHoEmWm/dSQXHwzpE8Gl+XYvrIzyj/03SjHFaLK8oam692g
aCAey/vquBxHedZbFXtTp3rwnKIoPctU/BgyaHkse2wbt8RNfVPaQixKoA03lXG2PCNoK4O6Sz2o
dJ/CAbocQpicrxqeyjdpUAWRGziBA8l/HBGgKWp8ZSkL2AeTyg2AKi972ow+OOHUuLnVkut+RPoN
NxawBlWufVFUtg+XJywCBmyeOwQhXXXcSpdMmHbRCUXeJYMuLkKjHTcLcLwO4srewgoq38lar2oD
vGophY0t8y00HyEvyKR9EVYpPaYVd05lGGq3Lkd6GdAK+5noilWKxnKZjlrsGgOvBIam8lrdKccT
Bu7pcpOAilXU5nbq5h3WbqiD8H2OeuesQaI4R2MAYb90CuaW2orzxZBYBXFV3KarNMn5J5owIHGK
KjzpLSoKPwhIuh4sOdwYSMdPjdM1bwyxeuE6pWy1ZyU5+HQiu9rLi5aeQcZerpKMc0gAcLFJ8WBA
u0y57eIsvSgZNedC9/2xU+lIekqK46wf63UncsttcSBOiqoPtnGTixUJ2+xLklecLZJSVh9ISKsl
Y3HyTdJMBV7Jy2JtNTlwSXFav+e6/JzBoxd1VZAU2OLRTj0djO0OlSTuwAhoax2WDcSy0MFivCrK
qU/isTnBwaA8VMQLQFwtksy+7ixZ+qopg8SFEpZe5GE4bLlsii8c5+1m7GPLFxJ8YBU542qgQ+AT
kZgLjFr9Ja4TsNlVCl4DjECdhMZrCa8S+s6gJuf6GirOgriI5H30LbKGyjNKpxEotskhTTLWt4pF
+banpX2mOtq8s8Kg/UJqJT6FjaxzN8+llfo9GgUFtzdkKc88YETyY4uRYWPbsQwXGWs/DAarM5Rk
lW+JNsVuXMWFq7oEexBFhWeDPXDfpBWwGnYVrGmR9g5IZfpjksdoSzqV+mnSgc8o7GHIvLRpGIPo
sogaF8dVf4yDzmxwnZWNb4hdgDkbxvBSOLE9eD21mzWVPbgRDOwQ7MtUgvXRo3WlUomWEhr8FiU4
hZWDSrMpR9Vcl5AbQYYRpX5uZbAKtVCfA3vaysAooW3ESzt3uV33xww5wfuB2s7Oskvrm82a7jQQ
Q3hF8zH2cAGP7Ukv3+Fcta7d0PpzUBIF4SSSXqXVOwiMg4UJGHKjpHrLnPdhOObuMIJ5DdIANlX2
HtEcuUhYb3nbJ27M89FDXCzJaDG3zs3gkQRlbg/Bic95FLk4r0NXQI7t5g4pPNmrL0lqR7lnQZ7s
NpEpwFWGx3Zv2cuGdTdmdOQKcnniVbUtlwkW3EsytrF1Rj2sWuxmtFmKUIYeXDJh+TyA7YziHp8M
NFs1I96NJTw4KhqxsocqcbNsSFfEqP6yYnbk2Y0It3HefrNK5LjVmOUua1t7o4DYXWhgszYKzmcd
SwT0gN23A+hz3azKyKAvicHShRwfvA4EQhvSFGShpaqWWWf0KTJ9fJrgfpWwEKJ5CLg8SKqZb7r+
vGMIuxHp2TGtq8hDWSsgNSn9tBEROIgiuOixRq5J43IpDJzYqa1iUVrFuMJMFW5Wyc/1YGXLeijZ
iSmBOxhDtI47/aZxrJ1iZFkE0QBxijzLM73JrOpTl43nTRJsTMHelXWwBZMLhFGqzAmUgL7FVfge
WjrfcjtflRBNe3mc7iRS3WpMgKTkRn7BFGlvrMPGlxam7+CESr1Ahf2llxgCKysEIx/Z65TVxpc2
WsZNedJHvHObkF1nrSxdOwNW26UWZARh1zQfRme87lu1ZnFjLyueqs4b5BB+QKUOR7euRbIhddm6
wzC4qlDOCo+LtlIf+7bXx1CPO6XVOyTa5qoSlVxEWl1yJ4yOeScTr67a5qNl12LRQ0HquIUc5rRp
auu47uNJzQe0oY7iH5km+UplFRO+jrp6rSoG9GgXT+kEl1G/KjoMIbSqE+KOmI2npqVWvYyy/i2F
682/IsYHa2OVKRA6biK1QCu7tTvnxIhM69itora/SO16ep5dJfFuANK5A+ICB2YdZgZ2NO+SsnaB
1SSxcVGc4iXWYVS4CcRDx9xpuHVmGsOVr60irlxLAmnKdAcpZyKVVzd28EmESfBNBwwUEGaFEgMN
BCQicGdBGvm2KCAtCmHbN34B5gV4pqmmMRRN8KkJIUEIrApyjMKmJ7Ea+7MKfNx7UQXD1iIUsmTF
rYUZKobOYouqdmHkAGlHw8EsdTp2vBxP2QlWfXsTj3Z3HrMBnyKcjEsc1skmSrrgU5hZQHKHhOO3
WFOzYLSGTCQcW/SlKDpGtyZqp5RXmmLwIlrqD1XeQuiQWgytSuzUa4jt4dEWy61FVECC7tMhHJcc
c8ivOmY+szSzfVVD+OeSqLyg9egluM3XeRnG3gguf20nGhypdoKNE1EgBTQk+aLhwBFMlZrb+dqS
WIuhYPU6YA7UbJK0XcHx2+zj7Y9IkdlvEYO0v+CxXHFKx2PbScqdzgzkYH1tA0sgnO68GyHssSDZ
hFrPmLNLmcBiqjqiLopMtbwlisu0hzJKXwi/SYA3TjNVIlepSK4sCSJmUZds2GjyFcuo/lAoAy+g
Yngi2JHxjQbi5YKqFH/MGgSo5wkCmbu+Xtc07y+SHuLd0YrQ8Zg047Yvh8F4PYL3Ihlw4SWFtK9q
o7Lw6BBXKwjVILdvmpTXfpsEXeKqEVgRIC/BGDQYshNUS78gLa3WSYCyDPY/Gq1TWYTlDsg/tUJJ
DIyiGE9kXWvbxak0QMlUgYncPByLpUm6jpymlUFnFHf0pIhHqJCNFMirYEw2t/vOUvm4bGNAwBlN
+j6t0/EN1GIZpEm9NckXlcE3Kwd2zbUgzXqTNtOapA1U2TD8FrDqzwrewrIBSekRXI5bO8f5qpio
ON3k45YPQXc+pp3wi0KNSwbl9a0hCJ4t2+mBacwuQ1taCxm1wi/TAvh8Xgq/zzn6mCEYkuSkXvN8
+rYwsFqY9bBhofFt2LbwoMUw1pL6VWehjxGmJPYTk8iV0rDvIwvCa8yBZ/VviSds2cG3EdpPT9oY
dpMzwkPj3ip2QCXmjg/uvH1n7B6fStwFmzYKil0Qof5iCCJQHSsCFSZOA7XJzgSboMTFLuHarGXV
W4476DZFrVunAX4LyQG8YW4zoL+CMEwgAg66fCVzZZ9C3lJ/MHJa3gylyaYpYJlaXdhvu8TEEGmB
4LZOoq/ZmJW7SiiYum90u0nNEKwNUK6Z2whL78Yh9EIEjJypYJysVXICxvdLQ3XrRVhB6mHK6xyu
5/QkFPNWuq2DDTKAjjEBKHsPGhg0gwTGIpcrU7dmERZs2DpAgW/LrA0+1R0dqDeyEZ+koY3Pc4cF
G5o6ILmBzIf6OZjDFTS+AfkBZVHh02kXdCVQc7SkQClQQlovEQZywk42sEv4iL6EKC53UIq0Cg9q
saDTRU0Dv4DsdNkgsI+SwEqFLLSuRkgIvvGghBeWZtqDNRpg59Ey2KjQzgKIA4bx2OKN8OFvyYS0
T7CovREM8mQPEoz+oy5U/7lvBVShNATkNVCpZbiIIKwAz1jG1SnWbX4Wdaa5UqgTX8uWBN9U0ctN
S6N0cMMOPBNRXbUcKB9CV+awA1pZBZ9iOHeWu7p26sDnBRDcflqqYrijn/9/o8Ndp9GTfsSHPq7b
lqGp5PW9Zv63PqNZW+OPVgd7Gnff6MDYkeSOA7fSQaMKnFP/0WgER6Phaprbi2kdCvegT0Xa+z4j
OBgNHMp0mHNqf4BqwH2TEYYbCODvGoJoDMOt6FCW5/+oyQGaNh5R7NOMcD+hnJosOOTOf6fYcVzn
uEvojYCQpJELuySlBRF02arxPaVNmeyIVVO9zKtBD8QHm0QhlLWKANQnr/+Xsi9rzhPX2v1FVAES
g27hHTzHsWN/Hd+o4iSNJAYNIAT8+vMQZ5+v4z6VnN0X7YqHF9CwtNYzLOgQIbNZ2uKKiQwZRgtd
kr0IrO/G2y7rTbRWukWJ9pohoCz6EOV5h6ShAXmbfC8QPf1DJ5ai+1KiSONfSU9sftfk0hqAAYkc
cSsUoqb+g0AtGoZD02WuNZUOWd8jnK4Wt4zcBjhu2pNB/R2NM9DK/0osAEMTqChQIvlOnGHU3xOu
RdJLL3JRfudBAxO/mHra0YuOzqMrgNk3E1LXTRp0z+9iLlN++seK+n9whbvY5Zc5ApUN7TSasMOl
iM6F7wnLTZFyzONcflNJS1pZT5pkRFSMpZFVJ/AUDZJuJ6aGiiqi0WaG+0DJOgIwpVseyNWEQnls
K62hG0nuwDRZ/Oz3N7mTs/9L1dACkjiCxrBst0ygVUzxjlRdBAgq4Uj0DRzuHKeHZiuawp66kk4A
Egc35flLm8VIe39/3V+J1B/XpQzN0uAFSEGovr8ucApd6IiU3xoU+NCwzbHpxr8ERUHcVEFJLz8M
HK9qniohNBwD1e8v/yuXvF++wNt00PSbUZSX2EMYln9IOppsllG8CPItgtYHEEEW4jz7go0UTZd6
k0V3J6NEJ7ektat/bMc43kSFN/92GJTf38mv/CDuBAUHBV1X7kIqcIHvJmDKZazWduBfOduGzJ21
NT1fjxHvR7aeoeRZMCu/v+S/Hx525hwCSkiu9vYB71hCUQD0U2vsvtE8YJefVlRISXvKoJsa6VGW
nOYvzmPUbTXm8HO8aByajh1nqWMT/rAQkneRDAMAvSR2CTYqWkqjQ967qWCbypiZole8V7noo4tl
EvuG6Bct8BpoFHV02ymKccWJuwDYx11lMhb+sTe5WushStzwyHrRu+FgM+3Sh36Ww/j6+zHbKct/
7hOIyqCi2OUN0FNgt+x08j8WjA+8dLHdllcIDBwWAbiEGIMVL4FkEVQHZI4eTdrafdNMQe9fpGn8
fztY8KOjTSpkr6ykhCK0/XobpU3HaR1z/Tp0WYQYrhC9tgDAP57W7JrwDHF/bDxe5tarbEBEdaZ3
SXZRRiqaW9S1iLZ75F8F/mqQWzdfA6o2YGZ+P1zJ+zUGmQtaHqS7nwczDMXGrze6kDAYNmzkdeRp
HvVHNY2m8/d2m6QZ6mBXEG/AjvoZP9MrBEfroWy3NXoMxvDLkbkOjHC/bfF63Qs7TLwaoDeAUtVn
cdQ95D1rtr6G/m1BSEwjtSbDVQzeD5/aAtW39g/bNIGp/JcFAD05lCcMCA/0dHiBw7uIgZU52Bls
70uR6UyBR0LHNCxFzj1jgNWhekBo5+tb9Ow8RIAozfZwYgD74kdLmEhuTx6A4x83NH0fxfH6YiQj
UMRBErcHknfLol3asedCmxfjsIvskYxtSW/TRJD1mox+xXAwPnfbcy+WdS1QlLkAAAsBP+QPjd04
EJYeYPGzi/yY35WAorBMFjr3HTu3PtunR4+EYQmtc5HND8apdnveurxF2Rl33X5oSYw+JkgPDFVw
RSDK3Z7LflkwdyRTK76MW9xMKMKykfygYva5a5dGIsGwPy7PyiZaQ1XqReEjNJIH3LmMhj03mEzW
t18WVJbWnNjskvmREr1NN8613FVd1zsIiwEm98tFQ3G4fh7KgdPnOZ4TLLKihCT779kOGinK7xf7
+xCO0S9gy91dOJDDkh+qmH/EBsLXoUmY6V62pB8Bky5pXJixClrp7pJ4GxAofn/F99EIYiAKoTrO
bbRHYP+64ujADoeehM+g3PbFGDzdw9/O6uPwzmeb5S9ckQ2LMKR+GkHuI7Bgnf7+NvZ09pdNARUP
xLw4uNBzFtLIf8kxyewtkK3+uafQJpBq0j6LvmsrLKKRaMchOTpeaHk/jyUIrcqITDfHppzSWVeQ
zIRurqa0scATyvxxIa4r1wogWT4/TCUkZbXNtkVfYxHFolIx5RK8KIfGDptdQAX2oCFyKwmop3ba
d/4M0v8DDIaFAeDbOrL8STX0Pq5B11LGSDfw1PvLXFET/BrX2pwLyPfG4mn2A3DaY+ZciiR23vZ1
S5Fk0QuRhAXLFpoKgi/N9COzjSD823cFpAIpf+RLvi/p1MqtdxfSpGQPkXYb4+Rku9mM8rxla4td
x0O/59TJWvbYnUVisY3+MInvIluJDKjEsYmohhlEJ6F3odqSod+0GtKnchIEewuaiv0Gpoj4fev+
2MdpHK+4N6BY+xZHrNxDijMWBw0wDaTxyZLt39K2xUuRwYUU9EKGbh8HCEZ0fsftgt+SguyPuDZ9
Pp7aqHDkZKBVJmO94rzA4/7h0d5lmXg0tovBE2yVGJra9/LWaWmTovN6fSLNvEeqyVksra3bpP46
xWULwmWdtN2eAaDv52Mf6QQTsuR916zHrc+TqTkxEvnwhCzVYThCoQhWH5k3RJNBRgxLjIbO7NHN
I2xeyBT4alpPyEhwQTnxGP9CjZVgKPqGYiimqRDRVGedV9gSgqUK/3obnz0U7u+U/r+F7f1bjvJP
yeK7PQpGEi+BQqadQZnNoEp+d3AlYaP5mtvo09wXGtHhLb1NRbnMbY3KUjTDn8LCu+NovyTFC8TT
GMcSure+L7xipZFCmqX4NPoEK2Ra0bpMnnH2Y3yoMlRnRx6gVwQi3kE36S66mQ9IWRD0MErBLd10
X+RjydWJT7REMMCGnB8cel/hBOgjbPxpGXBQ/Zy2xoYBQ7l05YC9gl20T0fTLvtEREom+MJWxeaH
WPcad5K1UK88t/m016m/H23KyK8xEQ+/HwIIEtBWIwt6X9kgHRyjJl7WT0KsOVQ/k2+JgSQz5uou
Tzfq1qMVLjdlxWCHUAKUiZX2Ku48WbLKINuJrh2Qd3rLe1GQ2ga9NF9j2cUXgXuaQ7gx6O4bVd3m
Hnqd9+5LgCoJKNMMGf52KNXAMkhzkD+O/hRCVs53YKv4oito6/rkhsQuYYdhcCyp1TJ5xytIjOym
KgGhFF3qZmlnbIZ5c5AtVSDKFdQULE08fcyBINKmhmTLB9BpLIiEI3/jzXQ5iQKZWV0Aqd02lLVY
ipAStCv3lR2Nyk8zKxpyyHrIgj6FXKfy2dOu4QdCpzSpV9SnGpoJ6AnYgck0tHWTdc0F/A3Tweo4
bNecDXF8TkIi0lMTjaWIj6bVPX1as7lpoycGKdnyaYGcbrqNxmmIHnBiFP5b5vLcPW3F3Ay6Mlon
YvzIlq1rz1wC3Thtmpa9rsDZEjCLhYMkp3xNelUO30Rq9LwcsFRW+535KQTohrowJupi4oPNdh4g
zrr8zPuoze9YUkRte55zk4Ly/i7KgUwY5SUhpaO3G9EzlvSWuNGIj9BATnl8HAZqTHHpGZeiuxmy
pbXNUc3NFOabkPFGyhMkDFrmD9nknAbtRkVTnrBWcgJN97zFONa7sZQQSzURze10ENxtar0MzRgJ
eQ6yx2lTtyxQBNjZSJ/9pSOfZ+MlFkeIeB0I0pbkzhtkXayaVlIu+YcuLQp8md6+GUnZ4WeQVlBc
btMjta+btyydr1QOmiy9gKAPqt56VVnri/MyqAT6gIzO+7kYZ5HE4zQkw6HyZeErfLW1ygTLmg9r
MMEU94pHKnSnoiWgvC9bgMrl/CFXJJPQgDG2YxKFmzLRPhfwBUTbNaXdiJGCvgAh+xZR24rsOiLc
Fd1NIq1Munulgir5MSgEguYISxDBvSNk7be0zlEHv1rciFVaCEBb5crDMMVRNvyVNumA68GDwdgT
uDZra4c6GCOblh5U4wxBG4QNkJlmDVKWylq25/RUjHj62ogEKPdJibCPGOlAojDoqsQUPQ59sYd8
Ok9w5dUsgNSNj9uAfOM8MbfL3czbo4op2zB8VsHJWOAsGTmu1okEReaQyH16EkNFmv1P0kFvCC0M
ZQpYUuQjh6mIhrYU9Lu1KGjsyUmJTKsOZbJCTCNLkfkIM0i99c+TGrwcMF6R2PRZ+I0my20JsTBu
RWKmzfaYY2XhCgQ/sq88WvYFlrton/lsjfC9jvX70MwzLC0SRyyEp7iHGY5sPOPP53GOEPsKwE3g
e9lidP7YZpQzUtPAAABVphAJxuLn6uHbyPCRBZxb+Bmf1h+D4bFqXP0zx4X+Jdv/RUZ4ZAiY3ujx
51BHb7/+n0F++z0gBWl7W6SwZRU1/Fpifm1lbqQ7g7VZ8dA23RZcq0lJI+NHFOCNZlX2NlF6mycs
NVTe3jWXQ8JWnlVJK+Y1/wCJq8YozWnf4VdSA4zN1YA5+MyqFu5LTHfTZym+2RVNbF/Z2whqgx2E
uPb2TCKVqNFqo4c8JBcr1AT4s/htat+WR87bDuOTU4m/OGZFtz/8kq8C67RJ3H4ZQUWOb67axoV4
gsyc+ukKT0r24X1bSJtfPe4SD7l/SiLdiL9D0wGC1TVOYr/1twGNNgjWHF6jTDSFUh9iETCFGxpJ
LObc7IhWfAzSa+xpppod+RgD5lfORWpfk7wZsHzGDBkrHt7NSHah1UNtjQ9M5/0LnRvIi+puiPft
0G/Zfv+Dh+AiPPmu6Rp5GpoSnwtVaNKQi3Zci2S6Jm9rRaqRTcX555AzNYM+Pi6StPgQnAAaF1dG
tjjn58RuefyEzE2V88HYaBqghBobyJbqTAm8MxUCIQNsswNgAMgG0yT8ZaGbfTt7nK/4Xrv6XJWn
Fsnisl4R8M9Q4E5Ug0+FzpR2/VzxsUGdD9+Px++DKh7xBUlj1t31FrLMu7UPANGyOCSAiiyw/O5u
bicOUCA4hasnotHzcw4tLaoAvm772g8MoVydFmJTRJjSCWhMjl2PI7Y/LtHA2Qj5EY6q5XOcLwrx
BspH3bYXP+FkNXXCqZMXHerdrysd8aZQ6CkFhuNMfuwZq0vYlKsRvDHfnokodZieLAkCNo3p7dEX
1owYImKWrcUTtU0Ys2O+xQmi3OToPnzJYvZVA7xqX+Jv+Gk5QlUVV4lP9+edpEzxxWGB4/etBBQa
VbLbgCszmrZwQwOyWPP+lpjE4TcgQ9hr2DnzI9bVG8iyJVnn+MkP1vH0suF2w2dsb9AbR1kO1NBm
tAVeypMWpS9EE60e6qkDMJFd922+7ydI7SVAeIhOJ4RK8JArzjwYzRiGGbXePnhekh0qgLaoBRav
ugFC+GvIiPCUnwPSMx5dBT46J+8YUTtIqT2Ou9ui5SSfPlLAWCs/LlxFqzjlwWQdVPk6QiOiqgAI
lL/QhiQoyXEYMkz+FtENT5UP/X5s9Bnfl5tLXYLF9zaSatJAoomM4aa6ClvW8+Jju/kQPTok00AV
NmNZ/oJ4i/UVBbNhBBSN92fgZogQ/FFe7ihVJ5GvIrNmvQ7mJWersMkrBV/a3eU5XNf8BIHbCGle
kIla+BEnGumyauyAf0d12SWFewYiCXb5U9xY1TQ1z1YilodQILex39gs4ff4PPIS0MTZtX7uWR2l
29g+b9SnVFcep8OCYj9JNHLKosiYTzxWea9YWkNKuUbFXBUBzNRy+Pkkb3NpjQJAXKNHJ5RTR/4j
3HTdvMc/qI72aILsf9+8cuz33xh+oPdcpfv3YFmI8Btrs+6/CGtHht9A5b5zG7LjBlu5QbbI77Zp
TcxRYaPuu5L1+09+LlnklIhEcOfvP3rDw/dwGjW1W1ZHiipJXVzee1E0QVchHoCe03XjLL0M0Mfj
j5po2+HAETwRvlCkZdOlhdo2eoT4ABMM3HK/81aCaXz5eaHMMRxpkABgst8qtkGqrYBUbzCefmzf
Alb7BjRaKD6xGiD330FIuOQcpYe+6a3mlbC5jx69zAyeeQpg8eYrmTZ7GgclG65RwKaA2/I/Nhx8
KzhHKp75fZObdKcZD0NY9jVZ8C1tZZWJcej7o1AwlvHT24AAB96DXgu9MD6XjkmkrkVKuqL8A/D1
rqAHloP4gBX8o7sDfJTvsAoxgUMAXp0+Cq1z3HXRNAt2Q9AIszai+w7qZgAvopql3e/9D9Xdr7Xd
fnk0nECLvv0FvvmPDmL/ZAGcX3QUxgJQ1VtoVMCAcReoA7CTfn+pdwA6dhMMVHuXC0BW+H++l/X/
ABVD2dqSI5X8zxqJ20Xr2hpO6QeYaPfVzeBjwhcvFWZYU0cxZT+D4+/v5VcIYbfmAhVK9maeoMOx
ztNf7wX2yhTwrWoeGVi1/EVmyZ6PjyNsmsdNI3X+0zj/+4LwEAI4gEAUApdsf3nFPx++FS6G5T7m
DxZdL/KXBhqw6bJYW4S5nzv79w/43jiHJwR2i7YFsLGmsMu+BzKXTtFmmDoUWW8RI6CXBhbRCiFL
lp0WOpbzSRm+uY8+kFUdeii4sc2JQ2iIxo3iPPrDHf260jHmKKX296ugYwk0LqDqfh2ClcVRKFZi
H7q3TRWQ12GPLxCDIq5L9DLAFAjqV+xMRnA4ILWIxH4jCn4sv8F3icr+lPVEZ3G1ILSsNUK9xa9j
f/DkTq4kJbYOb3yWeQuzv3+I99OIiaMxQUMWuGYTKHzfT2Mu7ARF8HwnxnaPTNuPRMiM2eA/rlHp
KV4h+v8PdWUgQPDeDTSgiPf//u3pLBZkI3Bh+rufx97SCKuqWCOy6sqNeEPLf3c9QP77+4mwMdDn
if4rHJDAgUTPUt29HUtIkvfZKNoO+2KALQ2P/PsL7jzO/7KQwGfRiA0LdRelgLbFv39dFGHdFunQ
fuWiGCIHM1PR9wV5yR02zJ+24L8vhakrweCVFJV+8Z5S6nkK5Sk0VBdvqcicAR3BOkptjy+/f6p3
3Bo+HQoNNABJ925ZLEdk/fWxhngSXC2GfY0VYOqf2yrN2z1VdKTfy8lQzkMPxTV1aVEV8MrgKOyQ
io71RIaleFIhRhD8w329SUT+MeDAMDEEDMKdH4KB8v15E8fgiwopxrPb0liMxzRbdpWEh+XX67/H
bQDRXsOhCcyXwQWzoYqFM62Zkv4aWQSkQRAQtwaI1E1KgYnE9z3PmkZfrMhZMn3HFwmp+VrzFFTY
5xGNF1CeOZXSwR77zm/pBONGnI892jFkgABvyJJokt+zN56xzVEkkQ986BO7wG8pZgYpj59zCYV7
rCAhuUABVMj+0MF4jSXyM3EqIvyZ2A12+xLdPVM4xPIf4fWtBGp/jGYQfYojBSXrnp6EOYVt4ULD
h9TdDanHcCP1y31xR8ZuTzKjt5wLjibgPVUMDd8Gw8449WgkMYwOysVDbooODrb/QDEWx7mofiZY
PzI7MH4B47tBG47gVdiZ2EvUPG2eHk2pccm+RbUzX8VgUWRTdwuE0/IMnqFT3RNBOs7IXb5OjJpL
lcdwIV9Byghta72+1YcsrCOxB9H6HnAwkKEC7EelxFTCkxZ53QS4Hiz6vGbpPbPMFOHYWAQd+ylb
2bzpT+BBdqYNuWmc5nd6GkFufIIIOKcNjBIUMoeTcDZJVN0nSIb/XlESj+VVli8hfUmyZZ3KO9oH
bj4OjKk2PaphjGJU6AhocJ6ilRU4/uOgV8ztISzphv4iMFIChayRMiZZWa8UetgbiNanEXL7Dk0l
UOWz0oGvlSIezzTupvCax327igOnKASGqi+GHiY1IEKRr9DcZ6cCf8ZIC56+yW/KHueJOg2ig+AU
2f2P/A+A/J6/rsO0H4ZvS6P7kaUORdeilHQMSh20snBxDkugGxtd4DbStk2r0EYz+4TDRZePZnf0
nHqZNVklmiY8ZuveZGOVgZ8lncmFjMl22btlvgDCoh8Kl6f1wjJxV8ipi4Flz+4Tx6K+gElKQylK
UwEfkun+amKpD4OPY3h/haMnFOGAutIhuy5N/KJbbMchmPwmD9LAxisEZjeGE0AVCz0qLf2HTXVT
fES1MB1hLyAdVmzefxXGP6JRmLl2NGqu+xla5AzOxhoCmeZi1p4dBAvlx8IIC72Bkd/kaPmhE6ap
VjoMh4wze1VuaX9a0XXBVYPJKD66XIeaqqE4BXzkZYk68dUt2sPhIvg3y9ru3C4JvMsrU9lJqFg/
GjT62aoO0NFYRUQ3T2HZyi9dNGSAGHz/KZSpPMbpFF/RmAlZ6SgiNxTw4clNI17oowr+EaAmpLxi
IuxbAgoKdVZikoc5VUKezAppfgIp/MM4UwAhCAWHcV38FRl3H3vWh7LmBeOi/EvCRbpeQhnhv44p
RXsu7c2E8kv2YoUnNiu/l1NW9IeIR+6qZ5BJHGgyqY/LTFrUb72+zsYpsTUvhf4Sq9HcLAWNr8c8
2Vcoz3Zut5nD1YI0+zYu2vkSqHx0JVsiYFJB9PuWhECGattKGHcn6B0/B2PDdxtFC/wOyfYF1g2d
QulgIGvcthErV3QG9qpEO38wW2iXq9w3tqnixMi7NSkQiFHq1XMgHblC65/OXLnFulNqfHqddf1S
AYF+zsL6FbJifkcTbJ959NMBkGcsq2bp5wKWBk2OtJiGOyOo+7yaBbliDNod9kbfQpvR1oVs4GWL
PKFfwJjriqDJ2VkDwKjglJ8+LsnQfoT3eEIfimlqnqxY7V9uMX1a2cUvNU/Qz6RSuD8wwSWwQGy8
RWw1Xcpwz1JYyuphm9UX1ZutAvnUP+Pt87vVf04+MpAblwaq7homM35F5UC/jGW+3CjwEDPoEOpx
UT7ByxxZVMq+udmF1bLqkpZ9cRGSrUOJvFFVmRrtPbp4tCcEeljl0MuiuJgSLe6hH4LmJAj3lOrB
nGe/JGdl5vyLI/wpoH5/2tAroTxbQ1fY9Prm+4oBOYupgGEY6en6OEGAzytHLZhkOArhuJjny5y1
5myRHydVAyv0E2y37JUshnxSjuvXeZu37x4L/DAXOr2lEDzA0ZCnB7vY6RF5b1RlYZhvIje2L1us
hzPp4IWsB8DcdwIefpxlCyJSrNDjDqd2m1+gvw2Ml+Ogzm3m3RM0Z+jaoGArS+KBnFROxs/AC+09
G4S7SNaOPfa9266bUdnjUiDkojzv5d1A4+nKeRruh5G7Tw5tiL6SdkZwSO0Kq/LaY/MAa/uQkMlf
L64IlzIsRANPKoczPOv0gLIdyk/AMexyixy/4QhvH7e0FE8lIJ3PMDtPn3DgNxfYbMXtlkQTtFW5
PHWMZzdg3hNSTz3rDuW2DrA9QiN32ppI37egBu6bRRtbQ7ESn1xQ9rOZPG1Q9G/bjWPUX0NAhTZ/
Ua8/NWRjPWJ2vxxJ0ZYXCbhIWKM3+qGcGwLGwEXfIp5CG3ezZnSTrF77BTn4ofCA2subNiMzLEcx
2pHAZ9wxw29CZJp7oD/dXQRX93M3uS/4mwYAtEyexx4ZjPKFuluYgiw0M4m8Yhouex9xH+pOhPgW
EiT/JNN5tmeRdoTWTCTFNeXalSeGxoIwOIvSwA8wwtY/g4eHmXXri0ptE5urnvDhTkfQIVyvkYWR
+pDHYXI3ls0goBK0TAuXA7X9B7LQ6CMaQUlT5wu6IR4FM+5BNXLuj6CiV3Hdy1ZLWIaGDEpNzpPo
XMzjuD2s5eC8OO+pR3yAtUN3usWo6dC0Vy2wAtfVSYHMpc56z+dboDhqrIlPmk8BzRRXtMTo8hvI
CHlygAcBpowJAMH0nElUpQ5xxJkpy5E4NQPkThfzlBdXWbrEg/q0kZWn8N4tNmb+KkWwiy9LCqbi
bLt1cAcxj5l/ZFHTKiiDmo65ykW8QU8GWPOXR0mg5qlSQbuPek2i7RxyVLtwhto0vglMLUOdOvAL
t0WHcHqAcG87wHsir1QK51CeFO3VFK3LqD50a5SzjWD44c7uD8CP+nZXj5k06z9ME1XlBMOoyuFr
G/yosR9K0K61T9a0P9LEd+KmFWCNq34A/AwrGEzpFelXEFKFV+3FIGmmYUjMwm0rAd8e1CJhu27g
4j7kZSwKQHXKJZdt4wxoUg/zRZUGsPL5lE53Eay7Rd0rTseqoC268q3AEp8TE7lvM0NqQtAYIT1r
zdEos5lF6tMaKZyA4QSaAUjk0BdF5A9rRGFdqq0vV9nViKRowoTJiyRelYMgZMv8KEwHE3Njk4XB
eg3jmzga+Mey7DaJ5tw/gWTu+YWyJf3SzPPLtonmqRHmpWEmUxXKhP4xQHNy5CV35xiHR4wgkTvQ
csV23a1pd+eI9KdZOFYbazZTFZCPGthls/4RzTbyg3P5CrePpIiv89R/nRoOB57uQC828KKD+Sxh
Yl7GYNG8xC/0no2CPBYQNrmDnIFBYT1gwVTQ6YVviTbtR4P+AOVxLIrmZtSDfvR2nJqjX9C05xJo
dlNUUb+wyx6+RxiibHdqLc8eYXZLjmwS+hom/ug2bRd6nRqQqboZQaqjG4A+pCnHax184c/bksIY
HRc4hA8xm+14NEmu76BrDJBUusArNoZ4qS3aqtU0H+FwYknPoW2FUNNfjjkeDp7AKHncuJPfOPh4
e1bg/Q4OmzJU29o6NKRJcfjLHI1FpEJ+gVvgDzh15MkXLK/9YMSzkk3yAkRwOUFMxM46Zv2pMIW6
j1SM5lZ9Lv5Cm9SnTkGh1qBwOxUpV591SCddZWjn8JnE3F35lHC0fYCNtawlQFtYv1I8dBMDeYcF
s0YRTj4olCVXc0jk11aQ4qXlTfJXm5BwM4NRPmTG6ksCKPsZpEDa7jFtMRVRsb3NOSfIWxEc90VI
v9J2L9JXdCjCqb2k46uey0geuxwtliqA3Dq/HLJB6np0cpnAgW0aIGaBlqs16RBHqjySKrvtzJi+
CiGmtko73EOlukKUdYvPrQHLYU2I1WSXfe5TOO0FBKYOuVbbXPWw2f2PQdUm6tYQEr/g4A2uYlEZ
5otoauGmNiq6QCe19GnXM5ySbW59JdfIfMiyRb36uTQ4HlB5nuB3hUpL84zcgFJ01+jClHSVa5DS
3CyjN69tOi2yHgF/zpWcu+XrBJObO2NTok7zBujqtxls2lyBKZzRG2kmVwDPG0i55LIhmYec9TuF
tJWf+kJM13RF/Qa7bsanA/poRNkxsj20yPE2Z8/T2HWfCzMvdTsS2D/jyMZ3PhTJI1i/kkGthByu
yqcgujMMftMVot8QjosVAqbihSH1hLok0ndEhCSqPd8Vgis6XpkjLNNwPkApg0VUU9ELRdv51Mw5
KJ6+rVWLJM0d9zIWnrvVyhQ5NfqmbX8NMEm2H1KdhPGAqoK3CGks1+jO4xLfdOs5ilM10A+5J7ys
2sRK8qWDnDUa6jkqF8VPIPLaJb5thc41q1FtL9RUfhP96OGvC3G2HgR4tbKrPFTmdD0M88r79not
OSCdevTwkpv7bgZqhe6fkJ8zf3LewPMN3yLVzSFgq4DegUsI3YarebE6n04NcrXhEr2Mov7v0Y7L
nB3R4kf2wzGz4AAfeZyCEzobCLim4eBWGsXqXnnTYh5oBBkXmiZ6D25ihvwej/+9jxi8/86MaljR
0kcs2V+Zy1Lx+AYiR2YnQtD+ZIds04Qv5hp9xHdJAXQMOz+DfbgV39B/Jl7yM/TeG/abTdAZ4LM3
QUTwxJYA4CJUtlyFHEcEwvH0jA4JxKJzCBLK5S5WaCZHa9+M3rbnDawbZgtHntLqlZR+mPtDhiZm
64D2M3g8NB3SUH+gEUE2kp4/kikzMj/mENBKchV7b1cNfZSckOOgdmjsyZhSIR5HaLfQQh11m0Jk
htTdMETMlUkkUSU9y6no19UAHZ6B8MoaUi/fBdj3h4XKDv5vKIEYsAM0rbnZkPqV8JJ3OQc7N3Nm
YAqnltFjsW6EnsFH9s+m9N1TBNUP+uRovJCtoh575wgVTP8tHtAjF+xRLFx71PnIxAHdttCMrNrQ
B/cjjEz/h7wz241bybbtF/GAXTDIV2afatOWZFkvhGXL7Ltgz6+/g967cK20rgTf83KA81AFFGpv
02SSESvWmnPMbvql/j96cdjf0sTt9/SnYzi0gbVKTae7Sgz4G5vKyhGR9R4D6krLPifeOMhDTQkn
4QNWk+2PxZAWO9XqqCtHtwL3hbQ7/VHNOhyTQOGR9h32UWgd1jx9akBgjhQIWrahAuWEGCSVEDvl
2G2+DnJ3fNbmYJwq3wiH2vjkpnEq1nh4i+8Kpqbym6TnaFDMWs9pRCVGtKGcUBAMIpH2P0IQMXRc
qKjNYjWnUbjFP9YH2jbvDBfRkFlDrwl0uyw39qQ3e6Mp5desz2walqAuwnJFQzEWnFDl1FznrqN3
a1MXXfuIJAM5h68q1H8rtCZ1T4FkmOidaG5dh5y8c9+uqcPxh3f26A9WKjcydbKjFjYlEvtOYPpA
81flSErMqcOPXwiPUZnWRjv8FPwwcgw130Lzt6+rrE5WsHbs5xkhBe9G4J06TV8gY5B4HKPCusyP
vba9wPU2CZqPFw1RFc1DfLCXGstw88ThcohOMsnVUnVBWNtTwThHBZw5fmaJtKad1dvJp3Kwgivk
m+GPUBk8eXeYR2R0QUdnZJ7j0a+w0N67YGpuB5VF3AL2OqbWMi9ZTWWOiSIV3ieD9qFce0k5HDDf
2vF6QLPzZbDALK9E2tj7wk4SZJNKfK6DEBe7WeiPjmoM35PoIyMc6jgHmnny8WVN13g9zXhtdk2P
2SwrEO5DJvP6Q+goVHNNMSNTDTHp89f1wNhA1aurVVXIydwyuWL+q1sYHtdhb/UsvaAC6cK0lUT2
aIWASHwQZ82V1VXdZWgauMV1EVZyi0CjuhtG2aKGbgvuEpWCfLJVBH4rpwC/qbWl4m1c2y18auop
9p008JDJpHUcrdnQExRhtEtuZ6hKjT87VQVIqEf4t7b0PN7MQF/pUAhkfshZ8moNtezn0ETFxgwa
mCatmL5KVov+YmwLBcOk7t1PjVDw1VpNiJoDQUwXKDfLKysLzAs3ylKJfCmYcl8ZgXehaZH5PGVx
ehyBbN2iIQRNE7vmN9w6XcH8Q3rTKhZNolZysONp3Q1T0viZcttg00Wxm7H+Kiu7SAxzEtvWGcSD
FkTVeE3nKrVoBpT55GdVbnyNPZQYfo5A5LpE+aJvJLZyDgWeiduiBgebb3Ijie5SMaoBcg37c099
vo4sVUOUZGJ2M1gDbWjLLINrN8utxxr1x8LKz75aTV4+qrYs/Sgu6D2i9ETAFfa88pn6GmqDHlJb
jdpKo/K4Uh22o4a+y1MRdtpBJXzUa3zz8gbaR3lsRY0HRcn0kr6A3GuB7j7QMY4lr0HoPIOCszaj
rTefejWZh5S8bXOV9O6wVGt6jqSnoMUjm8bdN1ZUOOvZ0yic8tgbd4Uw++wTLt54rWhurRWvOnQd
S3QbyhfjopjKCM3iYDxGwTQ+ekFr+FXT6Vg6RbrJ3QzWCJrHtS3s9t6l3N8ZdmA8lyjjH3X+FeFr
IFoQgGmPeIHcqxHxwa7qW746t/uGcLq9rTp9wjLflrrBdzDfeqGWUtEYYP/YD0A3dW5jrV3gHHTR
tMuhNtWXhGbH2h05qNQEKsz+GBnlg+Zm9ucksmyIgHT1D1VVGIzoUICmlvV96uj+K6hY9IPUMxtU
mvdrZvO4qx450ZZ59UnZDbEKN20S1azyDblsaKZUjS8b8cI4JUChMFxUVnljT0h8pt1g4iEx11ap
j2100LsoT+YDAvOpvQ/icRDfRWGX6T4p3by1V4Gt9BYGVi/sQbF4pahsmLWh20g8I3b0NYJAY6Zs
dHXYWip1lD4eummki+k75ii2MDgG98kpipZFpa7SbMxYx0SkizV1HvqJtQYuKURoY6P9QiZNGY/a
a8KjzUeDvN4WSFSjqnzRa22S0LBp60s0iNUwpeCY5jhMUTFVYbCI23kHwT7twiSc9frUW27LESa2
Rkeph9IdAmjJDIhdzn1YmeIxuU6SsunKdTOAxjU2emV1Tf3cpXNvQCxIwiqeVkNpU5L5cxWxMuwD
7JuJt6JjvdyJ7YS6l+2icOxl/aXTwtkUPoCIlP8Pjb50xgutbTgwXyRTA/kXiInnyn77/nju9XSZ
qaFkTo93FsosQzpmMq+nhrGYsCaFsfyRltUy0Mj/EX7kqZfxg2slY6kPBpWvZ/LLFbFxM6xcvMOM
fBdUwO+yBJpzbqvjl3jJ/7li/4+qxhKFYjTfyMjuEMH1OhCsVRQnDAX/ueW/ojn8v9Imfg+b+G9l
W/wPjK1wMSb99nL8gXNYv2Tfhm/q5XcCxD//zr8oBykIpiCwAhyTXMZbDnKbfzMr+L9Ae2CG/gfx
sHjc/hMZ4xHpiPxEIsUQWMYXgz8j21+RMS6JqkDkURkI4ECMh/+G5oA3ljfntzkzrOxFIoHmh+qQ
If85jTpN+igxEH7uJzS9j23SFhULGDRCf5zzcjVKlbfbqp5us9KclzZovyIp1FtYwNU2we+c+HC5
jMcAnjIHlSJ1sGPqw8sIm51lLEqgx2AXyML2tnC1RY6ZPdkaknerIxOjCL1mN1k6s+fRo1vEQ4z3
QS7g5wJvuBzHdr7OEtHizOz0eS8hybJGUu8d+V7SdVfS20DIxlBmOTsDQ1AXTFES/CbM07RRJLuB
v5zpW9heDnKOg0OpqfZT4YX2EVnGUyJr7THOcu0urAuH8nYsdp1nhhucaJZfuU11QxXmrvOxOfVu
+ENoKTdJgexjBTnZ5pRuPS+N1mCLkb8g5NnpYfqzojOGjBo41brQZwZ4FSggziTVtp65etSbJwcz
rh/L9goTmOUTnHOKDfcu6LsrKpzCj8bi81DP5HoMzF8ASELbo4XBf+WX5ZRf2m71GEADW81GOx7T
KXzyHFpgddn7mWWdYPM+1aDqfVmWn2Eqzl9TJM/ryoqidepWHbAaYDRxXKx4Be9GK9gEko4n5cry
V2AiL/ijaR9bOzlL/cZKNW3b9mn5OWy87AEGh/1gjACvrCLD7wO5mnp9Iaq2be1HOqfqubplMD2z
emvHFnnqt9I21F3ltT21Dmf3FSBbUJ4mh/dB7AN3dn1XtPUNO496tFP3zmnikjmVindGMzEYCjhr
zNIz9h7oNZrg7n02VxqaRmu45+AcHm38VXIlwyY/mV7Qfdd0VL8rhmXWqaVVf53HdURT24wgbJZR
PW+yqPhsaQbjBVUoGEul9anJWm+L+QvlsRU5zKId2I5xH6+jTOvpuI21t1O1VaXgLg1GQ/FE5cBk
HOtBT4vQNMbuIkSRjflJaeJeovu9sHNHf7K5cYabdKrzOKHmFzzLcmu4igGtNU76xTDB9j+UiS58
IZJ2glslZsJFFI3gn5MnhyuYcFQYYWGnm0zGloKZBdI3T4x/pCd/tdDf/a/MJ2INfG+lv/oWF6+W
eeIYln/jN2QPwB6bUyZYf7BRbNH/WeeN/9LdZfcWhoFwS/7fdd6W/4XATiL18dD7/FrM/7PO26QW
oewVaDExT9pLatF/wpn+tV6+Gw12tsrjs/EIrmAnchcizLmmamKfsVoirfZlsJnwDk94bW5+exof
uj0FERzIN6CJwBnir0wA0usSJRi6henozft+aQnzQWtT4bsOj/QvhHZ/XIVn+XshpAJv5CDCVWTx
1GhP5fjSitV/7xJnmjAZlzbEXS7RzSepn6Z4Xc/P71+C4LjlT/l93wWjxK5LNoPJmwE94exxNZlW
oTuq1R6ahvpektoybGhCmJwwubTAdfOJ0zTQs6yDrNfo3XZsrHHjACrdTWM/7OKKGtuMZstYQd9L
1qqVJ0ZcvWDUNg6XnmImWwaMAa0WWYDRB8FnuoJAE2XeJXfTQsCWiUxQQfRQ8SE45EwuE9dtNllp
IIfh9EzzJtLpSBtYPzUZ0ZbH3Z7WHX7OWJUXjuqg+HE6uNDd2fmqofUBUiqm6IqjgwN2LZtWsw7P
PMI3e9GGeTf66dhm67lLu8vOy+f7uOV/RlXEWVTW3x0zl0SE5NbG1WoWTDnnO9tsLm067fdjMdkn
fKjGTutktiktlUAn1CktOsPeMp6h0TRWxpULmHeTWDSoRnPsP1my5Q/BenEp6VBsytk10YxMjXHF
6ILvAabvKiy76BQk/fDda/Pp1M+cSlZOwKBO9gnXi+eXoXCCx6gigGnNcHu+R40gLM42xotSI+ZT
NDrtT622x4jQvKx98Ez8btvRae1T3+v8QcsDFrZxVULXbX3iFJjtTsJZ57iALumBWi2+txCfgShk
teLvl0JabuWqyxLtGsvHC+M/2x+mtvuRzOO9PZsvHnbbr6MpwpXdafFji0DtoE/w2jG21MauGOyX
BWTp+RGlBJM+HVEJmRwjtM+Z9rHOn5eP/D3QoqWLbKZ5iDnxIW2r5UXudhEgvSHYWEIZu66hzzZk
ZnIIC4sjsarUdkDwuoPVQzCfcJxw5QV4UFx2M/iZmRti0rPN/Ww4XMCcnVVdJ+1uyF2OuiLpP6fl
3H1uq4B/WHkNL4YbixPe9xL7WZAe0cPbPs32btMT+HLjejxO5HFGsM5VZS4dS3ndMhdODonp5Fua
ichORsyXAWqTwPhkd0FIpgaOOoyGKQ2+IRY3ZmYknB1DrLy2Cp4DKSyPt0QLrs3BQ4aXRlJ2vm0U
nZ/A575hIGOuFwvHinmNfZwqVV/WGohDI58XkUjl3Aaape0w1Vq3QL/Cy8EWD0Fezyec9g3phaLX
6WfWjnmoVcsUoxszJjhxFDy3BIf4XjWUrY/LX9sx1Xd/2knq/mSy3q4arRkuoC54zxHK3E3Y1TZd
RCTBG/zFHhh3b3keAZOMtTGPPziF8ySbfsw2UVjpdH2NaZ+jcb/MwtC+A/k54+9yDUYhmjB2rizU
Tgz28OjSPH4qAhGd9LzW931sMri1O+ZasYx7kGqMtb8baCmPdd7l11iROA0xTLkqutC7GY3ZuoPd
iV6LzpHGuMkQF0z3p1s6F/M2rJR7m8Sq+DZFYjipaRpvRySP12NTO5fGKKerpvbEBaO6YmdQsK6q
qXU+V/iA1y2ZTnvAmG6/Ejp1tl8by+KVmUF7UrMuUWPRfZc+40CxZg5fbvtg0H/asdMiG8lKhi+q
T36I2aEH3rMIpVqOmDYwyBxxPIH8rGp2LcKIfN1UdFHZVewN6lqIIIOzONIZhdwhowtCP+wz/kwR
0NdLPBmQLEFWBX/b8M40yvk4pVN9AfJ/WmUiiOtV4uAuRL+WeAcOeWJbJomDAjD0DqLxaAqDAN1U
eqjtVMTQiRtg8rkC7s1s3NNRrExKHf6BwUa1O0G+CLQNTV1mcKaeease6h6dsXIefRO46W2Rqfp5
qNuWZaxPTxmqqx0CvmnVsgo8xbE3b8peopcyk/5FMlfYmoRFXfxCnQ5lnFF5I9H91qSl8dzKgpyQ
DOTmz8brsoepGYcbsr7g1C5kVLNwxOccqdlhGkky8WchB+C1BBE2Ljj63oUbsuEdnnm60HZsI1wC
FZZLEtkBENlpQGp2kwlyE8ssPOy0bb7IsW3WICv5R3HRaJs4huP5i8JrNqH5CZg7xEo7Kh/6OM9x
K3fFDpBusIlnQ/cTTc9XA5ITwAALo7PsvmGBbQ8cu12ERJjk1m6Q6nsIKGiaJtVfe7DiOcJFQtsA
I4ivnHTsUUS0oecTcjHuS5D8pu9WhnVQptWj2HP7/Jg0BghPyfSwW9D2855jMn9h5nXz3osh/CJj
0B/bJWAltheg8q8URlEhqpIDM226WR2XjWEbH5FRNr6h4NACxdDumLuRxKaN/PQuZ9XLUkIv7jIr
+vEL5JoukNlcOeIiMEoPtmhD+mCNMoSvX3N3VKPqwNgqfRi82NsVRe185oikbYSNLsNtAQKHv7DP
y2bXeAQXaChQbwcHSLNlQDwtvcbyI1DQtxaTzm9GXmebouIFdwI7Pc680Su0ae2G2IfiJWEPP5iN
3tw1qTM/8CKFtxjSQ9qhnfe5SEhfcGwyH2NVFRxeLOexpSBtMQqZwWU20Ev/B9hqYue+bdt0Ps2a
3r/0RaDd57IKVnPbJjRtNeff3yltR84/On/ZkZPeVrcr4xqMMcf1IGWRsZZAgMzsNpoY46/IeVxU
h/241fROfLG6yf7SK83+kohqumancrZRHWmof2NtDRIY9HcQlFeo09SnMmL8a6oi32ipNV7/euqt
IFCnpMV7Y6b6Vi+Kko2vSS6EIvqkLqNyEfQhfOBF3I6i1C8k0QebwkvaQz611qaqcwgMSrf5iBlJ
IMWYspvANcIDST2kJfx6l5GUzidPs+kxcN64mN14vJZNEaDCl+HKsNse6hwu6BvatPnBAQhPgz3o
d+Bd6NS6MZuhPtv8/DM5o7T15yujhlsdYvTEtUDLliXQMKAJk1SUTow4ono6mFVQ3ODhnddxKUju
nZpqesDALIQPziTZYNduthIZ5iUNTYbdqUxoAkTatrNgVttdDvqbEdqtIQdtE6hqvKllw9YtIzog
si4hCtM9kunaNFQQo/uOYPiNWX/wfhnGET+RW9FmhbEqQIrcdQTIbZndI9SLC9lcGLbZ3tQhAaiq
Q6YTRnCXp8GojjXRT1vLNICE1mmh3TU6+r6Vm/dUzAzW/KxHk6PTA1CoKmmczL8iFd2eFktN93sH
QDh70DteJ/SqlNVebDz/yjCyc3Jp7GHQn8E/wD0e49KCjLlEfTV8mLEhTMIpiOlSqZRHZ7CnjdtO
6uBOJvofa+rJt8o9px+ZZBPAhevAmk/o6vnmNQvFHhNZZ7yztRqFKZLm/hLBVrIK+EdvF6oPxLG5
DvbAPZihL4p0Bp3ObqgxGHBHNzIa6fQsqnSMDQztuzj/bI6pQrpG0giNcm3XirKll0Bn+mkqpmVU
X9Sfrd7C8prG2gVBF7ddBX+ttKGvDYn24tat3Bp28Wh1JFhAZQwuuY0UZUnJyilCUpFdVw2bEnry
LgiIeyioS9A6CkWqG0q8DRViRL6EyFdIEG5NEMIMLVGw4xD6Dqr7BvmPtTXHYbE1GPXBjaTp04K7
G0oExMrVwj2r1Y4HAdWCzI41/DSymlL3USuQxbUJEiastYjb3SFkEGYxddDdlmgcUdn0QFCA/ytu
7+BcsmKT7FGhKiuiEBxXWGycOENMXFo9CgVCqJ/Crhf7f1Xu3dhvRnd+rXJn+nkRJU51SxezekSp
iO7InPKvBLCRodFjvpTG4hLOXDpAXT/NRzP20p2dRd1eixgBrsuwtm9tlwFVwhD3cxXG6YbgHkls
x6jytYP3HLWuClaBiqJdBoBy29cpR3I9i49hYkxIINr62VNzfmF4mgWOfeEtrIcytAaSHTok3RdN
8Ux5b3wdncK9MkDD6CtlivLUYzslK7vshttgnspDOwGHR3jWbFuXJCMzz1HngdslU0EpfsX1GIhn
O7LrYdVH83TzSzJfiLbcEh6uvjJZQt0w0ue8nlyvpYMYyWOKivsL0zA98Ouisx70ZYd0jLxCN+1G
+7EougsGrPYVEp72C25nsR/bejhmIuwvBm1KvyPAZIbPKG7RHLfBbS+r/EfeSH3VwzD7XUhvpKZ9
iS2FwZbGAZupVGFz1m3sbjNprX1vFRLrciAMYFd9H6GsnV7SXrqPZimLje7N7ioMs3lLxlrCqJOR
LjXezNAMiVPnd9o4YPlXrGRJluwRjWOFcaTOz8tue5w4VZD+aM3+gK4zbKp53cT5nZbFj2NBlzNk
lfdp3IBu8YibSI3qi7ISC14POHZsIrLuENx47a4EUndXpnl52c6ZeVBwBGDThfj1QxgkKQIXbW81
g5bvOS452svUZvhakBAcjM5xH1qNWTznTnfHKWbwTS0O7oGYt5dsitktpWLyDR98eZ/Uaf1YddUo
0S3B/GIoVsfpri8Fg8E0paSxYVCcbMsYitUvtHiqIFv5HTLsY292L+HgEr1Be+dy9FxUQlS234tK
d1ZTsAwBtfR6LvsMmYelZbs2BehCmEN5ibZ8ACxcV+21bbrhdUIx5JNDnzQbrEw1OV0OsXIYyz7x
/f9oC7SKHXua53fSBEoXtDMi66a7RaLJuSPMoodRNRYblzQ2BgLVU8Mo9dnSqic7aQbs7ePnuTMb
eysdFJUapPRdUs+s7JVm0aHtss8u3dJ2Rayb+iT0rMlXAcQ3J+r07dz3nU8Kmb3X3NLeRZEjL83U
gY2eqk4eotzjbJqY4TPk+IaoE33RUWohWTEAxTjqsJ+EXv4U5JJWeuh9sUd7uNAxfu74U/4V/9ux
/UNmrrrpy3Z6Dueg38J/c9FHIWe+8rx52PVK8sRKF1dCmIwIFz0eihXIL7KP7Lu4LzEJdTEfrPIQ
fRTUVFPkeFuhiV2LIeWWM8gDC3J6M1azc6yR6+Oub51NlRXBt9JL51UGz36P+gXs1xiQvyMQWvum
orodG/QVaDeKTwUYaipc7ZTni/rJnfJTEGvOraz1cI082rw2ot76aYRFsSqTAZlgF4fHoIi6G1BR
0WUmUvHZrkgkI4AQjGf3NSk0rFBpswOemmz6yqrWiKf1EzIbZ58NhIGWbVrupt7KEMOF2MfHotp4
Xo+bK+vuwm4OfKwMztEKy2nXDuop8gq5T8KIHYtC8MhCqu1zBJOXlHLyONhkLTVhnVL/lsXPrmUa
tc7a6tkis/Nr47Yo4fyQgMjnUk8S/cKouuCCmXSyplsy8LI15l1nYjFcwRQS3nWcgTACIlrXI/Oi
shLbuhhnjmYonK+LSWV3Rc5oJsePt4viJYSXFtYd6YUvjKk6X58pVVRtKWiww3e0nTlxA3BBKao4
JNUEAYE6Tg4oKowNx4m9Rp7Uke9fPMrcecgJwlphJAj3VIUZGDIXq1NMAAu6B9KJ2F+nYdh3o/NN
cgQZk/lSKP1EDeXQOaNNpHWu8R3dyHAB487aODWeDj0t1A1z+n2PeOZn5FgCEZxmnprR+1ljMXgI
+fTuYVYy/hBNWRNrocZg3bgGOupClDvdG7uNGdewUdqw912yRD9gDfzZBYUeK8XiwcVxDizkdTvX
GTOzQAuq9oNN/67XaMbFVck7We84j+e799uuS3P4dc91uRpgRt3FtuCcT9HlKEbqJKn2U7m4b4g3
9eNcjpssrLL131/KMC3pucIUgqXv9Y3pjVPRfjS4MXRVd2Nis2UkvXGlM0b7K20AjXdY4pD9TaQZ
+IWZML++FPpYfcosLlWoorvE7ZLuHQWfOuDlXZT2+a7sebn+/v5MwzIs+nBiQSa8vqiIA8PEq9Xs
p5SnaOKO9B1Fy44zqf3B/b3mUfxzf3zQjDAkXAYCCF5fCi4b5gL8Eft8iqzAz+C1sbi5ySE16Whm
tD9uK0BafprN0VWXjeMH11868edvjQl9Aqs4k33znCk5hXYV6WnY7F0AghuKLhoZ9XD//vNcbuL8
IhaaZRf+ArOic3bjaLBdtKjK9oxQDXoGEVVEKK3gOjOZe8+TOSIZ88ZNqSiS37/0a23JP8/XMlET
IIXBpXoOlvWEPRqAudTSJJkQw4o2pK9CI1hiD2aoHlKBTRHSufcvu7whf9yxjVeZmQ5mf2MRJvyG
GbEapOLLIJOhfpIdjby/hw4070OHt9aTvL/vX+6tbx8xGpHYNspF0iteXy7EPGQQ48Xlmlbc1Wa9
4/A/bupA6h+sMudIj18fpOUJE/wo2g5+0NeXwgD672/pzN3wvfn1bgKj/AEfErVCkxnEHGNhdtxZ
/xYFSzNpoBX//u2+9dJaHtgUZyHcu398NNJq5yHU1d6SoX0SHdnKFTzBD67y1kPlJ1zGVzqDz3N4
iU2UNPxnlp5fq0CfBIwiPHS+BqzVD36/t27IJu8H+jxdeW8Zov7+uqQjGvYpG1hQhzpbE3n35Ljl
098/tN+vcbaoxageHDZqDJZmezU7aged8/T+Jd58OXj/ID7yKgo8rK/vA+u9OyizVfuK2vUqRIx/
xLrKoKwf4scIQ/GGZDH9JoTrj16DkD7kMx+taH9+epauC0Yolq17tC6WZ/3bp2eLqrO0Es1PaIB4
a8vWWQ1GWl/CaiCwq/L+muixUEqki6nBFKYhz7+9mmOVO8GG2efFSIHiTCegi/KDUuLPd9Fihi4M
QWsXTd4imfr9przQaGe8nvU+bsNu1VRlvCIK+FJiz/vgVXzjStyEK8hDMDDxyLPXxGvieJ4mt9yz
tGEF0JoLa5J3gOkf3n9X3viZDGmbOjn3S3VkLwv3bz+TU+UpUCus4tg5kLx8Q7uKG6dYctKO71/J
/HOPtV5d6myPpUflLIHLiO97j8Z9gSkXRAcK0tHrSVLvixnULfUY5L9ArWub7r6uiJJyOLJuWmgh
EMwkAwLsNAzoLBrguU1Om3CT6thaI/mwcI2uCP+goV9jC/6VI8i5qt1kJpqzIyiw8XqAbrAroB4S
HkHH0R+ceP7gRm3Ee2e7Djs4cz2dD8AgLuns88uyWbO8ouOZwkX94uGSujaQn0+OE3/L504euyxj
fpoRIDamIVRY3ALp6Bwc4rxjwWTWQFNLBuh9HnAwIiaHdN78UzW4V3MAPiEv03qzUAh9zE4Sb0hi
EZ84IMtSvSmPZGF0q9Eu7T2z7WHdtq4Jyy1N1rTw5GUKPYEf2AtWI+v12gsJCZIhDgju0Nu4oalx
bpwb/VkGpIy9/wa88a6RSGOg4GDPouQ/e9eCvAepqyaeS6I12P4868CvTp5Bosi2HQNr2L9/wT8L
HuDghAkIgreJgjkveIgS7vuhysu957b2gX5rvqlD1V46VtXuAjdsLyNar3d27IUX71/5jc+Xag79
pIkW588zhwoh8EadUwBdnKbH3hmMp5p5zx10oOTl/Uu9cZMIPBaFsCv4z3npyFyU8+bUFfu8V0xF
yGFWtGsxxpAQrQ747GN31TBgn7BE07R//+Jv3Cd1FTJScE08ZPPsVZdp2NF2Kop9E5Qw0IfiLhxD
pB7JpP66DEA+yvckURgBRThPKKEH1ISlkWR7CD1fpqkY1qY7dnxFlvXXrynlBoIphFGcPv5Qq1ZN
CdgI7wS6gm5Y4/Daa1ZyMwzC2dJ4+vG3D9DWLW7MBKfOFPl82wrjrCrsrOa2YJntNYAlUBYxFawW
OmXzwTP88wPkYpQ2lAaCgfb59gVF1IicLufONPsusrQvgBZ+JKN1Fw7OBzXI8i2/rry5FMdSJLIm
24s42ylzC+xpoSHEWESYFr1SD4ihL7N+9uclhDszP6pG374iKmhkbMtHd7692JV0y+WKtdEfU6/6
hsf/zlIp8MfIyfyoM/+Ox0YJbusU3tavqoMrLk/7t61TNJw72kCme63rjlPW7207vcE+8cFl/ixK
l8twNMQHQPVx3lDoXX2MY/7ofa+Z2p0mC/tQjeyI77+Hf64iXMXQKTZcE57tOZAPTT8Ar8QAsWvR
0aLTQxRk91MWzimpWwbq7ryypvKDVdL8c6fkqiwcUghyspxzYXiQw6zg2JfuPRxP/pB5tOGKKp2v
RgjDsMMZYjeTB0UBSHwKvH72KsZeutwBTAgPGXPk7UBZNE+i/kR+ZroOq4riYCkL6pLsYGRxzr1n
Av0FvC8++Nu/+cMAGeeNQ9dun/8wSBKijMlGtqc7XWwSqEZHbaTP+f4P8+cKyyNCV0lLyTORP55/
SHbNNhKW2b5oZUZYXr/XU+POle1HVcsbHyyEQWpb1iGU1GcrOdBtfKh1wUI0VhZCliA6jA5cgPfv
5q0VyKEEAAPNoZxn9/qbmSEHjTjLUsRDBFFDOllEMR1RuE323Cf231fRnBmRibJlwDcCuPn6cm4b
Oz2Cq5SzY/BjeXYqdk65Cr68f1dvfTwuX7tEksvB4Pw1Hpu0MOaSjwd8mHubTgYjtkD8YNhSblUo
3O9EqCQHuoXNB1vVW2seilibupqEij8OPbROdWxmfboPQ/OGSAiCj8NtlTyAu/zMcv3B1d564Tn2
mLzsnCz/aJJl3KN0qibdY1xIdznJoqeBeJf1+w/zFw/xfOvgIUqT7chC5ny2rnpgKzqYIune7Qb9
AepbudVQHPsQkPqM2Zwc7hPDJTyvbPubeirSawGSche5aDpnsucZLCfV2qiDbpMNLnqMrks+Ot0a
bz55yQmbL9MS1D+v3ywVNLoY8pzdZrQZE7T1N6P1yhWqsuYQS/dLN9KdAKDGEKOw4od0gIgWeOUT
eY8EBlftsRpy+0AXyQNNqIH3iLiP9x/kG98aM+0lzElaJAeeb4iZ5O8Qj5TbxMfgIzfarV4hpgwy
9CvTt/ev9cbjWLxjS12xACXPyxjTmECIYp3cz4HxQ6fhsM6F/q2ZsmIvvSLZLISfDyqMNz464pwM
h4qGHeuPtn6vsmkEp8ftJeIxikNtZaLaYY6hFifsVN/XCugLaox+//f3CvB1iaOzKRDPV0pbAwuo
3Kbcc1a7rh0crCCPTnTjIYak4cPkivDv6zYuuLQBgMov/rzXLxvfygAPvS73Gnzy1WT0qBLIXjkN
wDP2OXDGD673xp7D9aihLDY2isWzLzAHNxDFJY927OHMZLYa1npd1livhfz/uRQcCujLFIzu+SZa
STtu84IjmuGVxa3IauAAsnUu4s4wPli+3npHF+rw4kNYOv1nO2mPJK6Y6Qzsm7y766LyBR/4Xdbw
+8VhfYJf0f714YgFDNMFucgm45PzD9AYmbWZUFT3szmj8ZPDJ9WpdUUf4IMLvbEw01KH1Lu4NrFx
LL/nb5VoNQ8owAKOgFkovoTjuHPn+u79l15Y/Blnq/Kra5y9E56WpAmUBr7nRBq+HcfVsRGN+GR2
TuAHhAbxFHUSzQfc9sCpwvtyULAtQBbsYNWkNP861JAFdjCstyjgyGrDnDVl+9hq1XG27ej0f9g7
j+W6saTdvsqNnqMCHtiDf/DDHEdvRIqaIEhRgvcb9unvAlVdpZJ4peg77klHR1erDnUIkzvzy7V0
Ec9+tSBWjxq12pc94SxOt4tPDDY6JpbLkAKc6rWlbfDGjPH9Lfw2wlaV1ue7uuw3hlQbCQ5Qc3yV
FSrVYZ2imc/T7gqfc7IHcbEckTWPl6ORlBej0o0HNxf3aZ33Pt9wvivpFXVeQlDwQDix9OppbcII
LAZh4Xw6r00j9SeQ5Ltff73vXZu8xSF0MzncvNf//A3abd9KNGbVgZjwczvLZzdprkxD2RllDb8E
9P6vP++9O5yam2KP9j0DoR8+z0qWqjXipTrINtl6TpeTnh8nWf2meP255WfSK2WwRW1Cm+5HRzTy
VSAFs6gOhMhvGoQ0ZAbdz23+gSH0BYEUf7D0T3FX/ebIZLz/uXRp+UY5XP9YkImmbMtmsuiJ1Mv6
MdmgTyiqlBsWXdQiJDPDGadFOBHKfGyDoiIkqAzAe+xWH48WKX8rm5SjAXR5p0kT1gnBUC64Zs+8
kwm2yF4sDcfjNBMFzJ01DoTUbHovzhrEWnSn52bvu6vVevjFTaxBa4P1ip9nE7J8YedDu87wk+yb
eWp3bHTxv6OJ8ZNeZqGjOPoD3IPf/Sre+42zWa85MOd5ULypH797RqRqb5VVPlYHVT4vjHu9ZVL3
ucay5K+vrPeeRd99zo+F0diMZVGLqTq4Fmzbin6DXyZJ+OsPea+0QUvKaVVn3gbE+5+3i9oiLmvN
rjowdIIZbIESUfVH7A5k6vvlN0tn734Y/UrOLBCTfip7EYARy4UvSP7OLjmJrvvRbHYkQMlSy/Q3
X997DwKbtj9vC1b2fip+i2Ux7IwU1aHLuhsdGYMP1POxLrovMiWzkNi/+Sa1966LbebNAZYIgfPj
nGZFXMz3S52WzUXClpeuQfbtpiPUEjOoDSU5mE0rffjlxm2qRslhiVlqiKFdXLixy2pybS4fHFaC
WM+IYmBJv/5Nv/vj8UCkjUT/FlT5P3/T0xz1rENT5kxt88UQ8UOij3cF3Kf/n89xXE6KHH+3lbl/
fk6PyS1pyOMdOIk2dHPkc7UoMCCH7jcv0vfKVppThDbU7T+c7dH13X1ogNnBhbOWB8nOSNITcZ2q
m662TpmrXRV1e4+U+DeNivcu4O8+8seCNVvNgoyeWh5gRu3jof6C2IlwOwyjevzNmcN47/rlRMqQ
jPKRs/AP5yI5uWazzk7JY0ZfPskEKk8KbHAsNNenfRv7SqOwocwTOUzbbddA0bZkZkfoT4z9o0lT
5TFqXUhUOhsLbLWxZ5TI7i5eRQ3qqSj8Murd3exM7oNr8dT07KonMKX0c7DmW2uz1r+qk846S+0G
M5jsrB4uieI0IXDGL5glUHItRhoO5aLfNYSuednD9/j1VfvetyC2TV1aHFy3Pw5gC9iCPdghKr9m
Pa5y1Typmo9Wg8Tc0h9lipHs1x/43q9428wiKOPQbP3xa28yLYZWym2StkIhFzd0zQ5VJQSEOMLS
2W+Z9F9/4lt24oeCkMSMzl+Q24Vj5g+/aVTWBVPSojzY5Sr8ZBrsOzPRRr9CKnKWQOB8aPTSDRDc
b3tXTB7cRBYP5QCrAD6i2CvTRHL91z/UO987xca2Ai1YDPzpyAvdwQVYYBQHgJtmmHSLfVEllI0L
RJhHCGfrgVzky68/8we/w5ZtMUkl0PXZntrIK/R/3tHxbK1NNHJH92tElBVK645AqrEDjtzvBcBS
jyuF5KRVhCLuEn9hJsPmhakFv/5BjHeeldteOHEMXMAM2n74QVSiEXYp05K95cxgNLLtNaRGsd6Q
rYYZzzfjHGVGGpkVK6hfBU1kZFrMUdMuGa9hSKm7ZYnUj4lJ4a3LVf1IWVztk4lLio2pfEeoz9oT
yf8CV9zjkT2Gpp0lIVlhM+iUSh4Su3XCORmcwI3P9Do37nL8FVfctiyhLdwIj4k7iBOAxid1WPLf
HMzf+/szAWMH3dkm9D82jmi3ZUUvDf7+RT5j14vJotpz+phqSrL79Xf93kcRvCZrwDY6r40fChCG
TtgstteSqI0E9567bfPNTX4SSRE//vqz3n5vP95pW/fX4PTKa/DH4z+qs2KYypTDwWgBuZQMjFn2
Qlm5jzAnBNgKtDMN4OC1nPXpUteV+EaXivBNo2j2TaV236r6/+Ib7pfmy//86/mV7zJIe9mln+X3
zJ1vl9RfJIGfOD0YI+vu+bX++c/8yW+giAHUY1BGWm+HPJd5yJ/8Bk0VsBg2+9Z270LloW74E9Rj
gnYg5klr+S05B7Lnb1CP/Ycgl7llsFDEcdYR/wnA4S2Y8N2FRkGyFSYEn+jyMjP/8UJTy6RRsc8q
Z0Ds2kzswDC4y/CxG4VZdadMLR2ORjnvoSTbE3GzU+vcEEWJRaQUvJikZ9WL2cBJAaeYGxeVQhgR
4A5oxljNICIWXUo3IM9YuNtvu9hpem7F0whGkG39LBoOuA/5rA9QNNkmZyl2YJ0/OddG8tBsgE+u
o3iJq0w+cGnI0qdtaAbf35iKlGUtNtbUJ73q2GxmhxLE9R2pfUJSoWvGk3PjJmxKias0leEEETIq
vNLF+eJbQ4V2oRg6JPeesyjRpmaumdZ/ezf99675zV3DWdPkiv1/3zb3X+bn/vt75s8/8edNI4w/
LJWHH09AjvMOCeTvbhr7DyKBOh2M7SbggPbXTWPYf2y1FwcaItjf0Cb/pp7oFuAr8tKMb7crnrnj
f3LTaIz7eMF/d9vQB97C1xxPTFoNBv23fxYAqlSUsa1r9fiGBBwVE1BosXx+wwKumtLCpmAndia3
c0vZetH3zfjRHrOWEQ0SRLXrT8MC8L4Fen7xBgxcMG5G7NVkyTVWUOV5cBwE3nattgfTjdjsoAsf
99eVg6byxjTTXOdcWuGxPK5a5+qXwkQI8aEvWh2KsJKvtbFvctk0F27TqQ7biyOLlYSZxShL4tQR
nb3dusYqFONmQtj+AdW8tGB3VGWhnRIx26g69EjI0ElUs98lhamTuTJJL+g4IXJGbyAOFqAvKeBB
7eTUi/5gLgBCc4+5WI1Q1Yxmd09QZrGOA/ug7HbxEnOy+2hRlGH0YOvTiElqq37Oqsh9jekgOsGq
93PfhtgJ1NH23d4BtTCvHdMdyY/Qo5OpQXeyy8i6oi2SswjK2Aj807H63cg+xoi/L1vcwK2zQxnX
zdNc0W0Gg2rIQwbjNpxojT0to8VqHxHkQ9qnd/FWvHvzkF20elUfMn16wKRj7DM5ZZ5WiviQT3Gy
eng+kkdQ+FMcLmN6dNz5AknhGXXw8NjHZQVUY8OGzmzCVSNj6zG2P/PcmyjLpiecn70PRdfPZwOA
af4wj7LCi6NlJ6rNlzitu9CI8uFudQe2hFal3LPS/qAYpEMIiE17aHzOztVJwwlxO67pA6qBr3WR
yrO1r1F35/HlmrRIAAb5RGP0VI51dcjlpglKjYC9WZ3BemOfNY2q7dCtXiPBqL1czx8aAP/B0Ck1
QP/xi51W9kVpr9E18AqbLsuseGIYOFEYUYA8mM3EEWjEvI5XOp7eYByBbNICK3xzGpNz4LfdhSs3
4gwxOdzD+N7Zd7HYjIsTf+0x0aeDPu4hyqQvbtLOpxmAA0vNlnIbb1TkKou/REZUX1mKvLNkOmMZ
X4q92pS0dTETHWDB2ax+q7ZnQD1RvMoaWEW0zCPPhWTXdbrYxTBRfCtRxJ4c1pfaysujTMCmRTw7
PAJMtKQxlb3Uhln7o8V2dhwDXkW10Qd1bZReX0la0KvCYFEdC0rmnm1jfb7XrAqjbZE/KEV0XNeK
g2XPiq4llUeLMtozYKWcktbCFduY6VdjsLpPw+r4mSa9LJ/oC/Zjy1YpkkOAqiDiz2xbcscPMHgD
w1yVr4RmyTGOYH4sr3Zclqa6bFyXzUKiHNgXH26ZBU3OXcGO37WNhKLiLYi/t2G8ujPqFPS1w2ad
r6HguGdtVvpS1dZ4n2a1fgKu0ZUcVySfxoWVr140yc9D0bIZF43jNUl9zR9HLotYcHz33HleXtuG
h2oYOyab5pKKVJfTMgl29fjVgJAlMOCja7XYNe4n+VVr223FAB/YjjXlIfkKIldwr02CMY+ptg3V
qmv1Tz0g0lHfHN/rjpe9epZUotxPqdv4Savoe5X0MsvYE5LMDHg5dtTnDOMYMooYCAHLt57RbBOW
pjXCSKwFS29shOvu+nEmG/DgpGB3Qdw8c0s96gRd2bvL67Bs5YnVR/OSUEIedIBnzioFmULvooZg
1fihhH8Lhqix0gtii6PmcXg1glUrteu2jD60eApcmsGGOG/Moj5pQu5AOo/nI9TBW0boyh19YOdZ
L600AJDQIiUTcAOHONlCXiggwqiu5t1SLCqSg6UOYeqDWpZSXhY9Rhb+PdWuVtRl3213bW5GhBfW
0dhFrTUD7i+SPYGqa0IoaZgu/WHS1ERHKL9u75LV9ZbIrm4QegItqK2DibX4c6f3N8jBksnrcwNU
uSs/2vBkvVRVlRAUxdGkUYNkj50cbMaN/BrVJioxRSpny2AlO3cctI03KMKmnlNvAc6wi0yN54G7
XKZoXa822MLFkorMI2XrBGk161DzM24tB4aCNPV4nwjASfRoXB+2zuABPt4vStzxDJYXYuCphedl
8QTdQF+Vc3WUORQC5qyWF2vTLVEkHZJPDY/dREnE300whJ/3ytKKY6eOEX0muIeOLcrPC+ejUFUM
6Q+aogRkF9ogK2s6Imzg9/cizURguPlC2rgQQS/bo2A9zOuU5iuAog+QjetwFdOwU+G3+NMiVsDR
Jq6cak52w1DOJyVvX8HQXBQyGs60Ge/IOrH+WMBvuSLLpZ7jVa/DSl2y3ZRK9biSbDwoliO8tmEl
H1pu6rtxDkjS5e9MFVx4epnzvGttdCnqApafLdUkl584TudnVhNFnrZUhUdadvGaJdPOuQb6fZ+a
2wZj/pVks9ixtfmJjMZGHoeGwOTCii6iWot0b8x49NMdeYE3PfnI9LrrKNcjPxm1/pIFuZGXu954
tho/1Zr1tRHtF1Omxa6wKBjG2Xwscf/4Zd63D4W74Vk6s0NAM8uvGKEgbPVZHpg8RME8T8k1mb/s
Ruh1c1RdfT3HC8/X4OSfhjJSAx6muMLqdHx0l5oXhjTu6DLgbYjJdWazy3Od9foXvYITWeosm7MG
YoMDdZBcCaXa9dlanhNynEK5rKYPh+Clh/TsjczLvUnwM0woF1jSbt0HxgPrdW70NV8okAPbSxw2
Q/nCGn78UebZE7d9Dilzqtz71rH4swbirm4AeFnMHDgKEd8MfTFdW6iCnwBZ3hHngctRxOwk1/3B
GFx2recka0Krj/iikzQxPwgr3wBNdufBqglN+kO63/YOuO9hnBZEkCyME1ESGlwd/dWq5soKFn7P
nt5o9dWorfKg0k09sFXofpryXn0a1Pkzql55taqGwgbsmIzslUvjyirtMWR/eK54sjaMdZjx+UIf
2e+NNslvo5a3rSus22lRMdLw1ATOEukN6h9gMl/7juH8dqPG/E5paNaw+zt73zSaxS1T2UQ7ul6s
gz/QC4NXZdA7XRBoSPWctmT2sbeF+lLF7amYWDcKshpCQhsbr4XdI8exU/2zFmectlbTFuQL02E+
wqWCp5oytGHZ1Frmz2rhFkFTD/3dOnXtEYKHczEmrIKLyr5e7eosqllDDVCUsmWMvynjcgYs9xrF
TuknDEuuhLRS2qydeaHhBA+6cmLalxoQ7etmhWSOECuspVHfdobZpWiR1P5yzvGOeWpUW54jmyEO
VhjuZTDODJIqNy32sdZlwFUmudOY34Y4qoE6dbayhzEWlSjcivSRp1n+yCtu+FhMs3rHETc6qJmT
HkkJUfFGLUvULKFmXqrgMMG8PBUPsZ5myxmDh5LEfdKdhKJzQyTqlIdNWoiTDlzKTxCOQUgwN2Lu
GKshYvXuRq6zfISHN7xazcQEu6/FGQQoeWXGSfehJuwNR6ivMxkYLVi90ko4fMMjfRCdxFvE8aGf
7mM6TgJzoYnukVylAZm2aJYxTDPuhzPyX2jQXfDWHybQqfbHOAdRF4zuvLFWBkSg2djN0ls6e45D
MzftSxt6y9PogCKiWBnuirVatAAkv3JRVJBzIO5Wuy5yUZKV61wcsZuosACzGOGGmSuu15dT+ahG
c3TDeb86zCWP164Ud1NJbdxX7fBSleBxlMTJdrZc4zMUHzbF/NhKT5Zjea8lYALIa+n7yS3zc3q+
7W4pJXyduC38RlmL3rM6dq4nrZpuChMJVADlCUPquDE0Mm04L6sVOBtGmcPgzDHAEbDst66TdfUV
uuXZYmFiVls79+nCwkl4LZtELL0LdE3Xm/6VcjN1Yd2ALpjMu1rGdt7zGFtq10GukQnW/70pW0bk
VuxG+3aPZxLGLOoyo094js5uMVM62cZBJrb1qLtpOQTs2DXOocu5F1+IH0aBqtDpPYdHQTeGS7jL
QqgIgCb0YWx8IIoTTx/MpOejVJrD0AvtdgbEgrK1VfarZaMwAdN5aklqHDuuyWCQRnreZFaKqXdw
vpZdbX7+Jj7p0k5me/h9sJhElD5pGj7F0hTTheR+9Nx+Xa3Ahl70pXab+EC2nBJck4nit2nnPKzZ
pIagtlYzFH1B/5g0zLNKYQ2LtrHgrBWXtbNl0vjXnlbgxVtGoGFeb5a306RZp7VJJ18vzSawEs3A
ZpKQ8YtzTC1vfhW1JV0y56Pmw6ioL028dgG5EvNDTxUZsgkp/LXSshCS7lact0s4650Mh8I5Kk01
BuhEx1sZp2LX5ar+zJKqeSjzrvGinCdTUTeuB6kz2acxi3LM6NxzIy2JeeV9Mr0UQhn3xNgx6SUC
UQw4Bn4S783g0uj6Qg69aCmlUE7mHGlZWBTmFHLd4LkRsxW2y8bw4aJUPS1Lk3CC+ByKgtd4NCv5
p56a3qsFkzRwHEagTLxJqonNYNposvcVVWGXPzMM+JvEVCrhKFdvZhjCyKzw58XFnA+gl0EpdlTg
eGKKJUm+oNEwgVKmKQ/aFr1irXDv9jz4hybzlwLV5toVZdjlcuSlMy03iVTF5TjHOSrf1D7k9PxC
vQAmobImcUpV7doFjQSZr59JZDbxc8/wIcDwiymq0Vr3Mlfazp9haIZaEZnAIYXxFOOx9Yypx3ld
pkn5hGHjqcXA6CWjuzetGegaa3WvwKJYiE7V9YiVuOD7G4bUGy04CHMVF0SD2HvKnNiGeVM8k6FO
wpHfFlSi+WPjcoiI3WBZ29cqKz6++W6AeKl1OMgqZ9vIAGBAt90rUhGdsrS3nvN+jrwyBkdCzayp
vlJB2Qw7hMFDbM7teW1nFVdL7+yB1Tm+3pnpRj7Mr+k/oBEdzHlwGb2p42UvqbczdYTXsbV/ZhDf
R9ECPVsnKFJx5qqwPjmiZeAkDqUJbGFSWv0mkzDP8UJ8lsnMuhoYZ8BwuXOC2h5gQmqObmMjEdSV
/KQ75XjzZuaJ0/aF8xql2FKhITFXCF7V0Ix0Mcd+eRxlhFF4nC4MFEwPlFL3qdK2vgPJ9Qxaw+S3
80rhWCfHCLpXz5qE0mHAGj4Jrb2YtAVuW6Y/MIJA0jWa5q5hA9+fWDF5TGat9AwA2AGDEuZFQ2Td
r3UOXHrNdXwdyXmqVE+ycdjf75O7zta+suFA/YfDEc5TU90ltf5kJFpxNKDuvPZW0QVq3BlBo5QP
M+HEr02Dp2oXV64tPboeFN9zw8xwtctbWICYS2p4RoFs3OjTqA45qqwRFpsnlum21Ugre4UbRbSd
5DRB6DGh7GZlqXHGma19PhjiFtiEJT3W0WsQF2MEmNPtEqlwJ5ShreYdSEJKSXQUM0cdsKAmf52L
HNTb1WibFNZartQecNJU8xAZF1U4uoXWg3hMGkjdtnvkv/CP8sr9qm+cwazm4eGmyUk08A5Bs36Y
MOB9jvJmaPc5upFwtgfTc7ANQfaZT2vq4K5UtYeOV5JfaBJzmb71ApuNiCIGZPGaPW73BFUes+y9
blEJAx3hkYDVc5xQfgwHZ2w/xe56mrng/SJtVLyRygWqGWqdwmrDrHVOjTbK3d+2JWRScB2E2vsV
pb5PZaoTgmrPu3i8EVn/qpYpVzxalVDM1U1rNlVAY8Y5gg4HwEXD/5uLCbiucjXpJiM4sz+TkdIE
E8xgP2bZYJ+opKLYydMO0OOVoLOG/ljJWKVzgV1Qza3Xv31NWTSlflIvn/IYx5QuF4O1yS71Mmm8
RNao3U2ulQf2vEyd/6ZxsnpnvOPZp3tsXeHoUdvh1LU0o1Tk5VqkmBeoehT6LGmqh52as4JiVxem
LHo/Wg0TX1U6iSF0Ym1Tq6oJCyW8HzWx1rs8XUBZApd6slgkL8EWr+vnXE+i2deWXHmu7bK7ctRC
OWS88ACmOc5MyjDrzp2cIxKhkCwJZkA3YAPj0EBm9kKdxa0VN+VzSrT96k0ltcoEwnxqf427TScl
EqU/tbShb1Zypb6VOkCW/lZK6ViV1studmvATn8rpYTcCDmrsHffvFJ2ju2q0dOqI+qDRA20X8J5
IVIutbSDjfpmmEqj8X6JrQ9UCNY3yVTcLvLAfbCEdtdjxxHuA8l6nvBJpd/FiKV9rJpXrtZHz+Vc
KX5WRi4S2E09VXBIV+C1UtQQhae1yjoRbllo9TNjciRUXZbaw8mseP54tlSbbP+Tjyovbc1jxSKj
vJuA5viOXXcPXQNItW1dF95/DdbUG1R6fEuTRYieM+3JrtkiuoTJq94jsgT95LbD+jjkMHK5jd8x
WDlcPa2vNhMM4bZKzyGCNF3AC0t4shtiKqZlAsily1Lymt8qIZ4yT9+prfIhk4cGAbj3vd8qVorR
N11jvrOGRtJ8UnOWFDiGufwmFPFQwCB9tRLMNAH4O3Zx6aktt0s+zrn/nezK6Tl4zzqv6B+MV4wI
bhaFsn7tbfXU5LYMWL6f9jF4rhu0pfoj9LFqDli3KDmvW9p139YaCuz2LycWz7L6mrXl8fGbFytp
6csQ63AvOjBoj3mjqJdqOS17vQHvweG1N27wVTq37xqzZO+Od2ys0gyd9YG7tK54rAI1ciuopz1+
iPQncZbRiTi7pMOPDfEncVaHgyCMZBdnwZz312vcm+g3lkYPDdpQ9yobzKfM5FFZFcny9U2qhTmI
Qm21WSJ/M2slAkEfeJy0fRxsq95NGBSCGI4tL/upDjjsIJrHdL1vlMlVPVqjZx1BzeM4gWZsejs/
bxC591T2mnper/X0QWaVnHnKpmWQKJPp2535ZjNUbpq8bS6tBT5WmWhYjca12U+9avpYHRCgKd0k
LwjOGB/p3qIZrafmXqW+O+/qdtoNkuqfdqbzhtG7XZIMf+om7JqZZfhk78qLQYrPykh+modTdLAT
S+Jbwt4lRm4NI9NJ9LbGsU4097oiAHGcFms82YqzTp4dFYEJ/jQcqBh9+s3dqU/EcPEm9XJt8QLt
VwvHaFF3mbs8xwuaPt3MORm4GW1FLSrplXXLg5Ia0c7p8Aa+Sb8A8gAEZkXXH/82f9V5BRJOuEjp
jFkL2BR1IGbW1LLq2j2lhbn4HBUI53QQbnmRQWhznZo+sCaKIvhOCLYkvGwyK69z+lljfq44bTBZ
jG/osf5pBtNyd4V3tl5aWAFCHmg3Pc6LKxLN9IHH/EH0+kcj5mENCT9MTWMN6JQ8i6qzPTRfSPam
JA7eBGKVo9Q7XctNcFFA3ePsdnUbjgqmZfkCP4wXx+sV260GPMv2senb7NqOmVwrOsCgVu7H1Rw/
/eUa21Z/d+pKhYwy7DvhWCmy9mYa2puh1ovFg4fJq13bDoJoQK7YdtponnpybCtVPzdH5dVUnOEC
HSNGa57/3jchGSP8j3KyBg+D+fnYNPOxK9pv6ZP/jq1/M7bW2Oz91dT6f4vnl+eSNakvlUzlcnz9
n399+yN/jq1d848NJKPB79C2FT2mzP/OerjolegUkddgDkPPaFsM+beUCZMT6IgtHWqQqXMwcvx7
bG2of+g6VzTdSUoWcAbafzK23gJK382s8YSwWbf9FCoLfT8n5TKt0c3eMJWDUBQepnSicFEIs7//
7ju5/vYv/D9UydfkfWX/P//6MSe1fQxWEIBhxLK2DPU/R+Or1jM4WUeFbJyp3ec4D3Eyqe5VOY1K
+S1ggfkr/lK/81k/ZiD5LHayCEmRFSAD97bB8l2ylt8F06XRiA4wtsWVanfjBWkb48QwfL5ubE6a
v/lA46fwtLBYrSOFrhLa0eA9kOf5PszLy8hqNVirB2Cm4A+jtpbnNaUC3FGlZOztikk8AIoz9J0K
UwDNdQEFd28j0K72rQVDxhpHEyYmg+l9w1oZebIZkvciOrqpc9qdtwLUNaJPsZ9WREWlvehosebq
hOGxvCnyQuwLbFMfNEaFJzES+1SiMr2M8ABd8vBi5cCIq2SPsaE8pnG/hK3syxtdMdcvrLGtD0lu
dg9OE1+Qx0vDySkYXDeFysqSkV+wa2S7fkKYkCj6UH5FwlVfrcaUfdBVDqeVGhU7Cx41ZkwIkkNd
TQe1jmpcJq2+d0eayF27TKFGMs4rpNGfOZqsL7sGCqjEhfisFrFyKOzNzd4p06ElURp75iyIUbqK
Xn/u3bI8t9dyZmNxTcAfthPvTxBwzGN0XiG5IqY8mJPO6VuiO1M89U8ws6ylP0+qJts5FcuH/hRx
nfsqIQIIskZZvQyd0zxl4GEeM5HrtyJWBUdgtRevGSd1pvwAcYgUM3KgU80K5a5jCX+DtBvJS54U
ruWnMBuu1GJkQMn2XX3uDNPAgKyaHtxlLfw8SrsAwzvXXkaxwrZUZl2lBoTsOVVp72TLbdIKO+w1
tXsqeeft6lmVDNdsxYK6b5evXVkm+6RKPi9b2iEGFHQWCxdoq7ZCsQ97vpykioqLtijXRxIryo1R
peu5ukbbyjwtY1T1o6oEeZoxiVbImZh0bmipq+YBMmcfGkuan6tZPLzGvS1fcm2h17HGdPVCRabi
xFfQByDbP7eyYHdr6i5hlfIWc4pXFT8DZ1rzLFIogPI8/iB63m1t1BR7herXI64w+1D9WfXSTRVn
R2pzfJdnmdKZQLsloEBbdbNnyyUGsirOJyMaDMIfNv052mO3ERKQczvpr62ZLqBHZs3k0ubumZGE
XhgcosJMG7/MpaPsrE6RF7lercguQGDzm7VeGgjGV1hV9SCH9X6L9UrxK+netq0g922tH5WhMy71
NdFDfVn7SyqjNZyEPd1VlRiIL4iRvrF5U9GPBo9X64cUxspoegAqk+Uz0wwOuTjMcEzaEHMZ2S1u
o2/1dzYGeVzmVkgvFvj6UrT2eu5ObKoeC6FSTflJ3KoqBEOskg95P5ljvNXI/UStqrBhOSxjn92b
XQacho4XU7BxuncWSWdQY24UIL5hl46MWkqfpSX1IKRbVXvaSrbzceY86e6cJdetY+lScQZQ7BeX
QVmftiZFgrR3cT6t8e2YW/w/jSYd40u7ZaLn1WVXTdcx2nsXJx37aMmZiJQRuHUfTdaT3iRoaTBG
RwqdSla69IdsmBTwpUSCnVdnxvhO05neCaK4Jh66uxx4EYRNTfT5k2I1+Z0Yy3TfqRWP4bp0rMOo
Egd3yP90fmTozO2mwTZO1jzWKi2XcQKjqwCXtqSB0l6PWlwes3XQS4UyciY8tDBGENq9ntAE8vp2
+5+dyI7ulgUgnq3TcuXIWDU7E+nqsS5mPncwcafnQwFBo1erE2ZUEUqG+hUnOVJQzGCn+qw1TToe
zuhoO83u64DQItJ2tHI+5AnauCyKIMGNIvFp7vhvrVSqOxqAEWOVShkwEY9TeTMbZvPFtE33nB8k
jXdgpuuzZkFHFAw2BOKwW6b66OLauCqs1H4GZcHPZxSjtot6p7zhOMBxJndLfjbFbvhnliLLr7rb
FQ8GQ/HrIs/sNXDRJ97FZZI2dGDrgSBOnds0C6ny397j/60Cf1cFUiL9sgw8vj4n/wj8at/+xL8T
vxrhXZOFYwpBsq4k8/+qAllS+GPbjCQ7SHX0vbCNJLAK5QighMv4DSDoXzUgUWDqP0GUhwAjNxYl
6n8gbPtGd/uuCmRjAXwNPxaCDPhDP62y51rUDhZ3zSUgXPhpUTW3Z7i/Fz1UXG2xeBvPpBGM6oTi
1i7u1rSxxAuc2C9JvVp3nLgNy9dq4x6gyPyYO0p6RkqZqWChI2T2msp2t9kmRhoSRusib5VCj7E3
xvAVP6gVchGycWlhlGfoQ/r9OBZZdunoiUCL3hbuLmV6eCyjxfCdbGj9ctFokbA5EVByW7sk1YjQ
ZGK4AScoO7p0EwIQo2nO+0GX+8Ue25Muuul11dCBltJ9NbFrPxVT7RAgS5tPXZmrvsng/Ggb/TOu
L5zZs5sgo3D0Ljlbl2Q+qE1t7vhFKZdVpkRz4CD6TYijwtfvhB6PtBabAbDoRoBnMEHXMLtSkkR/
HJf53BzovmnpTHsMjMXt0mPghhhdMYBTH7nvxYfZ4pQ6V0gwG108zoQewhGtTmSM5Y2ZKeQ9h06/
pBpA14IiGroBmWnCfNOROV56IZTiWciWE2Dzf9k7jx3JkbTLvsushwVKI7mYxU+6DPfw0Co3RKQo
atJoFEby6f/j2WKyqtEo9L4XBVQCGRkuTXz33nPBXHtSlKeOhuB91RrT1770k+OSeM4OPEn1o65y
wGCkzH5QBRvQAt4rwGh2/gPtUm1Dnc/vpIV1Q+VkQe+4DBDw6yr4YttjufV8Zm8MF9/qvH7rDH51
08kVIL+ePhIa1bfUNbVISbkfe9LHh8Z0cqIrA2OfFTl5WD/5XFtFlDAQP14/kS/d1ItdYCUsbbgE
ywPuIEJ9me8PPPrJ3zQGOz55bkcsG4kFY+TIYaWPbmmV98vSr3eJzsw4I9B/zjj/ED83Z4/f4rTb
kLzS3i0qkGe14eRPWvTV2avlcs4W4dzaoY2AnCX6nnGf2jVIV9+oiq+aiAYAnEIl7p8QPA3Xau1a
+9ov9FmtSX6YvaY/D6jhyEdCp98zuzJi+uq8Q2YNDQ0no/QhgIfM//LBNy+6WcxIKAxpkWpss4k7
rB5RGvTjK8OJUdNZsdi70ik7uhtMP9/YaQbKPbM9VNwas0Bb2+FpQgcvmFiSvY+xGVNfoedz3vGg
/E4Qwl+X/iXlwFpHE0Po39txbcHiV+HBh1Z2Vp7xXawebsQsKzADExGKHA7bmLLWtGYi5cidX5jh
Wz6RqQcbf6K2Jb+v8fjvoAmYXydhVTs7t8S3skvWm3WupywWU0Z1CP2j1KMP+p0MqHNvlIm/gZWV
MMJqYWw3pV5OLdTZIQ6CpL1hXqzlpr4eIJYRNw6OUMxVHQd0IWYS0LNjH3u7VI+V6ZEyqvT46mVU
TtAgmy10pZVG5IdpfjKks9B8FQY11yuekmCIZ0Z2FfZx7esuWtW0YISZ0K2HZNliSltfphneOpkC
a5d5jF3R7HlL8CTfZkGj7oXoNlYSqGcuFOIxdMaDapz1To8mBp/Zv/FGvtYol/Z8zJNaHwIt2nt8
VMSntEWtXCCD5ansK3lb95P9bNtd8QVlFFulKJNo1KRpg4U+tmNDcomq3I7e27aPHTw5t5xht2bT
6ofU7dR5KZBhWTzNS489Aqx7Aw+rzh0WhS7kGqAxkHXWdwsW3YXpd3O0rck+1v0ootyihgDYPY0H
vMl7ZSfZJsklwDBJq/1iO8PTGmbLDwo6ZMyheyEUxxnXXzqstAzypg3JtoybnFfu8UbJTZ6wkGOb
Gk55Ns4vHP/dHZ61NBbcU25NxvzQqFiIwjTTm4RUyAf188SDpa7Q6YBJKhebwaboPfHBJrgeIIsb
P6yiM6JZZw4xOHf8vUgMdHsvbx/7TlixRLca2s78TNea+niLOaDdThN3yZ5joky67AOUxnBWdfV4
xfThTccw5iglT/a1/XmFKL/TlK7cm1Ye3uGpAP82jMm6ddEa9rULsNV25mBDleO0Gak0/wEEYeLe
O+N8pXa6ZM3EW1fqLKYOyzhnBlB1FAf9Jucwj11Lro8C/+oGE5H4GIOM74YjkFi8oDpaeTmTNxwx
GlapjrSXu1/KasIn4Xf5xQLmiSrWWp+6Tt0NrdMvXHtoetOLffAmSKyRaSQeHjgLicZcgyMlkI+r
aR05PZhg8x1LbEtz4Q1ubC/EyD09aFmmb1RQ14hedY+tqMnuycBRikoLkH41U9HdhA7yXgpPImAF
TcID66YR9/i2et9wHtd1vB/TfIg6cBmn8Xq78PjsPReLXd/AdIz4SuT7JrQaLuJpdgwD47HkHBvP
WrVB5DhXHHOTBocc5XKXBkO17Z2RVqggORclmKhW9OMxMQtO46vJoFWCPeILhX2yhhiZDiQU7Lm6
iuRJfU6pvWIrSvQnI1+5NyZTnNap979ZflV9Vb00Lh7+p96pPazxBIUWt7/gTOnOWjv+UQ3GSj7R
hybr+dNLTwfLjSfqz2KlLivDKrDrSiqfp2v0cFyJr0azkfY3FIeNWzdP3cc+bdr7tUNKDNi5pqgo
HqxU2h+Gbmg7ZVfmjG4l05tFu9ehWifvXMu8oKKHBj6nQDuyzbtSuK8zggDzgrra5g04eZ92v+cw
SCVNREF3J4OBzq5eOjuzS34EZcoSSAHFPujJCeisrw59W63nzKX6Q3pl+j6BA8bQNbUbXGzdhhDZ
+rvXVc/0iTWxXRb+ExMHbzdY5RDz+JZIFM7txKq6lZn1JeldA2ism90VsqUhzVhuUQXOS2K5LxUV
Vzdd4bhb+tInOtWycJfPZfJFjcu8d5lAfZkNSsvTcAyp+IOO4WvgJ7j6vmAOwEZr1tYu1VNUXntF
qzH7NEZv2ajFwYGLZHAThoSqyrQ6zcPJb4VLR0xbTxf80mmcBWYbZ3TMvBSGaJ44VJWnpguuNz8r
8aNclxQIt+1gkaJN5aUiWFsLR+6D2VS32qHOqZk9gyJCt97hfE7hMDcsO3YxHtKk4IY86ULcdx5z
8Qxf824OwO8sReHF2tVfeou1lqIGD3FGW+ud1CRjSk9ZN+2qmp0X6PlzDJKg4nKJ9JHg5KLlpkrp
yhFL52482hG/NWUmvwh6zqkC6j/rNEw2PJDfqbHsdkXdXIlgjUGVITfHuC5K45DCjxZUhpc1cya3
bG7lbCPz4Z/b6qmmN4s7/HekLhtA8qrZ0oQiVhea82NZFnece+Mhv3JtbLHuTOKfWEoSC59UmcLV
4bSZBYF5SBzD/J3okxcNcCmjcUDhIhKXbpnTqYijh9pix3rw/LV0yHQs8ymBZxZ3Dd2rJm/1l9bq
04M9J8nWx0tCVnjpyxvV01ibIkNvOl3hUujIFrxT3qsICo4+NRer+eDjI7DRNtHyLD1Y32bpV3dk
jVgQJruKMeDbu6TBKWE94SQci2STTOil3/KxxlER1U1F3QnThLJ0bxIvyMvTMAdh+6wXAkB+O3yf
DVJ6YcNJOSqwlKxOGpF7InUOBWzjUZPob5YsbTYGNt2B0M0y/5BCZt81DEpKJ3vvnZ9pvxiEEnaL
PckjhbL041gYGzdmH+Q34xR0t53kb+PDaz8cvnk0AKodv9G4LcOQGU262Pvc9yTJCDk331ViWrdt
PgdHYVsr32Bu4hd/FM9rhu+yU574jrOyZ9Tlr/KUeKHeetiyH1VNZVyBWeDGqGX9YGqEUUGKBUWQ
FNHBrYbguhosG059NgIURxhb9zUCVH5t36jcrV959slsevdGmShZKN2EHasMqVcstYMPg9+H2Ny+
zPnkvlH3i6mjzyWOht4yiHSZVRmbvHKPmgFjnFfD8qG95A6DEi8rs4n5iQlJupkKpOR4GFfzltkO
Ju+BfkgA3HMXIQKLMUpSGdwF7MIgHeduPFI9wxm5l0Q057oonlMsax8DR0/uTP10WZo1faq9tWfi
yYuN763YGxB00siz6+xiJBNMLpIR01aMmFUIjXRPSVKbA02C/NURA/ex7NXVjBVibuus7lVlynq3
ZNC9N21KO65vnl2bPl5gsybdV7aUIx45BsDjRIViWMunKZv7ZpMksvFvCZky7cu6Tx/3G66GFa9n
ZGTmGgfaZNvPaebV185gcVdWS/VW4FJ4CQqdkGgLLZw4o2UTk5+GF0qe9PfJsJwYfSU99XUqMcOl
zQ7ENV/CWTXwzcTgLUzGFWcdGoXtTZJ5+uvKqY8Tv0EynxKl5b7zgzKj+KvKH1UachLrVjyJUzHa
W1pwra0NDPWo6Uo7ZlQhnb2MEBq9Rf6l8rg5+DM2T2EaX6ugXV+ylEq9CAsET84hE7E1vXJ5K1kq
EFtRuOO18Nc7Y2nXDcVgyX6wp+qxuZ6TnJXPlVpdbA90Nt0kNlKw5OQb0/naHpoisYCJW+gdvIwc
ZC1PnT2Hw3XemN51BUu34dJpEot9XtTdewsfpL6joqh38CMKLmOdxS4QTW2fBTGc3v6KEHPF+p1i
d1Pf009XIHC3BFRwTy9vQzPL+XnVRsH+agxceIf70ewd396Oo2/72GTgTekTL4kKgh2+30zEDl6d
sYz+b+1OfeYOxnxZ03mfoCI/V1U9/xUX4ypp/TpTCa5QYA+ED6cypjveVab6RYaS3awLqnL0JTV6
b0PtE7K5PfGO1EcjCDZJ+sWunf1U2DdO6e0MV+3wtuILpVZwXLd9O2x5qntq+zYl3Yz/kRxH6wuP
DVglqiT5l/DPsJ/amhCUEyABGFsuvuSsiHT1VwyYP2l+P3+JBYeOQNoVvPrnF8Aj3s2ld9KX3Daj
63/CqHaN3+7+O5L8KSX/1UiSKP0v7/q/UAj+R+Vr2/xRmP75I/8YSV5JA67pOWCXmfr91En/ASGw
EK35bFxJJjjJ+KT8f2HaZyjJT4HX+BmZtnkM7GND9v/+j2P9BhM24O4KWNyDc/ifzCQBI/7p+0Ob
FY/rmuY2sWqDavzj96fufAYypdBnK2fu0wnigkPNcCbwCECf8AUHFJ5hWRzWcU/wuarNtwGOlrUt
qUvun3GLDysbOnq0va2gaEldMM1nXBU85QIDmmDEg5fZGmOpyVXsQLvhQ0b5WcgEa21w4wawU09H
NVbc5/toHUBDylsQYAWTuylHYQtpAj17STHfoPNO5hEL23K7uEnyXDidvMEu+2707bTXTLLS2JzD
TegV8lzUPRJuMY8WEYzSfs4on6BqI0NJicJalyn20yncauAiGt1hZV0VlZgf13LyPk1pI1Ggwk+3
uZldm7qzgaOyIiWI9cXBhbdny6z2M2TUgKNQmx9FnXb+JQyHid72xUSjMww6MQXN2SRYSnKTRmVU
ZEygi8tE6V2xKh8rDpWHbJeUaM5xPSVEe70EJ69erEctsmbat9RpbLK+R7wipWsj9qXgu/uyVth0
uul9UO7ymqzQgmOVdhy/5zag2jpRHk/UTczRfqemg0ubZ1X73hZq61olu30qO4ujiTrrtrWIKru+
3pK45xRFqbV3FEgjr2HBYJXYadgTY3W7YZf1yqyiiY86Q2aytA/EM7bwT5p67wxVEovWm1c2zoEb
RV8UBpJ7PfkRPFLVbsyRaKEUU33oWgYmuOXGYGdrrWFEkFmsU3tKOSfS5x2plElfbJEB+91PcvNz
9Sx0HY9v4+6q9zLFcZfPGmSGvQtV7e0pHJZPVsMgGUde9U4/4HX8OZG6k0Y6HKopS82Nrfy7ul7U
hhtxcg2603kps4ozhWnN1kQUuSLDcqWwZr4K72avkwitCkt656ZMP7Co0T5bl0+icjxJ5mtEny0M
ilmTwj4OtU8hLAP+L3wbFO26hRV+pYYD89/SUxLH9buzn5MqH49a1f7Oria26rBJ+qfAnb6Z2jM2
04KBi+EYKSW+AfmRwAalz0s60+udCqo8a1G5N2XmBR9Xn8OePRYgqNdD3th4k51GPZKds+mT7tlz
K3XpAnP9Std9shm7dHklKlsfkhWtMDYMk9QoMR3GXdLo7xYamy+dVxS4BUg3XY1cHEM9RjcbK0va
F5ES/NFG2BwbvH1vA1o4s7ghqR5Ll1hbv5ZyD+BgP7QBn0M/cblXuqX54GXdGC/MG8Nd27i2ZmVJ
rOQkJY3GozfIO1Un4Q4vZfWjscrliAWjJdnXXQ+3Sxg1yfCtMHN349CWGHNHcQ+EGig5d+1PEhNv
2Ng9hp9pOG/CyfZVuYHmyPuoI9lRsirudc+Ajl9bemL8R03Gf4W6v9gVabUQeJz+PWXkNVdp3uR/
2Bf//kN/3xh97zeb0Ykj7J99dSBF/qnVBc5vsEdcKOtwdgKiJL84tsLfsP5B/sAvdq17AcHzz41R
/Ma/hqrmC4g6wNL+I9DIT+Hx15MlwBK2WB+SqsOjgF1y9XT9crJk7MrAdUmtQxCQAIaOB/tSmaFH
yGnpzrl2tnOTUM0NeTMijpq9mARywNo6LSPcdLwwsrzWbxIgZ0mwWG58aPUZPMeTEk31TENYQ7jY
DY5dMjwnUzKD1hy7TxPbqso3ZMHSlx7M16s9CAxVtWZSOtmG+s7u0J4IfIZnqnO9z8bsqhWnMpEa
R2I4ja5NAK+DaI0f5ezPL6XT1vOPEBCRX9xQtawvLHtbVYNMTefiZDI2DPZiSppnZjzpUESpMbqX
cbBZUVD76cBwPTlEKzvRlu9sGvkdece+xuOw8ZnuXiw1VxvdjcZXwUIznVjqAl6W1rYP1qzTcyHZ
/MdSwB1CaIWvG1DusuOCAwulL7+6iO6nVKOpQxxmzqPc8l0VPSYAK2GP8YUXV6SvX20bHw8uLys9
uv2Y71tZy3vwA6a/n5PMPZrzZHwMfQVOo5/nl8zss6sfp2Jysk6d/yr7fBqwss9GuF3Vyi43Y9bp
dkmYVjldF+5g39HwtHY7g5qVZ9UF7ucoYSRwKNDyw01xF1wdcc+zdq6vcgleESc8noiQuk7yQLa2
nhnttuhw8hoBHZyrhUcxULv0DPuv6d2e4Y4jG+IuASkK3NkZuenYUF1T7jTR+hPlbbYT//zfivad
NU5IAImoGxv+Hk4IfoYLX+mfJVezDztca4hKrO6vhRtwV/RGEZyHycXTVmXpam3S2QtfCe/DbWqG
JHyFCk0VpAom6qtChUcQAjpPox6nfK99xCxUHHqinGzwPiVz4n7vDgGWcjX36ykkYcrzrK32ZKcW
pcTABnlCVGnw73TKLU5DuVbZDdl6HoC2OqKqflrw6nKskSjBdZ1E1NaX+IIXqrU3Af4md4MLmWri
ZKqYEfVDYqbHQU4cslIStd+LouX2W6782Z2v/2zWdqrao1wPXdwaqJ4TFx4gKpELooq2YXF98sE6
FDTf2PSHxkpfLX5r5ztHVzANn+eMt2XtB/mBk9iIXYMSE0RR27wP8kmcf/5G4eM02k2GcI664mQc
ddP1Ll7oNHnVxPWC2HE9kDmutqd1rxQ15yYyaRC76dyehKnkR8d0aopAR6gDEq/nPqQFQ93S6bL2
mDu56reJGB0n7mzg3lHqVDytpQ6CM3YS8YZrfDFefz5K0MVjeqgWetoZN3s8WC7ifMrAfVmXUFVw
DaqyB6rVC33lc9H7tT4NGv/2DoIab6kNbYLXpLjGr4clbE8hRpvTolr+HC45fh4c7wRnYe3m+7I1
+ECEGGSoLKV+OvKLTh3c2rSWXd7J6ncyqHwiC8HpL26sa4Y69YyARloy9i2Ww3oe40yWczz75UAh
Wmiv2FGFfjR1MN9PYJ0/HD5pwCZw0AR8TpvaikI3lGc67en38wL0RtvoSDnafbgd64ak/6J6/yJM
PzkV4RK+8mYycHGw/D4W2TKsUYVY8UFGpMcmX9jz08SneF8w/dityO9MQ1PvYcyH/lsBCR0vOZvO
axVW81MgSMnjP+CDbSs0lijlBTgL06XVrYEM4UBUQoeOB031Fcf8BrMSLxm5wqsTCwZI6H/rZOE7
W6tpA2frJoQ/I7sv3WOaFu4RnyCv7zJnyavyfVaQsWsnfmGt70jcogNMqZ3iAQR4bXcJYY9aufLo
zCCQ2iqgn0exYzw0lmweocoSAp7KivY2v8zsF1ya/s7Qavnh+rVzk6ghPxRTYH2vGDW/Buk4+zuT
JfDcEQL74TApeR49bzlKGgC2GBBBd+TGi8In+JphT940XUkSrAqDfL9YTLXs2aiwgUHaYTbZ7BBY
lm2TmuuPfElLvgG66k+Bxxyf474PPaheE+djYdp0GnTCyZqCHes4MoG/rT2bcbHWZPiQOW0R58nq
A6PrLkqo+gfmm8zdrtzGKsbl3XJD1CO4IJ08WjVNSczPLEdhz5p661yRSegeVtfJjpMJCgfdhRZ4
AsPQr+StHmG9lMaY3DeTYjVZfLhFhhwfSZOQSNCc9Iewh8nDNc45yxK//0tCHf2rzir1VGn3PvOm
7hHVL4102luPCb6ip8Yn8FeN8xDcdajfh9yvJPGVzHznYDmf3CR4XlNbvI09o+p29lq193TThnw/
ZCUPJPevX3x9mCVK3ijt+55ytUiQZve2hHtNLmDYWJekG8wHSDTtdobBtq0gqEZ9wYSNoC5oX+pV
TDL8WZLpL4mc6yomx+0VO7Mex/qwdFU1xoblVtvJ6doY1WZ4toGFfeQ0aPdshY55NxacymvTkMdJ
OHyqtVN8mdneTygM42WwzS8aGtKtxOXACFLPEhWAA/i5F8zHJje0n5bQcE/LXFgPpSWG3yd3Vl+W
MG27z3nAofuQC5zZp0Gt5TGtKLaUnXrH9Zk8ZJkFwuqq0NuBRXxiYGhb9RxpfKFuxt4x7pSi8b63
4eQDw6h/VAPGi27NiSJ5C2ndfJg+glwkGwx44j6UoXc3jzoluNNkdRcxZJEXH6vmrZmAEttko2k8
uGXrca8d9ZaXy48mV8w3RHqaL/k4AKlqJZqwNG9KU70ObIlbwrfepi/MD8tOj4Uu+rMBl/tda7Is
fOcWRZaxt2gIyLJTn7rpnRO04+1I/TjlOUNU+vYAUcIC2OW3cnbPOhtcnmFgxeQFnYq+LHskLrYY
F+HyUTHz7FxrWkftynpLiFRdKbF1pOzWRWEZrglLJHlLknPvbQlhdxYYWpwQ4gf+BRE1hKCsXeg6
lGYDRHAegtQV9wHYiadWuYARVIOI2RfZEJfrvDP8YbptFZlhuBsvwuxI8yjSOBbWiDhtFm8XDnX9
BK4KEb3g+LGzGyvfzHZV9Ft5ZZGRloKyT744u69nhdMJasuzqdR0WnrHfEPTZIESaXvLCjShUfd5
D2s/fHAGc9rLZsz4o+3Kk1Ov3WPm1ST1lqbXW7zsGJMy3Vo3o1uMmFCEuVGJOAZDEZzbMl1ezB49
ACPK+JqN2TskEO6mGKg4UNCa8jJBzkGynQGxdL1zg7oPjNYEruKGWbATo+B9GNAERFTXaIfwJEah
dgv3aL4J9VDGkrv+zs1Hdscqg0kEuqTaS+0Gr9ADjGiSs3pKitYHytslxZbtEGMKRt9NVwFYKajD
Qd+oH7Fwk1pTReZuVoB8J2jteLDNbBlPs3IxS9j27Oz4mfnWB1YXxD7rzfeiG8XvKEl6i4fIWw9Z
OFTfpO93h1CFCWM1jlYM21RUTQuOG4KFbVzVhdgSLpeQAiagRmMw3mppIW8s1RAvU4c3Gu76qSzQ
f9c+kM4L+1t5OzSVg/OiDuf6vhhyJ+5Lr32ErZSKRxgLzhp7BjLPNOD1CRrt4lW3zXSH8YNs9mRy
FiyFVd6lbLLI7POZwHKPw6gMZ2hEAUEwjgG3NjYtVt7FSd9JzkMRWZ2CM5YbfqSj1T6uiS4k2f8M
g8C4nOk18S4dgpCKiO0bG/BZ443TVsNptrplHzT5fG95Q/+c6ZpUaHeSwTpvutDu7uq+7b/RVmQy
eujUjQWxd6/S4JWDmt75vdpMvnIfimmBFOVNZVnuirlOK1J4q7Z2Ob3eGKFdlDTQQg2Zzhqh93F0
TPl1hm5OOiJkSIPaUleR0xBXx16wnkt4fcCuQNbcG/SbY0AkKwL1IvfGrwTLnuVIS5YfqXx0E3sP
K90xjsks9l3m+I+tVb1JxLzs1FRIumenMT8Zr8lb7G5llAd8Fo6lJksarcVSbgkyZ/4j0oJnvuU1
/6d0pABc3Ldk4XY0MEWKkSJcmrc1A6jnOipI/fvUlt09ux8jKXbQv+p5vY6Ef5FcUBkcmqZDCwcM
Ptt/aWhIIXQtdsq51lfKPWqHm6iXZza9gH7/PVTWX8oof5I4+IWug8WUOJZPwbbtMSn49SaOU2gh
okUFVFOr8IztXX70LMyfJSbtDMvS+C3DLuVe0ikYnaNSAoxMjOaa1bdAgypWPr7YW/peXHVXq8m6
1IZY5Y2yrfB1yoZwO5UtB0DQ6QnHtloQuE9NJ+RCz3D7yRYG499uLtUhH0eOmbBbPltv0sNTb4Ww
L9fBsvAONAhs7peV+0RJfnPmwpbiBuWsn3IXKVkxnmvfkR/EE/rvfGSa34N1ap4oWeBEP3RXOgdS
kvwwa3eezyl3I+O6dppcsCwjeVgN/AC7axdWvw/Sln52/qK6c1tJFYrKLDGTbwnaj5934Vp01l9U
DVynHX9805GWXOjr0BxNhjN/ipaVnJAT9ML24C3X+7KXAw6NRqviuvbLnOj+b//krxm2Pwl6f9Ow
qCrkGEBK2/6XEkHFDQ53VHsAj8JbLAklbYem4/3hu+d+9jneKu6GM5eQlV324z/97UQBIUZTwkFL
Fhm3P37UpLFYtGvM4LcKaT8LDdM/7/KF82OlDoTF+K1iIP8UGyDC/84s/reROusaYPvji4yIZ19B
5xZJt3957pgqjKRNMArjluFfn3Q6urd+ydS4KZj3byi15clP7tKeBoBzuAZUM15pTalfHVJ3tp5/
vhr/HW/+xXiTry1vzb+fbv6PKj+b/o8Y5b/9zN+Hm0H4G5FIYaL6urRzoO39c7gZur8h/YcML92/
TTf5pv0jjsoEkx+hQ5saM1IM/i+qnwOVnDUwDK7xzp/s5f8giuAF1yXzl0+aRU8T9uqr8ohmziP9
03DzaoRgaj9iDqwCrACeMV1UM0z7NcnmG1xXHqXFwHzjVuvlu9f23NZKt0MxY6l7xAoK/gF74Gfl
V+Zt6bnhhbWTYAK6QYrgJZpN2rv+JYOV+LjA+3qu4c0Agbm6JlJhfWllEnDBYSJJZhegYN99JYlV
HGbjOm3KCxrWon6U6zdTlsx/8LIARAEd96T6HOp/U0Gn851qPzoM1OahuW09O4/DKqnp4a4zDgK9
PjZ5zXiMtd7ZAOn3b+qOrCXlafMdqClOd1UQnpc+nfBviNl+mI0xvODiNm+tJcd74ywGrJfW6Xbc
Y6u91drpuxXm4cUyynsL/+VtYlvPQCPbjSXgWzSdGxoYR6TzO0DNLNL1QrDSmhoK4Ws13IeL5ZIx
Y1TA7GjmlIgQtKe1SX7XSJA7Rzm0ZOVMgRgEli+dWwiADpULIwFH+iHsh2GDka7G9L1Y8WDZ41sb
5MndMGb6YWjz9RsgnuW9UaPzwPV8OThLoaDEFfODJ3hxKM7Ld13ijSdzFt3X2hnnzcTCsZNTNe19
q+RpUGYX4ZKrDlODZb0r3fG7EToRrJIldkJcvw3D18SYt2MOR6s022bTw7qsS3l1WxjHihjVJu1a
QpKT6vZdN3m/pyHzip6j5mkQrt4LM0yO+I7qewuDFuIdTXc32dIn8BHXYjxJdyleU4imH/jt6y1S
r7xhCKqfJIby5zBx89vVFOYtebsZr51y8rdkcPtzQdXYk9u6EtsxNiESLa158OaK6URZOc4Dh5P8
NqUxabf4uFsjopP+I0xjC51u6Fjle1CyQufmfaj4rLTpIJL42uXzbZxneUmEqA7LPDonMRC8rKXI
8SP7+XuH5/MCX8l7qBnUHeZsmS+mMTknW3vsImOb3g1u2z8XqxMC5uqrY22MRwl/BTtn4wUXu8Px
iuNX3HapWx5zi4kBBBGs2WA/sR66mXdXSX2yM0w4E9NPaimBqmXp8JmNAcjSZS7xJ8nE/+wc/cPr
cL6ki5zo3am9Y9sl7s7HMr9Z/MZ+ddzy26IddAojde0PP2ie28lZX/teLrilG/OhzQRTJuZVxo1n
9JDHUGfMC7xSz4q1IbpPelaKez8tuypyHSf8lidBtm8mfihd8+oFgFgNHNRAoWXQeyroSEFhd1DH
xwomjFuRTXH64Sub8KSigXLloW2OzFHETau7fQN9isbWa6Ylr4ryAb5c9egl1UEAg7kRydoc3bLm
UivxGI0slh+kH+CB0y63W3Kn21CUMEckq4pHQofuj3VmFuJwiI7XjMRFgcH33TeN+cVvJOgQm5sU
byiGb5WV8MOEJe8NNe90JYDdEEQu4jDceUNR75Nem7dBEII7rh4m2g/ejQSPWSkc66EwU+fQ0PLc
xwxppktjTuqbMyw8EtfcaHP2ge7peQvYmVrGDGfH+0AUQEYYzytG5f4VWsuF8Q6ceLk3MKsjGRMI
i9XElZ90tmYwSbpibNYeh0Q7jgHYluklXRdoAhX16/gX0o5lrudGUI31emqNubtFYTK3lmW8FyQ9
gitLw9nCuiTRKTqSwqoRcWXkWNNIOlRmb26RzbvILsr2ayWyFQJoFj54dSCOfe/N4GxSY3jIB6Mk
mAXtDnvHpyj8eV+YSFtmz00au5pjXqagNWMc5kRxiKaJbe204WvIrnFZ3Sx7I1JOrGqdvoTrIA7s
iGuM6xCQW+pifsdGfO4LggbkGcJzPbrqfiiS7pbAWfdqJHl14Sgkt1fTLJUZLVQtm+GY13fOW6lr
+wCs0tlCvmx32VzYP6DVcDP2aKh3waexuYyr+54Rz3pB4mLgSLw43DlF+L/sncly5EaWRb8IMszD
NuYIzlMmyQ2MyUxidjgGhwP4+j4IlbpZVJXUta9FyUwlkjHA4Xj+3r3nJigdUyjHUwJ/1orTW8ui
J6HR+qBrbcYHU/HVi9SbN9PUy2032uEFI0QPSE5ZpzcOviUWGnoDOmQ0SaRJ5x1wq9pzfO2PRTTL
p1LF+wwd9LaYYvi4AzpwOQzIJKGrzflaGcJdecm48+kRX1t0hk/IHYtXcg6KjaZaXA3U21cZt/hF
B0v2AOtipN3ZtNFL4fvZphLafC5jAAnsTCDmenszEU94O6vceJduAK6oD41dlQTdjZWJ8ui5RrzD
Ut/dlfBznhKNncgyG/MBeaPJywUxcLbJgG6OHuK6nZofgtbguzkrtn/V9jOzrtFN9qOjLc74eJnt
zrjw6KoO/Uq0GZJVVWuvglIplJmxo2Xm3SKO4Nmf5wntaAqRVa6aEsiwE/V3TULAe81ULVuhZYbM
O3ctHrkgDpuPqJXFcShhbrujNi4zmyY2M5/bYRDFoffUi9cSBcxey6CRdpz6UfT+CwfTN7JaP4Jy
fgnr8R6sFQO3WUter6mOLfbLbdtkzK8SeZL44R4HWdjfilyLd1gU4/c25hcH4Rss9WxCxnOSCZ9C
nSQhogPuOX9sZv+KUksknEjAxHvbzK57d+vXtPdG2ws2So8qvG36ZvIh98YfKpucEEmK5sLhb7ah
SEDtWMe1uVe42uY9yTD1VSYbo36RbKDUXtGwsca4oGEyJdUpNIp20+nc3lDkFRekkYkT5KfgxZu8
5pUxSZLfxmNaXtBeslrSd+c03pcz4zBBn0rPTI+S3st/EtLSGU9eEwPIxJMUCxSxWVEfmwWALs4o
dHKCd4PffccOT+dhTMqNibQJb777fTRsffAzGUDI79U1PznuojKgnGQImLXupYogpWKzgfVbJDxl
jAA0CbXIk5jTcpvStznxBDEeUiNLLpkFwmUW1nSNVIfBAFfzNPeIUdJMv7lFNJ3ayDdWuCvU3hIj
ZGm1lFvObKsVAUDtRZYdi3hXBDgYhzruD2HpuOuiYZqBlcCkve6Cc6cDiSUqOc6MugEFx/Gprezs
1JvJJc478qwDSzKBA+o1JUHzqhy/pJXuTfusGTIIkkykjMRkmJ+VNQxRVwKQTQseZDE0Jo/LfFAo
x+Bt2NWe2A3zw1UxZbQsJOEVCNkc6ydZOn74vTOVCLp35WJO8J7ixqXiWGcNyV3l6r+HuP+PcjPg
nPRXh7h1LcSv9z57V/1nrNDvv/aHSMX6bdFfWj5KBuRUn0UqgfNbwM2LDoVAMhLwfJQof0RI2YRL
UWUiavvjsPaHSMU1f+MI59M/8zh7cTL8z7BCSxrP53OcuyTgRbZpA8QJEKnYX2IBPXviqAnU/VCL
ZNFrZNxXswA03ffPk1/8CE2ON7ImBVAo+LxgDEhbGafiFFqFXJt9+IgpoDgZZV9cjaq8HEKXhpPh
U5a2zElNg803R3s2KRe1F/UHAs7K3LBbgioNm2gnIwImI19FkBbtO5L5IM2nbCSLIGFrNcFIigCv
yU0zEMUheE2eL5u86J6HMuIBkEHvk7W99r38h29Ic1PSf1sVzM7XqDnboxzaZ4uWz3r2Bvwbs2ds
qzj4ZmjzPnesHwMDDH5XPpd19sEtBPCkDpBz+PYdUvduZQs+jy/Hfmu2zbNv5QtcENyMNvh4Iuls
anKGaoOBna0Nj4no+y2qFLkeaLwnPbaOOS8+7MKAPUeI0KoO225jNvzRcuArcMGx8BH4GkwMhBlG
jbjlpwbsxetButR6sd2tVGoTbUObmYE8G6jfwOQcCvdOhwraHb+ZM0JcZRHmvNleCumJr0CWTr/1
emu+S+ryDgvtsC07XrJMZu/CcxvevnYQ4je8IYQ/xcack6eii6g5g6U8rMUHqdP1oYHKufbiiRKi
oG27isrkPS4NMjLb6BEsQr91xEKUJMAHaWrOBe7DEODzwLE1j7rHOIwLuEichqRRzjs5m/NBh3x7
Dpg+wHDBMbSMx/MiyRrSfya36TYyYB2As72rhjBbVFOPmpMw5jn+UZne3ZDxppKcKTknBQxNuSL9
BazaKYh6Gz3isop6fhYV9HWGk2bT1B2pNkOar/3YH/maWFgIhuW6YnbAev4YI8xVELFQFOjsh+MG
XPuZf8tjXDiDZYiN7sMOaXLN7zD9QPjKoQgPw3xlNsRltl37fL7eVRIyxKIsZubP501SlkywBInU
DYUFApvyZFrJBzc5q5q9HBEPqzNkAg8/mt9CJjk9lZCzV36Y/3As3gh3HsWULLJrxdeF8O1xmrny
uuE+CQIdnxAqzFcpR5J1FHTPDPcBHQVc4VCxmELuxvOXISQ3hTb4UVlUPyqoVtvYDMgAsDsP4QGL
Fh1IfJo4TN5XXS7XWHLyFfqAYe0QR7WbKwAObVGbG0QGfKXmwHtIUob4nUFSLWq7S6eJMxgrs70t
Am5KjooI3XKxxH6wymCrYEQVxVVoc6MCyzQ34cCTnJqk3CIk+2ACnN0NqXd9vr2cfJ4PTEPt7eii
kVaokle1ohvAxLrbuGlUnJihi/1IDbMdrOU2JGhkfb62xuLWMmJssAjj2EJYAkKS4ORovpvzKp+D
Yt7Vso32HBuK7USQ7w7xMlI0g+V8XgDLCucWv8uWUFRnYhuLBu5vd47mw/ky90oTvNKyjOgt9QuT
Pn5jjGMcvJSPOhu8llCWcYgjh92L0CQKNy6BVXxw/nU4GnP3mDh215XTR2umpfHJbJW4DDJzvPbA
Hoc6/2EkxOWBiReX2PGKLQVStsbchTnR4z6F7GFdTgFGUAbhQL4qR1waHS6oWbB9QSamEcnmYM0c
iEd3T+AlgGlj5I9ZGs5p5zCi701n07ZYmRoAuEf4C+EmEAN5vFllggjznK1RJmyKicXmprl0RgC1
AsnTXepE4X62xLSXPZuJdAegtOhm1/HAW9CKIDVukfpAdh//CErn973JjkZ7e75ph4zUUyMxyDcg
TMlrWRKt597Z08Jdi4kZ8Dif89ghPmhqRonON+P61SU6hsYUl8i1xmsVFB8cs/hqJu6A83ftE+VB
kgJ/khFDtHMFInN37LuNEXpsgcsBKyiN+BaNFZLruin3Ydx8NAH/d6XyLTc9M4KM/cQ1ymxnte17
aILNEAYCkBoxIP5cEreM9NbQmAcR2EO6DZPTlBExj0q/KwFoIm7f2oWGjyRGA8zPXM6vhQdjY+VT
EfjbCACvQTBom/+w83pkTp8jDs1M+9EjYWbThVrmVwyB1SnTJpfQMeMkxryHamObm+ib0zrrSQJz
fVh2FJ+04tpuxDswFb25RfuMRIzjsrTWPlPRk4zVm9HX9U+oe+9uhnoKKcBYfISNY8zYNsAid2u2
f33oRVvvoqoYI8l0kIApmbfc87k7GJuER9HGZm5+FSE6MXaQoTWebjsNoUlHbkdQNsGxxvOUuKRh
ANErL+M0ciDwtqXlr6Ho463HPm9P2wTWkgHTm/IhDfzHT6XY7d9PgahrXLS8aHwD06eN83XkRzrH
7NYtNO1sIpBpTj+ygoeLQ16MalFlecRhrt2Mlf7Xr/t1tnl+XZdODcdpM3DML/VURKrtFPVSHSx9
3uy4B52s+Cm0QSyILD7++tW+DjbPrxYwDrBdKzKhUP7ztGnWCQDgWSjUfSyQpRKIChqhWNnM3z/X
fyc5fzPJsU1K5E8X5U/+rau3dirfxM/PR4B//NIfZwAgoW7AMkT1R7X/eZYToEaP8HZFCMRR8dhc
3z9GORGnA6oNgqHRuC/Mz//TqQe/hVx4C+Uyj3oi1f8jqtTXBUuFxkrFBcj6YWJ4PiB8UqkLU+Vt
lRbzgd3dI1RucMVlMiKYqaxxWCcJHN1PX8+/uDPdLycOXhBZPNZGVBWEFH2dz/ZlBHZu9qfDOObt
Ha3uAaKM/ruZP4enfzrX8CpLxKeDYQ6Rgf31XNN7nTk0HkSoqUeJqu2xuStqAnqywEV6Z2hofXSG
Nm6TG/edRub+1x8SH92f3oAF94sDOec4rnH0ZQNSakINPAX9oS59FAQwVOZdGaTmYXAJJgEM3p7G
fGQYP8UBAlZJbCIjHZlRAXboJx7qEKX6qo7D6YpoLoa57PslwmRd7FAX8rNlPTGdckoDlfAo6Xeu
vLibyO4kmeyDGrK4d/Kw2MzgVQ6pCyw+DsCLVAiwnmMK7T0hFKh6ZWJhFaobp2lW9FOotxqmwBxl
5XVLouCjPQ7jbe8oaky/k28M00Fi4pWbPlI0MLtBlMO3UvH874iyoqZATNLGGYI1Df2YRohZv6YA
+F+sxOQX9ZhFl12zPPx9P76PhqDqN0MnzfrIV7UoHixgXagfMBruwXXxMc1gKdznzH6cajbwYKRX
6jWzuKxdtMucZuxyJYOsvavLARv8EOgex3tAPhEN6KsZJewhhoW+cTB9nQplN3dd1cenmcCgPSqH
8niuVi2nH77lZjV8a/LZf+Dq2Nu5w5IIu6VcK3p071NNvZQEHCoySFFPaR/XxHvBWOP8KcyDrykK
A93GJ6cXEc0gIztQ8E8fWknUZy2/Mplt992vkWjHY+Iem6S3HlU5E3VPjtnlWNd0q6uQbwTaNG15
t6JWX/mUekygEIx2kpxOLQZ7W9PQvZd+CtrdwqWf23X77vKYRXwMcZdzEdSdA4Gp9Jtd1byP+P2e
QqOnospUeaypvq+nQOoNsallukH63QqMe4yWJNlAq36mdgpcSnra2MV9Qrm688O0uUbXgZcCuPkv
uDZUNX1f7Kpy4WMOVv1Ks3b4FqMpvoqagT/lpBSFBAusrJFPHGmDIVix3OxG492cj/Muhqut7y5H
6gg0I/IqluKAT+SXRWjDfspI60lcrgTFJKlTQsKQNBy32pQopD7wX8q3oKRkGnWc55semb7Y1Gkc
3/tION+hcMxXQqfTk43UYo+6umDI0RQ7oxA9rjs8Gpmb6U2acEpDIVNii+Q65mr5qpclCoR/+AW3
t9jN54NvQ8DfyvXrae9arH8MmXgSkiA+lTAzNfKaU5q11U0SfpgqMgeywypigru4so9p572a9tQ8
23GsSBJjba7IhcmQ1tfhxnUB3sXB8Kt30aCiDmJRjvaAiY0L5RPPQYKkK2+YjLhEpmnvRgGDeRQZ
knWFy/bVIKZxez7OgJGqXx3ity9yx/AexhDSKUzckBGQ0PVbEgYdBlYG05g3omJz/nDhEumCDM64
Hycpeor+fL7S4dR9l51R3E/4Tzh8Jnw/Vs/5ZCxzhEbazA59zVx7PRLGuvfGrH2XJZhYVm2haOjS
23kGsBRd5ubExNq3nea69+0ktL+HRWQV/gsRtwSYZq1yXzILqXxyYJAo3EPWz0Dfqay0ugJGEHsn
1LPKvQfrQWo4Jo4nizSZde2rFAQc9ohNQwN9xzoEm9ZjYKYJzQBsNyhxTdgkvVRWGHV8cdubnXFX
m+W94alrF4jHLkwD746MBfbOYHToGScPsRcj72ocxuTcRAnY2WNlF08dnjKSqCAPKXf6kYUVCKJB
/URGz+RaJO/0t1LQDoQYCEvJS6A5elt6pOt2cdL/tDJykZOsA6vTxLtSQ60Z5yKiw9EG6zLwEpS9
CQTo2Z2ujEgOkHHn+OTnIYGVsoEL2wCikICTjqh/gGwZo7sG8OCtqqwY6lVVlh+JnAGQOJ4I9ors
nDUZ8PeTCLItfs7oIk8TedX5uYakxw3b5JV1kYFS2So4R0dm2yiMrcE8mnD8OKeB5uU8F27hwdlr
6YCFHAjm2gP/oSlgkPgKLCs6qMR6IKaIYzPdkktLRE65Jeuvf++k1j7nwMiYEfVzDdElk1BFSGuw
8y39KtAoXaoOwgycPXVMdEQsUBmRUOLFwN2muHt3aq32iZfwzOMBHoLZ4zGX2vThSDds7h0sViur
L7pdMqgUgXuB3yAKx9fQo+NBMM54IXAHr8KyKF5IvahJTxj9aR9lAxFlgU/rJvLClHaO61AhOs0d
1Vm4Qw8Pl0qyv5qbiU2EZNZC0oDDy11fubTPLvQMnaymoXq0R0lLI025qzqMv5DLRM0KnHrLO2G6
Gp9m1PG0wEBth5046HJDhmN9slp/fgPZ7R3tqZofJZCnBJtydCBnOTpWhPTcZgWBB0OsmhNzSpIq
7LJiuZOXVGqCvTropXcBeWMUB5PFIa7VoMhkuGsMUtSMqJxXBD4RLRU5+XPgJzh3zEnv3HhC7hAN
xq5J8dyoBBy5ZfAsz0x9zDJnpBk5DJvESHC2hIm1LzNWPICb9BgOY7xgvtyrGnQgAl6MFdXisLCa
eTpNZ9uFe7ZgNIsbw2X6QqhkcBmdrRru2bYB+sYjkCktFnOAdZRphcEjS/32olxcH+psAAnOZhB7
8YXgWsEigojc/CVR4RCDEQgf5g8xXTD1aOSQNdXuOdx7CCJVlm1Idcov3T7p3isnR99hde4wMzxC
AAsPOeXhTLwodCA0Jx1H9BHH3KKd/lHnVr3uS73UBbK5G8d+abCiOd6GEJAvQONBYYmnIA9YflV6
bJ2hvYyaDok9pjYMCLr2YE2KMO7WeVZ7N5MNexK3o/xhy9Do1q2cGLvBRkPEQomU5w7PodKaD7nX
icvIjuHOC9n/RIvDVDHRBMfiuunotEp24Q9R0vqSkxHfyyJY7oGCMiGITYmRYen/BGkG1TiV3s0M
5ezeqKV8iYbMgdhWwMHeJGSmkyVIMgggshFdMtgSuU0X74wFfhwKJlXh78VXk6FHyi3kpRiScpqb
HnCzFaElwGHHhTJLGeo/jIAl6RRRMIqtPdAHzFObTLDAF5cwEOAGmp3e0FxkM25zuiGVxJi0Sb2O
h3tU1Zz4QVZ9y/Bp3BD1TVvO8+V1Mp/fRdQ8O4ZPWRo3zbIpz9X0gYJ/6W0HlCeou61btkHxk4Z1
PWyMhOYRAiy2SgwWpMEtbclpkaKkloHQH/RWAQnHCMXarNppjzR3umCgwedHZb5JEp7lNcXWi+yA
a3bTUv4yDXkJegIvbfQaKydxrcewGqePcJLZfpxjhBZ5Fq2sTHdIZzxiPwAOOuWxsKPm7q8PEf9C
zmlxtgeEg404hNbx5QzR2lFRJ0gmDolhN6c4YjOkHEY50eCpuyuXimZ20B4NXJjXbmrDjdBgejeq
9/7uQAMW5OuB6vd3gqiQ6ATGVfz3T+dEVWMDlnnTH9yMyn/tz8q7CXya7QlmrdPkUhCmEd8siWAj
8p4a6VXnOYe5r18BFbMwmZef0EhNF0LL5lkp170ZMnt80lTcu7/54jgcfzn9kdZmOczcUDyiofzy
ZmGpFYyKne5A8I25GjrhP0ySG400sfQG5F2x4VHEArMGVnzR0wUyeU6dCjESVS6XvilJAFd//abO
R85PkkkOgY4XMGhb3lTwL2TvqmGNZEl3qCqHphpJ5DFNPtVcAkga8ICqdMPWPG8nx+HBEysqqFwu
Nsp0uU3dobgHo9ScnNIn+yP26p/EzgZ3IRiOLVDhmUwbEonI64IC8dfv3PsXCzFgeEnzgkO1Q0ft
i3jbU4YjUXi0h7HhmYYSDg1KU0XTrp6gTslM6E2EOeFjsCdsO+DIdoZlv4W5/K5xX24zbDdbw9PJ
Rsmqvhpa230ZpBRX2Yz6wDQr59V2i3S8IlNNDBdtmobHGJfIxqS7BeCQG7piKzkkUebdmBZqnXas
qFfLKrqkgJx3EJmnC5dBP5nBSjMJYoexXWXcD0nrPxheMH1UYWJ6yzgPuiLB0hxpXJ+6V9dLtC0b
GIgKanYOyzTFk4IfmpHfCjAiFTvxuVYfxdzcYbpY9pRoKdsLCvqoom3umpn/4DqF3ALhk9cFZgT0
hA01qEXLgRSC4VsyG0DKSLsoX1sHM/upL+dguGxi0mK/6wzVqzGiPNvS+oWTrAiyJZDOcXKFcdED
j9K5Gz4QCjzyQ3FzNZj8jwFBmsmxoKTZEILH/xFT0JM32xFwsybFwSJqjeAA+wJ/RPeT5vso1y6N
yPvWTGHjxPFiZE6gHgIigE+NFIdSPljiPA1gs4jwEvPA6ZstlqHud9In/GVE4a07z6hbHECMvs5M
/TB15Y8pV8WuzfpsrwaqK5PgAkAhPQeKVPjqG6HkrwEEg/U8WvKFjAUHRMEEzOr83UWFhuU3z3z5
PHSM+za3naPFg+OucHCWxwWzrXXo9eWx98L6DSN3/eZOFrWhXdrEU8LR3zkYzW85iYaXpKdAVNAc
+v1SdN9JOuxgdVsOFn92o34524k0WkA6/aDX7lwiBJ0AGO8sGMvHtss5tYiA+VuSBXeV06pv5yGU
Lez6zeuIdcFkMl1Ii9PzBkIcT4AeMdl3O6ehRGyovO6DDDBL7LKb9LGg6xz2nIxi1yXWt/Zm7pFF
vQH+3+I/It1q3pG+8K0sereO0+EKFO18ECnPxEY2dOVszSNnjJZH6HnE6k1MBcvKbp71hCnY0rRZ
OrKNLxNLtqcMqealn/DFtTxA96ipvHUdiuEbcjOO93rK9uHSAYpCjpsVUVw0yTkmAxOfP/DjJvM2
C2eJJAxt1BjIH73qOW6bXnJjLdPwSqc+1lH+qDCWwnl516Mb0cQKs5qFUZfLNcDde7SWW3Vc9ncS
GzU0VB5TiM/Ubmxxny0EeObPQ0ZnZJnFZaPJAZ404eaOeF6uTJ1TipyfxXCMcYvQ65kuCidkqVL0
0tdxGKHSWOXTlcF0MSdQncaB7tp5GdojLRiWd2MeRgVE1U3oeDjd1NydOz7CYflUJOisfYvOSVNx
CoZzmR1Kl4KqDAEhqBh2xLk9wICKr8FtONnScOSrXxp5cxZOuwIB8BoU5EcbztPVzO2GQgqJVbwC
G4D0h/Hh1iTh5L6RLgJICuCIcwolmaqD8bZRGMFT0XOJE22Wx3HmEy0Kf5o4JMOu6wgmBL4ZTBsJ
wrC1VAbA3ZwlKGjc6a1ABEm+YOXd2Bj/Hih4THTv/tB973MgIexhRfNMPiaNMq/XzXuS03HpTAbM
TLLo29hteTSW5ooD7KdgGdvx6dypAcFgkv0XEDwpZjhcGNto9jQweraOxcuf+zfnh+SI2YzmCgAN
KAq/TPSolMuBweUrK4qlpjMJkj4vTQCxOwaE5VHUVnxvWqW4RLjBHBkpzGXYd/AGCew8IMukp6aW
WllXTnozuJy01okJC6A17O5nXUb165hQ7LRmE13qgH221ugqV6nXtO+mWCasRaGs7VnmiXaLVkXO
Pb2s56ZdtuEurrsLhnR0JKMsoOYtWn6dh+h0kTkUfOnS9aYuWZ4CHNBerZAl4c6q+6mauH7DiZzc
BOjsGAwu6weq44GjDs1In48TL92vc3kbRnRIk0IU9+Rn0UVyeUz6iHoez88G5p0Yl+G+3DCvX/pO
NFEHw3NvgsTweFToKEQ2QRnCzMx+PE/hI5iIALKohMGKMF7zc+tREoaAJpULGdEgPk6lKS5nhxmy
Z1PEQsyotynl4UvXafQjLVGIm0pbROm4yfBt0pTJpByGl2Zd2o9GRa5VzD72XGP4fEn9Mj7Rv/DX
55bggGbvGCIUPxFRpTf5SPnZsZsgXjC6Apj0yAqpR4qTnsPOGQlCGAxdUEAEYj2ZQ/1a2gYNak3P
2MHBf3BBnBwdH3qaTXMZpvOyeM7b7BjwbdA5mi5IN0++c6qfULna1XKe6Ea6UK0z3rY0bZ6wuc4H
BJm0LIZu4Ms02d7SgfuoiByeWv4gOeMxFJeGGd+PsOBf7XKssqNgCHzSsqSJuGyVRP8t4ganuJlD
mN0l+Ut0vQyil5qI5wM8KbrTYCotQCjBdHWGloDqVr8wuI/7nreOgaPgxs0iDiGSNPIfXdVScjTd
XB4hHXOIIRjmxg7E6zB4fGszQO+jHabcKkPBd9CXJqchXArPVCW5i+pjinkom3VE3YLQCVEE+GaM
CZQTdR1TQU4DUkXFBZ/CYiZWiZb6+V/PN+ZU5TxiDEu17x4M8XvJQ+Uo5n68HW1j2kFxhYGja27o
jKoyCRbkDPbX5MaVweytZi9DJ+LPnMiQl+/GrvhQ7lz727TjAHtuFAedfHVtTqZ6SdaZUMoPG2nD
+aORwCfWx6DM9UGF7svcJulmXiYxPQ2VLSoWXqyoVXjqY5AR53L1v6PKvxlVQrlgCvbvTWfrtxIJ
W/sFqvX7b/1jVGlBlLQYyuEis21vQWf9r+3Mst3fAEoyLXRJwGMvYeD1Sa5oBTwRTabQWA8/JeA4
Nkwt/iDzvt9RlP+RXPHrOcTkMGctQdx+4BC4iGn5nw+hCPNr2Sg1XiNdw3WrY5YRJPcleynQwx15
bNMpH9Fzb02zgGFcu8NT4WK5X3WR+EfU5r93WzIH/nzKXN4NJk87wM3KlNj2lxHgpyMx6VSyiOgk
oHUU1nVSYGFbKWBE5P4OqFZWg3bVSwAcD/5RFcIbavIWz2U8d4G7ZnopfkZ9D4E+SlMCrOkJPaFO
DK09ZuX4lzUZ1vg35+IzMPbTEfT8jkHJ4g8FLkPA4xe9gEtZyrWd+mtnhHEHHmIun8ByhM6OPQ2V
NSk4Vr7JkMvjjfUnTCSF6eyroZ2sTTvA80bv3VnrzJBgLvoMCBQGag4RQQv3fgtwKb0tVHSqugid
NNLX6FuXNhdFqb1xm3WGfwWxfqj+hpL758sQQKhAHYoo02IyuQycP12GYIIObsiyuz4TquqEPsqK
XHOWBsSI8RYrYPQgY6t8/nTz3P5ZYfJFe4GQO8AfsdhsWYv8Y3lbn17WM5nh0TcS1yKcrWurSNW1
6MjpDuP021+/0pfWy/mVMHSamKZ9eEDhl3UmIVXOTZvW16E03bdG13j8Ysa89qqQ6dZsmCGuAWkg
fcsdT1d/t2iWRfF50fAp6Wcv7nmXYCjaUP/8QSHcgaMTpFQuSvO3Kle4qsvlPdCe67Z+C6J0Mrn0
e102Z9dfHfyim98dNWoYFFpOayK7y+tinQeienJaaRMfyJT6lzQGuTGNuSKGiM5ye4DPN6vfHwf/
/jb984UKkcjYlkPdjA7DXaQCny6U6StPeF5sXMFVIbG97btkhQWzxyyDz1IkJ8brxY8khCA1zk26
82t3JHfEGoKPnqhBMgHShLq/zodfWesEPwcPn8fpry8xM/6v37JD7iNd0ihib+XuXFpan96l32J8
a9PeucrdRsYR50KqR2hqC/eyH5Si29yYd0M1eWqVpinWLkvsO7uV+xIj7room+pell41ImzTyXed
V8zU8XyupNfIJ3/BcMaNiDl3LGzOrHfgdMZg8q61BN7ZLBjPJLEgehpnuqc9pNXBg4R6b+fJLf4Q
Z8QXFjDEgwzanxmh/oILtbLJZm9w1Uy8lA7zy3JBi8KMdU/pghuF3Y1sUpupy2lmAZJi0OUUqxdM
qaVpVRHs/A6Kon9QpsGhWVd9QKYeEAvYF/Zjk1q62HOegIGKuyr+gWQSMmomGuNVLbhU2Gv2saiF
PFpNVP7MBulz3y+I1exMWx0W8Gq7IFhxtsg9x9boptHVuHV12+wsa4TaCmwGWR9meWK2hgXsWnUO
iFcZ3eBihPpqWXV/4FFj67VYsLBhH5TPY2WmF3YbyQfP6cHHRrlho06s5reQtPst7lKOvehRaYWN
o/lmd4BouzOTdrYXPq1IbFi144KtdRaA7cQgK9y1C9aW7NXqIKT0VjyAoN76ZwJufqbhBrEmOPHM
yHUXXK5zJue2yBsTd6HpagewbtYtjN2cldTTFlnYu6MTjJd+Mc9lfKd0A6ZnNWXIJduf4KBse37p
tDEGFccOdKBF/c5sKu+dFmAPxArzui965ICnKGvm/RCpPj5W7UKdy8G3PZhLHZvTtVwwt1ioV/Rf
0EfPKTC6jYg5vTJfKXSzJVEqMddtyRj5Jm1MP6gPxRTodDORP9Rf+h0SUrBZMc0UjcLVM3a+kebx
DT43xyfeDBcqC84pumonSEeLVmXDwyvejohIiXiMcNivphiw77pm6k54Z6RAAmo85kSwxlQFOzxW
FfCe2WPHFDb25HWVwj+hQ4zO8rZjYl9t6yQLPww1oMHdmDXJdJkbqvAaskISn4QT9IGXr8VIyshE
G4fdjVD1JA0qZP8D8Meo7US2m+AwTQezY6ZE+25aAJGYgMp9CwzCwO7g2t8NWQFYdBwfLgP/M42b
MjcJRlO9EN9zJObV0WkB+WyLtPfv0Xs7zg5UsG1dpMRMYEEIUpDSe/wCUjzwMHZOeYJ9bKck72Bb
9+j8t5CyZmb/MPP0VRVOLG2DW6XdQCVTpxaLCUip2EnUIvflcmZBR30i5tyZfxH4G+G35Q1UG4fp
UXO0oOiCIgwIRLEL5MvEO2TxZlYxQCgocjK6zeHyuGuHtDPmvjKfjQsih92dJWNG1UiUA7m1pnSu
j2QB6mRbRG4KZpefo6FKACzLJ3Ea5BwZc+N+zIxXVDM1YoWM+8hmXEVmLtNM8JTMbEttq2tfRrjn
RdT0V54SPJKSDsrWQud2+LYIq7PEC3GCIj016LvHXae9Obuw+qR/dEF1vXkjHKhViNHA2SkxIlSA
VAYqslJWjszEaQoopzreZlbWwJ/k3AyqKR8eOs/XP2SbOgf0RkkMZcejC8gMkL/jlXU+7mhgWdfz
KJnVdr1nPVq9wU9obIBEwlhTgJfXrvLs0I62DWkgoE90kxlB9O13HKvIc9iZQdkRqztOOCrWZrMA
x1MteGM1nDjrgidY9A1zNau7YpdsN6EVjaCkuyi2b/NWFcW9HaLJPY5ujpaiH/ul+MRffuuREjUy
3K946bqm67rkRvbz3iyC5cMvb52+/fK+ZGWR9yX4FKrBIr1MH+F2RsXArUNqVpHdCVog8apVVAUJ
/4091e5FetNY7tQKYKUp2q5Ut6O6qpDDL7l/qkEOt8gat1CmwJry7wsUkQe4Wo+RtdTJSMG+xeSG
n8Ihy0IcEl7BupgS/02LZdA3trBcnX40uwvmm3Z+UUtR5A9IWfS+E6Z13URJ8+Ii0iW+krmAfapD
ZgIXMemzA7KXoNEUuNMS48jXimmvmd6LsvBuR7UgahpzGorvGh47w5rYqD6mOVr2EOx1Ka0KYPVY
NKe020m/ir7TV6h2lZYJ4nGXbW5qdXqf1X13gYZ6ibmxWzth2/Pgsw2pHX1rc2NItqUtFsaoETvR
0aUl1vyq2JAnjFUsqa1eduxt7hl8oyPmzi0PGchVVqugH8YRcgqetA59lqAlvo78hujRmCjTTzPZ
mtbP/2HvzLbjNq41/CrnBZCFGajbnsjmPImWdINFiRbmqTBV4enPV00lMSUfaeVcJ1mxHdskGo1C
1d7//odxaDRILeaD8zFfELtgYOdkK/B/GqbHjseCSLkU4WElr228VjqqHouZWO44GjDrBEU9XxdS
kbel7QwrVhdl214zgPevrNGG+p71DU69qV66DFye5K4nKhFsjwSOCHDwclxVy2xYsN5fyIzhFND9
I64gTv7RadH54p9KBaY/QDLBTTfr8QRA1W6V6YWVdMsXrNatGV4MAqFjjrruHpVpgk3q1A/5Pl+N
g37ujoV3p1CkBjd12GHI0CP6Ca99J/PVVlPdDHukHjy1Bf8vnOzWqGbvYGC/d5QHaWgmt0+erXHP
6i99hRerTjT6e3SYYf/HEmhgwQxrcV6HXDyz1uvhrhE4jB8mtxPFIcZFcNmo6VOqCW10Mfk1RgNu
A5CzBOnoX/tJFc8PzMqF5HBnRe+7kzswjQOW+Lk3lgSRyy7z7lxlVyEOX63gvhQZZ9eltACr68FM
l5OmnsbrCmsS2khRpochM1Ezi7LJ2ul93nuSWSL8a5MsehtZ/hdJ+Q2SYjoF2rn/G0r5Q7d13qR/
5Xx//5l/Aim2j4TToyUFScEqJ2J0/6/UDod/hLYU4WX85tHzTxwForhjuwww/IhUj5Nt+ffQDiP7
xGAb23LU7Seq+H+S2vEDBft75Ausc0AdHx7QDzBKMi3kRib9cjPVr+lQ7bLqy1++jb/pjX9syU1w
jeP/+wI/zN+l8pDWKS4QUy5n0Mcm8cKsLxfM3F5/famTedtf29MYvCnAhNcjIQUnoh8VF9oZIAFV
voNVW6Vt4wuIsbEdEjsGjtsHn2HdpPHXDCb1aBMkjMHASicS6Ly5YN7dp/Vr27dxBBsFCh96QSqq
1D7DGWD6MwfVyuurSfoDrqV22K3HahBFIp9iaI2XGI21yZOmyC6IFLwYxsK5K/qW9krjN9GMTEup
Z2NPBiNhCKHFdrjMuBTsEAH1WfmIA6FJJA79Zo5aFIpQfzckkzD/ayb3QmLh9YHKeLqsiH2Otism
hMuhfgtgjlDf7wIVrjfocIPls9USLl9aqdnjRldyogW+d+tbyBMvCzpJ63GxrdyHVwmTU1jddiyL
USVUGDIfzk5P5L+7xu92jQAd918W709SkT9ehoxdAz+adxvH24/9c+Nwwn/gjBiESLx5MakJ/r1x
gMCaNAEXAIs39p+bhokf5zU27BLUG7wJ/xKK+ME/eCEcT/B2QDgxkO1/4vn1DqDwDZGGAtLx7dBh
T8Nb7z1AsbZrP0FyDpHkVjRRuJJM97IaRlI5l374/Jcv5m82kPdoyOli4CDCQIQ+2M3ppf8LGpIG
KD4jzG/vMwvxQOO30P/HWTyX+Shx0DM+hyl42YuYC3n+/7g0myyANVApX+r7+8yt0oEm4Pj3q2Am
3whJhTJrJCL7aIIz7sWKLmCwJaOeIVnBdn99efPr/72dmTuPXN9F5oDMnwf34+VdL4eRQSLZfVVD
EGe0NlMQ26T5dRc5gjt8TYzH+6+v6RoI76eLslTwIYBxBtfn/T032ElNaYf+ngIGr0B0dVhsMfs5
RK6g+IF0ceXnHhefGCcNZxmMgNewIx2psmB2E5RNNmyHVb86HyxJPwSTw38JY5e6Pglm27mcO7iq
O5KwaLaHzoGMqKoG8/pf38f7Y+ftuzulbYRu4DAg+AHejpfYw7M8Q7o/WayVqaL3qSaM+OMBUUuV
Y3uoymD4zQn0Xmr0/aqC14MhBxf+kWxGekBUKIJI7wtnhpZvYYLfR032zS4QHWlnVQ+B3zk3lARk
QeiM6Ilf3/V7fPN0fQhFHiCnLVg3P74rsxBN2ZfKYfxB+FRuXhgtAL7T+bcmns7fLBTCvgwSjXYr
Il7s/UKBBzs2tj05934u1IPVZYAqc+6YEGbPG15V6fsvlOHm7bRBYLrItMxWAdWhKDPrN4/7727c
Y+bkBXhXeD+tWpfjV/R4pNxPI944W58s6JasqZqBRN4gPfj11/x3L0nEtsd7yX8j8PD39448184t
b3bv5TACbGm4em9xDVNkt5e1LDAjmAlG6IF4KmwSmArUs1DkTRaOteDct7aXVjirB9wRSbYobTe+
GksCxJyRgJYsm2kdGl3wlgVxo5YLkdlT9Rsw3/mb7SUykwTKM2SHrNj3N1FUKcRCLZz7JEFDfFgj
Kc9P60aNdfdJytqC+7Kw72m+wDpeBLIFLMYgx4r+vNPINAj38tFLr8taSXLY7eE1lrZ6+PWX/Xcf
E+0eJqqIin4u6izlTnMI0+0+YEpOb2NSMaA2oSOzkb70lfydPa05Qd9tgSZFD3da8GMnQGP2YxlZ
j6lb2KUeCOkmgIdMlOAlEcTjICcnz2KyDd8AvhGhYHlCtwqLGPnJsmjxmEO07rB31uOr16KWKxCF
naHq7z5BJmHjNGvi9BUNnBohiDk8rYGK71IzbLmyKMuObsQNrZoAl19/jdzBj7fFnfCcPVYuww9c
ad8/7xWxDWnmOr1vOQ+2otMroW+RVdz2XqXH8wZu4sJchrw16N5WRbLCXCfZQWRkjsA9oEJmsN/h
TVC489424DysehjJGTnhUCFwjjI2CwGO8jgpCfj22WJ96Kw6HRHQwAYjBUFnwZaoJCaCzLh4M4ph
mfYcAQD1ZYEUwY+75p7Mvgwfibq4cuu4vZkLAiB2cStByju3sj4CmZW3Tqurr3DjnV1FHYCESq9r
x+ebs1cdtBpSpc6aXQ7S1V4QtFR70NSL7q63iSRFTYUHibH3snfQD2LCWaPI6p6nBpIC6sAoeiQt
ODPamLQkRNWdSRCpg1RCDGJkSpk+uvGX3qpkvG3qYSzPV7WOmFzCZJZHt9c5Jt1YEl+56WRGj5DS
IXKJR73MxBdF5HTIe8ug85siGJtg2w9umQE/MxKALl1XEuzLz5IdObXiOc0mjl0sNC4jrNFR97da
QLjNAIYoDcQ+ckZgC8KMgpcBukm+Pc0gKQFNxlPHKTDkmh+DJQhglXiNhQQFJBbCYVFFV5Cjy4mT
2cmcGBoKzmpRdwHZs9DX6D36K0thTXBI6YEz0nVNUrKf5tnNXIrxa9yUIV6CbkYvlRdyJ7w6vYHP
Kw8SzzU6KQyqIYF9dEw4s2timuENuF80xgN4PhtME8XDwTWhzrWJd27RqW36U+SzCX9OcbsyWVFE
QtsTj2ebJWODIzvz5hosa8vCqm1knskpUlqbdOmYsbTPNGGrgjztniwi3srLGfMLMqmbt4DqGW4v
5plZpdtox9QI+7PNqCEtoDhCuJK4/NlxFzfAWsLPLSfb5NrSYb2LS0d0Hy3oRB4ftywawBaQ5Phg
2ab4WQP10GIKD2Zuze2lDdeWqJnCYkgbLwZMJvhJb2q0cx+UNfDEdEKYU601SOccCZOTYyJzcs2q
pE12OEz9pud3CCdCxSEHniyh2TxUMhWsLeS+eLcIYC3jPMSjNwpEmfvp/RSRWLRddei/JMSkYF1h
U6+OFYE5Rb0ELypZxTPZAcPrgM07VpqwGy0MVK4ivxb7WoLAkViQgU3DTefXa3L8eJe9oL2krEue
pxA3ENSZ7SVsNqZytiELaZh4V+M4sz+znSXwMyGBpkzLRv5OuiruiaGCc/MWH4Q+EZJuHPDlSJeT
Goszj38D5/HiZiLuE2+VgE+VQiu/EhFOey7TRyRCFjvqaY+khkM4G3CInhKFkjYeXnthvkoh4ewN
w8Rfnj5tPU3wxLzeV3dGIuUSE5hrEppNLVJWjNRukRuSqpSCc08rT+RkiK3dxXmanVXsXZMUNuW0
G15VwNZLXI7nUYHIaVM90qAHL05twqR4JblSmc3DK9IfRZgQfwVbApyb3CoyxUwSaFxxigpTHnUV
p+0Jmi5KJhRblQ/64VQorGUP9KuKKnxxjVy2GCoebc+HwSayeCX7w8il8PLCkNWyb+yMVzpsE/tm
IAG7vWIZ8ezI2aB4b3sOngGD9yHhEyGYoghv217sAxy7PiVTxWkOoxCD1cQVVOnDCshJNJDGtm8A
xMV8CpHVpm0XYMrekqiyTwXOZEqVciVT66358cyZrAthBiWB9qstEktMSaIuxHMc/JQgqjrwX7LI
Yy7DscMH7FyGojiNkGG+Z7KQfKmw2E82zekVcpKAucmspCmDOHnGnVzuY38ZXuES8IxwfDZBoiQE
pA4HMPQ99rbWtCplhr7X0Q6FAfO4Y8iThoqBkI/baS9R3YUPuZ5Qj1oZ4lUYc7k8R5Tm3IxmeQZN
5dzYacHJxECQ31zMlKs+Q7PpusNgIzuvGQNTpYUNqxYrRND/mP9codxiAY9+yXeGRlY8M4eM4JLG
fbUfe+JbPRc/JwKqsKHPamxdN6rDH+ttE8BTWD2AQfGtVCWi+FBj9d+jj7rsQnP5Grep7SlKjHFp
9wmRGrFbKU+Vcr8/7xOPp5q7CFcqDnK+Bxjg5KvlybNlBjynUYmMR95XxkP13s1XK0QvxhsvJc4I
mIOxEn1ieIbLJWcLCPCVVnvnlB6Hfi8d7oQiePoYt+YBIUdna3LbpD+vpSOekegqRNu0ozjMhCNF
kRuTDApNPa0fweBIEiygproWdgFb9FXMkFTskA9oZq2eqx2UiEkhKmbQoiNFrTMzH/xt7053yElE
jYxYFdS+hWt8anjRyHSM8jxe0ZQWNWfrtjcLLe3T1PM3W4O37vExUncrAzushc3qPB2bemV0BiGT
IbUXG7LSGnTiqnFjC+NQt94xuqKTMd+a7Gaif4vFqdadNB/nRLAt88R/6cz4ddtkRFWQSsRrtWrU
O5G3MjfE7AeboiFlO8pLXi4kQOyO5NziNARpQDHrLxP1kOVJ6O2XmVQWnYMA7gMxVcGDwp8UkvXi
M1ez4Iu+fI+pyxNmgcqmba0m/1j2rWF+C4QTF/Uc8tMVpnD9I3DyQsWelHzRqzlc8uK09ym3sM7a
1GGTpxRJTUsOXWA1kof28vQFvO1FpnEn25x9wWysMo04cU5rN0kVx5oaOzQ/WOh8kRxD96f16bu4
0BYAAWekNPvldTTFLJHYnlhQQTlfZAxE4u8Lol7q+BtebiWubXLGeRoeLC5NHbNCqEZPp1URqpKX
onQTh1Aj+MeOIdMVgUEbysHK8VduGqfZjMEpwnAtrW3Uu4AQMijMHMjc0FuWAi7jmE/A68BTg0JI
7tjvIWb53AJLznkKshDyMz5JvFlR0nPC4B/iYQHGosFVjN3ey51bJFzrPZ06i9pGxDRtx4VX5bQD
+uXIrL7Fr6Pejskp5m4s+Ja8aDFgEAdQs8GxVxMZPI9sCm0q5wTpJ4FKuCeaT1tMI6+Z15t5c9pp
9VBrX4ZQdDzxLHBsekbxzH1Peo5Z3a4/Wjts/5SzkdRC6yPillydj9PMgNUhZqp9G9BKnLJTmkZI
yJz8LavddpJVPuFpSxGSMud7thfUi02nzP1GYrnzJzd6nGJV37pe8DWzEmtbimI4D6rejBR5d5g2
F99SlFKbCP3mxgtpqbe42fMCK47HIu84kXS+rNsRyFNQoegQ21vGZgHqsHXTBsuKg8RUeAe7idEe
Y+tOuNWMu3jeYWzl+YMDk7AN6iOdvcL9umv0ltyf5jpBa/hN4IqMSMtVbIYUmYyYB3eM9wqVlH3R
m83/okgMmwP2JDXV5Ld0MBWexIYi8dSAsk3bviJN7xE7DB4PJm38sRcOX5IXrOoOBJAsYQ9Rm8dA
lvnhTI1Tm5Kuz2L1UKZImQg0t5hPk0t4apRLyNiXME/NCJwJaEJ8Bh8PqTNgk9tSH5DexyfFA4zf
l2Ts27Co2/LPlhqT04XMsT32/SibrCJ5xheRHe7UGKZ22nQXVVV0bHmGLdCGiqhC8DQycjAzvsoF
1PulE7BMVSCeHWscXt0VO5TQM0GBLCfv0IQu56ck4OV8qlN2qzXM3SdsKKvtad8URcnmyNCJuXvf
8E5Upt40VLOrGvJZvUs64Csy1lH+VGrZtCP7nux5hcaKxZMnFjafbXAIU7Mzw4vjBKK3y85RbOV/
+nPIMD7oJt64E9WBib24st4qjL69nCxO5rpsYv8IYd+OjjRsajwf6G828TTJM+bl06HyXTemVyE9
1C5X5ymOHSC7QLArgfPwlUQFAvdNkrh0EnXIwRIS7fOUgVjv1p6Ezi5Qzg1J7BxGbyVzYNffwtRV
G1Cy2kaNUUfxPtSje+DK2VMmJ/VBZeF6lfk6/9BNKZoG3hB2Z7qd9cCBOMG3Cmsb/zm/s+6kFbZq
SzndxHsSF9S5mwbWV/R6wWshJmgzVJXf2koNlNsLAVDUVS7IxWBf4QHRniHmXj76fFz4ZUlS4S/Q
N0W/RzbRXwR41dzkEeK5tAjzP+puTB/h7eEhMcEM2JVDYMZSgb4RXpd8yPDg+9r2mt+EX3Y+UCk3
Ir1bG4uOlVSdxTG+fjgCwg0IP51ghf9OeH4z4XFJrPrlhOfmz+V/PpGA99f5zvcf+j7fiZx/YNzk
okAGa2eiYiJavg+GMQMDwnXJewGnYfLzV0NgMxmGjg/7PgIUQhL+7yGPjYUYkyKGRmC/hLsE//8h
D0KrIMTZEsp+AFc8xrHsPVzkzGE/23baHmd65HxbNmlw68mlu1krkox+DU69x/jeroV/sc13IXyy
aX7AkucB5m9P08v+v4B+zZpjf+IgPMFieLqI/a+v9x4KO10PONHFdiyC5Qkx6v29SYtxfRfbXK92
OC8XG3eiTaGAaUfle0fY49Rn3qlQNTvnry/+fjRxujhKxBAuPU8PGOiHm6VpG2iIZXNc5Ti+1lVN
fVE5M0JJMyA49eeJa//ulv/mK2b+hwdZCFkvJq7v/S2PjKTlgrXsUeLmdldW2fg6w+QG0solAwIb
VOnXt/nTBUPQU5vLsXqBB36cXkFgVB0eouKckoJG/ZQbYgLS6tizPnvJP3ei/5vc/dP3ims1gnrG
LpAmhfsjvqkHB9viRM3nE1soiR5hApFuXfGm3cSLT++qp9y5iauGc0eXzkM/B80z3NpoQT6HYmND
lkH0MGoXF3g5BxOtUZcNpNYK9VG78W9WQRD9zed1YF04LEEc95jbvn8iTY3fToHb/TkM8NRHcecG
CVGgFVg8IagUID26zgunzTSHB+cg9gRNqh849TixbbJViGCn5a1PNbQ3UDyi0mMtkefADGKNnRuV
ZwQYzTauMfsTC7F2bb4HuPvQTSd3ALCwZA4XUeNvfDgdmBblpdyfalwCzNTDaSCRQKCuNiuyj+BL
PHuYb4VyVTNcxx7CHeRRdQcqRFuZxyCD52AG1h/YiYnkoZeuZMklRU9BHA3oM1q8lDPH+ZNVqiBj
OXleqOsR/y//XjV6uWrsjMYJC+9lMwvfh2VpNgKI4qYHmQcQoGWkOySpIsZwCoBjMj3LKm26/bmk
e1QzUFhce/MdnFvAXoFUFa9hu6DiciQYjKSnRLMAAnTKEiegnKavt6hWR0xU4JVCBkWd3xwbLdSn
sB0pHzEWpME/wShgvNxpV/oLZksDFzz12gSdQL+aYhA20n1ZZitgVWLQqEnw0CCXgbr1a/DyNplL
Mf/vPcx5Dhrn1nhLMCiN4oBB8cPbWs0KnK62mZdD18xLBfIB7Mf0I+BmcVbohrNhmeniLEny6IWI
krymM7R6eCOhK+JpP/pu9geIvniOMZHCVAkvLrV/azLIoPBf3nSdacfLfwLatDTcNswVsFczQdOq
7Eg0N72ztDWP3+tamqMJ/vBuRtyaA+HgOoZzIy3QG91znoymSWTI6yckhd1mMfhzvvjUaaecwdP3
76sx2HpIAfdZGUU7EVvZsO0bYd+c/p0xSZptDXLAvrFm5xb3ep+RNrtbUuJzoP2xgAlup94dy6U7
H4YiSS6dYbbxWWeasCt7FYsHDyWNxI8ZCtUEvBjbxc3YIywNNnFdkjdKrJgtwY5blcwHyNaaoaXF
D0Amd+zj4ozRjFV0bUEXHiBUW2cac0wk/amlcd/pmqDCcjfAGbjJoMBfuavQn2CSLa+ztnpEx8Ww
5neLJtXij4GvP4OK2sxoNDISsFe7bDdWPFvblkjtjRXMDEXS4Qmjh2yvcuK+kgY/DSy0MPPp1XEB
vjx0ceHdBEQEb+d5wURaK2L7WvUU1lNLRnqS89gtDUEXSvYQZc5HHAv7XZfpEHhbObdWmI0PC+Bu
Sr7EHHwGqxI+62tY0JeLXF3OCLXP/RjndCZcbou9TAujSE7pK0xLius6jy5I1g1vOrsRiNtWX+Pz
tdQ8cADtFm/71LSV6/gq8oy+c7CmNN+xuDFcS0bV7ATTL8xyoih5Ji96bHYgEh/GjLjbXPYvjRMV
NwVeWP55v3hs2VATWHRv/ewJa80c/g+yVCAajjnWsps0Wc7EkingsgIOIXHpPgXOKJ5rRuvAj2lc
B5tgZsy6mtB0lVFbdD6tmB5KxXSkXF4UZODnAue8yxr9+VNh2cUfhcSeGUUtKBwjTdod06fFnTAB
VhgOgUXG7VMY1HsCpQkt4zYID/LqOLhAS2CLP1ZYDZ9raVnrEYR9io9eLVdv2VL6q4MnHXJfYEp4
X9Z0DsK9bMqLSnTJFahWeofjRHZEf/QUZVn/XI3yRROny+6fO89DLaZdMfE9KfpzAow7J78Qbed+
nix4fFtCf+3rTizRI4bEZbTL5+UYeJM177yld2hTnYh88VbGB9G4DYnX4FEo0d3nOou7XasGf93M
DJZ2vnb7COtqnEI3tZcga4ss/0vlePz7HSeW/AB66CLAiZdc0rZ0SXtY45a4KDctJ4JShtK6IhVp
4qurk26zjkH6EXOK9hzaWXwbZR6pDdzSWeR0soTunQyfWhVTi3SGXuJB+t/i7s9j7QV4SV4NPpuF
X6XkBsWDPkLpjW8sg5HIugXFZVYJ37hC1x8kAcdgGa7sQ0Yc+jDACd+lCktHeOlo1TGtbp2bNzS2
D1329ELwe2aXTxOOZhoLfkOaeGUmMth/85miWC/otX3+RkbIO9CtSakNaYTrXeoig6sMnKURM+KT
EqTDcHaaXghgxm0Rt1y54DDBnjViBMNAmXcJ+nZ1FmkTAyq58CmMdNUFG/5pC4wygz1HVspdaLwg
sjtMQUkHmLqFHPBpsuHqBYyQJF4wr42HxT9SGMmKcNc+wAeT83HIyfHd1YT6mjFVCyxcjUFExaDp
a87ePpbTBMDxfVZQSSSWiQE6oT1M1IGWNayREVOmp9Pg31krZhKMxUwk9aSJlb12aKW9rS1F+2lx
Sa67dYOZT53XHfe6zCuXJLVJRw9o2KqB0yIku64GAk/7Eqe02Gbmil+FH15M5VCAYPeBfkxAFT6F
mcPGqqVVXC2dJOqmrKZi4Mhw0qclWlH3Y9wYXvmQx6Hdx5HzWLWWfdFNmfVtlL04y6YF0RGfmSrn
JKRw1cKyiCtpgCAxwtwipwkfDamAPWRk8NZU5eYb7Qk/3DDD4Fifuhipag3Do8EJknkUdm3+yzrV
Zsox8Bgtp6drGN3VxhI9GND27qsYFzAwGe0HiPY1peVj6OXW9DgTvx522MVmaRY/VCWRDxxVnVi9
jqORiTEB4rmVOh+KmGqZFKxlRCbjgECBM5ECZZPJsE2qOt9hmYChCFACadCCGiRi/npR+jK78fCw
ofXP9J7/9TvFOPOiKtbumsffP7QxO0s5Z9ZHZYn8whoxkJ8HM4/XcY25JSaKWkW4uE9LwH304a6x
8RxAbHvpE6m47WuyIGO2dE+m2OPYRMTI1SFhXqn+2GIIQQxU5TxgqpQQw8ImsSlmItIcnPc3Y1iX
3yA3BIeYOKVzsUKpxsuRQHnewGXLrvCtkf03q9K3QvnLkXVNYTD1Nh6nnX0b1HrezWQBhrje4OAS
9Htq4+RR4at/KDhEyWEi8FxhI+bb0O1hjDT3PG3O5UZVF5x89RlepBZhNN64jetwn4rqekINvvH4
qm5t3aUQFcLpk2xd76ada6PES20KSNWfVaJq0N3debXzQOWH0x2BMd+CEDdSz5v9nCgyVxQ2wRbR
QvYKwPb6Z9CHPBBcp1KEZgFBE7uaTMmWQhuZ69biBB5w25vNDpKhi3qjgkUIAC+n3rWOoUeg3/XA
BAEKsxk05KFkRa6zsd9LVIUSSJdLQfKLGcb+um0zXce/+X90pxiK03AEAAsOEMSPbf86uwVGKF53
3p2QSspYhAfSzA9/fZ2fuh8uhAMxWAZtv0/j9r77EQnMwaIdu/OKQDRwbhTWTwwdQUt9BdIX+qZ1
OW2Hv77uT62/uUHbhlVLZ+rTKb6/Li155RGx0J2fJqyjVctzbEQQhC2Yq8l9Wzf6IQwz9uJ+NlXu
r6/+niB4+nZR3NMV84LzIU6crL+QWfVQgJ44YXu+BAkNyBpL9yk2GHtx0tt9T2I27KbTTPVtfnT6
CP9F7H6D2DkhTMW/PK2fONmXfzbj9LXUf0Xsvv/Qd8Qudv4hcHMBYYjCAH7nv/A6MpoDaFWgDhFE
uuBE1f1OyvbEP4ySGO4VaxyytM2S+K7k8ELwOmhmiC983jXzU/8BKdv56c1FXUJANMAfvfPPPvfQ
xTOcp5L0YnaSMdt6xAbcL066HrylQbraRwIo4EthLerY9T5HR9HSKc3s3ecyquczr3f6M3vEOOo3
iz5wf1r2LjcXIDZxQwAP2IzvXzo1ECZYknF2jFDMt7dClPZtvIYTnwHGGIybqX3MHd/y97nkSE09
QajuPGxrJabkNWbqdz8AivZy3+mojv5YOyu90bQZ49bPBudTnSGMJQlyxohpRV7BLDwoXPuWqOh4
sHA7Ha34fCmhpvk2lt8Zoz+mrGrX+lEpP2R6Ts8JZK+J3RSMvR4wcAVlx8nYqzdYhKM9lHhItSTR
7JUUT308MSzABjf27lYnnD5QhFPSyJ48F1G5oDXTUhCLrGv7wU+8lhAvArsKPG5bGk0Eoso5zImb
VRej11blgXAARGvgHP59Q+AV0ugF0SgNS5JaZzJf5UWfFs7ZNHnD19zO5C1Og2oXFgNpje1F14bD
UwQH/w7Npz6Lhmm8xM9vvlAWIS15hF/EhnI2vOl9T181aXaw8qJkKj057YPli0+2VxA/xUiixTm3
yowxeRdt7ClYroFrrPt1KoXaRgQr75d8VldptD7aU1rdSgC1DariJtoMS+ikh7ikT5Aw9zYC5Gyj
QLbX7eRhifiA+W73MOeNt8UHvr4L5jXKyJLCUv2azLDB+1CksPiMT5uB7Pa+TtwDCvLlSdu2osv2
mqMKu4CpSd0cumjMyq0jw2k7oO/Zr03knCsv6UgHIMjRY8y/V3bXHv11pO/q0/Ceb72/hCkgD0VU
2RcpUgkSUcP4goFRle6Sxq4+dqMzQB9oi2/9As14W05W90j3u954jauuvNmOXtMoCzFQHk0Jwt3D
DRy3lZ4lvIoW/QPfu39Y+wWbGXIas5eSZQ/NQartyEojgjRdHuxoXm7wp5gvg2WY9pjMiTMfu889
WRgNxInc44ZG74GyRR6IFXApVPOMJS3rCA37XA56u/Z++DHgl2xxJbY2SSwmSASL8+Km5BPXBY4a
xJAm17CS/F2sGB76+K0tW9zPwk8DZElJBkTmHNEiwdxrF0+Tajwap625hfO0iYJhYHLf1xGBb6Kn
dLE9oXdEzqXrJiRh+4nYcTvakIk0HoWSzqXoAgpVxfd4nCMoPihOq+wK/mRzSePNtwehBpL0TKIS
3lyHSrsBEVVx4n+tiSIPiWhe5NO6dPggV/BaNt3al9dBUCQHrxXJ1mUsydsFWdPHQdxP5jOoDx7+
56NY7iOmXsEZrLLwWNKdimxZv0TzqkioGvyjCMkJQ0wlsIhwrPaGnXD5NGeYVW+6OMTcrk7XxtmV
uSwFpsvNojfA89HnJolouINeKgLbGFrMVNgdMgIHh7EN4G1UbJx5zOorqISwP7Hgmo9tGrb44bCJ
1NsiiavboG1DCfktdW+Hyl/uQxTVxC43TL83uhmqW58X42zB+wuv8nZuLYKbnA7zLLmGNyHbwWWd
CXKdJ4r/ZwiQ/UM+eSM2nZXrXaPb66+sfiRQLfKolvO4aJ8IW7OqnTPlPp4F/POQNSr2ErX9xbwG
8npxs+wud5fyA7yr5gkrTbJS9VTv6m4p92zPbL7BUJZfixRDiQ3BCE25sTwZ0lRq6Ledl67LVmG8
/eB6eHXuI7tOeSidDOXBt2vxJ2gHPtII0T+lcVZtQR9ncOS5P1dtt4N9ZMlNOrXZue0WqJbHPvMv
M9Q7B3ybJBYa7VpsEifM7p3Adf+gGs8fIo1m+XyQQ3qHirFDV6zHstq68BQ/txpMe+OTBxmcSV1U
+yScypesF72zCRw1X49xjTE+WDpWetqL6T5LPeL9q0bCp4N54HIQQRjVEtf0IKxsOfRROHwOLcEl
UqIjrnz25kMB7HCUgIf7fqEDYW9QR+ymko9QWhz+wKJjn+clLz2vNDY4DRSxFaWDsGu3IfKtj66c
NIAYHWkXNq09OP0FGVt5ckTXM12OzOBOj+3cirPL2pYWEYFggO7sRPshC78Wno2gOPZhpvbKe86d
sTsWeN7dCS9zuGr9lVG4YCEGpXerrO4K5SFbTlBdpTpOiP5ojyKaiBEJLEW6Sm3tmIB1+w5o44YR
fHTmt1bHD6zKvW140f3NksfLTTC59paZiLurMw2BUvIH1JDW52Ip+3vpeuoS+zxIf1g7Np9oOuev
s4dte+kRVwxAo85MXQK/Dy8RVmng0XFGOVsHVPN4jxFFdkWIzIzfC/LISy/uFU6ehER7WOGvkb+f
4N/6u6WWArCciM52p9bJfg6LcWz2fdiXX/BSxQxfC2NMk/qpm4AuWRrfiGrEA4dgh4Xgu7hCu45B
LiSO2ZbQIrPymRKOx5W9WH4x31q2T8SFHT6WKgnOigJ68R67zAh925B510O+hOOGobB7m5SMkCix
2s+acODDOFlQgUab55VAnAbb9Yrmsxf0Nb8zn19dyBV7GwmDOURlfR33g3M1sJ3xFg0a6IGeC/cs
0t66TRWPJLgxvStfkMR9Giwn3KE/J314KUR3UcSJFW146yxjWKSSjHzkZGmw8sDyZ8ns8QZLH33v
h07+qKqZLL9wcOBIw12wYKcNDynw4IaiKLjOghblVcsrRvw1o7ydUMMwbBfEXbit1366F1U270gc
jr4uyJe+xKLvQEhWS1xEPjlEFJjYGezplcWeyeXob+Qi1yMy36iFzDyFV8hvVh/WeDW5G2WtUU8G
YYHRsQPrjNmAl5KJ0PgYq1KeSDxzse+6nwl18c8mDn3Ehe26bGzWAJEDRCddIPDjJKDjbvpznOd9
tSPuJUs4Wn3qr7by4kel8LwhlQ/zFB8WEmILSBO4kXvdWdyGVXEtM12qLVt7fVM0sXrGWL1/cPA1
/NwncXHWhqkcN7jlW19h0FsXcRv1zRl9qSLq2/DNN5mzcmTAkAbdrDvnzs3TjBTtLheohqPum2hw
qt7CurCPYPaVvW3amahpbwptQnb6zBv/l70zWZIbubbtr8juHGVoHIBjcCfRR2TfkExyAksmSfS9
O7qvvwtZVTIySDFfvbHMJFPJJBIRCMD9+Dl7r33hweuqvD+L7P8e69441i1ih9+d6iAcqTZ5Uf+q
vv0LM7cuPifP35/w/vzzf0sycNyC9ceML/9trv1bkuH/gXcfFJ8JhydYvK//9t06Ekc+yguOckgX
sNbwP/19xJN/SNz7WCOlh1zQ5n/6J0e8ZUj/fXOGKDPXFA4bH5Ytz1m++fdksImVxEKeah6ysVoX
0bc8Mm5Agx7JRVh4/wcSuU4dkeJBqJ8sGl6p073RHnq1MJ5/BA6yFofMYDnXnh3lKhortZTgwKt2
Mq+15NyG22PWHZrfhg2KEQotnDy8quso3fs2RvPB/iiIAJ7pCHNuuzKB/CSV3KkAS4kPoCVezDjM
GrDVbcCh0HSsXxZCclKxA5YxR7BPKezk5R8nIVYCSnQ3V7x+TGSN7eQGBxR/cPIpNi+Z9pcTIzZV
aWbbnUN4TwbwyynfA0ZFAGU5h9GTjDUYc9rORaRZD0k5uhOKLyBzyKzSWMpOOMjK6eAGXxISfxfm
BGVkkYb+Hqg7L/hoOca2i/znueMTFKmFMYh9zfPXRRNgfIq3uso3CBzXsHfuGT88ps3QbrOu2CIH
/USYvblnWbyFUXSRWiWjIMSlaYZ7dsj3oNzlalCKkWtZvhSjMPdZKkmYMIeXUpAP5OnusoRfhLar
pq/ecTGQ2Wz6EdPb/y4rtHkSNb2xrGC8/v26chMn1ffryF9/4O9OkfkHTR1eVxu8ArCxxYr/10Ii
xR8Sb7XlkuNxtpCIpb/k2h7rCABLgmmd7xcSvHumBSaE3RgOo/xHCwmtqh8WEh9LPUoZmlZLlgjm
yh8XErSwRBGAQjzS3iU+xk7n7D7O4Tm7Aq60M7ndB8yORHTTfthZA5hlmTNdDWDZvXNLgNCC9sMH
k0Huh4gG8RvSofMeLZ/ONvn6fEB7WWvOtEqBli2RxOCq0l7A2Y8FeHR8LpelS7DbqoFWtw9qQuC7
usrE6rvd4fbPlexfpS5uq6RU3f/+D6TFs3sDjcWVFnWHZ2L7Es7ZCgcEL8e4kjRHKG9PBf6KtR50
ElxlQVt5G5oQ/qVtytLjNnn+xSiC5J2VtsmncS7nL77uGk5v8+ScKKG7bebpfK9yloEtwyXvzmfW
Oq1H7btHBMLq0qqdmlNTLZDX6EWDVgTWmkl5cRPbE683IYPW2pRNM63oSfgbreeCHhKzroYVyiOP
PPVszlmc0Spmx3QYJGIrRrnbls3wPi67kmQOsCIrgxQv0NyMVOM13fd0DezZ/GC0rYGOx3/U49xi
3OHUTf3p1eV1CwmJSZIxUPRVTn+YjCJcZ8AhV+msNGssx7VmFS1MPwp/mg72OD2V6TJzN7rAunSH
NEQnNKkPuDDIKCCBZzBXRHaA0OYH8A6SGLfdEOfefgzsZG0IGyoKtvrmPtBGesfoPbE2adSYH3OQ
Jpuq9E3AZvEYbAfttMmuR6A3rRJeJURzMhqXpCAPmZKI1SMNxXgLnXvQR7ZtGjxMvNX9mGiCvqj2
upCGgGXuUP/Bty1DlTGHI3zIMrYimh0Cw1oU4VHEMZnzQaBXaAIEPyt+voPb27aBwY1j/eC6T346
STKUvPI2K1uwchGOBFxm+PtFq4g7x8Fi7cw0xRWpBvd2ohLfz7ZEVhHb/S4zk12gCNviTQ2OyEGL
+xl5D8oV0s1PcyrTDQd0H+uUqg8z9TRVea1wjbQs+cpWdGP81J5IU+7R1az7puz2EvjMBXnZQBql
hdgitfVBDvHA6QKy91eB/Qj7rDW6WOP94iu8EPQojI6xyLoJR+nAihq4NTQLyL3wWy/d8O49INRA
gYK/WVO8p2HhDQ9WWyQjmZc+Je6a0NImWqdjCGlc1oqc45TgczIm2nRv04j4kmU9yHLOyQVnvboE
0XXVNUGbPIOxyetDUEL3v+k6UjNnPTvHnLZk/7RoxILLySVuY2Z4p+Gd6bHlrWgM9QKpYondANZP
CBGA52SrdFsa29ekVLoOmAjoUSnC+npIDA+TU03T4U/QHHHwzG6rssWlSNpOBL08GIhGyIySpBe0
HxhxoiEj2aGByh8nqrxs4yGpN43pVM/IwlHuEwbMoz5ivZhQPNzTMVwWw5jvn81JeZPO2r+2NXa7
Ndp3rtYu343zrvvQhjOJDY3bhXg9e9F9UIkH5b1Nej49/LEZUD7w/KQagPVjLfs49HYAQM3t6QzF
Ay/ytjP1aKDUGfVnM221eYXY3zWvg3BYrI92XT23HYGYm9og0vJ1Kac/xX2ilWFvydFiHc0M1SMR
tOf39F8Xd002OHMGIDS0qXc27ATW9Oxq3Zr1At8z+Y8MDZbgOZqsiFTSik5Y/1RGY57QQDbc8llP
isnu1M7dRbU0sDjp8okZMdDXGrTCRy4MMLWNtPOb6bUHhusIyFFnpeOdXppk4rVfliytMzw8dNHK
144arpH+OL722czXnhuRb/TfhtdenL205crXDp147dbNjhvqDQhm/5PRL/08bg69PXqX9Pmq156f
fu3/xUsrsFqagvFrf1AurcIQuPkRn4C9zYau+txZ6p1DWMARu13q7tEXDXf6tfdoZEsfUr72JLHj
0J+0l1alWJqWljazK6h8YcOdmYi/XdqbdqZHD/qldl9cNHjMBRwrJrEi25LbCosqZ+B/KVD6QSfs
40v92kdVjSQNBOKpu5VLo9V5bbna9uzTpqMRm732ZOelPSteO7XIEujaeq8dXP3azZ1eO7uA0uny
Wq8dX9bxaO1GrtiNIQt+Vzjdh/+OGf+fCkdUz9Qr/xkYd5V03fKvuk5+qB///HN/14/yD8tcME22
48I0Ydj47/oxsP74E+60zB//HjLyj3+fOM0/cBOwW9D8D2wPMMs/KRTh6Z9VQ+SRUysCleG4GQjz
HCmT+AhzsLVmRxo98xWNtnlH9ApCmrnAnuIq8kpU45JPbVsK1ahFRInAQ0zicyWq6d1MdmWD/a0D
f1ZlHktsYE0kA2WLkxrDOvHC02LnrLOWQUeXJnq+CBMMOduyq20SZhQhwj7HTT7lwhOmFsyuX4OB
iSVchvQJBSr0VZbHVDjefWNM8LBTcjjkgG0TqzlF7JI/TLxneMKYzcLnlQTK8DFZ6Wme1c9OUM47
jvFEbpBudsQfzIHOi4VRok5AG6LbB0x0mm7QIiFcTQY+hi995ETebgh8w35v9mGUbAsdASOlXjDc
j7EJjTZZkltgWVTKyaQDz7qph9vG9nW8aBOH6JphVSx3VcZyeg8P2dsRUlgw4EjoNMmd3fXK3Bgx
4vojs1H+nxHxRP7T2GZ1ufcaMG8Y+hJ35U0xMrrQ6nws94NEF7UmVdeKEOQVHl4pb9WU0edinqKb
3p+qbUUyD0Z9H5HJir1ePs2aXvi2pM7fEhpIaqw3bxT/bUUOGpEhadNf+2DuOhCgkXPIPce6I4W7
2gxh2D+1+d1SYu2LtliiNmW+lwHnhl6m6z73mou2oKGOCOwWzp3NA1P79Pw1240xBeFd703ju6x2
syeTzhzAcipJx0XTqpLM/WqUY3qPB2xcNcEIOzQwgh0bbHJU9GI+kpqZrQhcqphyYqcAG6zQmuYH
27JyTjNpdtePEJSR/QBtL4dmb1iDd+oqRonBxMgU3d7KCILus7ukEBUki21wRSbHLPKKrTmo4sI3
c3oANcDyeE7yd1VP/BFK8XiPLDp48Uh6RVcYtuktxvLmGYiASwpyTV8kAGoeryjEjBPZXfwphhQm
tKB62g/4Wd47do7YtLY/elieI3zC2cvShX3vLTYJMThih9SHXShjU/GaEQm9M3wNw04+z2NmbYN6
mST3caSe2Wu36YzTz4oHscrq4aIXsXuTZ12+c/qZCbYXhdWhjUR2rJh4Yqn0rY9IpOS15Zfk8doD
E7w0I4tJTMEa82T32OkqunEGFyi3UzgXBGeP1zkN9EMBfeMOVwSwhL5On5oyTj/yi+b7cdTOBW2I
/KDLsr7OZpG/1JHywjUIRf+UtM5827iQagu2s02B2b5fhWj37qdUFTlbpMOyguntSk6tcxfMJpvj
wCtxyMc2NJjTJcmpJNnzRkuaH33rJB+YPy4nCQSSV3XWJ1eMhJtHnenhIUk8ICZZRF+ckPmPlZjS
923vqQvlVgEFFhLaE23l2d5ZRcws2gzCYz2Pw17NZrTBKAB8HXPIN7dvmz3tvunDmJLmFAXGsczq
guC58ApZHrF5GkjMECATtMroaAf1xeSaEzWqw/RX6C+6JATBycr8YEYjU2yGazAxOhIeqbx3CPfG
zTx6zWfyKPUF1vQE1+OE+aFkUJhWLtm5mZxotGnnLpyG6UmjTnxBONTfcUPCG8Zp+gPsYmvdiwFC
SafUpirGlIBhke4Z64A8Rh7OoC9p8z0/O2+LMcAl97P6C+Gqaj+TZ8qcPgTAPEL0RbfXqluOnKW9
Jl5giZOnVpeda3+b7ZjJOlMMzaMMaDvAWUuWWX8Vh8UtHufg2q7s6MmWvP8zE+MdMYxGvyKBybzy
ksy8ClQWXBtVYd8B6UGdbYGRuqwqK98H+XiTN5oWvsWLeoLYITYz/JBiHWL1OCaZFSFyQGodSS+h
oeaUV7pRq8B3WGrKvISk5aYnuxHWgzcVrr02lRGuu8abXuJ0GDmmETTABBVo/qGbuuZz5vnIA9Ls
xF4SbMOmsj+liPGOOXPbfcN84dFqU2YlvqKARz2/MghwZJg3Zc27rtTB9ej681WP4vO5rrTJjmYN
9zlua3qKVedflrCgvpBLmE7rLGrcQ1m6w4npQb8PO6u/7lXrnAgrLHdE7zXvOUR2txDhw81ETPHe
Scb4jp2txk+gq89Slf63KcnoBnpLWkUQRF+GbEy3IpmDVajq3VBJfTEhsdn4lqnWRsXnXAdGZxzh
geKiMbu8f64LaTGJtQcGit5spKc8Fs37UJdqW/kIJaRbJOHa9dLsWymsZtcFffNBRqXnbQWWgM9O
FMl92YzhlbZCedHLkiMwHYNjHMhDoDMSz4jkYj/JYQtcK2EGN3QCuqvMmtRWy646QS1QV6HCOpOK
zL0GxU9Loi/1BylclMt1gNynE8YomZUM+q6OOnnJrGn6ajo616tAJ8vBjHt8kQ/KeIw5cn9skoql
JzMqQfMDoMCyaNceE8ww3CpTVsSplc51YoYlyxIBWZnk5MLh1ZV7X8GT4JlAbbGGzdGsYWJXa04Y
8jkz53pnJs6z0F2FBKZ0H2QUdSvLHJ3LQQWCZXCyb6dmNtfk2QI4cbtTkzvWnr4I0+4y2QC6sK80
B3HOEZUD2aasbiv00u98qfotMtt81zSVuze8tKyX3vEWaYq9Af/RbYzKqY+QKro7n8zzF6LhcuaO
qp43euiDB8tN6x26AHuHEsh6dMM0FuvCqMVtFjYIdm3AFXd5RPY7WSbVejCdSxm2Az97IcyrxrQw
W3m0BkBYba3EaL5CIbQVMZ9DcEDW4h98I63XXY7IBFR3d1vPeX2bTXVzINzZRmXjlmus7MZ6GOZg
3odW63+gFrAfRydIJzofZL/KwtAfi0q6uzCrn9wm97dGGtyhg+no8Femou4YZHeAuI4FLFVpTPpa
i+61tFGKA0RGBOYbzfyS1G1BYBNx2CdbjxsXY/3FRJAGj6bodkUKph1Id7azEjZrTfpeuhskB8ON
08zUHzAI9TWZBs2ma1pw+m1x0w89A/RwNsWe/a7cQa8ng1uRgmbQSTpgfMGgYPkju4KffKRA87q1
kUoKkCk86DoN11GcMWTHXmRlRzePrDVPdn5Lelofr+mZpei2zYryte+mbWZkw73XomwacIAcPXMq
bxQBb7wnjtfycAT+FwrfeCtIKdpnJsuKRJeL041KFdCFbQ4PPfqkd1iG8nc4usilj7pZrEE2Nzd1
poKLOfOoViI3PJp+zXQfdhc5x1nFDraSfXhMdN/OmzFy0lOqFmFN0luJpsQMqkPR2FH31SkQnzKL
ydQEBAxYEmylnlzkUckWS0vcQJPsnCshWvzmTWtt8OBHaxU14wk707yNKPyfZk9epMJ7jDySd7Wd
XJeJa/EtxanIfOtTgglyRcMES1PoBZRkhfdkMfc+TgbxFf0QO5sFKbutnfmZEe3nxDfuZI0hJQC4
tUHIT1JjQ0ZjpcphbzoGJhMIHyNHhIskt0CgpNE7fhYQLJMU66BDuOPkFDdGnpAamTC+d8VHqxMQ
GXqlmRRl+SbLZEt2fM6NKQYSRDBSAoGgEVj5ojxFcQNIgRwWAGSQ+JP+Jp7wyjhtmWdrOWIsNL2y
3YH7ZrJljPM6zLSzwZ2gVpUo9pg9cHolqfMRE9i4x0hSE5Mr90Ho+jejh3wNC1p2VfL4PaN239q+
Gz4W8HMOtRFOJ9fuzKsYD82mjwaxnmXLNgdSGGCGL3c4neZ1TWcIEAEayrpS0XVp5OzsUDduXJMv
l8ocPD7Cd6+pW7X2ajqw351af9EoP2/S42KxcYczOyCqiES3MwF3HIoJi49MjmkBeYpGmB+e2lmy
Srs68x6EWTYvNbVUyZaNRP/3Fz+fXywXR51ugx5lEGqdg1bpr7XeNNfJ0Rqr9mVOW0Idkzy+kVmQ
3f/+UueyWi7FWJd/L6dftPFn35OUltQbwUq9hhCXSB3kRL7jFFVff3+d16nGD5PVV8O9wADP+MDy
vLO5Q0Z3UrSZHx01hNxdLNuFzkYXKi8Tddu0GRTOHhAoyC5RPNd+xIl6mOlOGkwsOFyHYEi2v/9I
P//EPu54wVzBAm+O6uTHKZE2lYwVp4xjQ+D1lVm00540BU7QIg+wlJpR3L6Muud3tmhtvl77v3qG
NwaPFrRi7vN/7h/tCFRLvvygYfjrz/zdOzL/4K/AXEA4I9HLIAb+3TuS/h/oGrylo7Mo0R2f9+rv
FhJRBCbPOLNHSJ627/Ae/NVSAja+zOHgFcCc4L0L/hFX4qeHynMAzgsL3wuFDVGqPz5UEWkVs6Ru
PqApixDPZkulz9YWXAq9tHF8l5eZsRkB0Cz+b9lbzhYOenPEM0qL+7O8yiBkfrx600RzgDJU7QcN
xdSfMANZiZ1vkKQVh+9+ll8skL+8VLCQOnyB9eD8fW6ZX1hW4aq9WGKSc9saVk5HCjYT2eafLYev
34pbGTgwQZaR5dkaNVuYtZFGKChF5LaPztxsYEtkazX6+vj7b3Um5f/zUnwnLDs8FD9hn5ftM8td
bmAAlgwdpk3sj/a+jWzTBHOna79yjFUTYlerSYf5U43wHxkPZ2vxXxcHS7I8xYzVz76nwsYbOrVS
e0p+8LnpyJDPEs0beOeffzjX5rn00fJgxAWm/eMz0kXS6fom1PsWIn3Ls4ldeeWOjd9v07rA3vj7
O3rmhOJLuTbzfBM6jM1jcs6BcPEZIeBUeh9NKAzjrP0KBesb1qdiZeXFhRem9er3V/z5NiLrswMb
PxItZvPc4xXGnAulU+l9apJuXZIhxI8VVNvfX2W5Td/tZ6/fC1UE0icfdD9t7B9vI3pv5EpNpjnS
9hNOO+OSDOUbIJw2NAamxL+/2q/u4vdXO/vRPGFGTeTmei97erQhzdeox3pYL1aHKgjUig308+8v
eYYBd1+/Icgaz4XDQ6/9fCmb4syjy8xrZ8Ue3sNK5O8jU4dHr5olFBIAUrq59/tJgh8T3RePM+mp
dp2Djtpq3+ug37K/D+gm/fplHB3jCLU1WNkcwx7mdlqi5SM6uc38xsJ07hRaPjewdNQkHgWN/dMT
J7sI67PiNYIuIeDeGkPmr8bR7bc04sxVgjJ5XUsIeQ53b0tGtvhEvwz6A+eDa5/o3TVNy+CGocFf
cqP/+IK7v3g0HaofSkoHqqtzTlaHBAmKxc0VcZcxDv/Y3ZATO64b6altB4zy3Zg46docvCDfVPlc
nsYybS/J+OuzTTEqAAE4MXF2phzYSnPlEDiHuQOEHvkrE3Ivu722aYAc52wgZ6WnYzb4sH4bBf1C
Yzx/r3oZrgMnaTjMGf7OceyEMV0rEVmNJ5VhbBiMHLVW6AarMXcvYpG90xxmrzMB/3pigrprHZ1s
BkPdVMEyysWCg24td+iz5eElbe5FddH0+7QEYBi607dscu6VVBktrSg7KPyqN/zN5e73T+vPLwgk
KQoD3npsjz8Vc2MXuVh6lh+9i6+NTMfk05pHKxkf9YxzRmum8/8fVyS2BOfXon0M7B8XgKAdexnM
mdq3YXjk8LXNreglKMVl6xDMSOTY0++v9/O6LZcwJWZfTL8ofc7UkV0UMD/PtdqnU44akaboMcLa
spV2O72x4f78mEqXmGcblRJwI+fcRRppt08HUpD3gezdi8porGM1gIf7/Rf65VXwilKmOIiSzuvv
wiRwTg3cQMNrTUgLfmAcCEaUt7+/jEVBeLZS821w46IIo7fxU8QKznNsbPWSDYr1dlPBk9x5I8oI
rythsoedT0nBg2/CKTq18gMZdvsK1Phby9KZ8IplaTEvojWXFoI5JLY/Pi90xMSc9H63FyMdI+AP
+Y4USbUTg0rk2hGzOFol8p/WrL7m1eDfZyod9pFr9lfFPDsn0krDN36BczHYn5+JXGMJNDagZj3b
ViJhGJyvnG5fRro8mq27DUyO3Bi0muuwq0H0+LRqc2IU1zmzxxtdJ9PaQ8sP2KasNn6Zf80xoVxn
4M/nefikU8NmaKnqh6nEP1arxD24UTycyim/Nkz1VnHx6y9AB9ohFYP0hEWI+L1kmP5cUExy4KbG
033U+vVODyJ6B5ufTb+hVUZP2lwXvqfYsdoCgQqxtYn/CE8qWE6i4XqUbb+NzSq4q2a/epRi/jq7
YXkCoRvsyDqcNkOWGuwVKt8Ralq/UR5Zy8/+Yx3BY/HdNzhbRgaFVzOqJlCucFZPC2/xpOiOLUrj
jUpaFnlNxFeamkcEPosoUBRvPAXOL5/MQC62cWkjKFte1O9s26hPxEDacrdPjZjmpYbz8Jmy6hYj
RIm50vxS5f34gc5d/ELuN1RWlFCVHW8yh2SIPup2ttlVm5awNzw11lBAbdAA7bngfnTTFFVOZH2d
kLCwVPoPvoMPy0xJ+zWCD5gImO31rnlpuFZ+mKvq2e9NJh1cKBLkCdSE+rpv3POfSzeJPR1DMxUC
xuTzECAXaGEGlbnbN2n+oSQbrEdoZcwQcCpUYW/Uib9YtmnluJw8hc9fbMofb26X4xFsWXT2dVR+
CwhNZ9fuUQrhLH3jSsvfdPYkcaUl8l6gxWbw/eOVmjDStR+6PElt9JhhjIFStiD1oWKB05kyXLgm
5uFT6NFv/P0a+4vd1zMFegw6ZpzNz6F/Kkoam5iVbq/96WOo5O3oN/dQPb7lvvrMkdd7Y4M67yYt
Cxc5JqC+LJsDt3eu2wh6oxuThEeWY3h5j2Dy2p5CZ7OortbMhb+SVPoIsmfcRFNNcSMkNIkuajf0
oN/46r98mFyPNpLt+AJF9I93PdGqd+Oe9xduElEgNXoE0i2Q9ScVGqQ4/fb7O/2LTZOkRYef2eLs
/VO/zmOWHRV65Eee2nEf1Va4npF9vnFG/OX9JW4Iu+Fye39SUKcd3mtL1N2eM3K7lv0Yb/oyDdZe
KI3j0Dm8ncwWNsYEAn4II+ygvZVvx964mGdIML//zj8fyiWicKplkq7gD5y/r8Ok3Tnu0O45SEa2
ceQTDdrOV1M/ReuosAyaxUW5R0RqI8LR5huvlfWrN5hqiJu9tIJh0P34C6sIN7vDeAXYtog/135r
uKuhjdQN5DCXhHev8rw1jjAMw4g+6B/2XpO7TNpr3NEFXqpsPTCAuupjByqNrZS2FnFa9+X3d+kX
HxPsBo1VXn3qnHP4RmzIBGGn1+y9McRZLYjSFUhQt9TyyRu35BeXIoxW+IHJ0BXO59malkDTr5vW
b5AUhMU3jPf+HZ7fAr2JR0rSP/5a1KAujqSlpfbTqoaUdla1FM3etZP2DtiEh+IbQHLaKrqI/240
3v65Un6vjf/FIsaVaItQIvo0tZZX77tt0AYukVaaKyUOQgncyPVDgd55y+42r8yxwJsDrfKN5eOX
t5LzNaZFz8I+erZoR5FZklrpNvvJtmDHu8xVkrSwN62JcPT33+/VYHG+Q1BpmOSrwvHAhXH2JMtM
VDqa4WB4ooXD6U2TauE2iAE9bBGWTFHbzt541ORMspx+MHacHPW4nUffKe5gwPFyJRikg2PYTfl7
u+7hYIF4k3pDMLEH9Shs4udqcI2rjNFGt4viHNVch6YpXpV8JWftexVurqB3B2sHCc+ZLlwjDkiG
wYq6rQA9pYyvYuvR0zZ8q1yMrr1LrWL0tg7UBfsJCkBSfPVSmiURgUmmF2PAb4koaJOsjd91eWVN
x7yku7aPE6sQW8OsrVMxj6Ox70j26K7dgrnXlUDkH955RKqWyxzMIHB0IIZmXGkRZOWmzHoRMa0s
cfky9K3SnWbQ+9AbRCudUGFXB0B3cNGnqEUQH8TJezi3DrlDKIzSox8NUb2WugLsDvlqirZFPZXt
ZdpznEQBE9QYobpuQJM39u4EqaOfQvOiMMhBpu8AwH1TF+5SXCVS2s8+qdHTyoczyKhMVO1DzYTa
X0Di6XSL+6B/KBPk+FvgjIF/b1aFjPAV95E+UsSOu0aOQULeTkQOlaijeV6DlQz25eI23ubh0v4z
0XBnq6Zz5bs0bhg95kUF6F/EPYKCunYPhdR39Hl3GsLJh5CgqqfckOa9Kr1hFRbEIRqLN91pghud
T8sAfzfGfnkPY2CFYIsMOCLt9+jAhg0jrGIX6f7k9OQH2HX3nGaeYKqGsVmno7MjL4YYGGPYYnVb
RBOtv/e6wdwGIvH2ArrWioqZhAEg4BedqMfPvgLIKJA1wqjqn+fGcw+YJ7Crj9MKRNx7WNNbuKTN
rRsU7dYyy+Q2c8D5azOxLmSRx1fOwO/BaQHZIMEiIwLrvWtYd0kCew51WHgMyZ5aj2mmKSo6n+A4
AQah8+c7APLHRgnibOcJx8Gc3WR0l8ZBtKdsHO0NNExgHYoJIn6Bfk0eVXExODH0wkTehlLckxWP
vmqQ8W6e23k9GUpvQhv+2Uzpeh9Gef2JhCfzsox9uQHc5m1GU7XfPKMpIW319UbSsN4TQOYe2zzA
L1GG4xEmiX3sJgDwNClOtjXuAOZZu8ydngpS6Z+ITzn4riDQbXpy8TRsBzOgUacxBHlGBL8gK+Sx
1z4CAqMJN7OLDjuQ4akLnWTjRZXcmqlAIgPyFSNyMG8A1NT3SWv0t03UyvtO428cnO5STaG/KGlQ
zRvl1w5pAL4YlRySrigOZSH7b6JjYL2kK9DhQuem5mmNqaAkNmtFpblEbFZJoB6zSuI5sXl4PkD5
dcaN33COYDNlkUixOX6suffXzcBTlk5hCYbGOkJxARZXqWpHtJREp1oBluCF2IZYs6buEvJhNHQf
kZf6XYPAJxRDtpk7u/1oWGQ5pPDgVgYijnqPCrZ6Gf05qw9OBih/UyDDIOSqwlJLrp2n0MX6so2w
DvSucaI9a3Y0aZvk0LbcqZVCJLdBjdYD8E/H29f4orAos+Q4pIB93CBpri0oGbsKquW8GvFHnOKk
Mz97Zkg9SX93Yb+Y+UXNJvuiOhl5hItE1Tod3MS5JCqCiXSfhd8Cmvt6TRWAT6EOe3NDdML4jjlT
8a2FYIFQs+isT+XotxuOaO4NqEwylIISoGncTXtFxfIoJ5F+7LF08zDm4xZAcHOaEYGskxEwgC3Q
0tOFYwySdjEunV7zJKBQbp7iSDYvTS2yXTYazZPf2MkhbUOVH51RwQGazO6DC8if82E1DBsQc4Xa
6HkZr2MbAkgDogD7J455gqiA7KLM3vjLiJhTadDuMs5NxaGogRuDE4j69004RPNWugmpNEE0hAnk
RIEfpWA0eKzLOF+eQWM4RUEaP5hFjIneb7WN+kvVxvsyEHxFv86C+CKyZz6ql/Xve6ihw1UUhhG4
EbSclVnPV5WS8lLEoNOxsyV7AfHnoVe2S/bH5DcnMt3im3To6k+07uwtjTP3Bp99423LqoDYpMcM
Gdu4yCZ80rexA/X+unaRsfISNbxU/Lo04ZtTVgQCfmhcf26XED0xo4DqEu43RKNpP0/wa2TMTTVa
MV0YPJp3tdvWn4HiLsE63owZhWAqUJ9UfAd3LPhrDUCXViuaU20BEJ1R9X1WU90+9TH3dfb95qWy
orbB4YwQCyF1EZ4iuhF7HRC8EQyde4NnjkzPvgqimzEh8YR6tyimLzO4SHRDtT04AivvYIUAc9mW
680AXHSNnrvBPoeCtmSF0jiBmsq0Hmtrcm8Stwrf1V4cgQrV1SdiNrKNIm4KdZcxh5ioJEWkqx17
GykJaqU1w01k6B6tNV+egMXxnUTF9amMwuTg1Pzp2jSiGx003ryKpUsFXgLluxFOk4M0CReMZUAT
Z5NkQ3giGIj/Q9gHEgfckKtNOteVXkE1QtgrcXxOE01r6ZNv5kfCXYfhlOOGUstTTt4hKY2p7T4k
Rdy/x5dNXDkKxeaUI0u5l6pFbp/G3oMRzGin63KIb0jXwzPVibJ9yhvSWCR5ku9NxKX3xFGJG7sl
7ctNUWg3oudCGVqtwPehElJkxDei467BtpxuTeDM38yZGCNjXLT9NO3De7tIxfHVPOo5A39jhdGV
kn18F5hMZPAvCeM0E3webw3wJt981P7lGl0vEEv6LV27gk44lGvPqNApiXQmFDUxvPBeYOKBV4vb
czoWfe/FfHeepNnAgLShgcSTxpoVo8NOKwtx4VzdggWhiQvri9/a7GTcH4lYRB4TdOpbJfFPMbso
UkCbAyjMKrXei2hhbQ+d9dXrU4200B6bO1aLGVRNWhNDaRPNitnB1V8J3ZpdfjOfZ7+uuS0eO3m3
N4fMale4kK3H2c6N+0CRlp34Xv91rGVzp0L4LxAn62vVT7C8AcbcWUpGN6HXJHuFDxe6gnSOrGNw
eFFWOcfSiNQHTBeLmt2QHWt8lRXusZoqbh5Y5ivOxOGuBmDLIoafkb7p/7F3JsuRI1my/ZfeIwWD
YVr0xgGfSSfpDI4bCBmMwAwYJsPw9X3AzOxX3U9aSmpfm5SUzAgGg+5usKtX9WhvDSyELe+dbGp/
iUoZ71VRAJvGkXhseGzeWK3Ih43txum9Izq5k5Xonlp6M8GNJL/hXPOfOillGClpfYLQsXdCwmiW
AicyAJoqsJXl7A1+Xhs2miKEAsXnsLfK+WqU1Bt8t9hUgqod6GwiKLT6ER/nLVWFKxleT5llWkqi
Bj+70NF00gfwaVkpW/7Y3LnTx9K4JC7Nco5FR+NE9+/t5Gjyrprt6NEBtw8CKx0ga6flsjEqlo0N
aZ+jnfYnNc8FENpB3dLD0oJfc1drGYgCrvpcAX3Wf0ioH76dNMfcpU4sr5X1pQpxwu6Go3T2+AcN
b9vKMWQw9eIMcV28cN/WMWJP9ac/rnumut8lKMvHBnc/27KEC6nK6vkFF1p81SuYRi7IS6cumtDH
wENzb1MTCl0+0P/Kt7x0SZPRtDhywIiYg54JJ3DxIyUBXPvumGu6tVGRpt/lpZC7bhjscxnhyBSF
WT7wLy6iPFm0odEcjjo/vg4df8hgR+79oOP3Q5gGYOBSI+SnvvPsdH1xSFP3ecr0co9cmnAP5Cq3
KSnm3tRgcm9TsqtBbZjHyFqMTyip446KAX3fm8YSeileu1HxYQQ61G/GHKkwnuG9cLkQL5mw90TF
6x0fJw7gGhj7JnYAA69ksd8qH8yXCQ74xS/9BddCKX7IZMItyh12BzZw/at1xTMBfveBKG63gxE1
0X/OvRDkchtv8fLLX7TrFGZAxiG9NBlvg7QqYmDuU4WPXUog7qIEWjzJrA1YIGx8CmKDwXW40Is4
+8jmKT/BGjvgBi2yjS20m3omA7no5kufauWOj+IutRYCxGz1uJC5w6UUdvRExSPXDEFymCMwIxjR
p1dPx+FJi6R37qgRDCI9IZBcYOi0WvuuhMsGIX70DZYWxXKc51rdOjZuae5oWs4HzqlOMp6yuyKz
EtC9EEr53LUVY2mhrRR/dmjq1o/67LWksWYP7qDikUOFyaZZJJLGkGoUMkRWczMjZjPVuSqlfqPF
YO+PqX61XXFqM3c6RLDyFGWst9/16121oohEjXOcBc+mGjvS8AoLsdNlBwNI8avPzpQ556Otq4F6
XHsJGukoKoqrxNso1RuvE465Y226n8bi/Iraunnnxlq8F11Zc2h12hOgbI0YzBBve9BXD7PDjaWY
se5uBJ1OUJ+jBF+mPh2UWSqoyFY9ilC5eocPOjcgtMInqu+0cUVxV7Nb3yHf1PqGIk6KLOjP5BCq
cWS/l2VWPZiNVz44KTryJp05QDOiul9FZ+qfFdH8rybCWB6YtEbdNbgATnab1Y94Sr3xteXGw+uW
MuRQhlzwlFg7sgoJMXzxJ/nG0xLtbKGzYkD053/VUQqau8qZTHMQf6d4rYgoc/pvu6FDROgAuv3O
KXLAN7v00bveZcZnDn2K0LOg37DDyv9u5rTpBiJKNT+QS9R9aTZ1zUTBle9ul9yuHotm4mDokmms
dy6MtHon/BFFY5gS3h4JISIyYlVRPyYw12zumHX0TpqR3+PLCfS4m/m5HQrwfDQlWDDbQsgGeb3N
bOxSYYVLCw6YCXmThK6ounO62D1zo14pIwlGiTt8x+WVr7wQZwfnOCI/honwZ21Pzo8rAN17/JUY
pvybLNEFoOa25NJaRA6vEqFv1wmKaYjeVasSADFgHMAExHb52xygdm2GxsLHOArLf//zh2krLR7A
E1hGGizd2lvvGtTXwuh26j0g1ziwGoq4gFiuogAVztWjjX+s2hdphtyDsyBlwMyn/CAhr/p3ZrPC
Pnt7sc9z29ePQBFyyUvIvjUYo4a/X+7a6CGt1PPs3OFiUPtyxvhx6yuQdMpBG90MtBEntw65sx/5
rMx9RcbqpYQP9pC7fhMFkiqjH1QBdzNsG7BVd2LgL30wlc73yK2c7zqtIl48snYVHLCxxjvNa8Jn
F+0/oc0F6BY0cI2SIA4JqoFTphe650duxHOnul9p1mUEdYaWrrXBL9NsT3OFOYG54vOzGXk5l0OF
/nca005b3ec9Nzq4HTI76k6LiNKyWyFa3aQ2eK1KMHDzEOb5FcDFjvJN5Q3YqkxqtIu7RFE03qxX
yMKtSCZQBJcA2AAyAoZSP7GTprK1JBJVxt50g5cpfV6WZHwaIWr+Kav/24P6zzyo9DCj7f63NPz/
oZL3v+o2/p8cLUzL6+/5fx5UoN7YSfkQ0nD1DVH5m39j/+HgB+Ojjcdn9Suijf/tQUX7/ctzaul/
YHigOsrGooQjwPxXUsxkdVGm/2Hzx8gD1YsvpiMho147q8j8D8q1b9agRmuvOFhe/DbmybTpO84h
loSvleY8tko7VKvu45XG6zyivA7uvOuQhvpVI+JWbx6tsZyPMBWWDUFZ+0joqYA3qcuQpEoV9Mpv
f8+0WoX1qkPRSM3CdtWmWCnrV+1br1qVK1IJ3FuJM+4iwq3bIXav2ap0jUtKPIkUSzWmYFrVsI6M
TbPtNNMM51UtQ9SC8lHezZ1p4xtAUcuQ1tpVY4MDYIe1O7qBMY/DDzP1c5CeqHLJqs8JhDriJ/a+
6+MXR5TpxlzVPHfV9fpV4ctWrU9fVT/D6RBbViWQq/xWIA0OSITDqhXOq2pYIh/Wg7GCC9QYtqu2
mK4qY77qjdaqPMqi4YqwqpHtqkuOq0I5ClSSAtGyX9VLseqY6apocqn5MBUaJzLdiSdFuStThMps
VUIXqkS3vKrke1FJS+TSHtkUleUuWnXUQWumg7TQ5Ca3Nq7+qrf2q/KKL2dXQmhYjL685rhebtLC
awG4sNEmIz0Uty3gwXFreopTpmry14GJ8YFFvThandZDNay4BssYFGljadEjPGv7LPKZZ5pW2lSF
907DqSPTS1sX42vkc1xiVPWfp5KkJ13ZA8INMbKbRFEd2Y2Ucjb4BR7cceScK4ilouUo+wDEQ765
acYTChBm8VzllX0mbePvdZMWalF9P/GNtfk01mV7g1jkhTK1DH54vjkYzJvoB50pq1PbRVG2WWq9
OjXawi218SqXoE+Rj9rGoGvhAg6Ngm4WHjtzdLN31+R+EYKXrrbsjKLnzOQR7llRuZ3KtH40ctot
LAcqvVifAFx3s3cpI54IlNHzyErp4yR8pVErj9B4P9sqvQw9edsN0c1pC/2A1w9g58Hq1/5lG/tn
2Dae+ACeUjzPyFyf7QBBRbOsIQti+H0HDJH8moTOLH6AWoAwTQ8HeC3jB1oRJr+eL4lnYh5CnQ60
e5Ns+7M9RHN+sCnNWs1+8XwF7Mz3WNb0e+Efr88dsLocShOvg/QKvqCBgbjZFqRvtzP5VhJOpXxL
+PztUzrsVgskE280pVSpuElfPEujSi9zg1CQNovaG4Mlf9kT82Q01PLu+zvLcOd6OzWsXbIFhYMP
8Yp85TFnw4eKEu+BYmOkMa0vfxfrRQ28zPCjy8QYUAfKVhSQzxx+D6rscPsndyr5hUWUmUdbcYiE
2HTnre6TGc5Gkb1/v9Mye633XbC7DRtjZl5JJ2rlPeHXd6OkA3fD5QyNE4Hlmeua+TJW6x6jL4X7
0BIpPNZrB7XBnS5sW6YSMx5ccZCKF3UYSD5p5eqJMKNR7goQVV+9mxDn0mvnjtTKfG4iw7wCOvWu
Y6OV24R3ZL5ZfDt69010stEuE+SlaOILKY8/0Z0pWSniRHusF1yPC4iVxwYM1b4u1jbA9dWiGxr+
ezzTgN7lUdUHBi7MoIZqeDO7wr4xmjW55XgrkNSJ+fLDyGLbLQAzQ6vNYPZ5b8Rl5sCkvyWgY+HS
VclFNfM9mbIfquGuruz6vQJHFJfOHPjerdkPzPXxfaL0fFP0NLtn7W979M8+SPZNz424Mt3r1FlM
D8m+d5bnuO1gseqTd0Nmn4MusuH5aSRX5zrwzKq+9jzHIASuvmojNZwrt58nwDZrMS1neG54cei4
Eqyti/sxLedLSsX4OGVhF9Unq3Kje6PXpjuDwu4dPVxsa0bPSfZOnWcbz1diO8scUYW98kGpQga9
lzdJqLXGFwieQDXmr6ZS9blJUnkGPtRtK7M0jthsf7ZGf6g8+4HHZBHkarC4l8bRmxabr53m/ZwH
rOZL1ZW7QpE1LecKI3BpzWB0F8ZIszVVIB2nfhwsIQKVZMtXqWyua+zfVt/BTvbTY5UNkh66nIQQ
5QO2vfACw9jaTc2KNRvnnEyH8QRum+ykj9YxzeVR90zrAHEiD3VvkNuJcvSN7g+MoyRwtbp+a/SB
jWFV6+A6dPfU8sZnewFJla6hN90om0AjHzoY829rlleZeu6v1EQDE2Ojv7uIdqGR5z/Aumcf86xZ
Wz7rgMhIOAb6QJNRhNB9En4kmo1aFs4DSxWHOFssLq9AgIIFdcmPHpuy+0rmPtqu7dUXlqkjIY6Y
VUxQ9SYchmqhDYAwI8gTw7kUnPkPvK3alflr3FvLLLYjjTQAO8GaHXIQAqHoyMZ3hil/ka3Pt0tJ
ELKs840l5cdQ1GbYeB3184Z61aNFBXrN095nlsAIOvwkmvEGR3avz030NBoSb72Vq42NvhnUgs1y
K+ynCPczIIFoYrKq4lcv4zlcdVbYY1e4GT0GYi4J3hcFsOrqMmM95XOz3iFcf91qOvNp7CMIk8qM
PGDRKnvK3IGhuRPlry5ys1/oZcXJh0i/qeIuYj2rIUk4YtxBpz+NcUmz9NLrFzfK6gdLsI4iT8nN
ylqdIbL1LlLJ8b3S5+J9NA3r4lAOFdjcsDatky4hcHMM/GWfoh6DKWwIV5aev3GmLL6B6ZEbp46S
eMC+HZApCL7DjhKlUucjET8DxdPuHIN6yNxCMOVFrPWVQqFtVZ4NN3itqGYyKjDLdWNLcyMWAMr2
NNSXGm7jSbDnhwlAvVvUNdGzj1fzir6UZtula4CJ9H6lXfrYs4/cFPK9odfNNp2KKChGu6amrJ1+
V6Vp3hll3D+NbToeZOI2Lw6Udgz9MxSDBQDf6I4kvYWkzNpdjnnJLQwVWTvpNQeYNMzmUONTC4hu
Zux65oi9l+HxbRXYIETx6XYgQsGJjXe5o+m3bUQStbDqdt+Y2LsGmi4C7gy3E1t5DKx7ooLMwd7y
lrUtCPasUiywx6YNFiM3NmkCKoRweB9QZyz2C5gfikPnfctKa2MOkbWzi07dLzl3vFzVHU8u5d3N
dJg9Nlk3sq/MtTcLAgQI9u7XCDBo01CrvfOlE+/gU0uA2KAR2jZNw6Fd+Ihjql93GHSP2PVd5U6s
DHyIgp0+2s+WnGi/muKws5bH2bHcFVFm0OQInRmH5N5hxASURVOPquNfzUQkseeRpyg526o0GyA7
TNOJkHMX0BoWHccmuknjhiIOG0ICjGey9c50jjLcq6w2tAScCrLu1c85XY2zO2hOuuZ8ksKQ+7wc
s/jBcrIm5CPcjYTVu1EoMAyaFvNIiBudadfX4xmhYCzm6Thx/11ubK4qeZDFZW5v6fxR4eRJWhUI
xtI6tOG5PdRhCRYD4hEcTjgVuccmYuNYUW0eeBq+MEs/aLqvdmXlr5IPVJPIXZatMS/dJc7sepcp
W9wiLLw2i5VuF+lcU7+mcW7p+2vC1jKE/pbdNa60P6kbnkF5VMun0Rn97VhS85Ua6lcLxmA72qa6
9ZSyQtdDqBMT0w+je3eP0GPeILg015irytaMkFxJa78TdYsAhQzZx9jHM9uQVtCbGUWnUkshEmXU
x+S0dAZKpbSjoy/wqFwJMb1I9zrNhr4GzsfOxXmBqrZBFvhyzVFtBOyRi2PkQVGLn0lhdmjyqX+a
44XKrcxYL/0xEsqnjlj45eY25XBj1XGP78TBclKW+5n/qBOqAc7NXUZjV97nR1AQHnULa1mlYPv+
QMHp8lK0enHbJeVPBlAg77UJfGQz9qtGU0XAhKrkZ1OWPPW1pvxyqZPhzIr6fjdUqdq1BvR4ri/O
1mTzcO0jf6FG07haaUY/drasoAizsE46MDbYVgufNDAwz84wDudGWtXNUiiPwMncF3c5sCUbx4qV
fGII0ekjzdIJKGXCo0D32zUZn3rUx4yF733BXObgULFtXNk1eC89Xu43+D7QgxOWsMjzltA48l2/
CgZ9rH5U6zrfXhf70bri7zgYt56xHNN1/S9XIwA4mfySruYAMFtG6Hw7BmxaNVkqZSNQSP7wOzpP
pzuqgnAXVKvRANFuNR30f3kQuD2vloTpT4OCtZoVUInU72Q1MLirlaFdTQ0T7oZ8tTl0q+EBVf0m
b6EVyBgzhFPq6j5eDRLWapXIV9PEston7NVI0a6WCnLkESSl9InBLwpdP6l3WoYFo/h2Y3xLGf9W
ff6Z6sMnFy3m/1Z9jkWRVth3/hFbh7iz/qa/ZR+XRitsvgQ4GAXpGed//SX7gK0jBuR4a5LC/yuV
/JfsI0z+FwOWh93c5esJfId/y0AA2R2XJCbqDY5e6K//ig5E6O9/6UC4oV1kWh0BajWr+qvD8R90
oNRJRVYYXXKaGkZZriI1DbFrUYD87gygKVdglOIkkXnDfnp1hvIoVZ7NBabjLX9ojZJIhLfWESzL
2kxQfLcU9LoOwBIZVeyN7x6DfK00aL7bDdhZ0nRAhTLuMgXU7Yapyms2BdAn6jS+OxKitS7B/25O
6NYSheW7T6FaqxWWwrXarVqzroE11liMuogeBuFpzSfAFffn91QED4291AKQeZPIou+C2cPCExrx
KMwb36TxqvNL53YUTLmlGq7dWgjhfndDzN89EfZaGSHX8ohprZFoY7O8riN+tXWnWmMN6E2xDcFK
j72Nk8lrYUsG4nhstqy250NMIO9kQos+G4m354ndYgao03pnVwzCJmUb/DBHMzfCCXTJTvSu+VL4
PP9Sqy0eDRP3op+I95g19J1dz36Iv8m6H8ysPSrwxWFimPeJs3Qhzh1gMjNPmgm06b0FSod2pvFq
62MX2EWBR0NObvKTrayE3YVHj2M0PxtlyRrWmZqrai2XH3uSxresSsRlTCqL721YhhsdJqtZ15cI
6szvTDn+ThHq23U26aO4dbur6fjgt3hEGBHLSUdLGpZV/IPV1IuPzLZp3bIKZGGf1AggxMU39Ji1
nXW16JA/W9Id7/EsYUrJk8+M0O+HXTtjuMTTmeLjObTZmW0cXFZcgiVVGPVUPhZtDgM1L7qLSdFr
0PMTgS+WP7RF1tOBC9s+5RP7xNEKQ78zp8uMcyyUmEK3hs13qrEADlc+4Y/Fc9l40OzJDimrap8v
C5V4q0sJUzRp9NOsD18Fv54eC1E8uKpi0YOI6F9dvHEPHvI6jOooizi0l+Ui1i7NTCoNbM1U7xdt
qK66yTvadYb+xsyFOMM63sgWlp3B2/62Jpb+plqGja3W98lJZIkR4oUqGuYXJcImz8f9kEXxTqMN
xwEFcKLk/lapjjJiLgGYb+gwDbxs0g5Uhql80/EexOyHXWqIUO6cpX/WICsxFFxxeuu7yD0LxcKH
ezujx5DdJ1Z7p6HrGHSdh34hrkajF1tw5j876bor4fJ5XhM73D7eS7ctdiw5+jkoU/NsCxBKzNnn
Yv7SYu60NUgmTEH6ixhoR1OwDA9yVNrt6PkwxQYZh5ku3jgMuztTltNO69oa2EFsH2fUjGeBrQS/
pNuFZUSESeNG7GTaySXxumG394Y1gY4ht2z3Bcofy8zT0qc0qvTJpulRYxGmqqiDxOFQldcK2pso
Yt+Oo0x3NINOgcghmHmRVTxIz46P5Hcw8C25dSQ5OT2UE204VQ9yCldFu1/yybkVrWKtC6WonSmb
DUejGx9G0T8zXWsHrZlhdgkjqfiA1Z0YdQZ+DQxI2Bitmd3PcIfLGxZLl7L1PmvYVlvHWfwfGXP5
jgB9ju0oje5ny0vvuFx+VAJkr90wvC+p8eFIZZN8b/X+vWv5K2NFk2ErC/McF1W5IzzEW1qPAZiV
osDXlxT3M8fuJpk478BlsOB2q/l9GWiiUBHnMxfs/iadp/mdonSMCPRiNI84cx4rHSZe7FXlXY0a
h/XWLwZ5Dz0JoUSOCRkkU7jQmWylszjN6iNoQaxAadUTN5aVf+0z9zfwxTGITRZ7Y+LBJiPPyMyD
ydHbAPUp67WjhgRKHNSDnTHbpI62MxasgJ7ZlztqCyc+4hUO52l4Toq5MwRUatiVZaUnVECTJv2Z
a7g3Ngm0Zn0LdNR07vLWw4RFc6l3yAcvW24m0ToPEw/sR6uN+IjkI2+9Y4sK/toZaXtKAMV3G8La
9mfPuz8NDKKj8H+1yKXZCSDQtcGhbIYRF9pTDS/jBOJK2/V+VsWHqOmPM0b2u6QYikfMZJa7YUni
7pM84o3rL2PyRuag2ypTlAeDDpwPeld1f4PvkzxbPPfiJrZag22okBg0l5FYvJJ0a4yWUmAbp4XL
OEf77yoXoNYJTY23veootp2oEcFBNQPuW5goGblwuk1rHGx40XEZfDStnr7xTEZvZg94y5xY3gGs
8n/rUzLgtC0i66qxSH3R8mK5lLp7JApS/CpLy/myK99OmXitZsCdopgpME0f7VodKaoqg477wxxS
zO2BQY/4KRIrTLznQc32DSXjxZeW6RmTzmCSPXBkOj5EjXCeeY74WzktjLvzbGoBMoqMSO4boHPa
dJp+5mnqCw6jGEEhr9Qa/uK2T029dg9diOYRk474N3y5+cUqZBzzLu6FC5iuXFg0NfmX6Jv8yp39
EdeZpwcJb8tTTrcy+lbChxUCVHO3NBbL4G7svHkDRw01fzZ94Jj0wr/Z4ww/1Euad09gHkkt0283
kV/GhNibWTu1RqbusfKzErYo4f0p9BlUAyYQwnjYvA6sw2QLGm6U7348VV4wA/Y9SqO32NekGe0E
vltmL42XUtDi1VZ/zQTLFvwwVoO4I4sjnznWxnSJUX8wi6mhGTrxt5bb6m+R30diW6U6jZyG0uz9
QCfiNaLiYc9+HnTrMFRI/B5QS47nzKPWTdGnnpvuzTz2zclI+rWXQejhrIYO8Yg3nFvIZU2uim2j
ox/hu+y35AV8AXhSPhhD14edbfs3haYYQ1wmpHByM3nsXNFWm7Ko2re8zXrKYeKhMwLyZPVrPrNt
2fbYD6gnzJrlF+EISvj0UYaW6XyKOPGf3KQqP8Ad1zsrQU0NOeKjEph+zmxOmoET0Z5m/ZgSUbr1
F+G+K0rYkYgkgrYZ2xRAztZsfbpjm5z7yLCeAQgjeHulteI5W+TLqjbrA6tv/jWnmtM7YNuZrx70
PxVMZmJ8KJ+yHQls9D2mqPLB9pGsAPOb+ttAc2G0jfVx4L2kd8OGPZHx5Tdmk20h+sdr31UWvTLl
VU/Id063s6pkOg/dQC9kpmm4tNoOVCLG8mMW5/f6MqRAYN1LTEF3Ddgfe4+2RV1MgmrufUp1fCqC
GLJhp5ZuGtrs6e6wt2gbz4jdfcPYTu1Cq8QnoASTWGAt42ewfC5xXlohWV5pljEHRpfqeLfi+NLR
to6YukRHMyvYJQi7DxdpFTsKw4YbQ0u2ztCWv5LMHIjtDI5LDgZ+xEaxDwhzp2+fYtuNPh1RRztV
6/jjeTWXVWcTw21iTjlIPitHGI5sJuq0jbGmx1AFvyRaTEV9EP+QWlJwtFjjbU2W56Wgj/tHauvJ
ng5KjfkgGm5aOfkQTqGDnPO2pFRS545YjvHJwz/a7eg6p5Eh9aksgkqRv3ZswNtNEo3AVpPURmiW
0nS2TbQs51wz5GnE1XHD37C4MaGT/oyWtGdV2vd4vRu1i33KUZsitkIzX17kPI1DYJhG+xFbjXtv
NY32y9DT9k8O0L+n5H8yJWNnWLOg//eUfJtWBDXqNVv3Z9PQ8es//+Ov3/X3mOz/ISA6uFhRwW0x
pZJp+3tMdv9gfGbQJb37N/j97zHZ/8PCSYEoBXjpe4T+7zFZWMzdvsXQbekrQ8H9lwhd+Nis/zkn
60zvAIlQ/OC/GVg4/ldm10qgcvX4ts6Vjsm64Q3FhTWckM0PaW9MlGEJWkg5qxQm2YlPqbV1ZG/9
miA3UP0Kn28jh7m7pZyMteSmQRh7wdwjxLOBq4/bZWd8xp4ZP5UTEn8aO/aLEqKHTxr398voa9Eu
rTMbjT7R3NsYcZTFkzP5cq9lSX5AFq/ObkZHRjnZD0XbW5/aKKL5rGNs87gUm/2NynxRPVl5NLg3
3dIAax0KZ+SwFzjEvrJlxtttdkiUq1XMB6q6zB3DGPuL0Gp1C7CDNbxhbRoxiwxYTQnspVi+G3Ye
cnVt2Y8xnaxsedn95VtZRNQAJTwZgDlUS9CmDJBHQQvDl4sv8dHB9sDDpU/25pR9FY0/b0Hrs6zU
4QtiZjTNfWamP+bcwpLJMyM78Eus29mlaiXsJys99JXVtxt2O9a2N7QP2KZ0W+qck6sHRAuWyre2
DdF3hhG85eHC1sHeLkLrrjQc27fqG1ONHd84DmBA63O/+NHzUnruo1zZk20/m96RMIqlsfeTdnEu
OtKxgcvI96p4HG2ZUdwAdrLLzwAFohmm6uT4dXHupcvPcihHnCV0A6OIz/N47ge2JJQmymTrps5y
hUEvOMeJQreH3HA4etsZv3E/HuZsXCrk5xmCqogatp9zFNHpVpqvcrEY75ZOW374hVsQFIpZMByE
pnvFc9piG3uKARe6Ou1wq5FwCy3C77q9OWSEaY5JbFNoU2YFG64PwKnt6rcr0LftgtVzJ1gYS3GB
ZjGyNiDlBZrUOKaK+TGJvhUJ1qV5PVLdbZNdErRsBomzsqQGIkabYtEsBE3bHLdgBFTQovITSnB/
5JMdAqI+0hxwa88eW2oyS25aX0SzNMFg5xBOyJFAJ95VTt498WR9mEijblr+mF0Mng6RZn4z9HHZ
uW4a7SI1P+pF1h2blm65xWmym6bUaJi0yRIRKTVPvlZhBe0McPUaCdFSTOkJG2C9I3SfnrViXo56
w0fTdArzyZ/N96oHlNrwGCZ312uB6DO1o2Kp709AP7MjdaefLUGiEx0N8blx3AF8SYmrB4J9zXac
XOGwE/hZ81xrwrTUqiBuNBDhxGgSGLnJL/wHr+6EV8iPagnEXsfQAd+S1avwxpB9T7z2eVUECmca
YbLlEd8z2jmLLlQymxmqzYx7vvvsnNmzxm116uURzMnwSxZyDr0EZLzLh+2A3B/mLNbZRC79oW6a
YzXamHeKa+6lN4sR7f120FmALD9SmOe13vkn8qfXzk+PFavX0NPnbZzx04/psvKUeOqaZu/N021m
ahOtO8O0YxjttypaOgqvxPMaA9iMVdmFRgnfRRDrMKsRsnWRDI+pVlHxahiBzwWKYd3mEEyJ065W
6aycpg1LEANp3RQP5AyqbTm1VeD6auS9JTuj4vVw9mZXwh2meergtcVPGO/Unpm6f3I4Lk8DaV5g
UlZ2YYWVHQb2ByGfCuOBHeuDyrrtOtZ5S11dJu7MH6w7rCAfIuZaj2LcM5cLcU3NxjnVklU9Lxg5
h0n6b26TvOpap9A/pt9JT+Ny7HZUrKcooQ7Y08DWIv80MBduO471By7/uMMXODF55l4jp30YwQ/s
OCbIEmYadjTSE/0L58oQmggaaiOtPrtwOVNB04M10nmhdixQhwtp/wSVbPJv20m/Lq3WhyIr37oY
WFzmD3f0P5OZ5cI00Xi8ehWuncMUorH5iwY922VWbvHt1eIjEekFNxdPB4ahKTdITmf9j6LKnZ2J
seVxzMdbSUonmIw+ewJ2/WTHyAbMAR/d4r86sXk0B4jk0hjkriwKlszmuEOVPdZOtvdN9C8va8QF
SnOzBzb9s7Jne2tTw3DQe/OHjPCN03JV03LAAHC2m1G/JIZ1HXx5U3TJs5ObxDSLZctSn2tut0bQ
/Hd8Ol0AvyfI17NUat6911n7Ls2mKxofE4RUcRNwjHrveRQbrwUFaiFKJh81DWuM6apbd1Zb1eQn
F5WByEJjnqnu8jaNkrDMIr9OgnwuPAiRw3JM6v7Qy+yk0iinnQ6mbOxrXHiVtuNhVgRL5LsbbwTC
j118ED9J4YEn62vNu0AmFw9JyeV8cdvmtsD9H8wk+rYys2E/YEAOWJXeTGnDM2EsngyhDmzV8DNj
sGC/42/Ntn8EB3IBjFb+VFN18L35lSZt9rf8fZwpr3M6lNz0rOa1Zas0duBCPDOIMZWA3hcFXoeo
kQQjE+Nsp3a8w9rB9niIrTeEdLZIuoETT2vhE1Btx8mkSqu6jzVFXUjdJk7Q81xjeK8Oc21noWEY
ENUHOdyYECyD1DRpIyP6vIks7SnRxvXxjIhar0qbhwqmu+azRu/AnR5LRQRmLgTJj3nJhiuamHf0
u3w5Tcp6EnQrfmrIJugpROrzne0S+d1YhTG2GyGAFR14zppb1fs/S03dG4mbBj37zWtnV/e4trSg
ybUHZILhLp/Sl661wFZMDjD9xXlh8Vn8mNL8ZP4Xe2e23EayXdEvqo7KmivC4QcUJgIgCIKDhpcK
aqp5yqz5672Kum23qLbkdoTf/HTVoUuBqCHz5Dl7r62JdiP4emujzJuPLK/WfhBT+JLOjMkHO5TY
SzVjk1YomZwFQuB5NRJ20quCRPUffOD2G/yA2m3UD9lz7bcDI2rlfXM6O8Lbj0bCjs38pfLc6cEd
cPjQgPpgZmDzCq9wn10X7aoWOqSEu3H6WEZw90aOlzvURgW93ZHEbmt5ibhhKZ0fM9vSJ2BB9vn1
UFUVm4IDlsw+TbrmXn2/7N/B30T01sXnXMc/MPVs2RzORRF4icSTNHNeW9W6zI9qnqs93jjiE1UZ
3TJ5xVEDe1Sz3QVp51dXr0DrxHIbd/daY3r72XWad9rs7yuSHR5B3tCexpOU0NPKklPZtl+azPvM
6gyiH0XxupNh9wTP4+iUpr+rfVByNg6qTVg7bBCYmdatYfZBbBs6fvMqNc4lGTJBZdjNCQoIqsBW
TafCGvz9UAm8gXHzOYfJQkshT8SlrnvxwAKpxo1J2jvDlZZIxB0sArVlmpSxeSmt/NCgyzlGzmRv
c2rBZ32Q5hSgZ/YIp4A7+FAwgv5U5jZdCMbXGHNaOjsQoVeayCkYOq65sSgDZxSxFMD9we2WFN5O
X0wYd0gjIPYGAyRX7J+QFQsqD/BUCcYsrA6iGOKj7AZ3SxxN9ODT+ZfECOQYicv+WfrzjWMMX6rQ
cXaQIz/BGCZ3pK1RN4eRcxPSsFjNI7hENsodd+5gp4ucKcGan1dMt0er+9ijZ0ZQhnm0rKEU2Tkk
N7qa7IFZtY8tQhKmsIbmSYoFqlLDolmc9oeSiU0ozXMap+ZTAqt1R3Knd0ziojqiQiugCfgP0xyj
a2vkFXmptdPFpy6PKZrSEBtKET5h7mUq0tAH1Szi0mNchsqWoPPp88EYZ/7VQN0qefYwEiqEeIYI
KpKhgoRASC+nkQWu2WYe56DoWpj7cxZ/JPbp5FDkb3WPy1z49dNYldUGTir9jgTAAS4h5F1esea4
gs+qpZW+ilxMQHgcbqrKuvoDo0QCbz7nZfdU1ZiCNWe+b5FLUjLb03YcEBHKumWCgtfMrG15q4Ey
2JLPbjyTNUfnNy+KJ4Sz+CqWodE4kRmfCnovCByDNLY1lH1pVZ2yYn4iuWPcEqHhM00KEyIJxFrg
5ifliSd9zB2shkDVnNELn1yRn5q4s8gH9duga8pvFMC0omK1EemM00xjqodB7W6MFcgGArmfpJUm
gEq6aNtYpU/WAQWP0Xg2yIM0v80iFphpQP3t06k7O174SVcyImVgdHYxWSf3zYRgxVeOCHDGUPmI
2r/T6/RcjlN3NnSEdVUzYNeRTBloXJ6N1D9oEM2D2WH+5y79ZibBwwlN+5eKM0cutA+GN79EtbNz
heoIJWIrNlJM6BjkQi/rUfxruzz+pnn0iRHF6yckhPW+yeSlSZZ40JglMkZG2JGLuK1rjri9IU2k
SP3OqGyxMtP06EE5pVbQD3rmPdlubK7MZH4Z3e5z2EWfIJ/w/FTmfdfeuti9q35uMTKV0Ud862i4
rPwGlS8WNdM9zb73HmT2Wvp+tcNchDIjgsQahmiKtFIXJ8uq79OBCk1TKSo4kAHEOyIYOWdhRY7p
rF06p+k9vGLjzLaAooyowp7lQdfqeDt5nrqRPMEfJxl/NRfVuBmSmhibBgZo1PtgVWO7IIY1LaoN
qazFmW0LNdhYmTlFXiXdtRHL8n4gkXTfa4judFgBhB6AyghqQ+pxUGXEBxugaRCe9TYHnbp5GjqS
DfseIzSVdXbj0zvdWfBBt/U0R8dB75ytRC1NnGTE7M+/8z1meGWiiW92orrjHCfOoTY9uTfyKTt0
FdR8G6fEo1ViC/ak8cI5Pr3NSotDfqTfzXNEg1JV0ckcXUJ9hWHfCt2hQwz7ZmcyWVmnPSem3rWW
MQguDsnoKCSEe9eXprWORo2DVYPxLcFJsaa/oWFq0+9QZ3kELKTmxmD2gPSwdfZuPn3yio55iOG+
uFHOFaOwvS27vNzLdLqh6TnD/e3PoqgoLVRMcnjmf0TxnqD9dM11in1+pdWErVjUlgthkaLbHwIC
ToMIfhWPK7lqloGNsx2NoEKjv0UGlN9QO94whU6DPC/67SLF2LCiT9x6u9wQMIMrkRH7pHlXUJTW
juMwXRdzBGiRkQy8Ci1yK9mulwhyTgznSflHMoSZbGWptTZC1151TKS1niMI7tzm6E5KXzlRnuxV
ZolAyhrUR6v0I87WlrA181szd7eTj6lxOV/AkThjagg3TEuKSyq5jcQCrnB/MLDOc7wgA3N0UkFb
SA2edkT0fkmMwsBTVtxGjvtceWAJqbFhyCySOjWO21Lou2ig55G3NucZO5625NTyT3mMo5Ok/TpX
9b1TtbdTjahakrQ0R+aGTgNnLbhlpOcUjJLQSJB7SsvGVIEej6zKth7u4yqXeCFrm8IFYStvatCB
8V3pXcsaaQu5pgj81LspkSX2DRSuy9hWhFapyVhzjDyyRD/DGSmxvYwbjls8yYKRBqMujN8i0c+z
6IwdNm1aKTMbr9WamAEFuWjkN6FmnHssDE2DqZzDzly+ayyN1snArG+LTeSRtfNq4H3gG/UtYdMD
py+P4aTkSNjixJtnaJV0BVAsJMMhZryF17j8hDTMv08jjRvp2btmQEfuMJ5/8oR1cWd0kWMtjLWp
9G2rbCyaUqZOQLGsrR00rAj63PSxCOOvnmjOajaOmee8mMLY1vlLKzB0t943iZSDo24yQWif00AV
jIrTMhBpna7xAXyrWzILcy37GDe07RsLVQKBWkGGAIPGike/ZE59cptL+gEx01MUYeHHtEovMmaB
DlQnnTGo0RLdFV1vHDTq+no1RkgO8IWrNeJ/yf+JnbzuUc37eo2FXo2lXMcMdYYGxQ9qT6nbjIYY
/EEgybstnZzowJZlM1kRbsMOPTXdSatmuUNbkftoG/AbJ3kTXmAK6yS9KCHtgvK4wZE8UpW3jxpY
A6KJPAWmQhL/IwMyXmm3OZwTJpYPo0u2qeWLBm8x18hGSiCjDi/kqXM96xOALTdrT6Egwwbb0v+J
sg133/kFHfe/LcOAzxQXrHNx++8//qf6/t/R12pxB/7wH5vXnNT77qucrl9Vl/Oj3wHgy//zf/qX
/2qe/7Yb/5r98qtu/GekPC/lj8341x/6sxlv/EFHHysZ673vwjugu/9nM17/w9I9SGgWvhrdRkvx
n1ZFi4BW2vQGRwDztVNPC/9fmjWLgFYkZia361UD9w+b8W+ge6CfaWotGTuLMs7S32Y7NKM2tk2u
xLGsrb5tUICSur2XNq6lMNYBGdEjxzxwSjOhDU+vCCIiKONarpRf2y9u0peGWE/EQvXoblPntfFt
kRAI1KdB4e2HJZ40gsPhhfxl7vE3uMCFzPcX06XhWfzCHpcWH4fNzOINuc9T3ZCHcpZHM8Lkg3ZE
Q+K/WIp7Vz8DfMRl9OsPNLGFvv1IXKeCCQmEVYe7+YZQqCW5WWuQ94+OQ7pgS3snyHshnF1qWYi1
V1mjNXsh9fqDD1+6Gamz2O73vtP14RYOs6huQpeidzX37mL5J+9w3hkoZy9embjmBhLBiIzIEo/k
ebTzzuJ0c0yVCDnJJuXcM/QLJXmrsinmAFMB1qeISj09ak4/XvMZ/AD8CvuF1gT8hJQdDlMd3LNo
I+n5F2tO6yzRg6NhhXK4IwxbW2gb25Dl5HZyMP1LYfIQkONnv0gTJMlkabBZIECKMwqRjPi0aMHp
DYk/RBtKkfGixxZW/CaOjEchNJxjiav4bkqmzQcNeNslcpZMn9FIPA6htkGdRh9gDhyE0TFlfMFv
RCI6wbjEcI1PsiHcnnakZohHAw2XOhqV5RpniPqU6Y47OfV7w+zK+NBKxfMXKSAJmrEYTWZZGo+a
SXsRrDGIh4+m0XLlEjXy+0zsmxV7n4fpvscvTqKWo/HRoBH425pJ97gx0h6f+Dg3OsWRjjbjEiL0
dziClUW8JjeV759ipHxJB6QW3YQts+8kPw4UUXLYSpx7SAX808yJuEjJRF7jyrHaVr1natPXe2vG
87/hOgIRABzGZUnI1RpQLbYNdoQZXFVAd9oQR2wceXyYl1viLhcHowhyjKE2q6MPCFysE051bjDT
O7qNo2G+hwbIJCkdeXnNyBLeumkSGjdKAhFb5b7gt5QOHl68NEZOdUKYb2439M+NYZweHUrrs2b7
I4ViGlpo2iFDvUQp7eVpipxnrXfFeehrJJFYTF+MwUr2+Dcsj35W6b6UEXqY2tTTESUSj2w86OOF
LLzWC+J04IoXeZhNB3SYwEbsyvWfMQGr9t5IZpyiNlwhaIHS5fIOSeHIO70dbRNlZEQjDF9TY4ol
4wCNOJUrT6TxeShG7l1i1tbwbUqnrv7AH4v0W423A66TLh5TB7lxgFTCflFGyfYfE0/7OBnLnc8Z
KjgrLRy4t9kw5wUkrqr+wJXh5XLTkpcyq6sh3CoOMOo99ufx6rHEy402u1zgxKgNZ5cR0nq0sanV
DA8UJlOQOBlkFWO8MGZt9hC1pvFk0pmLgN90fArNxxSbKG+bv6Gi5rrQd1kAE7asjiX5xfIxmzkb
PmudOzenFpmrRLHk85vkEyS1p7kYJp9WhF5k17BP5X4kqJ72a2+aN3MPcXY1TwXXUpLOs6CHBsAY
RHpyIWqduVhIyu64tVhV4gOKZEAerw8ytDhuHGMX3mOnX16KVpL/SZfNZA0tLdIXkw4kX+AJL3be
jzmF712KrKYJvAg372cX/BgR91BLVl5O+u5KyyKQlG4YyfSjFBIYJ+aUqP1ihl6bvZOsEAA4xnC2
JUK5snSobiKa/xs3jzS5QcfLv6TzOB0QZ3LP21yKc4rWbHzndWGTfbVBNxjNyprwGW6Q92OIKth/
5gZDUfraFDJozK2qytH1m9gwZ4moB3wgUOhI/5iMDFqSJPLopen+e7vvQAHN4sHto3EIODJ1T/Cm
tA3njHjNg0HrvIviGzP3w7UZhtBnCjCBK4F4xF7HbmHvNTU4A4nkaaMl76KYZE8IUraDrIjyBztE
TgZqDUbjGU2pEZiF/lEre2ithP0xzWS0lsQDyjuRGdGnHAPcVwIVQ0AAkjzH3Dl1g2xIe8zlyDnD
jT7aZs9gh01qXZXIf70mLD+CRi62RqlHYeDOhb3SW1de/AifEIi9xgS7kuW3SR3lT0aqXCpW1W7n
xSuj9eMYlBKSX18M2I7zuTjZVt9t6Mjl9yzr9UdGJPFDb+WXwdXHdIcBw9o2U8OsKa04vSIRfoiU
kz/RVFLRlsZ4efLZwAgcbeZDrvnZ1jMttJPgIRUuNZTxSW9Wj2w69fvSLuoYU75a8mr16l0MHIpL
WyT+ygNPBxvN7cYz3VBzFSV9sY5CV31LJADFvLOsvTGnEX0Vw2DGg7hqHes29KtxohxYK5ylxwZY
z87Lm4muFB62Gxfw3haXyz0dunq3aPrWqNHr92kmwXuNBmP1ciIDeTMVQJFAi4YPcG+dnaaIXrHB
z5LXqc2EJGKvPgNGbI4s2NNeL8vphrOlfzO32YArSwLqNywS5OGi7uNSOY89k98vOnPWIxaG+ShL
SSv01xXKT8Wc5boEMRBR4qLXIFGN+uUv/oOmgtKU5nWIox09HXzcPNAHk03I0iTtBx3/LmlMcv/r
T12qnh8LMRc9whJYQqXrWv5SNf3lU60QMUA82D4ptayiiZWwMNStQY3x6895g2qm4HNdx+VTfKq9
7zyQv35OH1dOp/woPFjZUmG4umTNLsf6AwhVFox//mGuTjiBS4Hs+W+J+oJ3WIsoAg9ejvu9qgA4
KNhJgZZ0v8sN+LmQRbqKf55aXBfeT0j5JvLdWht152A6kziXNP12WMVz5KItlAGXWd+vv9rffJ7g
HCJ4TOg/YTX+8X4Jht5QlQr7MBN49vx9CypjkDuAS0HErhmZc3l//ZnLk/fjM8KXw8vDpmJx894W
61MRodYD4kjTu6S6crWFpcCCyg5cjgZ7II0R9iOt6PmzrqVsH7/+BX5+SD24LFxn3SUsCIvOj1+6
Kq1GH8mCOHRdAuFn0MybUQzV8X/xKS72JMcRtsHJ5MdPyUNjKEMAD4eIYOU9uDS4Eh494X/+KRwo
QbORD8SL9+ZTnNbErK3xXfxGeWsnwXZvQFz854+JDYMVIjunHY6bb65Yhnw+qZPKPhghAYPoHHko
wKm442YKW3FmAkOe+K+/2M/rF2v68pb7fDB/evPFMEASRJ871kFj3PNedB79Er2nFEFq4uOkWOz9
jpp5RH79uT+vLHQqkaKhb1ukb2+/KpjEBHiabRwyhnqbEO/vscWFvJ5Tx/tNssPffEUeDthE1OAL
gMj48QlxGZ7wUYVxGCUTpKkQ1XFWNK9ziwcmW05wiO6T31zXv/t+JCfQX8MjB8r2zYf2elKase+I
Q+6AdygLSJu57sU7Djq/fdNfcw5+fNWh+EOvtizGHmRkvHluqtiTHkxIHfCpAvIKPN4eoG/q+RXj
rDxXyFjKVThRJo8Ddd1AraWgafRjiJtcWRwuKvsljwDfiFiZVJ2ABeOLlznYfH99239eCMGw4sfy
WZGglBrLmvGXjYsM6SGZtJAnHOa5GSRhUn/A/8N+2ackjdA2pqz/9UeKn9chUC+8VWzPZD557puu
RZTTLwnZ4w4aTFYJD9vk/NCOY/vFk4ItM67D5XlPE3EG7NN86Hsb76wJWe7aKKMBkx51M9EBGNV3
JGpjovr1L/h314SVkmeF+BFdfxunojdApXuPt76YPYpuHfogw3/zoHKzRJXUMHj/9Qf+9GzitVre
Blo5PKKAu368CU2ilqJ/mg+9Bb9Tgf1OoUFBYWNn/20Y5t99GH0jU6dBw1Lz9tn0ZiwLuKunwwh2
6EJEnn/SlccpB0E2p6Rff7OfbjXfDFuKJXRz2fHe5pYUi7gaveJ0gAfNwTJKWp4sXkROib/+IONN
whpZPCyXS/Fg8+UQ/L55kHMzTkYsNwMVhMRbr3OG6+i9qzZ7Cukvq2Od9nRCrMgCHDXExciJxDWJ
fMuXbbBqxmucZPQJtIHDUqDEjPXblXKvaw6tLLpe4NjR1XI8J3Bz3g0GkKQWkx9gl19/k5/vjy0o
72iY+mRI/lQKJeXk1W6h1MEATbseSjBLqAOSXaRP/7jqcmzBM2ARDU9Lz3y75reRbrTE6siD1CFe
ekbK928q8loIVAdNVRKn+Jsvt+xef1kYLbY11FG8+i4GZjAqb+4SYkBTNNK2Dk4zWl8dx+gP0gr9
59eGiOMqujrNnNtPTNuM37xkxttHxOKT4eGRM26D/qUSWiTZf1nrrBzegTUk6UEIOkkz6Tge2tDd
5KDeMIJhDL1P4BEy8KRMHdQZ1iZvoAmmb2+0cAtWTPmnq94VdBHnbOnXNNJdDhad5M+zy3MkC9Cq
u45//+K2xA3wLw3Ez/laBGFIZKCm7m2QP89yebxyjc1gR/wJ/oNeTvUiHVXjxR5GWmMqzOj7ZTSO
QkjCfeSuvQh3762taxkRUhiT7ge6DWfptNputBLnUk1Cm3dAtIHI9G1JXAy2RrA+eopsRrk2o9LY
kvWpzSxXgHaq52FdTc3MAXpODoOXiAD6t42lqGOcAlG4gyXZ0vvWsdq+LKDcindGkOcVdLXIxZdB
ehlNcY0JXwBCdWmGTuSmXHr8EdEGZt9ckdNKixJ1qB/Ge6fPOBWVzczfzoAQvhefRAbQeWF+ymYD
fBZaGCKb6RvdcuaL2QKGJ/NTjj7GEU8br3jAivhiFlWOriIiXvRemYobYhA7BrFEFHV2rWad/QIF
sWi2jJ9hlemGd4LqX0Emr4X6MiqdbzGYqT1/NZ2ys25lg385ADDCbYY+zQ/y1e0XG3TS/FAvod6b
zEitU8/VBMhdk8cCpK3Nxq3DxLNY0wehc9Wil3N2XgFUZcP4ln+xc+JQfJqHxT8ypp32MJIIBmU3
m9m1fB1FNb6V3FTGXcnQvr2KRIvVOuNxiS+cVysZMMsc6kDTEotBPjp0Em/bHjE6oURg8AyWcHuO
eILKsucgYbhD4p6sPhTDTTxqjFHbUQCPQ2dMT8uDpj7vxpwz7MpAWCUxIuujfBQlFqmdl0BKuoX8
6xhnLZHsDa91AD17nr45cmg1xE5F3wzGAJk5IY0QD3fpVI3fIP0ysJt7YLqvLThSgvllzHgUjxac
0ZckjONwo+C7IPx7fa0wYRMFt7wzg2um3ktJSgp8cHsSj2IUcbKn20tv3miXsaV0bJ4iEmo5mcW5
zXU11NIzN1PVfZoS6MnbEev55ftoRsDBC21zKSQii9rOq1zrpRDp0omVtOdxlnH8GYVOB/51+3Od
jiZjTO/KPWFe6oDw6AnT/srLdHUs/IjXtKi1BbI2WVxYK+wtc5v6MPLuVdnwiwid3gmzWUNdS7KN
xo8d+gcAVLlrZzD5K3/sbu2RabKTpqiKULwl01fY0DyyKXZx634SNV3geKI2Nnn/BtCRK5sxALjo
mHYFz4rFNGdR37Sm+47CPGsjfF1tVZurHJ0XuokwnAt681pup4dcKrr1U05TcksHbfZoSWAXPBS6
PtJqo0PeejTI5o6M1e87/v+7ln4zJ6V4W2Zl//2c9Kb8kryUP3iW/vUzf45JrT9c3+aYSV29jCMp
DP4Eunp/6JjaqRE5gy6IDv7qT8uS+MNlqKpzpKdsoGZlR/2T7OH+gS2DpK2lBvvuZvpzTHz5vicz
Yf5vc6M5urzZu1FTMZBlHMvhyVkSc3/cPjsYE8nMorLw4sc1wRb5i52SUgKeXDcIKZp7gzwaNZHt
1Gk9i3dkiJMDEft2dkIUQkKU2QYEd//F7URxNwMwRI6TgqOP/Ax9Lz9VrMcqxHlXzuXHwg7NG2iz
xh2IL2LbU7gSt7MAshVkaQFVSPm5A1bSe3CZZV3l2PV3ev9SVBKnn4qz57aHI8S8blkt+7xkoKHX
44vKW2o/IMrTDBMggpQ6+iXuZ7MlGnpTO032CYGdGRFuUSxlOOEY8IumBJ5egzoxzP3udiG/mjgi
w9la25Km3SZHugsIw/RTwqq81Nw1/hImQnMpPpnQR70NNtsEwGmZO1gF0Fx+rlVN767V53OnJqxT
Zq6Oka+Gz17Rlx+sNgEhjQV7OiZD1txPdcrMKTaY+KRGhcqhA4lZ1IHTGTpoIG/AYzNWF9ucKoiu
3og2fCoGFzF6kp09sxjvycee0X2160nRAnYH0hSoZIO+7MivsCYq2sS9iEb5HPrM4vOokASbY+Fd
KCLrG+D07YM5wVRLlFIbwlrNfThTB2DHycqD3bJHpNPcHRHaJOHNjEz10LPJgVmKiJNYJXbjnjy9
MMpAalP+bBZ190A0Oo4NljtOe1kv3idkor5vtXq8qQcbNUnpa6dhRoPUluBIKjh/S5U2n9jwund5
NtVNsORpnYZQNsfYI8qJSmMmvW1qtWyt6Cfc9VaZb2rKmXRdDj56JArh/hYIhxQrZtLZS/PKvSJ+
wN5FSUE1b6SD+pimkOcXfnhTM9E2o0vpYVza81olV6zh5jsDjcC9P9t8GkW8fBBIpbZdE1tHwQhV
hx1bxXtkvMCqJoBw1NnNfphEf43igow7YhM+aGUkD6Ze+F8HObhy6+h0COn7U4pthqbxr+Bq5iFA
CVdp79PIdC44L6juiE/XypVPM/6zVVemD2oFwmGkz8Xat1sRNIUoH7mPGehCFV/cMVW3SkzxwWUY
4G9ENTSnOCytteZMUbHmcSVy2GyQ2bGfwMxDrHQSVWTdNr3VVZu4KupzWrpAUKAB8Ja/H0uRWqi3
IlpYXJ7R8HTAlOg0+Z+qFFHLDuP3U+pcFTufnp/K79uOAf0XP+HQkdfWk0ZxxdVgToeYhNJ9MzgX
4aUY7S13DtB3M662pP8w5rw9GzV2+Ycw9KeVyEM8325n+Qonh1EFeITsh66zAYxNTHtR909NEGN1
P+MHGk+tDeDTIj9ipSq1eM0YSvthn208BuiB5H25hmqE2ZNA/HwaXyEb4FX09OImsDn9tVWDIHmw
ZjUUgDlcp7QxpjTafujks4Xx/17LvCVDb+F6mAA++qh0bquF+VEs9I984YDUXTHdw1YxbrqFElIt
vBBvUvk9InN5zYfvNBGA1aafb9yaG2lihSAjI1mJJj4XTEy7hUuiAyjp00M9EK3WmVqz6xaGiQ/M
xFmoJjZ4kzQFvUPO0Up4aNLMVwYKs6rnGPk5iYkQUsTCSnEXakoCPsVfOCqwq+nvL2wVDA3hHgPW
GEyd/q5cCCzhwmLJpi9S9TgauYZhqx/TV2yL8DN9q6v4aTQXpgtwFwwMUF7AvaDMIIs1Ma76QoIJ
2/wZWMWdM6TppW3K97ACx5UxHd2FIlPo1UOfmNgIR7cNhgU3Q6zOq9kCBk1HW3fvxnDrpgVR0/UM
RFdz7Nwy3FcHaaojSnMcKuTE7/AJWGuhpozBKK3ptetn8UFGrpXw9er5QzwqdeuPg7V1YPAZPEbI
WACZ6JE0aLkvgB2Cz3aaXWo7C39+0E7VfJ5emTyqEmjP8dPfN9PkXxmoZvGahkZ+ny1IH8eXX9yK
ll+WROI4F36zYSTqFaglRzKk+xKUL5FwU/TI0CZa28KukKYDEZoXnFDkRNOZkDrSHHshn+Ysonlh
Wwr0ZnJvS63hlQBOJGH1wH9BHiqLvHjo8zC8txecEWdQ4IeVjgGI2+RDTFhnBvijfAxf4gWIxPlo
uBgLJCmRzEudBZxETEERtKZzUAtUaex4dEj8fmcvwCUSMTmZpGMY+A6/qZG5nweACFdP85FcdOO0
NafZ3y4D0m84UsvzPFDfg3gaWgvak1zAT6wx2iltE2hQTVw0V9jb+bpZYFHmgo2yF4CUP6r4s/VK
lfIrpQI36648hPnZR2p7IfbFXjkLkApjFhJLoV9cCKkYQlJ5U8wArHLP9Ndat0CtBvHR7iWufqFl
D8WCvrJbIFhtZTW4yxYyFsvhQsnqdQe3NcmCU4K8YGUvwUYLWEvrmXXZaphA+SbjjdOyRY7Z7Nxo
OcGp69fi7//r5N/Wyb5HZfmLOrka3hTJrz/wryLZ1/9YYoGonH+okH3nD4fsb0HeFYNfA43hf1XI
5sK+WyYNzDCXAvm/KmSLCARnqbl1OHr0pvipNxXxLytk800GAg1tExuPQ/XuY+03zTcNpqlo2750
E+KtmmI8algPkZUb2XU07ewLTp75Bsol1BkycyDQZK8wmlcszSuhhqm+dsEuDLcGWEmPgqYNn7OZ
1/vYLIibuE3S6KZ6ZdCEJet/QHYMQByBagREhvs82e1w30HfV0iwkRsdILnkX/oetE7fdN5zPFYp
yJ9X9k77yuGhpbOsAPQKFkhPv+B60ngh9zivFJ9yAfqAJM+/ljB+IrJ4zqk/9uQnNdYVTBEsoK6v
w2+tCSAIe9wtEl82AtBZ6Yd5AQlZYdS/GyNM3cakMHuYJrQhwsXg6svRvdQOBP/1OJmKNz0ab2m4
Cmwf0iLprNC0+6pM4Za6fRGde80Ib5xX0lEEQ4g2fGVaJyNOszTQWTCg7Axd/DKTcL/PnVBt4FfH
H8RkAu42vcLb0QHDLOIXTv6AMiK+o2KASoSQcZ8MebRDbOYdbAhsO70aa3M9F4WD5ysijYxY6dxd
TRP0kkWQT3sgzqhy1qiC/C8TSXc1LEDpwgzKe7BqjHgDI8yaQxdm6QblIomASK7BAzejf5SEjL7y
EMuV7tfemXw1gnGJleuuvVs0+2iKqz1hYIpTCEqhwE+KvAosAs0fmnxoD8L1oB/hw7+v/ByUuFaX
+Z1wacaQoDOnd4kzVeBsbbd/n3eQs53Oaj2QgZUL+QQx1hLO4/qUnU7YEsw1pJucuJe7Ml5wLlhK
QV07dYPQb6T1oGPDOLRpYcYrJx6ji9fW35iNTB1G3LnBkkhD8xvJTVADCLjIh1Vize3nUlJ27MMQ
fgC5ZelNb5bNZvanlOzK0ulfaKdxqBgkQBsYOlvMbhKLvNmYW1H5HLzGRAx3c6ui9LnRAen39zO5
4sCHBWKddufSz7oOkxtfCsNn+vOFu4sYLyCWNOHajlYZa+qkz3KqiGVw3CI8R6rx14wZadRYbf9h
sAeH+ksYkA34DCjU+MrnB0uNqDpL2sdBK0Rf7sMS2ypj2GIFx88Jet9wD2C3sq0qiNCF2CVR7GO/
ibJh5aJUIvHKqjZKrwvM1yLcwtGYVprbGuCrfaCtkVmgBxJHo/XFbaVDIxjxoemWv88H3T7NNXbR
SZfwyPRy2oNS5Lp3JKEVq97CUlFiuIHSVTY6MsVqckj/7cwANJm/TdK5ZYIni00CsBIzqj+cOiz0
66Epsl1jA2tbIaxsjo5quoORdsV1EqVVrpLKsXdOWrZXzVf3c8yLmVXpN4C5T0JjGci9jKFcZa0J
rIuJjUvVo9YZ+TkfkEnS+4pXyWiLB9IFWbW8gvrMh9S10pH8QxQ3Yrj0ICpAmLWrvssuplU++5bM
g2jmxdYqc5+20dVxypiYApEGGEYAKSU6/iXOn95ezg5i1MxZrnY1PDJkitc6JMAbt7LmjZE7/Y6p
hXF1aGyuWZ6yDYcG+4bJLEpD26fGjCxF6406dUP/dTxNhT2/M6GkvEezlq7jjJp+JDsVt2brPtJj
6Y714GBJ9yPFmkKZAqcssUPts05IFU2OLJrv9IwUW5jvKd1O1kbsdd6+mmmPdpoPNFlo/riJVDRu
Q2PugrbUi4AU0yiIkqw546VAECGLBVxkvOgOZ5oOVdd2DEk2tP2mhZqxJCbQl47vSQKjZTIDYwww
AHG1DTPlRaUI8z8niJC55mafEEQytmMQcyw8JbD/7lLlDV963QbIXmb0LmHob3SvLtep5XZbqbzi
PacR7xK3EaywiNv/PvXsrWF32tnOxvJO9F1C+zDSHxkc59/UZLUfXBFZD24zlvdQAqLNBNlxm9dQ
nbDVeTepbuH9RlWabVBJ5Sy6cQKpwTKrg8cI+8VUPNKm2Qwn6HPgGxgL7kfyP++Usom1bulnKJSd
D5EokEIWmkhIzMTjqXNYOyk7D/d6bKcB7IVs/R/snUlz3Ea6tf/KjW8PBRIzFndTcxVniiIpbhAU
JWJIjAkkpl//PaDs2xLtlsK97oiOdthhGVWoqsQ7nPOcygk4MvP4CgtHdkiJTbk2JN4O2OmBDxnP
jrHBd4xKoi6ZT2aOAa9gZHSZWnn0KSkh663I7GufKP8QMs5Gn55bvWwPEO8bZL9i/FJ0Wq5nu57v
7J7VUB1lMAMQ0zJ09Zv2U8Mq5nwGJ3UO7gtWee6ZGd+3Jrl1PS0+WnFvEaST1cQKNdAtQbUnD3VT
t0QVMKVO2oqhGQdTc+CJPj4nBBTekY4DO0R7YgQxacu1ifuP2BoNLER1Nx2kn4z+3BZd92g23lLc
TrQw0nycyEAqD9Xoq/TBoRcg26NDJMaTSJpBdjVXSY8PxtbFVguv2cATGglrMcf5a9D13hZNMm2w
Qk2IGdGhw1FqiCDsTHo/mMXdMI7NPpVsbPiSRkc+ynxDNlp+Yy+TJLcElREb9aYhguy/c+TvsKrf
1McoDqxfzpHvv6miKrsf7TZ//Jk/SmRffHAoPhn7mgJNh2uzKv9jkOxDsbJJDMO2ITxzUcD9q0x2
P/APmOpSQf9ZXP9pt7E+IBDhqYzpIxC4dPx/VCb/PEa2UGuJMESkucy4sdtQjv+4hQ04W+aUEcgB
TywUngRfVxaz5PuhZ/hjfP0/EI+uK8ig7f/+v/eL5sATfF3RSdL/sbx+r0KLdN9YdhVHB52VJOX1
qOJWwRgRUcPG+7pgg3XEK8IqtcLY8fnX114+r5+23MvFsTMhaeS2IeV69xbRSMIQYCx0iEFzyZ2v
wF71o+C6S0RzJix8BWFRh6u2TO1NO0/pt9FAMrz1lGdvUHoj9Uf+siejJ1/bGGpOWpI43AYZBp8M
rDVzCVVv2zieL3TrR7dUtcPmP3gTCANClHwmagTv3bjfJHvMLkBYHTDvWtvRqeYdNk4HsOIwfWps
kzhNITHsGMXUr5cq+POwxBm75Orw+hDrXHslAqeqhYdg9tTRmF9nEmZlfmQ6iB66H8RdkepuN5Uz
6fVYRP+h5guDErpVJAck4C3t3XtdTevYWrM+DQ+4JAhTM2ce9mza9z4lzq/v1jvJ0PcrBSbtH/oT
9y+qYxePTFELrtTjxDpMXcOH55HJDTetuTHduPh+Ov77bczffMMQUQX0vIhmw/dqNku0ZVkYOdeL
U3XDicJzS8fhb4R676Qoy7vC7IVTw0emRVf7TpcUKo6LfDCow1AH7tHMvtZ2mB5kG9z9+va97Y5+
1IVwJdcSbLH44RFx9P5QyGLkMAPfQcTsIj/OfmvhqeY7M018cFMBwnwlEmBPVdXJ26l3g/M6J3Td
WULLE13OZ1gBmhs1eax3vd5tgQtRRa56Yc+HeFGDVznJ9SnfzU9oKcppbQPZMcjSGPBFvKWAj7WD
Pzog3b1FhvEweHN6+PWb/K6n+eldBqipORp8+EyLbHXZsP0gQInYeeOIUeNhyGyxKoj9Pfpx1B6B
JcldJVuUnTRUxLoaGxerw4ovb3bIi4xdj6i7nayVuqzxXS+2CZuHbmk+CEuml244OU8+WpEHt/G2
9NDWRxEWMKXUkGMY96L8zjJluMNVhpm9x2KWxOSXlPjY9jLeQaaNnzjO5MHrXBdNgEW2dUqeHU8X
YrvqyCKMySP3vAxBokDX2CZk9u1bstXvVORmRzQgxaZkVE0sdxy9JDx41gX69CPD8/6qhsazxD/5
znkRoN7rI8/d1vQEa/p5zQaL0Gw6rpi+V1Ws7Ug2yRs6ibKYjCuAptPXaYKzDIW/28ays/du5GRY
+7zEWuMb9zaGPzs3AHTMO9qA4gFkmXytaXlH9vjhRBiZSpB1DNBIidJNxkc/KOXGLyx1cMMwP2YT
jcHchB7gVBlsuiAtwxXui+FKd2XzpYRt94wmcGuAHKXIlt8MaQQXbPKMDViieGv46sS0gFftiQaZ
SHgce6O8rKIaydBYkrwcK8aMhl/uYWqcL/dzU+VZvWZta7CWGGCyFfZnN8H14ZANcIxlUZw7UT19
MnLZ0bSSYHAptIFiAoCftTV5vqyBE9iQMMLgqGfHflaRxxCF+1QeO1OH68Zv7Tvp7Mqk5hvRY7LB
QmY/V42qdjKxjA0pQLQ2lVWqTyRIavAR48BHgyufMJuYXZXeJYl9Y0WF3nK29ccuh5c9YZUNViqx
vtqKz1x5or6ZFK6aCC6AMfTED8e53jD6YAlLFb1WpnliNYaXKYZbzPQoBmseX4CteUrA9B6SrjNv
IzFP20x5D+QXP1u4oTaDajNcJrgLOzcKdrZS4pwUo4F0PxmuIHmQa2syK9DYjZaBbgR/xEg4ovTi
XoLN4MDxPjOCONxLPOlraAyksdXJxItBZMvCjIGBtHHCK7OB88vDyCcRoZM7PFEejdKwRCnFnrVX
LUA3l4ir884g5kqN7oT3sTVvdNrSchBQH7A6sLKaUtvkExKtaM6mSTjHpBzzg7BT80C3SqySMVX0
dbCAZ6m31kBzjGcEAU2XgFEzs/JF9U78mEVCf12UcI92r4ZTwVbzKOmEVn1cO+cKN94eUljE9Nzs
j1rw+zImCYIgx6Ro40bCV3YkRQbz3EY0HuQnMy5WozGPn5zeLHe2aSVHk5Z16xADtMY3GK1CW6d7
mgO6x3GRZ5pFxy6Bv8UGSJQayprmFNamJHUTTLHhkffTtKbcRVk/vfadGqpLc4rzTVRTFMz9ZK5U
ZbHJs4pgk8Y8OQQZQSvLJIAOLRkbjw7JoY/fcjuoSQI2MaezuTPbhzkcnCu0zyYZC2ajNzLqmDqY
ddV/A6EH0jAnBXkiU+El8cd4B8PCv0/SrgRz6Is7w6S+wH6TXJFzQHXSU/JV1bCwM8KMVwdJaEmy
I+YYo4m8zWOneczA2m2kiRQuxQR2TTz3tGdEgyrJaeSujkN9X3VtfkQK136djcQ85BnW0IxYWtRq
lF8epI3THDq8rsmuL+1khjrZYhYgiQ2Zncfkd4PVpN6GquedyzS5Cs1iIInCJm65m62t4zrx1QzO
HMSPM/NnrDBvH1CrueiEMDUOksSlfd93vCXDE/EKBdAcrzuZuVs7TNwrePPw5NDL7XEczQfAMPk6
9OFMUau49K6sEqkj1an3+L4KO4EI3/X9fdorzvXKak4ZASWE4bqORdha0eyj0nDPOsLJbicukGwM
wOyrOfJRX7lT4j4NaHnBtnhJd2v6DHQjtlW3yrSajWJP92gG7lmLf3HvExm2b6FCDivqRfvMHc19
13AoCKXty95u4NCA6j8W0mK6lmfJriLQc3GA34nIQJHZdURky8EFb2peE8EW9lCQ4n6v6n5K9tx+
X75A1WmSc/ROwLkzJuAI3kqSzrpCmeD7UG+ch1EBBNsZpxa7eWA5yeU4WCPc97fH+38XOr9pWFl9
WXSY/36hc/Zcts/tj/3qH3/kz5WO88HFOuy7fDEcqlnBWuWPfpUf4wf6TYv9DGp8B/Luv/pVitE/
hU5EGJFtJOAp2x7rCEf8k/4U1dTPxfXiS0CzARUCiTCSYe9d2dtEXZBn8eidFRYm+rVFxDZSSwHg
H7Rsa9Rds/IhpCNjkIVdRZdVOTEzVkhzWXXPHX3px7xqTKM4ta1nqxHL9IjK+RBEjGAQ+iz1Kcyz
ub6UieMF/q5QPfi6yw7/GQb2CRGnsybA0uti6DAQkM97p2lfZDzcEPHmk3tg4Xt3Es/f5UCrp13b
AEuy5umjEcyzOOd8Tck/C0Vp4gYGqAlgQSgQW+UocnedtSblCE1p2h7yJtDNdWZE8qNqovAzJAGb
NTNT4gU01Gc1UD6FdJPAoEfDhurOJdBLb0fMrZw36M/KlT2VBQdJGlzJpvQA6fnDxgir4SntQQvN
LGF3PDdcgngToumz3gK+W9mJESy4SxIA54IaDGTck9e6zaPV2uibgNSGLxQ3L/k4XQamyrDOStLB
+b/ooteefZW6PFiZM4htl9nhekRIw79jh80NHX8yrM1pMjfdQIjoiq3RgtnUFTM8J/Km1SBckJnG
XFxrcgruATCAu4eVvCdwaroJW2s6McldJFQpmxaUlUZ6SPIs/cr3wb3JZN+j760s4yopSrKYXE8d
2moU6JC68i7BH7+fA11dMxP21/0YJyxwgs66cNzeejAqqM/Aei37qnJivQlr9juF7/vHPhXzGYAl
SP+pdvRWWKXeGsv4bjCicWcP9DJARcaKpKtmfjKmosYvnBv7huzkI/zH+QV9lX9MWlF/nM0putRG
U51XRqyLvTMb0xVgUg9Wx27snc4CcvTnXxGqOH1yYbhWTUGemiQJkDDZQ/dWp6xu4WucEKMMebXx
QSFn4Y61OUoAEfBw7QfiWOetic7ZfPnvifoG7vnNiWpx5HHQ/fsT9eK5bZ9fEt1+g5vx48H6x5/8
42D1wg8Yaj0UbS67TWGGzKH+NQhkKW7DjFmMTpyrnOB/KkqtDwFiRc5bTuRF1Mrg589BoHhD5y+D
BwRIzAb+0b78L9MFroARxEbqwsWYlf3cDYc23bqsjZqghvw1qSjVjQAoZRqYvzOL/t2VFrM0pzoW
WvF+WpKz6XLmUXClpRYpzPqpXswMQ0QY0A+fw9+MHf/uSlyD54fjWw4F1s/vKe6MaFa1rA8dZdsa
cPJV2xdEjjXz/T++0DKTwczI5eDhvhsx9jDWw0rN9WFq5avM5Stn1GvGX/+Ty2CpEj6f+F8+I8rv
uU3csT6QSRRuw4AK+s0CDiz3P7h1fFdxmSPIwB305qn8YTgSg+dwqoR31EdIOkeTMOSowrehyn88
rKNU8KzF8ojf1WPY/fOHhJ4gMLoQK0IyDJIN+XQ7xeO9MKb7usfx+us7+JdB9HIxXEcU14xLoFz9
fDEDnRe/zQrfw2JU9lsYJEj+QfsZ6bMZMBhMHWWvgAl3//yruHjiXJvSyvH+4rL1VMWiNinrQ92k
1Ue9+Gjc0JD3RvbbYftyw36ea/EemWpxKiA451f983ucdQayHJnowdCNOhS6ppu3zOjjr+/k3/y2
froKR9aP07MAQkFv6JyrhKN7ZqnxHlpHeSpJVPhPbt0P7+fdyTTIIqkI5+MLkutpQyb28wzph8n7
b39e5l/fFGuVJXwTXIVjWe+9sIgL3KCo6uLAQKza0EADjZ3qDiONU0woVU2iEEMlICW77sFUkJ5B
eJDqBOf11Dc4nddDhR2d7EhmLVU5vPhJipEpQzuPa0DstC9fJ7RUx3gW/UXtt1B/63lxCoVVg5GJ
f2VKCLIy5WCtqavcgz82BTOd0HqQvlUdXfIIn3rCEjYAh9wDGckgvqcy3A9smUkFGL143U4acaMs
4Xv2TewcCR8st1rmRDlZfvmxMzLnZJJo9tJEnPIgs3jtnuAqmVOdDUHbM1fzg6Rie5+bXzKZGGCz
eT2GFeLciXjTRA3XuyqM66vYIjO+cx1GjFisImx1OieBsLG7cO9Fqt41ZjRuM/ROG0OBOyxM3t1c
cHAVGepSvyutdbQkrSfgxLaoGvSafGyx6xIivtB4CPvkFKzoMzVXZ8Ls4JwCAdgHYWGg2zIt2Da9
ezbGInuKCSm99waIn01r15+ZtlgPpBhjZvYHUX+uCwejqBf1TIUSH+g3Gs6J3/roOUypDWQQ9whE
3bPAaIsbDF7dU8StOUuypr7ydPZqCj5TnXnWQxGkr2M7RB87D08d2FZefdtWS/wj6yUFwhszEKPM
5DpjWHMLAcs5cqJ3zEDglzGRs1eUAWlC7IAuT2lsBzaK0Ti9jO06vMq8uHwFkS8uRZVxE3XulhvL
GNjbvH3tcwjeMAgifLMet0ym3IRIJ9l6dhKiGxmD3GEq5i3FfiqfwpnM6aIZqg0jQUaEoG2rGbaQ
8vJ9WlpmfSHQjIUbjHH9YxLVcKAs0WPWAouPjdIzSwUPMp0fAqN078ZSFq9AzysQvzGgy46T0zSD
5sDkP7yvUATe2WXF98cFNEmoMiU2I7Yk6Ssw7kV4rtBygX9azGZdNEpkJVYdVyv8mAayMcaLLQNR
NOfmbKx7h0fcjI5439l1T+hgPtTJfVcaTBx0UGbPbCigJJf8jjy/YhCThn2+b5mZ3g7kVj3OapZ7
t9ZdvhsMZQGhrG133s5ZgBxZUUWjpyEu4csc1u1Xa+a35RgRhldi7dtPvc8akjAsF9wrdJpirHix
SuM690wHlDW+VYO8Oz4JN4nlUxNb5WmM4nILMttaE6T2CoA9hGrp2SdeCLavuJg2xrTATJLCSy5j
iSpFx3m4J3N2WGmbRx8awhwIOVwcNwmjjzhstNwk9Zh8K+vQPZDogKHHIxX23BH6sW6nfo/zkpSN
UPNFmIegPEFBe22jpV0wOhPbdI7ZM/7WaeVvkpY0yMY6dFX/RSdTSvqiZ0Esrz2IRIF/k2h+lGBX
x60p8v6CQWK4zPdJsww6Jue1Lx8CUc9nZjjuihnAB7EtdbcuBtA3K5nSEtpdzpeaUxFRxZJYUpIr
fGVTVO4ag1+9ZCi66REorrCITttZcboVAwBpsTx3a4f3bRXZM16g4Coghwi1dBvc2D1kjypmOYlj
zj5hK+JqHKhPOlxYQjnk477k7bstKqkVG43wqiv18NIaipVN3HLmJI4MboSnUKGbmKRcDkqlOD88
opYgfo9wwRWUeyZq7CVcWwc3USXVuRgIOl29VVo6VM0+NwuNqSbjELOIs/fARGxUhSk5BYuzxtI9
vCRuiaguL7FQtSbfYIabKs2v7Jo48mSwAz6Eor5qm6WuJtXuLBc1X6YBvHi6KoQDvp27k0bhsClQ
rsAJ5NTFbP65k4H4tjDwaan5jrgYaiFdd+kl4XrxjulbxhlHJbEyjM69zGJ31zoZ4L5KWWsX4Rkz
6oqYJPDg8DK5Q7MflQTJ+moN3wLGMp8wBhITf33M0+Cur2F2MXcvT9Gsi5tWc/YYMafHQIpTKfuC
ex5Weodjl/gnuGGXdmSZX0Khu7PewCglK30VyDY/tJ7ZA2Cuwj2+TeOiU+mVndr9IzidloyTpLuI
CMpKTXt4QIwfbAJUgjTHwj3MYTpvy6QprmpDRde5JK0FomFqJ6/oCOI1jqxP/J7vVW/GB4sM0W0S
F826M+36ypmA1/JYjPcc7l9Q52nMBTz0ZMjT0EiT/L4pOXlVyYljFoG4S01RV9DTBxC+b4es57Tk
Y/EZ7Oi9GCx56Ot4bpOsMZEncigs11H7MglXlkjqYdW1hIiupjznMMto8qBYwmQv1iI2JeE8DTmh
UATSVSlVoYh3aFhz5rWdkhYRN51JvAfKwBUMlk9tYRWnobGLU+V3Zk3kgW5OeNFY4ohispibN2Pl
e2fT95npYOaK86/wh+i2YSs8bEy8yrglAJMlJ9ij6ItWwIz64ARArYJy4mn4UmtqcaVJKQ2Vj5yM
yE9WLrL4BiEuXhFu6h/HAGv2GrafaqluXPR67ci5PgW+nMjsUF13jQ8AgmPm6BB/fBBn265OlLOZ
bb2kVbaifcKwKztQ3flHNqwjQdXCw8NHcQ16rSa+5VTmWIzS2vziBPpAGDeygwnjiYPdYWchnd1w
cPQ3Lk6aC2GXRrbpfNyChmNNe36nFgvErEWwlwfdwWp0tx2b6Fkmrtz6GAy2lgmoqvIb8YjkbsTX
h2cErB+TaIze2liHWPAu+bnGL3HuC73C4m/gER5DSkvDOCKlNIOdH7M6hQXF8U3epV7TLTmQrJ0w
d8kSXgg5mk3vOpjc/jeEhCVl7+c6PuTZGSyeUSyetmCO+lOF3cJvdzTe+EPDAxRz+dBfdDjE/VWg
qBM6SstLGIyEXFhYjfcyBNnID55dgV3g3xTh7xq1vzhOl9fDhGDBzS7N7vtGLQayAe0jPxBRc4+a
+UxJztTBx2eb69sIWuru1y3G0oz91MiEpsBey5Xe8HHvVUOt07tFPNT5oW8owsqI5ZgoeRyXZVKd
EQNSfd8Z/FsZh/hL+b9cEAPvktxr298VAz80vaWiwHE8mXOgNIQCcEpUGCzhpG4yVTyzcYQ70IKT
99xguH577AxgGkltsHB2JyI3UNmynq7mpt+PLc/1X98P++9eH+If1EyMcpkkvete6zElkcjR8pAU
hXPCe1W8VvYC6B86dqAF8lqKbayS/JCSTHSX6GFpZiWvuBYU2ilvglKmPAUWVKfJovNs0wVpk0/a
PXOsNDwvVabOpdeG264HtkVOfOTiQONUtkca162DgPsj0hTnmfEzdE9WbYh+DeHfgCjkARxNY35v
pmn29PZULEuUXuthXrTHv74XYuli3385XCpK02T3hmnknSAq1kOU8fSSh85jn+0abcWuKYvXg+08
krREhDdlI3EUibVzVeiCiO9Ov34Jf+mz2UzgvEaQxUfC1/TdK+iQfBKJLIAj0G/vXSOuzqC//u4Y
+MvEgqswqICVgvwLq827z1ynkJq9skoPyDNslqccXGXtdevGwqa98mQFkCOjeSDBsn/89Ru0/nqP
F/P7Mv8JEcqg2fr5BJqEdHqVD8nBaeELM+6uwnMD4+dToSmN0Uq401UIpHfJsL2XxAS/kuAwbDsk
QaxEUXdAWUZtgQ4lJ7RtG3c15SQu4wP1d3jOIrb92kQi6o4G2L34+9jgvxvA382rSWHgUfKLeTWe
8Eqr9KdR9fc/9MeoOgg/8NAJGZoueHhOoT/m1KELwwCBG1sw/uGfE2rzA0cRAlZkVEAwiT34vwm1
7X1gzmsx58ULiPST2d4/cHTxkPn5N8942rcWYhy/dqoUHr8/fx+V8JgkEOp+ml2coUjAY6/vVg6E
YzIaPKf/jLrCx47hVrdpPS0uSAIamwD68roMdbYVbK4/Zp1E34J5Q14lQZcxcjTA4oa+2o9hap/o
HhCD9Sm2GzcAhraqotAhJ0QSB8W6PTnr86HCoorUdFVZ+Tk1gLxenAn7wgyTfYT5Z+/gwenWcWFE
m1ZLbz+niTqSIOuhD13SOJjiGmtbAxtaFUNgLZMD7yHVFl4hhFDZegRUjGRfUzsbS8JMWUW3VeNQ
eKTGMB61+UXKuXomQi64mKUd2SuiOLst/wKWmd4bd/h0vKshGgMoQB46DYRSlXlcKi9UXZbxMlSq
efXrlP4sK4Mjcy/1LR4R3OPbqcV1mtSaths3NPbO4ZRJH7HWJLOJFPLM+paZSG8yFx80yZQ2XQdA
7svYLOOztp6Nl9LjrF1RUQOumZvyOKXNYx+OzW2GpnAvk6D/lNRd9zEMu5EoKmNWXxb69yPpETIk
LZRsIo9CURN7GGK1DkrQgACekKwQ6pzgHiEong3qcwPZSK8tZ3jwLI/0EV3mXzAFdAekit1OLMnR
85IhnZrqyphj9yRVV5/UkjJdR3m/RqbS7vwxaC2UUympUuakLcWHSkQ1CWn4O7hLmv/akmHNIjQ/
m7B2MdcrPN7okngNB58U7iUGO3MJxKb8zO/geiYPsksTSb5YbeMMGKtqW3huJjaQ/YjZTt4it9ll
SuJNcWzgnieSW7/Fc8MkQA81M77JYwJdcaoQ5M0WmPkGLPThNSVMEo/TuKDvyhx8UJ0l5XXq4a1x
msk/j1U1b9x5ouNRQXFRM+w7twybUHH5FjBevYWNu0vuOLNDy2N2EDtfGjzYuMop//f+klbOILI4
zPUMRYK0APJ6glJcwnAOb+JoStYDoed1Qvp5wnLUU+5lmof9S7mkpJssq9dDtkSn90uKOvav8Wye
O6LVsyVlPVzy1o236PWoWWLYwyWRnczIVq8Sc8B2Ny+R7f0kxecuzCPCf8pG3whdNk+ofKx1WA/i
WWLUJ9po6qbbFstzcHAIccJmGYTVIcXbiLFwiY/HcMITSEfCvrd7MzlrSAb4QjAUW3IBwCde+2om
iz4ug6dsyaeXLho45NCk1uMLrMh5fAuzJxwIyEG9ZNwHS9o9CKbwEzGxXwxzqDdeDQhFaG/65tZq
YiEjRFVuoyAqoUToVqxzlXU+H1apPnc+UWArZKT1MYiqbkMIIvnMqDzDc+yMZJt16ka0TNZXTcrv
mSFaQ8ulnG0AH4ye0qdl6/FWjU6dbpwkJC5n6JqTrIR/cs0WK7iNyZT74GT7SmuONQXoZG0gF9v3
uZPeWrTn+yo15YgmoIsc6jllfrZkwqjN4UTtmQii0CyLFL1QV+dH7DvNJcGJcMjCyu5uVZAiHIz8
Intg5oM/sREYVjnRIn2M4pGI0sAY6qfen8A9OwD/DjS/MWMVc2qvnFYZL5XrM7JqUbleT81knJhB
E92X2VbIIMtx+p0RJM0TrfjwrQHo8HlySnFhtykTJIrcAEekCwFgHWJovUqmMJKbwKqLjSDH9aT9
LjRRv9cfY4nbN5DhQCgoZpgC8PfGwx/jLEaZfrHMhIt5Br12dMwWQ00lnGY/4rGJS1fv28V2k745
cFCP4cYxFmNOuFh0msWsM7/5dnpUeptqMfOYb74eCKbZ1biMz/SZkyMI7gj1Her0YX5zBU2+U2IR
CiZJJuoq+W4fQhKPlygaI4MdQOZdiQy2PqprdesVuXnrCT++5lgcofbK+djHwz15RuVtQw9zq0Ub
oXZMs+h+gGL8aMMoI1DQL0k+gv12HzDh45Aa+FkF1PnXJkPYa/YQGPDjYnEFSAesHsG7KDiJy0RG
xrHNI289FlN6qa1QE1zpNxkUg6LAa2x2j9qTxk60OWFdLcQ8fuoh4YTIWbxzohu8K6KcrQvXLSOQ
/3MXfXQC5R0zLEt3FK4BDAN8wN/sRf3AIBchRLdoIqZFHRFC6fhIOjHOZt74CyGu+LMn5e7f3Gjj
orGQb3KLuTFQkYt8IlZoInpPdBrpXqSh4y9iDb3oNqxuRnmRIvXAU3tN9Qluf9F4RG9yD+ra6HaY
oyXh1rpgixMDLlnUIdOiE0HHlu6X+3mnFhVJmM3qwHHh75GgGIgZF7mJZQ3EsIdz8hUHeXpIR1K8
VqoZa65jdtNpWpQrllTDPpzC8NgvuhYVVcV1v2hd+D0he6G5VCv7TQxDdY0wZn7TyLzJZfSinBne
RDTtoqehLRfbZNHYZE3uXJFIFmHPDsdjy4ORYYo1XJbIc8xFpyPeJDvuot5JFx2POUTy2C7aHkif
yHzSN8lP8ib/gULkrm3T9Hdpn8lrUnOHJ2RE4Co64X22FhWRteiJumQ5NEGAIzOah4E5usKNUH0s
ESKRt0HmQZ8ESc0keZEqmej6kjXrwPBzumiZcCC1zbX3JnGyfdJCVrPnSZdgD1yL55ZH7h9Bo2/6
KLx5iKV48HPnq0VDpRBTjaEdQLhYFFZ16PnwZMipWWcIsGbMOxniyLwtDrozkkeXIX/6bHn8xNdE
a5juVuEpiEnVQDY7exdCjGNPJnbM3kSf+MpaigThviSA5rmJ5s/UvuMDEd/lS9aP1n1IfvydaOL6
RHjJXVP607awm+LoN2299jVzLr8ab718xmCvX500ec4677OvB/0FyD0VhKNckmdc/RlBdHZgK51f
NyLfDk5hnPPhAAFEn3AsQTG+2rPbl6uubiR5Z40dkEmgU4Yt1dTd2O4gpzWxryiUa0WA7V3gabUt
Zmu+SWbqHcRbg1sY35vs/7ZQv22h/ADZ4y9aKCx/7+hx0OuXP/NHByVM58Ob/hEXOjt4Jnj/10TR
Kn3ARW6SbLVMm1gz/6uVou9i3GeaeGtcF7EhDc6fYh8HOIYDW44WC8r6P1RVOoui6MfxiYkhDjsW
/7NRxLPzfjfMq0khtCKKuSu/5qdHMF0BtBDYrrvGtCInRPLSLokVjBM2O6ldX8QW462c4LSvbUTW
+orBqFWvyfhBMpzMDYmCVet7L7Oywi3esQAKTlFP5xWuvvwhnZ3mvGpn82sGAiJcCS1HvcLo5k9L
EdTb+9RgOeF3nW8dwQP0/YnYXzVcqNortwlkT8omUi+hdHjyYiGAroWO0MVPxrkJbiZljR7EhO2V
s7VpJvXUU8lzSifkG/ajOVHJsUEBv6wJYSWNaBcGEdaNaCgxSjhekl7ksGGPOtf+wVBaHfuqyAiq
S8vxpm+MPR59XCJW+DCUo71PDKh1awxDy6siB/thdDkObG2T0U3AThIKiJZQMJQQEEeYb2w0DhNw
db6tkEQziiOgmZzFdj1zPM5ixSfPXTZnTetlpe6J5U173dZD5p0N6MJeuCPTmWTJEKk72BPzsVMI
Up0zX8WjxKohVgyevLHeq6BO8q01WsNFlTl56uRLMifNebkjSr3oGek7SdJh9E8hSjQjgfXsVv2z
mSBWWG1r7BLCwvOcSJ3xiA9jRf7IURTEyvdnxE6w0IYmRksZvAFgfb9G6eo6n7Fli9u2JVuLEGBj
/EpVX2ev4Pfa1ykyrcG+tMrWLcRHxodix4G/kHphxPqP9UBqyqopwv4cdIU8eQSTc6OUjBLSb3V2
TElItbcqlzcU1mprplSPUSKHqxadPMVPykIuJyJ2M9UyRqMgxAlwWbWNQbDt5jSV+8WsKdJ6vO3A
b6TkHufWJl1cSBibuvgUBJTla8fmbq+tLMDaTh5Et83tyT0Wo6l2nK/tc2XV+YvVNcLehbL12AY3
EAW7AK7GKu4yVnNlG4pTa3fYhuw4P2XU0OLglPopyZy+W8+V416jYyU7uXLq+ClWjnnGirnYIeQw
9j0who3P5S5AEtZ4NMR4U1adWBKBqSodEfns8QO21hLz2Jkl4oY1hNWSqQv/4NiDrLhMWeNREHW5
cw6MeD5RhZGImYGhksBYeI3ZDuYfKpQ8vvQSJhMb7Xjnpu+TBjbK6ImaINwBpujpKm1nKxtQglr4
9ScgyZe4y92b5Zt9FYkWlpdpo9doxMWcEZDJQ7tbB3btIoGt6aEduzZfKzGZV5Ur48e4TomXaRwS
iXqm621OdOWUevE+y3q5J54iWhFwzxqeZfK+9gDNxY4BaootxHkg/fvZMq9KO2vWPrHr53Lu3XPq
Q7rurB0w2VUgBDIMU+djalufC3fhqmiyy+LVkJv2rWct8l1yiV4NZC0QdrgbOzln3RFxwAta93Ct
0oitMOCqJgRb4DkfaxvkCvnuffXiBFDCiPCOzRVrYfcLmdTpvgzblv9GbRxJsCJAya4ZNOk+Rw5C
XD1wSlZC7LO2ZGKhFS7j4IAuGddbXZJKrNEw7To3FnzRdZeeiTDRd7hwyAfl/txBP7zha02UuzWd
hwOjIldG4cHwk5o9nd34p0AZpBGFTh58HQFTXId5kCLUq8qv/5+9M9mS28i27K/kqjm0YDC0g5o4
vI+G0QdDE6xIBYW+M/T4+trmFOuJVKb0NNcguVISI9wdDphdu/ecfWhwBdvCpPRhnEjrfLfUtkma
tThFbvaADcM/aebANufufhQGUqcNSnqLFraMcHisz75Jn2KZndjbeF7LhJl4AMTapvy5LmKkJMlg
bOdJ2BnzY9d5YxASbCW6gIea7lnIcXJ6JRq7Yo6e1TdW0eREF3jzL8ZcjbvRkv2v4FlIPXXadVcX
SQcs25KfLUjkn1ZBO2qc/fVuqZx6L4q4v7OUaq4YwZuPnkDPEaIPydt9XXfxrkPT/w5CWW3teagf
mAUgGFqmRBLwNhgbW/TxrwCZzGMFBOpNciIwtiu31m5lyQkTetQujJ5k2la4kk7+pEX4/ujeWC12
Hp5IubexwT7HbdBc+ZOTnOtANRRvxO72rclBcAmS5Uu6qP7RGeM2oyEfJdvOXEAKEhJYhtFMpBvk
Guu0qmUZQttqv5RlKndiBgoqHau+mQmHDQ3Zqmsy6qb7wjN2w5IHoB4tJ914S5pEJ+g9+U1iCgxk
9Et+LrrResq6ornxGn95NCfRMRF1k+DBDmZahX4/n+o5Sm36lvYUjklqflJjk7+WKMxeY79Sd4Qy
Ry9NHqVXw0xkVjL567NQ9rJLzDo7LGpcdhGeabAxFXFjNp+2Bglimf2pKtaxQVg0PGMaBmeU2l21
NVJCm10H1g79FfOu7TzChj36G+dqMmiDlvm0XDn0DnMGUMIibNCWXMd++mzPHpjEMXEPy1yOSZhR
gZ9FKtxfGAmagJWiKr0jt2Yis9YMXpfV6Y6mvbLR+xWNvU0Xd+neTXP32kub5inyRoxQhqPQ0scR
jYqtP83X4BfVvoOMUv0zX/hfITEYdOlc2P9eHN9++bd67/L37+YLX3/ot+qYOQLzbITuJCt8y5n9
bcRwKZzJXsFjJJ3ggl3+NmeQFMcMwn2GnwExLnoS9q04Nv/OXAGoxg/FMCgNak0bbS5FOa6nH4rh
Qg4GLYhkvJblGmC9WGmSa0eGBFW6VNekQdpLU54IA0q+sADSx8h1S8PRzY1OtzmK0qfjUfH2b5Ru
g1i6ITJfeiO9bpNYl46JJZWxB+8/fLZ1Q0VdeiujbrME2JxvLd16yS9dGKIIrB2m6S50Fkfe9rpd
A1Ss3ZujX9IPMqu7Xrd1gkuHB/RQ/oJhZjrblw7QrJtBZjuRCGomBrhHvw4eisQvH5TVv7i6kQS0
jZaSbi65rbM+0LNSDzriby91E2qNemxSk+zPeUNVOGsEDhLReWdfuDiAk4qnQcNyPA9sTnoh6Nga
psOcvrsjayh5hXQ1LCELSrOVMQCeIPGo/i5QntnNdqNpQ+oxzGq+VjH4Hh+OT3kh+lCAQvexNegH
Lc/6VGn4jwkFKJ9n1W2kRgOZGhLUphXDm0qjg0iipQRo+Q6fC40W8qcx2RsaN6RKGyB8oiFExQiO
CMI8YqYMef6dpXFFBtwisuazvZfN+XbVUKMOdfDRnGrKiaQarisNP0ouHKReI5FYGYd9TpM47Gnj
ffJR/B0ZpVc3XmtO1yyIyxFTnHzPNGwpC0T/yAwZAhPhK/muspo+14Zt/1RqWNNKA2TfCs/YkoxX
3SPak4+9xjsRClX8ulgdyCcNf3I1Bgq0rnErU4+wQDpx0I9o1QKAClhyQUhJeGt7obFSFWs15DRQ
UxSFxg6g20yHves+wY8lIULDqdAFIRLMuHEAAGp8lbyQrFoFNWBjXAhXs4Zd2Rp7VV0IWK6GYS0a
iwUgdtz7kOc2dKrfR2v0ry4Rcajfm1tbiTgcMC1TioPbSjR4a74wuEaN42o0mKuIQXSxhRZfMo3t
MhviLVKN8sqdrGlQUAH48i+sr+jC/WovDDBmksMV5GmPwz2IsJRzJVyAKNtqyP7nFFv+q9JQMXBM
5i6xAY2lXsNcpG7a8V4Z8frWFhxWNkbRzFeNk8ZPgZ07n/zWpmHexIdx9JikmF1Pl5yzYe7IHm3R
uJKmDivd0x5sDRskCHbrdr2X01itDCZyvssmnWV41gKhTs7C5rzxW2GvhLC2nHJdFZUvLCMNdU2x
Hqu4NXe0/Z1dajTmDRbdajqgwaWfRNN/p5Kl/QRPPf6kEtvauq0rfy6Yr6BBMtT82kUJqqvZH5ZH
WmgyDtEvGYhaRXKkvizPw0rnC2AXgrBwNFpn3FcNVTgCdCFA2KLfvYWQHL94ooKl7blgEUK7bSNW
krRZ4SzWHwWSC12jlvONXL2SXT53UmzTy2i8xGOHNCQDUhPRMojhzqciQzmXoSzdA6daUbH5zXxv
FaZ4VYBogR9yHmjafeHWzGxvBKPdOeWLi8uB2Esqk7gMwnhaXEaVuEw68zHqFmtxn2OvbPqHXk9B
j7VOfqvOawOzeg17PyvnZmuPVj49qmyO/V/smPNihWy9MCfnuSRHofV2fkMk3d6Atpd9LLQ5RH7w
+YoUGxeb2z9Nsr9qkklTC5T+rA4Y3z++rwK+/si3HpmgRwZeBiQUFcXFv/ZNaCC0FOXbvo/p2PQk
4CbLdnDPaUPyb/u+hJJFJ8vnhqSNdikJ/oa+ANXOD3UA0xT9MhB8UPZYfwh7Snp7HivVyBsv6ryX
ZbIdTkvCoKm/FuZ2gZrcbuemPmOcagX00XbcmWvc7cj+KQ6D1bXXcCAG6zOB4fltzSiVmePMyT60
GuDS24Eim0mkPX7uc3SgfUzoAWxZi/V49NkOG6j+29lNKhTu0OkfBtnVb9UYjZ9WFUQzo7VKn/9X
5RF2FKlpn5Z2fvRAf4SDytHIe0y3Di7pP/WmSdjQwjgmRgXduZzv7GXx3H0y+1N8DGyxDluyn7F3
DAUSymLJ84+WkKBPaeyM5WbCXfIpijhnaYQMn71syiXXYd65d6oXZdNaEaDADzyr/FepU4TPhCMu
d23itMuJmGx4jmW5zMbZ5w0SXxWtmFJ4kEsoJn5T3wd2Fj+suHc/QVIlBMYr+u2UlBT3UVcjfJiU
dyyDompDbCkrXFj2rTvmWzknDlvNfXMjc+sZRVHvrYB9seb07TESTjocysiKpXfwWe5icF8kKZrb
OStVZYZ55c+3EBvKSoQcAY2T3YkaA0cTt4kbZq7tV8RipH5hFCy2TWF38mHMwfwreqkNvo00Gufb
vB3tgJznIlXBpqljVe5Z9nwAKBKRRxyiX80i+iSLsedULpBYOx0RmVzMYfT6a0K8R2DlrYlx4Wh2
k4jwTyVFtG3tbtQ3jrce15k4pL0xZxgD8tKdivHc98PQmLdiKbNeqo3qunFiwcUqNHXic0xD01rf
WFyXSn30U9uXJbiGdS2i+38WvP+VEVgHpf35gjf96/heNiSvqC/fnX6+/uRv6553EUxpMgLi1v8R
V3nWTw4uN+IZfB1uCifvf5ZAzku06zENob7l2KS7+d+OPtZPQAX564TRsHmiv/o7R6E/SBo5Wkmo
DbZeUjWHmwXydwJY23DBQ/vcfrlujMPHxPnhxi+/uyh3XzWav4cB8hF/P3rAUsqLEHSHR47P+Qcr
JAYUoyGKcj0OOXlbs9etZJaPXtjkdr/785dia/jDS9lcFhCzpmcio/7+89S41VqyOtbjPKZkmhcp
nVOLIHMcoCiPiAs4lkKR2LY69ibAfPAXL/+Hywm2Gzc1w1kh+NKcH/STVrH6zuRa7TGrpier9F79
tNv++SfUv+I7Gax+CYcpExGnHCR+pGMo4ltIvhHt0RHT0+zIF7rQdTgwrWKe0H758xcD1/fHl0PP
BxnEtcHdoXz9/oJiV7Ddmd7n0Z5ke47zUuBRCGBr5A7VZzHaz/bFy2B/9TXIOisRfwb4HcqL94Gj
Io0tK4bmi1IlP5FYgE9irMegDeeLf4ICEy+F1Qp8FSUOC8Up+mRBvf63lU0HCtD+18r2EUip3rRe
li4gjm0JhnLL0FbeJu1APxKW1HYwl/llYWJyTaN5IkCIYyXdrDYon1yniF/TxavRCSl5H8W188np
q/zBdRiCjbYqgQD38e0wwqqkPo0QQA2EMCDH2YPLXE9U0DdDZox7WZa/2l7xUKf2LwxY7nvEYYxY
/PLcmPPPMR42XiJzdzSlyNOQ2brNm7U95K12x1Vi63TZ9IWue3vysuRTgwWfyQRTDtuC88UR1L2d
QVeGgeFGZ/a0F88Q0TkDshTSZmsY5Y8k5hkBxrwOQrDIsts1aOOn3rWLcPA5NwdjvPUwzMBjj8bj
mhbRLiNi/oZpTDgkuPciwqCvnBgEE/gnAzwutXgcnKixh3mf1l7w1JKXtE0ovkLLJ82uMbPMvKoa
wSCnmpVyn+3KM16TfIRbXgt+j09a5FMtciZGKgVOLgGspKiACfMhQ+0qKlt1UxeM5q0KqhMqAW6R
skWmUddLmE2VQP41WPsxLcwXu4YBh2FmDo0ktYY3wq1aDpjmIq6N1Yuf0oRGcpVi7Ijc0t4mrYtb
Y0p16j22oesoStR9s9L0LFV3TWKNfGtXv3+yB5kfWyMRN2KW7rEkT2eDPCDdw5ibD4D23xJa/Ywb
0yHeZ56cUUCnwb2JLPGArlzdrLFR32lDm4XK7SYGRt0iTSvMvZqy9q12daJA6kJjErOTHlRgD1dp
xFZOMr17l6I7jCJJulHUewQfifjnbMgT5CjO6zzGOF4jXWdO982SPzNDo1EyZph6yCy46jv6UmkC
JG0cEEAY0SQOlqaaoXoqjmQe2Cen6WCeXfBnpD3Vn8qFfYM7mqHzxohi815G7fLeaX4ahGjaW3Fm
XPUxdDVI5cnWLTgnbrOSgL08ar1ta7a8WpxrPFtgGDKEdx/tI01vmzXHzc/7Kow02y2OoulqZuyB
KgLym6sZcPQOIp59pAnQE+INSjJaIZoaJ4GknlcrEdda3gG9zMVBWtcZjRKwiK6XvKNrfQ00iy7W
VLpU8+msUf7s8b0afhE/5rWJ9MjjSst0Pfc26tlRk+5W2+i3kabftb5IQnfNboyube5pLxdbEiQ/
gMp1PnJDePA+kQinCCnSThjm/Qxmr9e8vcwYsk2N1vCw4mUL48htn5UwvHLTdZOxbTS3D7mufO80
y6/WVL9u3uO9lU+O0wRhJXJVnSpv7O4Go5EIUkz/lGpGoCmSIpx1gyFJBnywDlDG2+gCFpSaMVgL
v7hmQVpPAmz8hobFm9JMQkvTCSe66iH8TMSuZnJNM/+QsAGgVmZguYljwkkL0qZuu9I/FaP1jHHe
3FiRQETpqzMGSyYgTJy3kSYmxqATI81QXIEpeoNlvw+m3XAekDAi6U8GOG559lgS3E+pZjKS1l2c
MFWrI9oUsN/TOn2uaQ0y/FO8shnAOwS6yANErtqsp79G8Sqm1qQxv9r3RJa6W1mgNRAwNGGHOoVE
bQpF0iUrk+fEnT84MKCwaqFNdmAnc+VlLw6eyuMSEDgQtqoAVmbPcPLQiO8KTa8cVjiWhUxBWtIs
HOmR+cYRNJUbtq33iyckkrYRp+i21WRMP/O9p6KbxYGAyxINuL2E3riQKJtr3Kjmaw6atFnPg3N0
NH3TTQVuGyOOf/adHbYqeHQkT2w7Te0EMEvSKcxjWo0LzHA/FlgzRUNqMQifRxv4p6spoP2S2z/P
I65fV7nrawcsFHM12NCsgSA6CM0S1VTRXvNFkY7jDXS5yRzgo1XewU3XPFJXk0nxF06nMZOsGV9t
gP1XU6ClDYKXrf6frsZfdjVoMfyuKtq+9+//+joXuX0vv/zf/3P7ZfrX+YvqvizfV/iXH/tW4cuf
iJxxYUjY6Gu+TjF+m294DlU+C5qHK8LEK0Fx/K3PIVD40IDQjiKMPjRG/n+RL33QQRrmwX8xbWEy
+vgbfQ5OBj9UcSCksbnh6oEn5Nk8Dt9XcVar2OIGRx2D0UhlSEQIrd24VvkVGABwCqZqx8fY6QD1
mmkywMKq+vukMcbykGdiyTWMrCiJX2DkS0Irti8deGU1M6kKxJWl98HYmQcvryROaEajK/pILO8i
kVs8CNHTbFXOZx779wJhesyvehp5Ph/7vF7vOxU8IU/PwqLiQLCp3QIUI0Ih5N3UTzcDTZkKW5eP
3sTF+9Q3vfk5gG/oYn4m4KyqpvzcKQQcNZyG0G34wcllsGo73nyL+43cKkOIhwhGAtkORvBrZykC
2ojuw683lqs6xSO9go095827HEWPxroLoCt02eZyofIV8xxoxX/z/adEAXf89CRGWr+5Wv0D9XpQ
w4MdTmue2aEnB36wcyZcBha9WOhDZVAGr2O2tnFYFb752YPrfeM2YxA6VkAiHwJjgEUdIiQDT+sq
/Gki8sQALJf2QTilKI5pQwfK2WBxYNA/dRxwVOZTA4NTMN6GQTqPOFs4/+P2FdfK70BWTo4oXpa8
8KCCxIP4rMDupMQFmvy2okzmT35TGL+uyaTpbW10zpM5+TBYLG8beraHy/vr9LvizlbLBqKMOlnw
0apNhWIk9Fxkx3tTDdVhGECQ136zUj9ykdFs97sK3Xqy8frUYttCLU+USg8X9Jrg4SQ5RoXI1yNd
dSX3ieOB8JCrLjcymkYkWtb5ebXr06jgpG36bGSpTGPrc2PQV9yLZvHNA7cK58m+5F7wm/ycYfbd
8uppyFnFSZG5O84jypbiRRmyeEwatXxum6S79isZPGXr6O8T6JTulkJUQrUd4quoxceRLXjuimBx
rjiypnjisxwpaU/1PtZ8yGxlvuKsVlcdHHhfG2QNyH/coHc3jPYRhVbTcvDtLjgUhSV/nVxJeHSk
yhKkHqmt9IAstNH7IDP75DYvan5XAFIHlCpuXwtN0sg3vBlV7eGuRtL+EJXBcpOuUx5KtpAtmNbo
pnTLFHN/PPkHQZQNAJJEvuC3yw+lT2Q0ytckKLZznxK7lAuzeySC7bPTF8M1/PtX+mELvu6x1Rqa
YTXWHQqdmzKOiNvrhOvuU3+N0HWg9RtM9EAM1m1STwdffaK1VN917gohABjhflqW8s5JbUEIBchm
1ArxroTGf1yBy+4snKLnBIxrgYBpkuFUOPIZJRnm93Lx4SwoqKYThp4NySU8GFaVclMhXd7riICd
Vfc2CdXQAsJh6oDsNbK7QSWN3t6X+RWDGOcORY2FDnnsdZR1Zw4c3Qq4BsSzUCIQYD1sp9n0Po+4
a24iIeJfFpVlLP31SS189WtDcGQFPGraZKIGqUBEEhhpk595h0fNQ29kGISPcV22j20APBqvlUh2
QzJKADJ5tT5DIzYZxhASOXJIgNLS1C+G6ywHq/VgQcgFjQrBQ41p7Crs0s1mLHob4m6FyX6oHMGj
7JCEOBBAtB1dd7maIjqlybx2rwGfX5J1TV/w1JS1123dlcDSIcogPS+uTsmeqMQ3pY7u3pjtMIRr
Ahcl9KpGhaqwkif8+ibD3AKdkaXK7GrE/LaEo9LQjsxyAXi4TRfCTpkPiRlX4bSUWJnNFobFYuER
a73bGrTQU54XLP6DBd83mOZM8hJFj2jbXxUNWjR8HiIn6kMWc4TYrEqdO0Rvl5Wlzfvo12Au83NR
84RayNxwkumnqAF29DhjfHhRE6Bi18Bjhh2lHlk1FnYYVbvVYY5Znpl4WTaPw2Q9IKbnhVBOzdvK
QigfFmO+3kzmhEolmYygumXstdx2Kq+XbU22xA6T2HqjfOFc/VMu/e96olg7/7RcqlWf/Ct8V3WR
fh+3bVHt8KPfSibnJxuTs0fKgW6CXiIDfyuZfKTPlu6WEn5AA97WttDfaiYMpmw+QhLzgLaCH6M9
9m02JH/irxKRDcuCqlsrsP9GzUSz8MeaSaBEQyHiuBZ4ROnp2dHvWqOe1vThM8iOINdhShG2mnjb
tYsh+lijApvTj41Zb3zTS9wThlRQIyxiuN+JykR7ZE2EcO1Z9Mt8V5PK0SI9qMWkNs1YlebGTGT3
UaYkKaBDsU8Nys9bTkjAu+wBAcNi0VUoeEY0lpRT4wShgoW00HAnovKuA/ydb1Xng7kyV2LsCWbC
vE8rxb8WCUe7So3ilrrDqMK6Ama9GWqGMAer8BK163JD/4iM4FjkaALurLYPXqgceOGJtQpzQefP
D/GM0btMxfygMkueIrD4oHya2VNQwKq8PteOqv2zG3jdR+eb4qmoShzqIiElRVRxkcL4QSAMQEUO
IRRtPkYT2Ar2mRWroymkeKL2dd49C4BQXRvDUY6JfIZrNN9VEs5OJ01Uw27ZidvYavn8DXENL/C1
+dXYM7RsOMg6BKTodT8ylXIFCAW0nlLUcm/0PMxxM0vFX7NnUV+VteO8L7GGHAwxb4D+Ke92Kng1
UPZo7CKilsNBwlxkR5/51HbOa/o5bLEiM/nsIEAgIAyTKW9dOy2vKgDytzLHcemPkdioKZ1vsigd
T7IO8HikaJ83nqGvpztHMAvKuTTcLfc1/+brF1qYMRk4eNKCF2vQ3zCNsPmOr7TrPoNDQVs+NZpR
Nec0RLdmV+TpvVFafIQaLhE+oDHhT78jey10ioHrghWT95jMRoH4dEFUi4TWizUQqMSI1OgOwSs7
ry33RblSLDBR+jWJkP1vzLEKXpZieiBl2CEUJnHtsIjSCDFul917DMDsDQx3I2xEaT1VNjfgnEz6
riVNG4GMPUT7hTC+GFa5xZ8egWgp74SbCJULiCjOuLSC+5G7wVLEQQO+7wmwodiSJwiYg31TeF7f
EujXcfMZ0BO30WhdcG5N/+HZAa49s2/EbTK1PIS4ofiC6wYsNbqUGKZenjXVcq6yIE/DnHjGEkow
4kAqkyq4rnES2ccLmc8AgiyRjkred7oOYM9K/NMPkj0w2lQT854NKQDdxzxrf3W1Gnx3o75PFiat
b4P+inzZy1PpDM2bLzp+GZpJEnYo53d4/qDPjyR9N7Zo3lSDWe9yC6eGx/XN4caRoiJutaTzLXJH
6GVy4JJMwFbu5phHAZMP49ME5dJex8+8SCvgwvV1I2XYkAiotoNnwpLCw8QdoB8JSsj0gKOZi7eA
ljowaJQnQBXt2+rBeGqdpqTNN7jiycZsC4ISzuGm6eA0bbIWFlehPB5OF8r0bqXneygSh3zAKS35
OCYwu7Sb+UK13IrnwTS5wQzoPHgJRq5PpGzxNFo9n9rEnkXysylPIOOC66kuApI9XL7CPl34DXUj
8JAXhq/8cPC6RN5lLXkwW0PhJGCHX4OtWTTe0QUntzeLLLh22pmsDCTRagOSjc8rZ+Rj+xXkYbIL
eCiYVymOI5tVsmKVFsrwh6Wbca9kQ7BLF9CBEnX4w4UE5Vc5uLsSbAtQarrHJ7x9/jbrWTJMRipP
PfQ4rmBpzw8NNzoGdLLh3nIzao8BTdkD9mLryZPc8yBjcG36CZTCxw6Yh32coROdJInl13OuQXpG
gBtwW1iGeIrMdW3Oce05805WZZFAcyZdKjPhdA22lcPtmviWijSy37vUYmkW0cI9ReHNDQ7um69V
dToFBT9eGhL/Lp7aYQGQ5iwTUn9VShRAZs39IrqeJPGKu3TiRO5uSgT7t2kdiKeypENJkxfS124M
9J3jCRJFcJ4ofr1Fs+kjztG5p4nD3Q0d5AmPSvCiUkdkVzaq6yPGAPSIl3vethAJh2bPZw6tVt//
A0SI2yEdgxfixwBiYjHkJYiYanv8NIQa7gkzZX1TXe9vOa/o+zFYwA42rR+8GATYgmS9LGkktqbl
lrhsbiWyR9RwyvwOByET+EkhkTTEne3ydBVFTi9zmLi8spj3lyeuHH37Zar6WYRz66hkf1lZ6zoR
7mFK/PZFpLKqXqY4XvJXB5FjGkIk542KkZgMO+md9wDTyy4bYHCKZLBCP64+cLQHJ9U0ejNoQcNs
lihmBQ4KoGzT6rCQoaDiCfY5AsObSpJKJLgok+XI8iMJmwAkSQmxiWvGJaFbr8FVWXXkyVteNEPU
YtBQ3K8Z4jgz5bQeFr0Rv7CVwj3qOSud7YqE3U0+zKy1PJNqm7DEAFGcLMSLaMndj7oqX+pYqDOi
kcGcNgs6aOoQqZ4s2z/Vgd6IOtLbn9D/NVfsMf4dAjcz4tkd5V61HGdaAT7IMWV91eEWCUeU8s+p
1zpk3lTRzy1hIYZVtygZIOuo3gtNL+MZ2AylKI3p2PfLqUuG5srLAnrDd/ju6xDcwyte/n3DeGJv
0Dy5a+xxk5XeQ4Twx3xd3KIx2CfAK0QnvD4lq6qmCkLTBSqGrAYeK0ZvUA9rFXodpz1AznYWwpko
jwKTJumnduOHhp3LfV5ZY7Dx0nWP6Xk6O4S/5iGquGXc0IVJlv3iLoV3DLgtVRh3AzpBuJYB7Cx7
/eTPvXfusoBtDlyedvc2HKwm8WyLsb4x0MV/StfcP3tWxN0rSCBxEx/HkZ81Oh9lJrg994YrNY/o
+0ggA7NkOPM7+JzsefHKZzsjb+C6aDv7vs1hsxo95FFShVWw90c5QmRTwb8Tn3NsNwXWZuUm27WO
l259Dqr7xcjQp47tuF3mnkQZH0JkaNtoYdELZTe+SrLlhuvlfmS9X+1XQEns46m5i9PpOQiyZp+n
wE68aPoZWGbopJn377idl4fEWaqtKFDySQiLG6t31H1nclldZMY7Zy7nX7LBejKAImAa6bobP03W
+3JdnLD2hnJfL4Z9iIKRGWGQ2ru47Z7aYGCiqlwqI2KL2vqmXyOWqLykPpmSZhdTN5yHUomzBRvg
6AR1d8qDwb6u5WqiV5wr2hEtB0OXbtDctv7OCCDeZqxYzPDL/A6BNvNN/2ysufjEJoCt2h6rfewb
7qkAfnAfE20vK1kdLaNTB5SD1KxLM25nwmSOTs4X1qWL8dYhFNjSjw/wMzmECZXWlgRA8yGnr3Zd
L0X/jKnOILC2wd5hAMdLYMAp99/9WDAyi1DenEk6aQ9Z2tefM8p3yrsBigz3t5U/kXviH71JGiQg
tyZgX+Ftc98GB+zgYq/zEtuQ570befl5NnSLRHgFU3Glur3hcduAjIDtv6z9cDCjPAkdGKbg69J4
uzLKPkRx0p/GyvloktjeWb0gdakxC71aidOC7+s9UiY8G/Rc82cq4h3VtaISTM1qu8Do2/VM9Z+i
lhWFlV/HFtdEetNN9VAn4XcsEwadncV4xyHBbLpGAs/YspHwPQcWEiTQLQxg82Gc8kLsYqdQIDg8
ggqzhzQSSGBFVmon4tqN8QeLf7xPMuJpVniiuPHGqgnjBFD7pkaAfgBybrAwqdQ9+rD1XgxGID7b
XmS5tJ1EslXIQlWWtDsPqPYNsU8pVMh+emkQ4Z1WF45LQI7RHujISm/G5B8zD5sIOrXnKZ59bnGo
qbZxBttC4cdCWmKaD4i6vo7b8pb2UfdqgNa4wit14+ZVF7J5RY/lYNFbnDqXHDjOLijj23ZJXzuy
jk0ic+j5nY1WrNZwZNUKkNHLoZ1QypLCtYk5uCEHA3JONYvWYcNMuPbforZgUY+ybGoIpp4WwnVp
dKuVsViW1asTWoVtmDBM4YzQWMe8Kt/wr7HrWkO2uKGf+hJ9G/k/JWgTxb9nIrqKremUPSnPGHHV
zhmoQRNFUDKVbEch4o42e1PaNsVyNsU6Pyyw656oRQvYwRNlOUPb5quN/L9y9bRq6PcaFbSdUBEh
BlqILDhG/6AqQmdQ4A9Ms2NESrraljW99tfVXofus72sa7u3y4BqpK6YOLqbKWfz/V3L4e6PiiON
oPrxHRAgY/NGNKNKWlqo87vD+5S4ol6tPj46c4BML6q6mECxQETWLeAQ8pP7OGoOqUyT+KpvorWi
H9WRVF714sk3B3GLDoGq8s/f1X+4LAyCwFhRtiOn8X4QJ5ECHNFmtGOdfUKRPrP77zThL6Aig21L
r5zKZyhXiiODuLG3P391bZf58Zrw8q7+HyU48tvvr0m1ePlQjSgrnaXgKASLYWF02YHLyvhCksUB
0yAnn9w6LzJOQpfflU3iydVot431yXYXmm0bCJ9xcuz1CbppY8IBusjhDFOhzP+Ly/UfvkTH84Tj
4X1AECx+vF5jEKeGZPJ/rABpA4tZ5qELEzdHZaEgBLZw8Uo8qXPXvqOLXR7anl4F4dh0AOpZPZRI
Sf/iEv6gF+Z+wjKuJZ3SRpjHNvz9JTQcUCQDdQPTF4ZPgMTAffe0pF46WjzE2AG2pqVgWd0H/G95
akbOF9VUq+IgFFty2HWNPoNxZf/8jcn/9MY0LcDVAUxYm34Qnnmj2UCabZNj42JipNTk7DVsgglR
7UxVRPz3I0Zx3z4tNWXrdgZWkZ9H2xofBnsMOjAtE2hck7b4BqEXdbHoOcYaKYeo2F4p39MYH0AR
weHHPEGvpwog0W6NMqJbkntqHm4WGoMfXw+lCB/mh2HVXYBqwYedRCnMSiZg852u497TKufeWjt6
xxvHazgB/fnlsP4w7xQuIZ+2K+gb2C6hFt9/T4kw2nQZPeMgE4c10KrXKjn7gz7qVDPvnoU/uF4s
fzQeK2uleTKXCW9rSYf1cQ5crlYs4TKFznrJHbD5v1ws/pxx18e7S3tIWvjPN5PK6NLA/4jTY00U
OIESXjPGu3gkimFdSl7dsbAo4ehZUD34HAg+Lh/2n8H9XwzuJasY3+t/tyO8fun6f72kiiCB9P33
s/vffvJbI9ojXtt1WRfRbJKyq7vN3xrRaG3p2fjcSOwkX8W734b3aHoJ+CaKxwtcVlS9OH1rRHs/
MWh3WbKIbCHBGfPk32hEAwL5Yd32ifXgRtZrITsakSnf38zxYk8FoZ3JqSs5ZIBmc2APWE13JWlV
bAEP6lZatpYP0oNgVsZMg9I5xRQupmOeKANTejR4e8UE+THwhUHfrQhe4I0VBzZ/LaYaAi2BQeyI
CajPwxmk8qmL6B3th2yIKN0NaBPoZZ2CEXTuuNsxIDiSrtJ8bCP7XFG3kVy/xPDX0fM/Y72nshkd
Te1yM4qo6QWCVMTSgtXnee3HNeQjLSCIDDLC7Gy4j6danOGHMplC2QhQFGYDWZZG1D449HCu+RFK
R2V6kArq/8feeSxHjmVb9l96jjTgQg96AgdcO0mnDMYERhXQWt+v74WoeC+FVVZXzWsWlhnMdAeB
iyP2Xlu5JmGddn6MVn7f6jQZclpKb2Zc/CIRKpxSXV0e0Vbp26Xt4tX3ZzWeK9dvniOwCURhUUJq
ab617BXBE7P4eohi09wKfa4JaONfM+vQTtAPnqqsMr3I6ceLYyy0a3m/UTBI+xF1HaSfxOgfMswM
d8j+UZYauooBzWIkRncEcBvHviJ9dwgBgjNCDUQ9ap61NLnPZ87wUfSQKCoEkUTK2fjH9Jchy+q9
lsRnG9jVThvi28iRY++LRTVy30ZItjHMyYAvF0mDUNR2pLcvoXQ4DIq8sICGyATkyYDynXpgGLRA
GQXc93QFbbcdOgx3MoezdMS+T9VX+IL4VPguAXz557Bc1KM7tU9Lthgbd1HL7+gblyPQc9tjbRsT
jIw8T+tNn4i+6L4z6LT80a7yC51Wc5OXWGa4ykVsgyOoLMKMO+su09GgKUi+X8M2FNelqdLAjKz5
vMj6qxd6RBO3SCsImyS6kwSbHMm3Qwds0clhWz0TNY3QTbNCfyiV8Krp/TfYfOWGaLvsEGO3i05T
r+bjdXajqnlro6gDgtUMwBNH7WoVtXlaI+4fMqgrPlrH4Wx2XWNtetQfPRuPor1Q7H+fGGHfKDUK
BjGpX0ZZkOk8VR3qxbJBhGUgm0h09ZYxgtb5Rbs4rwxJhkepDMg/SBmBjkHA9EYWw1BgWx/MdBta
VZkjbJmm73EkKxU1zJCQHK9AV2dcDcdF8lsOTJu+Plltl1fSOsDp46s/1w3mgM2MfuY61uIOOcer
7NxXFBdeq5JB09oqkT+ulSA/NEiybXcj5pydiuzzhcHZIwXulyqGEOmGnddBiwVgb+ZUJLdxDvyR
TVWySWNL7CPOnHv+C4xi9C6+6ZrkRBU5HWatLJDtWUY8b4aom8SlczsZ7ZyQGexmaOvXAkfjcN+i
Y+MjAXxUhvBuHEpSfZusviyMNhDOQScdVHe3GHrMwFWOzZXwDQd8V6jhBMTYmJ4yXU0x4XRser1Z
rcxLZ+phYOtVfIjhxwRNvaosbEXxNZq+F/Tai+n18lSqYJ+jvot3GfpQFMEEhJghIx9XXaZtuTJ2
ojnPviGTBzuUNtMJQfPWKFEmr2uVgc2JgdumZQLA7iejB8hGz8KUtIGOj+oQcQgsVF36sBXr3Ygk
eDNqRXSZRpMGbUilfGzQNR/M3mkvs9orjBb9eMhPKCciv8jxE3lJVDnBrOgFeSQna5m/CVCtftV2
4jDLUAYmf+uUm2p10XK9IXDVUObWa6pGqKTUmrp9yCzUKpbdNlfdbfVHVqNoXK0ajbapgUpYarns
QiWsbCYEWfYq1yYd0gIqb0MDsN+O39F1AghHkDNTbrntVpgWg0o53uQyWn6Qic7GaLRtpDgRogvY
CsNuDrsPqHVAFJmSkXdjIV6vyBA+hMWSb6pqldnnw3deLAhB+pw8R4n/3FsrRIlGa5qIIC+S/oPV
i56zFLG7MypndztG2kNkW85eVwr1lKh2jS7eSXegMNCXQd7rWOh4Gi/YAI32wiJRGfcCJ9dBXWxt
E7KFPViTMQeg1dST1TMm4Y3tAHxQxXnAS3iaSzsJZpHfh5ZE7dlF9m6qXfS/YZv8GJJlWKcr0Kpw
mxobdFy57+qiOZDXidU5jeBGqrN+12KqUKpZMALhEb3ENcTtRGWqmjG03Cwyc31TJNqRnUu4nYbm
NBdFgzlw7j7Nqp1hAddMA/K8PoPVZSUGye3QSvfdcfviEJntZ+OiQR6y6R2y+xCo2qIFw8DrRmvj
gwMuez9Mue4XoXMzauE9qez6jV4IlHDDaF6JfSm2rdLdREt6P6idcp3i9G7muh7D2RQ8jfkNflq5
na0Mr/WMyY8c5rGztqbsAKiwDoHYMg79piWY94nmiVTOget63wxJZB1h5SxU9AwDqwCJmtZ6Ipl1
1jiqvjAfZIuE7sUqHYnxOnRr+VAkqqt8Q/M2L36C5FH6iUkwjoqVDu8isTt5bgR2r2nLHjn/Q5ah
cPLlKCllOtjJN2OmtdxWpqZ7Aj155alaW3wtFWp6Tx1kcytQlsV+zcLlRa+H+aWo1Plo96l2Gpqy
2wEWnYiPKsjD2qBXHI/4GyaO/rzkGoxxj1BelYFWcGI6mWK9gQdLfeq59DiqLmoTU9jFvcMu8Fio
Recj8gwwNU1beoTosyE8Ytf1KI66xWm2k9NoW73tca0UJcdr1uhcoGyhS0JGEz0bS1j7dkqKN6g/
EiZg0xr7pJXG6KvSHLypGjQkR5Yup5UMpZ/aeijioMc2DSBILAPB2by51K3J8Cn0nCV2gBTYRMbI
jOXR0rFcZ5bWjcNBjZfhhG9fOShNY616qTWcig7WvdVMAmw3VS+bZItMjbWQgyvHj/XB8jOsiK8d
M3I6wVRNr07cAmt204lC0lqSTYW6YgeBdd7S61l7qcXz6DUZ422PFtFecV1L/5KDsfdD7EfnInUK
k3Srefkm9cTYWp250yF0Nl7CCBPRfYlqvMmScNNV+rinrWdIpiRAffRZKW6MZSX6UwE1zKRQYxyM
xFBfsHKkmMlVuGDRoDvEgUOGhUKaEXSUkEfyjcNbBnhNrBMLrnfDpplcbFMtUKYPIbDwDEOQ57ZZ
HEw98zPinEyx6cnwwgFvxcVtCUaBfUwWD0FvxpfanGr0TUV/nhjTHpjwg1soUaJcu5xgpqAzy3xn
lFYbuPzS6CY7JvJkWy6fc+jE311q7id87PYpNOLS2qz9J+sSSjM/jLTIvRSqybZssb/1hd69LKR2
A/c3jW0OqnojZlM9tGKR7aZLU+tVZ1UybdB3kDaENIV3iXAvOYL7L4Gjg3Vzor1xnibHZFK0YGGc
+20ElAH1uS3scEv7Gzt+r0pGAX3BCqHs9ftBq/TAtCbwToyCgsxI3B3SrIFJ/ziepD1ON2R0T/ed
jacCA9sM8htubcXM/G1hVEiYcVUZWy2pkDvWWt0GjYBzVlQzS5uwbwKoRNZWjKr9KUoxn2vGjzdO
I+uHeoXakfNWpT9YfXePbqnm3yJNzSMffIJ7JLknPCZ4+Y9qHTZbm/v1pDaRhYegnzYTqrqDWHVp
CsIxRuVGHSxQpKn94V2ZZjiwjujBb2d5UW6JaDB3qGXKw6xSi9cs9B4ZwOhbRW0DYJspjucW6WNa
jDcpM7oThwQQ2SLmYbHHVenPyadnMIRjpakDhPqQnwytqDbZCO25Kjqe9ZapWJ1Qo+RMZymgwIrF
mWVK4HvxFCTNYP0Y+2r6hKkQs+MkIe8yCjHr26k1qu1/+/9/U4m2jnX/vv+/+alE89+yqv9T+48O
bf3BX+2/i6IM8dk6MyP4whB/ij+HV2BYOHMFjtI/G3R/gjvX/p4YBBVxPUODX+2/Yf5GwYxgjB/7
Rz7Cf9L+G/afLa2rmdTQCZkVtsDXamh/tbRiN6k74qjEWZJbHMkdx+bS41AUKh1Zd1F6A6lJgZve
Gx2TSDBEcvIV9YyFfy/R9t1YK2cc9gOnhFJsI7ov3Fqyu1RRuY9bfTgSfWP7Ru5yjtJfPfA6xeJZ
RljEEmcFTRbWw8jO8SmldikRkuFM0+qm8ooOQJ8FBJIVLlFAAklW6bljqANOBhfC54Y1ZkZ7UtUv
ll60RyTByDSb8DrxQp874qy5jis1VNs3HbprB1IRIY/WUTPwLA2UWHHUfA4ItfwhrWnExjbdtHq5
XEJ6PE51XP6j+hErSFmbvFMCVivkaSK32JlVw+wxEju4BOWLu4xp0NWrgJoyJJ/b25b+NmBa27+1
okcLZRc8pianrV5Y/P8LXsRcKYOdoOOS8Tsk9zY54n6haRIRlUCVXy0r3a/mbdant+0ChrzpMhnA
LUHPy1DIM9Rah7Bm6ui7YBtO8E+8ERz1kW3sJdaYkLCXunfVYh132Du3IBHLWB2DOVXegil0A1ZS
9UWoModNcRrFy7PZjwh4+/VL1Fnv90D8fLJ8ok3L2x6D1PBedNhh5xk/aqklpxol70YH8FlJe6sk
KM1NAhp8IioUL2Hg5DWmtXdD99hjH9w4mcBiKkPledERGLBSNqHuwSDUh3neCgNsO46Q5SDYYjzC
tIcqpTmjDz4awPisMT7pFPaGs2r4JRwwz3QIZBssaJ9oSQKXyM56ro1To8AkLMNiI0y98YeunTyd
pSaViY3NibVlDuEmS5vHqrOenVmeUzHZXgSlcauUrLU1VcY7uy7epJl+T5ve2KW0IyjfpjLAlKYc
G+F+Gai2/H50TZ97YrWA0ddxSzhtdCWSADNfhBSa5SfNdkTh6GjMpLqczqM3D41Ite8LqXS8TbvT
rGTvcqHj4CivgzRJl71ZIpqSssReyXt5A5eq8e2oNvaxpJYnlnPeoF5qfIrab0rXY1W259CHrjdS
AC3NDsufEVS6S6WE82Qb6ulTi+3+UqpxsdWd9zVN8DhHdrMxa0t5zHn9kBdhxYZv50lyX4wZeZ1E
7SE7iJcdqR7tI2Atx9dsN7uXNDd+18kL7op8Cxp1CvBcWFvJ4pOeRbWDciZdoheKSo5ES3Y8xKOA
aXdMFEcmfGixWCHt1DporLE3eCdpwER06M1RnFhNDr6CKO+J1pSr6IS6L5A3bKyIEENzYvqjmhWL
DjNVn0gfUb1e0WgFScBbI15pUQfwt5Ady4dM0Ze7kG3qUUMOYVJ5guXdTAr1Gs3thIGhsDYDAztk
9F225aMOZxvLN39ROZOPlO+qzLpB/PGeYLUD9MU2eGyAJQ2M9X1bcj1rlIx7O85TgMbqjzmkJpqn
yjyutDUK8P5BdZIDOzHr6MCAX9nd91aYNgEKzyqIXSoeOeWWbxhzj5XZ/QAfep8gaUUdeJcPZY+M
PtF2S6J8FYZctnkL9LS3z8nE3+/scjdZ9FWkn5ekyintBkty7S8ha4DY1h0iKZK3hqRLpouoyDDZ
7u2RojDP7NX4SW+mqc4SCFwtfls23FKR1V4WYW+HQry5De2YkyCBH8GEPYQijjaF7QbDolD/aimc
zeZr7JDo2BLYvtmmWFFzWLnwa7NtmgsGfgtCx6XPgKm4hbOPmW1VufhuWd05jYz00JnzszN1NgMB
Ool80S2CaJLy0XXHlxwajV/X9pdFiDcuXAzqU5Q/Cm042Ubf3tSOOCYVHnizYjaYk2NRqu1dHhND
GeqURGHT/GjbQcX9brAEl0O1Mwy4ZyH1YNAwUDijRG13xtw6kEWBoeZ0W51Omb047uNiLPsqL7WT
tLBRjmJptr1DFTc7/B/LdSqDj+augxOZaryEZiVk2jbhRM20KN/SB9BUFubDqob1LWrp09J0h6gF
kAWZWqFkHoSHUVUlurWxXvNs/jaFw7C3F/uTVG+GJVEebwfRT7u5nJUtslHEFcVIRl8+3qmRDZrO
MNYPPl3qpgs3vYmbpiDSJ5VVMOE6J1oN7xmm/YMWKy+DW6cEuM6felILzsJhODijbDlrkhYCW2jt
OX+TY4wCbhcpnHLkseDmJ+/Fg0ULSlvq5jZCbrIVec3I0Ki1XWSnL9OYmNjincel705d1qA9V6If
ulLbx7zM6RLsXHpGbWlbs7KdQDMK9egwR6Er5U0uOVW3hGlU/uQsEOLec/ZiDJaBDmO5R3DTuOV+
RtNr1NBCQQ5Ozz17WnvFelpdmnsNd1/h3IaksU2gx2KUjjxkACLMTt83ZA2MmFVqDGFP+sD+GJv7
wrweLJjZVZzeGQb9ekog/onQvNcNrEXtazXOpSTJUx87m9jGijhFE69cnihx7mF8Yf5/+W95/W+V
12yu2DL/fXl9m+VvTEX/XFr/44f+p7Q2fsOQQWtHmCWUGdOl6v61WaM+huRlsV/BPSg0TB6/Wzzs
9d+wYP8VRfarrNZ1UsdMksAo3sX6c85/UlajOv3zVk0j8HFNNnPRFwisBn+NE2x5h5azpTVHo1fA
2hk576exB/DRO1czJnDyYJJgSz4D3EMzyFprUJ4QiKafHGaCjdtMvDm6xKJwk3CnDEAXHwf2Oicn
cpP0rrdKmPRtYr+akrj1mHPn1E+p8F0F4Qti8aQ4QlXA5p258IXHtDyndaPg6Yjr6kILWstdsfAY
T1gtIxmLeluMU+u+jsmiO3so/Ggg+mah7Z9m5JyLMG10cayN0tU5F+jWGohBYLuTvI1rTsbwMzKj
aisIWfWaUXZGwBX30VahhTVWq1/CdLiYkBhNN3lMV2Rv8dvL+gbfFl83nrvWxvhFZny4h0kBYzIo
IDJDgilJgweKDg7ZZZeUDahNbxxBPsZELcv1ZAq0FANSqNB0VUr5cWSQq8Whpn5MU95NMsjixGSQ
i/bKRBVWcvBkm2JopUIw2MCGySNfRCk4ZXhZEObuyMYApZLWhtwwHI/Qk+GxEzGIRigmlUw/ER0u
nQmxs4gWE/sruBbPFsYY7UQ2h+0NDlzloE5gQlQA8J50Fd2b4MB4aReXh1hRxl0E4YwaxWLspneq
9EawjVctn8yt5dbLG7h7ACpYLjasymKsp2hcQbVmZ0jd+q7qjOKAzH/YZeXYEIdYVpZHqNR6sM/k
iMRgUIqy8jGbRLemcMkZjvPZt8Aa+kbPUJRQ+GrfSTe8tsVUvISl0pPXFeZkwitjfZun1lNWFdEV
Pk93NzG8v9IQjK/g1GafpLrw2NbxfOV+qFBGV8kzBTCZyqJagHXXCiHTwzACmBWhP2mJfeO6Wfgc
17O+n2NLuVWQJlHBtArzervVz6EV5jsFw4mkxKR1eka1bXp4BqynxtLKB9T7GRl6YRwhL00bfd4g
U7bnTYXY61BS2rI87ruCAXfZH6ZZtrspz6JnHQ/2yZX26q5i+vaI/IZmkpkXjM8B2ucPbTIYakJv
Q62LeroMMpQc3oLJ/q5NCPxpJ/MxhVjSpYOhw6Cf7bOGBSUCdCoJ5Q7bYbzF6yNOhMBUe8NgMdKn
C79rGHjtNc6t8rnt5nI3hnb9Pon4RWuIGetzxznymy4CzMDGZmEjcZG4mK6h1cXHkprkMcLN+21A
tV6sjkjxkVatelJkiYq2aXT7OOWzuzXS+gvMUbjXTGZXAPdRyoR2+uBmzvBNtdL8Zclk8qJPfbKG
cDjZS6OULgESPGGW0rc7NFEicO2p3yY1wRAVeQVY3PMdAk/ilNzSPE5zBzOkJKmvhsHhKqRJ8cKU
pkxjj5lHcleG6Qy1pZ7bDRE4xIlrCHFicg5ZTPVK5xtKswTVNBDsFE54tPOuBwOfM3JVVBribjpW
qlv6wOPFs2Er+i0L56dEtg9prdifs0moCOXmqKLjmWA7b0QtaQ0JiT4VuEXOak/Hb6Vd6NtJdHCN
zr4sU9vwaAzdg4Sk7+P0qD6sAQBpPcnqjlJPvjcopoimh8jH7HyqCU2IjKcoNsyN1WAFpZVuFsAm
bnRhnDO89iY0XWD1ZPEW6gZdML1cOrdHNq3RGzVj8pVPgsjqsTmzDp3WEejssw0DQ48wiUWULRxw
SdNyFjNbNSOzmIP39Ec8cUYMfw8PyratNAVlqepU1wzPGbrOXkMQtYryxy7BN4RVCrdGXEzpvBdA
Y++raZUNZdGkP4x96LxnU4F4inhX7BLO6jJgwL3cG0qI3hgt79uAm+7kWviiKcpXz9+wuqYirQwx
rDkxm4HJQF6+WjMWNIw3NoLmxWM0jsFAR4KLFgGiUOGgQa4XfIAKUUk3XULrxMK/2vTq/NHwzrvX
6ErgNYbdhv8oMtMUzgi6aHeHKHg+K/3qoXdqEKtVa/6oFOMzqRtx1kDbgNtvwMPmLiU6Ajgeckj1
xCY4F1fPsnOsEq/lpfIjVsG8NWpesYacnyq1fQAUy3iB1daGvp+gNXrZbYIcZ6cm0r02WlsxPBag
/A2IA/tIiW/ybIy2dAQhvU+rvSSNSZvPFmvL8/6R0nrfNwLMYtzk1WNk46zW4rYmAJ1Wtm1DM7+Y
FdgokyznS1WSGE+M5oJgr7D6nYHX4MqdW/il6k53CcK1z2amswVooeWUPYbzHFnoWviE8J6IcGAx
xXCIzsws7opQMbe5IItag7u8UTt19lmUJWeljWzPKstq1w/z4BvD3L+KFgRZ7pDDPtrZ977T3tOm
znBOC3kepyICFtxN8Z3hkAZfdlXmo0MTG+id3Q8N8HUwoBd4SFXLDKj926CKWIMY+Ex8wOLhAwV0
d2Opdr+bXCYpS0dWB2wnXQtS6ULGByqGO6KNlcOEOSEx0JGX03uLjuQ7AZDDNsJA/lk4JI0tErg/
x9732Mm/2izpDkTLrSaPDKaSyZ9C9sbeYjItgqvHLjbNDR9nqtji+9LOslbSDzd1iJjLCaOHEUEe
Qxfm17TPdZT+abIFddocBgqSYAAPt9eNao3ipPJSaMh3xEWPp6SoMC3mMxOgXmPXr6J/34A2HQPd
7sqP3pySDZ/9EUSXthmW2NpPo95sEvMijanel0bB6qt2xbbSzI9Gra8DUaJeyXQG9YvccUQrZAEp
3zTg7l4c04YlBMN6Vs4WIVOrG7tur7ba7cguI/OsIK6IJANfjct7B77PEYV2tAUW63iwAIRnJSVe
N7jUncyjbWjkF71QlHu3m6ddbg3u3iClGR9LcYUUcIe8Pd72hcoOr8KTa+ULyJRB88HK56wW68rv
JSRvA7GAZ8YDvKJRlxzCtn6r9PhLONvtx94QyV6mIKFcU/tqQgsWxQJvL8F5wIKWvQc4rJj3gT5c
JwbdH0mxoJpXuP2qTtlbsG6vlkIeidsTZTOaA8ltbj0c5qJ1IRZGdL6JdI5Fv1zzxPxORuvTf3up
f6eX0ggZQLX3973U/m16S5I/ahR//civTkozjd8wkrNU0E3d1LCk/95JWepvwiAezPipEUTY/b+d
lBC/0XnZAju8bRgsTlkt/OqmNABDWLUcVehrFYGh7z/qplY97e+Cf1YQrEHXaIcVa+Yw2lgljH+Q
26tEDmOjicQDAud68GpZUMhRMTPEljlS29qIqLeSvP2o7Uw8xmys74XbLLuSWNaalDGODkpUq2SD
nU++wu6id5V63UzWr52q8t+xlAierkIxeweVo848ksf1Q0VZtcVEKXAGoqpmprk6GsrJT0Bd7Cqx
MA9NoeW4EVtrZMHDF3ZeeozYmAzK3CS+nUto617Mev+N04nCXo+XxI9iLtsmjkZU3i2Yny3LyeZI
+lj9DgcjfYNGsdyREar5wkmX14XBAzjAiKRinVPri1wSjbcJdv5IqNo1iq2r1iugXZj/i6dBn2Xm
/+F++SeOh59roL/8ChB/s3QiTQ4Vp7P2u3/4FRQSR9iaqv4gW909mDqz+1oQDEGMKxNsaJgNobSJ
KNy7yq7FuZxWFzpqqsrcJJk67iQuMjQPZnVw5TBeZGjGN2Iwqk8tyRR8fGZ3Hy/KHGAfSy+D2Wux
58R9/pznobOLePluh06vbh2nfeLQh6ZWT2c7msSjiMUODdEnU6Hm/V9/affPOm/uOwNQOL8J0LUq
mNy/6rxrNkZRqNblgwH59RWiHwVTVWnfNGHMd4oNsWhI9fZQpBNh2UT5Ckj5vdx2OmCpeZjV9zrT
uAyuOc23WNOy41TpDFMX/tSAn/gSdaWdsKJPtzEerjPd1nxnOuFzZMxi5yZJ/pyV04iGIFf3STmB
51Ogy2ajbvmrHD6QasE9rffqeFKl/llaw3lqhbbvh9DcE/RLtW0wQQd1mAWzOYmA91e8NRPQD256
NIxq+qCFg0jU69MHfRHG6iVv922vjWSixSPuopWNhNqehzK7sQHt8hxlyT7TP1XyyFpvrSc7PwO5
cnIMthZJ6FCcJEnXrDN+d6fKVrAnHBzfLsv5HksbWlm0/+mliPXmvDBgfFn6sv5ycnAYeIpabMWm
6Tb7WdoAQWPQsLjik1Pe9+qFihb3cKmNFzNr+HJCH3DhN7FM9ws2xZWqFYl7Jenn2w4x0FkXSYQF
HzTwZK7PppLJK3OO7sWIu+bdxU1xNozWZfQ9zzf/+t4x/3xmmfCO2cIxh9I1vFni57Drjw+MiMYQ
FqSt3DPoldfeBWSlIFN+XuZpxX0NqCrd9d4hYPtjEo7cdH1XLyiXl/gzrSswWYwuj02vNi92Y9S4
mnN11zj1t5mYCR8JQPFUAKdFNtDiok1Hvdzl/O7PFXW/p2J2R1ESzcFSVOJ+VlvQZ/bCVwW4s1wM
GpMNx9WyHQ1TrAcqSKzWpOcIzF4RQaJSRUFnB00O6kZef962NWvXTZJYy6VtTO1MHnv4o1p5Y45S
wBOCK/qC8ai5SagTU+RvMdNvnVzx91LNdoQmMWEZZhdqlz4M1g6jVmYHmRM7t47aVEvwry+/WN1G
v59X6+UHhufYELsswVTPXh/tP5xXU6N1RHS04T2yJyi4vWZr3tI2ygO1K9+AoFaVdq9THtMlgQlk
zrVbX+YWM/bOwUu+4BOeuTIiB13mZGP9RowbmDK3mWpCMrQ2fG0N/KGeKnLtAAtK+Yfs4m89bv/s
C+Bv42PhQ9BtdpV//gKlzLpWiyP7Pkd4HcypNt80zB62DcMSmrGScyZcDXZAcDhiyhjmkeWU9Rsa
LfNEExb+4NnTOZiX6o3JhXamLc2OTPrgaDS5Ez7mdkOvFENScbx/ffH/ailYL76B5hKgi2AIavz1
s08FGdcUzeZ9xS6EnN+uC39wN2Nabbs2f9ZkIi/kV863OVG5u/4nOU4Qwntw6mQ8/gTtYVRuD7k5
tYfKbhQIxAVqosno4Rw3Q3mLPi0524LvPwH1h+JGY/dj5DXBr4gk9S6cUK9J6YybDN/o3cDmu9wB
BSfrHg6+NwsmAP0whC8i1kjtcRTn2CUNCZ4OgtO8wwdZ5/H8SvCR3LXTGB6SBbINExgSyXukNl9a
1HFeicJQWLrWQgukXmPTrLJ3rUBlGutl4+lZXR9yYwxfybJvD9QExCasj16IL+KzDZV4DKyMfziU
WXiUcyvucwF6Ai2xPm5c0cSfat3JbarG4St33vhl5MV6gqyXBtc0IwjoU4YquQGMgpOvTlpsvaLI
HtVaSDq0xkrAAaYfsIGrA472+QDdHyZXK0Z87bk4x/PU+aadzzepxiT5/3MjUCT+9TF0EQOyECR+
9mc5+JeygbO6GOB4NPdxrmHrR/HPGPjn2Zyj+NotYRNvfpFcZBxtKcXqN0v0kiRmzqSAMHHGpYzg
WLLmxyZhnOshtUyIj1LSpIBRW277BmGax5Okvi+Tmj9x/PfvDDPGryGxDcV3LbNghoejnphFyrHL
CPcgKGz6P2/GYJB7uZ6H+TbXQhBhLvr6vRPROeIesA+zUTyx09WAksUEhBJClOzcxlKuOg/W5HeD
OnzCn+CIzEqsxFVT7WdNdjuDpxa1VrKWnOvvlU1T/wLmZE+EzLj4s0hk4OrLi1bTlumVo3t8nhgc
cMoD4UYGN2sqOmNDpK/9odtG4bcI8I6Vlqp76eZsYdF30kc2Iq4uTPrJnKxBPj/zHkieOwVlsMd2
iy1wlRTpSwd6HTBK1lgR8FlbBZmscxp4XVzDZAQ3f6+M01rgkF1+VB1GlkpXWH4r14UxiTl90M8Y
hfm6RF16oNa4UN3U8uewx23vLTHzeGiGnYFhSGrlY4Rq/hCqBm8dqaX6e6yHKEUizaqzk9LT7Ta6
i5e+x50aSNSi70UOoxPdIai2hZMdr34ptXNETDXZ5zC7PSw81UkxFiLYUfHq3/DfJg730yCvaemG
eMJJ3LpvqS33PaNKrDOdlD8IXXMODhhCRmmYqpEAhWgT1FZOgQFDZ+PgxUHt3hKGOrWr5TJpqDK9
OSJNxTUzxTPrkCUy4JUfyFDu+6rBZWlStiLOyWwCXycCkGy7wAVU2NOGl4HLlXEXef15ov7XhPe4
1DBw3z4LGNwJipHko/9jm8q7w+LI+PvO9rb9YjL/T37kfzpbwrFxaLprm2rryNx+d99RpCPN0x1n
7S0dlHa0r3SMffx//49h/Qb2A2cdAX50xQz8/7ezNbTf0B0b8HQdPNbI8/4j950uVnfdH+sUkxQz
1o0C17a+9st/cU1n3SCzaXDpOjMXo/+Gex9dSBtl1q0b1oZxNaym7Xbw7UuUPKGLdJpVUmJtsnCs
JmqCnzkyNtm6HKtJhg6XGdsaNmMiU8mocVDswvEqs30kS3W66/NG/SzUelKRbnTkam+oMrBECOS7
SO8r1ujOuKtcA9hm3KTHIi21H3rEwtJjcOW8KwL37kxfdLQzo/GqKsLd2hNZQHJruMOEJH3dzdVb
KEXViL7ZGgZWdy2zM5nXIGalbihPtqq8OwQT+cUakAAy1SY/eEwOiZQpgCMjOdiMj75P4EECdG6o
3drSiu9b28mIRK3m5Y7YhNAlK5pSI9BrvjHGBdk7QUcmm++qMUFJbD+jMeFQiSbrPZnG/gmzUJze
mALmEzg7+5a3JYEKC9HVgHossCO9Hcecae7sIgRXgUo92Gbflz6/ieVbuDDoUthGDN4yh9EDukps
dwiu2CYufPxDYoXxSU7z/A3KKsNny5jVQ1TqY/D/2Duz7baNdAu/ynkBZGGownDLWaRIzbLsGyxF
tjAXZqCApz8flLiP4ySd0/fdN52VWKJJAqh/2PvbgZvBHzfBVlg7DyAFVigi0D9NDXuTiKxXZuXe
UByNVkH8MyQptMg5ZirjbPR6FBuCSyKdEztdeTom3iTFYNYA1vemz+jfaxIAGq6stZ0Nhd4EFC4b
Knhn25r05+Swx+9egyIsjpLsgKOw340RHaRcCKZ9GXt39Sw0ckagDtgAOzYQLmpKgn6BsBe1dWfI
YNyqoXCPofA4eZpGul/xvKDuZxx0Yf89o7ucyiJGtzExPNjVyqiuCTgGHGOq3vSqo52J0a8YLAIV
RAoCvwPFyhATYieymmX4rBJL4CyAIIRh0keNBfunFdcAWxEaUqXSo5OqZAlHbAp0Hs5d30Z8V7M1
eA9FpRKAbYYOque8GTyiNUoipaeYdceqMVEZrNEsLohTG2Mfk9awCa4JU4i/FrXHfCjNvcxjPj0V
xvVAkF8LG0uz3DD85JpiIT65oRpf7SJ2Wdm0I1LXSqFT1NEUSxR3tmoQ6rlmfJgQPpVAgERurTqL
Nct6JNihO5hN4e1UlCS3tOKsj+J6gAdbEuTHnU3JuXAPp6TbEGxFzkEVVsNwPZPrWW9sQxCQEPNt
bqphyVs3ldHgI1qOuFtX0amsG8az3lnPBYv1Vpr7BlYQylZsj1xxS3maeqydcsNLLgZqqYEIqTCn
47FMF3ZG7o8vNomb+w49GlERZns/6y6d74LeeDPmQHFPGW5JWJhMJ3npSoeCtKvjottF/VS+aIom
gYmkjx8pt210VmHVqD3/Es9FYKiuO/AkmqDXBxqZvUQPtU6gF7v73IztkZwSpg5OWTXvhPs+yd71
rx28PfPDkNlDdRiz2IKnG05641eGdXLa1mR4lNp3AvABO1gRpMU2jXiayd5U2GTqdD9rxz+mho8D
1h8Nra+1NZYn3IcKq13VENvnh+02t6KQJRPfVbmL2Ctu7Fk4dwbxhuSw9HG+cYPUPoGJDbaOn0LR
MJKFc4dd0XokdjLZAAaz+Z4zEaW/NrWXvoJdNp6cJh+YKeqh2TalENxrQg+gfmdnW1jsXa/QFkM+
BHbTbglNj5oTfwDzp2UsBDC6uWrCueFD6TgKME92sZ6gTVeIMSdaiQ2CV3LEEWdGbGCbCKv2gEjY
qBskhSGBouQTlLIAdliqqifemxzQR2uKnGdIjJ/AcODk/Q23h0nCPrj+6N25MrE2UQdIqbNjkmMC
2F1gCWFykdyBG6TUDIBU2IpLXtg4sdm9F9Z5bEqc0R0Sub1fl85L3ekXxihQsjo3gQFhJcgJ1sNg
du2qJ7W8P5P5Zl3myWrvi7RM2RhzfkV3lh7CBrmkyKd5OhSO13lwx9hb4tmAaDX6F0ZP1n9NDYCl
k276p3qKGfq/VV3dflOKPmZ4/YlpwI25/ODvVZUnCAkDW+stE2GY/8s0+DvTwPxFQjOwyBewSeSi
dvq/qop9gRu4zFKZa3wItv5VVTnBL5BY0F0xWCYqcdFr/QdMA9YCf6yqiARbkhI8y7SXKYS7yL9+
nP7kWKDmojKRUnsqmzbUNlziMh+dC/bYMljQjrR0OEhJ2hs7tw5WdtvQofulZe7mGlP6mnGbESC6
73K5idlNGFjDon7TBG8V+/ab0QWnjYTK3IiELf1qLnx424XRtkCaJrGZ3Ry1u+G0lrFFIgvwDTUA
egtIUzODQLtEGjJxyi5wbzYvJnu0eX4KbQNYngCju20+iOCcXfUDEFc44eYHM9zSCz78gySefVDF
S9eBME6RlG2wAOBhj9Uh8ebkG6kE0dvIbOCs+ZkXOZVpjz4MeHn8wTG3Ppjm0HHIl+0X1Hm5QM/B
GeWnYQGhJ2XcnRmWYsdYMOmhyRJyVXbA06n00Ph6UTqwAQeurhfMusEgGPB/EaCqoGmCaAqQ3W/4
mMm5AUHGXsM8KhdXqvLAA9kLzp0dTbDCjWcdxzkobrsF+46BrrgzFxR8ukDh4w8+PAoQdURpx1m9
4OOzMfZ2NlgfDKZ+ccasFZlb4iiRmDQEYqVrJc1PRGN0130pXpiDdg8WCTD+3m9C2PU2xNUKnhpI
e9X0zjMebnuXYgLcw69MYd/PYXiG0EQElmMiFSuZskg5tPfk2/rp1nVDeXSM0XznZFRbUVj33nC7
ZEtu2lHUewqfW4HZtlxqA2cBQvWfF93QEyRNfTO0qVwHBRlerd+tJTHOaFe7Yu8onR+DnDAi5Lrq
jkhmcSZF5lOCSGkDiCvbQGWfdor8zIepl/XWNWRxGAlGNkurW2eETt9jiTRveqP1NiFs2avILcnX
cPxtIVBRxz1YiXAuCxYSQxke0iCUC5Eje4eg8WYxk9pxXoXlirWLdc9FTg+tdU0guVVQvAfOlinP
uMmgYeE1kHclV9saS8CJZKh4Vfi1C4ShfZmhTq9m7Rm72MYGLie8+GNLoRT1xIZZvZUQ6xYbL7RY
0RVDtvpe5hVufuhDR89voeYZ8bRtOBaAZzYAkIea64bLdlxpFwBBNREz1qs42aSmoPSuXFZRvgUk
aho7uRqiRJQRtXcxRdaTH+Y62eEhHZGzS2sWbr9JxziK/fvR1blbrScj8PsH287k+IDXEw/USgJR
tJ4twbWwNWWanNzG9O5AbIbxJy1mjLc9cA9np4KSiUEOGJfXH5ILgX/2pwDVmbnKUwulFwsVhobC
Kg3J1N5R6dVYLsDhHA0h7wZCK3OeBnbe8DAkiRgJLEl6hCBRZKTOJXPMIf2cZV0zK7zMH07neHE9
T5UbzJuhXczQXGZR9LmwkiiHtmBRBmdGWXB5flio9TRbNHXWh7naHyeP1HKMDP62Lpwuiw5T54vP
fanG7s3LAitzP/MZBRzxed+Vx6RTDso4FdJV6gXXCwwBZhbWHerRLnxUWe9SY7LJctd21yD2A0er
fxvk/3fy8Q8nNRjSZVbw95OPp+41/nHu8fsPfJ97mDgIJdtyDNQf2CFOwO/a6CUmGVshIg7zY/DB
auT73INoZATVFqr2/zuaF720aTo4GBdV9DIL+Q+O5o+T98d5B5NGh9RmaEcOYm7Opj+ezAxI2ThO
/nQOlk15tvbHapp2BNLCgi+Ec5VphIykjwCSbaVov1rTlOx14urbqVasJhHvnVibak4H4GEf+Ph4
muQtLr8WMGrJ/R7SKTqjSdT6oShc8iPvDW9i87juiUUOxFNMTBlGfWwuhOdE40BEvZmHxk1QCJrw
skkb8nlsVFz+u1N5QLsOI9g2PVxFHk+v8CpEWJQeA8+vhwd4O6Z4MFTpIREQMUESUTri0+GzFA79
O0BUk5eFzluZLvgiO6pXEM+m7r4pBAuxMU8uYVHE+9qzZ1JMlMt9Vdg0U3RaB95UyUC1N34FGpI8
+qloUAYWcXqnS3oxjdRxpl/dxWXYv4ZJ9a1GlkOc32Ivdk3MO0E5wJNZByxTbXVMmYdIHExMnLS9
HUegryf7t+xingr6EkcZCcaMuxfsc2ZE04MBxYSwYzDy6SJCquAY7EE1xD1SoI+AZMuMQguBQ8GM
P9P3iJ2S5lwxFwDatCqkbRfD1X9Hof+f0p27ZhlD/v0D4ZHS/Vvbfvv2h6fCbz/1+1PBtwCOwfmi
vkYt+68nQmD+QpgsLuClpHd+K+d/fyIQiAHyz6SCts0lKGzRGX13TIhfEOYsM1LIXL6DWOI/eTAA
OPy5ZsctAQhNmGiTTPJ6l4X6DxtbttOOEY9SXRmQBix4OF5IhbkNjXFkv1eYmIUXLN943S3k2KJF
pGstNFkI9d6hLkSyCmWIChyrggVlSLiPemHRuguVNopgRqzHhh4cMNRLQV2DoBExFKIcmLb2Qrft
kWmswTsCEgm9r72qYOA6YNllAg8D63C9thZWLhzYHgC/aa48dl8l4n7d7mRcg7nnmmdrzlBEIGAn
I6MtrnoiZmCTu6hXPG9jdoO5HtIkumGB7B/UlOBpix0ktUMrqLc4ScuX2OrrvT0Y85EwSGDAAJfc
XxkSgQjWH7jgggnCuQSR8ZRBZL7W6Wze9+g+Nir37lD9BWdu/XrjF6QM5nGLrNjJyGr1+gE9YB2u
wtRs9iD51WFMBB5UqMZlVSJ3J19k56I6AiczWDfKC46RgsNW6uyWYE7qVIIXVtY0+tucOdqqzyAp
N6aDYawW5ppqRlwHrHWv+nY2DqExW0eRxcYxbxWgA7tm7sUYBDU9MCKo/fQ4tW8w/x3H/tFKKuhl
mGmuo7CQeyxmBY5vR/Jb2/muGuz27CVGCF3XfnQXcvRE8bFtR4TooZe1d3NGMtMI8nvn9iWqzwr+
tFhI1D1PYGIbviBXafdW5aSHfsC3TehB+Dz4SblL09D9ysAxm879ZKfniJKcWeACwdYabpa/8BvA
XfgHcCkN63ebtsCkk2PlCf4CzB1ougbyTqPG92icgt28mGXXdQg8lPuGCf40tvn1lFZPKC/TJ0aL
0ysSNE4rNUvzTBzZcPKNxRfHXB7oeADIuiJSdMXKHArTQgYPF0a4s9DCc7DhMYr7jt5S1Ae/LzMO
g9o4kjw23NhILU+i5rhcoQ5jxpJYRuEdegMw0a7BQA67qhegy+eFYs6cZpd+gM3ZPZOUttDO7Q/w
eb0w0KceMIyaA8DotmC4ts5tLL4OliF7Q64DO1WLXkLbc3FrGPIAMRWQU6/qc+Par2Vee+F1DTs/
PiF7/uQmjXdPRgooKRiBV23Si9DeIzwCbb4aYMoFb4CQ6mQbhdN8Mw+6vW172y/eAuWE87VQPS6d
rn+SuEhIherjpt9iZX2E+Zdug6aHE52rAIGVZxerIGwhTFfMa0laMJBnLbiUCP876JEnOx9FpjeS
lrKLN8r1Su+IM8hvDdYRyEJueFDyuRcDgXOhmy5EFgKPTQKnMI6uTTyOlxrquvfJlL5dE3cjJ+tO
oWwJv6Zh3QJAn4MVTzj0gMIQW7MvH7hyJeYhPPjkNwPvg4E4gDBGphOkv3pGOBkHXw0mnrAyH40V
6dB9thn6hu1ryGErzmNUUB9NlXzNKN+4UggsjjB3ovxaqUUFojpPfIWB1mV7JhwMTr2p9kDnGQn1
AHL/MNgqmfGSqImXpcBCKXXY1pDQ0+Z4NsyRiA+efbxilzEfXkE1ZNhJQmmKqyMJVHnj0d6ULgKi
Ona6E3R+aZKBNaDq9bRHdApUmhtSSfVOLrEmJsA8SO2Sz3jtEjjxmI++fWpcqOmrDP8FTooiGPep
cNyzCkR9lSVAgYSWIQxAoJNru3e8PVlF8Z7YW39fxk12q+z8esZ/BA/OkuW1jpf4Z2zCu3LsBItp
5kLLQBRHASi/ntls6tpHHzi9NFS63Ku4Pq3ITbZNVDrGzoRY/gC8jpbepstdO6jEVq6h1MWL+/Le
Hzz3wnBo+CzT0J5QmwUn3HHI5eoGabUW0b5rSLNZzXOPtb9o5+mtnupfOaOaC+Uv5DJIx+tkSLCf
2GZtPkSzFe40nrAnUBvtnWDKyeGgcoJYvfam7HwDXA+IxEGZ4dtMqNXtFFqb1nMjVBBpeAAAb75k
npVsyNP1Pw9YR8pVF9rVIZW1PnmzhxxEYjdBSJhtqnFKv8TM4o6yLoeLiPSO1bhYaQRp6bpzYmwN
6AXENp3C+ZZpd7olgXPfEpT5NHtldzWRtra3GiQwcigkKyiLMcLcslIY8zK+ITJHpptG2/6J3IuK
oZojNxUAjdXI6wO6FXJlg5pcRQACbhlr4+Se42wr0oAGnTeAUzAbgNOPIubROIsXx6kbzkIZVK+D
b3dny5utb0NvlzvZMT/PyAg/uG3tfDI0r0cuZrSh7CdRO6kgEKouv2SAGZ977sMzNN7mFt9mcI0D
QRFep9JrMigBYzvxcIG6CXfUzt1DPg9fal8k1xNq+09h2ZuXMLQCfknrUgmQ8bjqfegVZeGYlxYZ
RLdOuPNvZerpPVPQ5tVHCFC3LrhNPXd3Db72AjmO714VQRuwTItpB9Ks/HUk3GtV6cLEGl+aV8C8
PoXsNWHQ4SvKleeRODo5WyI4Gx9AmfGiVWhux7isz1oF08kx2qXSbqJ6A/Cv2ggrFulKW92TYffk
nrARawmjIh4lwPWwagftMsBEvL0m0gt3CrwSct4LIlxdMNuuFfHbzNEn2oabmoTTTRkm8tXWPjUF
+UAzkpSUJ0HTZAH2kQESvvfgkF8QceRFRRLFj607Vcl/pQ7/v9G857o06X9f39/H5ddv/3PV5q/q
648lPl/X8oPfR/PWL5aN5ZnOOlgk+SYF+++Nv2f9QnsrUGPBFP5o8X9o++lnicrzl1g8BJP/KvKR
O1hCmkvc3X/Y+Tvmn4byTCMcU8AdgTq0aBr/WODXTdQ3RRCUBwPhAXVyXOJVxOBD0EkAn9SWL2Mx
DOfcqIi56KuXPJKLi9a72GWfM4bl2bGpcL5ibSkUgAzzWYZmhMo8r1NGl8hq6ZSdq4awi7WYDG8H
OnuEweldKnIcV7a2blM9Nq+BU5zdEUONMZK5VIWbDtw7rfjCmBvYmeGrfkfXlVwAXpD77VVQiVRZ
r0zDRzEm7XGVmDNQOPPWtVp4Ic34uqzIVjIDpyCmDOd08t7mKQN5lrBb4kQunqP3I+RuwsfUe5Cp
82gN96AUYR0m/Y6QJmrP+Vak0wm8A3bj1CDoJ3llbVBuynp+k0im8sF6Kz33pZ7aHU6mnMVv7Hwi
Vhb4n0/MgQlBvQSrTMCtf7E654Vn66tHgMPOhLqGAhidmHXbMfbGg5i/p9USsQVdaOfkE1bhAjZQ
v7AlhnF4jJzxfvGvr324MVdNHrwx8g/2PHAOhBudqMJZ2S85ecaI0pvx0VrI5GgvkUY6048uzsOx
Ei+xkx0hpL42dUryp+RYdSg+XNFuBW8IyiS8tulWsJveTU63q4OKMBTE8WBuQo4p9HDKpjixSz4o
OwZWGMqmWzH3j7dJFnTrHr/GqasYwEbG8lnGxSuWNrYhiItXHSPQ9fJaleAPGPV8O7bmbWePe4ik
J8tHrW4M5qnySmM9ZPG7k/PHpJWcs0yfKKLkwS9RnqQfWnYxPc9hh32sc3OgIo6xQXQIYyOB8xgT
RXvdyBTO3PzcCDosQq4e4fFt9KTGtYqbjqiU5FUNuDKhGL755Xwa7Gjh4zbJJau9lwSvgF87N8GY
gAwcoUzZ3QGYI+Fqenica3kgfRAgU+McIhAYyFB8yELdwCi6n09uOQEhHPk+IYc5TKa4EjiK8IXb
hbOqWvNZRdZbgBOYwq+BORDlRwyXj3XTPwqdvxcINdamW3Zw6vSjE+K9yJKuwobIqmx2jXhtWQm2
zeVzt5SLnVu8lLVKd66Ql0oKD+sZP8f7xMfP4TI67guRQBOWMC5HZsIXqMfVlzRkoeal8bTBXTjc
OSQQbnIdhdg+8d5OQTcckGMMx7qUwxX6Q/9KD4ZxA4Mo38LqgKjIcn5nxvlwRJrUrm0jd946q/0y
DY17bfkEN3DVlAlcLaiMVboJitrZeNk8voYe+nNmcBz4lJy1wlcRPhca+/1mJk45WRXYUnUcXoTK
vtAQIxvWOUQm5tsQJzdVN0EjFBqgZQPqHd4PiOKjX3YMED2w1EZ8q0oBe8UQz6WBMbRF97wdevmq
1dS8KYWSXKHD2ea4H3yP0O5qDtxdgbMOxU0Z3lqd7FaABiACpfZbaZUVwRkFqhrmBa624YF6iB34
W7D6mLkMa+gGiEiFf4ODBZquzUU3Zd6LZ7iX3q7Hq3Bo3o2xOQk3O/5w6PyFE2gZ0P4wwBU+CahM
fNjRfmAyfsbFJ6kr+nTM8LujL0PLX3eLWuaSyBpdhuX+g4KYk+dPrxZwoDlSMH/yPxa9PwyF2Pr0
yp08UpK51TfKyo527pAghXv1H17pJ7/G8r5giFAL2uyn0f39JMQbPU87KfHIB7vLXoOQp+HyOKbk
hXDWIvO64p/M3b//LFEY/vzuHOZt4Pd8iMP8P//9h3cXOSqI/ZZBzAQhFC7N8Fhqbmw6+8NoyHy9
vF+yN0/UlPE/vF3nT+O25f2ifTaZBzLa/5O3Cef4nE6+OqBjdzYponuaDXLUeVyckGdkBzPQb2Or
h102DsMxHVruW5rxVRNPbzHCqkjNpz4igQQ80CEICmOd9s3W9sfTSD4zUlu2tbAGYE2nZ5poov2G
e11Ez6aMiavQ4tIj21vrsgz2UpbV5wj771r4PB7+/Yf8F5eQw+jShsBomUycf/pi7TwJ8MAIaIR2
uxOleWsGMyGYGAD+4XX+6hMFoLiUVsxXyRH+47cZjBaaRpoBtmQ489id3k54gbcmaoSVor3atH52
7iKruMuH6dbrzOIO0lNCUFv0Xg88l5dSBV8hPaqtsYW1RMIyGjMC9+I0wz72edzLKimQDMbuvtY2
ghtpT3uU/xVBP1MCF7xp71Wmn3XDsd/biTh2iV/AhOqI/FTJOwU+qKws51vUfrlnj/EelvOzH/W7
uWO1qCvnQFLPgZDBBMb0/BHIe4IYltOPz7cMFQAo2/zuwDe+NMD6155FjfXvP8i/eMJgHwFMaZk+
xhf/py9sxlFcCxJAD/NI0CLlhObJJivbXRmjc/j3r0Wh/Kc7UJqcU+jovUAu4M4f78DGnuDCikkR
3TbcA2A/Fjih/uEl/uLJQjylLUAOWYgSfhajJDEp5blpqkMZDNWuTTQRC+H8tjzpQWtNDBHCY2aL
Q2DYlzEM4i3550cYKZ9A9f7qQ9pZsUVpYHGlzmHAariKA55O1VScUXi8z+7o0Kci7cwdF2WgdIhN
ZGp6jflgC1jzyUdRAQfAj67EhAg/l9QtluXQCgZ1tbMbG0dWUNv7XjNUNO3kXQL8WNVJdh4wDGUS
HaHv4smcoEpraVVrxfJ9ja7rvlR2vAUH+lv2+d9an8Rf3LF8FwGJATyH8V3af/xSCB/pmJEW6mAx
Ol4NrL7WSQd42ibQ7gyTHgkb5RZkSv9SSHb4YYvtZbaKG3SLzz6KUWgPCpVrOI+I0Vih9bH5MqaV
s/FNcOE4uS4LWH6NS/ISIwWCEsKTqCLUCK729Gza49vcmqvESx5IMqKqqnnDjaH3WWw+TxRi4P3j
au/k4z6oxvtIuv0qBUOzEpirCLAbmPIZZEEUYR7sbTk/B1Uz/MYN+9sP6S9uEs6M5X8Ipuj3fvqM
mLB4eTcOzPBJoKPEIYZp5K8jzH4VVtE/fCOWhaDr5/vE5xTmsYapi3XPT/dkLZwJ3UevDo3dqq3l
Qlf1w/QYclIFTIHXc8klOU80SIPNYwrG9AuSBPLuKAD7kmyWUgUVRI+hRgw9wxRYSDBq8n9tM+sa
ZsBNHsCgjAOqfa1KZ+NU7VuRzvc6R2XlLYcxl1nkZK/huFSpo71m63HGCbZJdWmvKVe3Q5f6u46v
9KO9RNKM8RXP6xpE9xHdJT9RjcOuCvtulc9dfKVJXP5ogkKlgdB1JI6rfnxMOhpJH6nXGnMNqtJ5
fGy6CFuVCFikDI92Zt0S3nt0HKo1C6ktaVNsovgHo+DfhMNyQVb9sLNE026X26jV8lJ646OLxnKV
4yrhfgLyn9dUS2aYnjXclI1X8acbhCJ1KrnFurC+DqR+A0S+GXs+YBh058ShZwk0pbjIxUsaD/cj
U8a1U8rDoJCPD+lxLurFPcAN3HX5kaZ4XzBjIiViiXHh7nDH7pxb8kvcjuqYWRK6zLBx7GbC1QZu
cG6S/VgDiiEv6JJ34sVukn86j92/uL2pdTCEmdgvSKz56ZyE9JjWGD+KQ+tNb0BL71uTc2+gkQwl
t/VSf3202mUXWLsuoNL7uOdV3O3YpIyrOuXHULBssk4x+4fj6w+N423yLiJq2PbVNtD9dMhxgNKg
ZTBDI5FsaxJt3kh5D85Vw1ZtjjgX4VQQFEb1u549pIEGzxiSCZ4Hh3LLbJyKJXrSr3XULRshKuuI
xrDSp9gBQUrky6Je7h87QsRXYH7vGwDGAEgxmPX9vZAEZZe5q7dJkzmbepxPRTySAo/DqbAIsZDl
9Oa2c7Vrqu7eozsAZOxeBg4Rmsz+0UHxsFTznff9fP2vpOafJDXYE3lu/f2E7aHsu/h/1q9NmSfq
9ccZG3GGy49+n7H5v5BtYjJ3c5eN+DIu+65+dX7BzkNBQQHzO1/w+yJd/gLIG8S27UAjZgfNVf99
kY7qhrNOckt81+r8BwobGSyP/h87tMCTSH8wJ6H9od//uZPpGSCrJk1wIkLCG7dBnDlMIRQ4/lhx
4ruKB/laRal/F+BsI8CYgLPL6PIQHHL2nJvG6S0u1MT5BJBsui1dWz0MrRt+CYSlb6vZgYbjkUx9
YNaPgzjgMzolS3vmZQqjAMZCt9h0hk5BYgBJdK6p8+MLalX6xRyz8LGf67ze1kESzexOJ6o8lrmY
VmY4he9tAViL3fokdpnRihv8ufo2i0Ox5KUMxtasDeeIIUAVK74CReKSE9vxFQtD8Krl5J5towkr
Hmf4CvrCcZCW+s4VT01TbXXOMsdEYx5s8D5333gVSAeNULBbw14xzPMrog34xfm0DSYAIDqkdYEC
2GFGJVaCOYxJ4bp1IC+8J3zhBxkSaI4ckpUXtubw6+xKnsCZNbafqtkA8hHyN/uEcgZ3/Ghm90EG
RCJcyCBjH6rHqvXLm65thumkax1JuE5MWYAvIIVETYsnFRNHjaJwjiv/Tmf8vWoOD55T7PSIonBI
0aBR1d4dnurqixX5/m2YU8mQv9OY1iYE/45/KR/LnecTtyRnPK1VUd1kVh3cyjZekI7scQ4tn99u
KOuAOKwEY2kcL7m80I50PBRwHaQqHwjF9u8M+gi6FEKMYOXKQ2FxJnHGkENfZgKbNN+OkSfiSvde
eZM19WA8zIgxt66Xogdo2SARU9sLzmZbtofZKDres+XsIAXUv46cX5+bvrQ/Id7G+RIw+nLXMpII
wYzC3+LeIxwCJWNwp/HvQHQVwQNnVHSnnZm400ADFVzLwfnCAK8lDxEHA8nLsTG++uzRWXayD6oq
x4t2/WRid9GpSg6hV3fzVc/6f9onYW9c2yF+2PVIaAtJ80T8EuqMIrq7iiUyUayoVX9PFJCESeZo
Ysd9w3JWFpOhJ4X0+xzD+iK/CdsWzC8//YjedT9yeCM9LaG8xu8RvR95vdNHdm89EONrfCT6xtWS
7ptZS4gJYrqe2F/SA/xd1HzEAYdMsrpj95ETnNdLZrBdtaQFwzaVADS4fF4QzhgPgPAYkWXh2SsK
4FdLDHFMHnEYEEyMGZaM4vS3wGL7t/jiqDBZGHtLrLF0TOBVM8nH5hJ6HDbEH5tLEHLnmPlVPUfj
cwLHbWMEcXlul+jkljMsXcKUYcBTB+NdtvxVxjX0jFg6AjC8hDCrJY65bBr4ONC9i2qNpKeCpEN0
s5sR4kyN1pLnrPg7HCYyBvsVq79+M3VanwzfTK/YzcnNFKj7cvavO7B/VwSwteDkSn0ck7TfejrJ
GS3jC6tLBu6GML7KmScNOGn0GPNe+5Crp8QGBVF13gWu5AP72wi4+rhnOSyfrQbGA8rCnlq2L29G
37zHbGyzEqAVNtpFjSPAvA850DyfLNQdyb8kqkh1MlXVfksn72LOdvi5brLxoMc6f1AuxW06kPM2
ZQIcct4Ot1YfOrt6yTodEwDrwp0vSe1P+1wgaI/jNt9NFsBLbfBTFvMA8miasiLhe/5chlAQkfTd
zFVz7sYsXFewzdaZUzb7OsQimrqGeQZRN964LWAHnF2/Bjxt9/jr/G0STuEOCyyyjlC25PDY9WEu
KWbIbTOOKWrK05STb9Z70ZcysdtNZNH5ZB457nZAsFXelc2nkaCzg1lE3RPzno4LYzT2UaPf+8bN
99OC+ekaIqAHyw6/OJkkdwsyurhyU1EQF0aXcdW7dAtEIQh5UnVCKk7QIKSuwKjuMbGLI1qjfK0N
w7vrqziAP83RlBZtAvlNwE0b3NkjSqZW9IYQLtOtXycdZLQ6fA5qyS0ri5BggT6+sPesf1VELNKb
6CR7qby82Fk9zXSY2P6uaLtgX85D9bkaQ/MTTDtj2xEwty5HNV+AwpaQu8cGU1Lh3zn8h3PrauOG
VvrZi2qWtlZQg7lrZ/eC+tnSq153Gdt2nUbXQVb4ATMyWa/zLum9dWZTNa4AMswbMYI5lJ0o14Nt
ORdnIbbg99LYCHEy7j0sgXsPktUR5l++aaoICy0I4OeuMltYra2qN0kPuNJ0mgUoX94x7DcvKGnU
xu/4pPucy0CMO1PDetDL0sYGtb9ozAysdF76zWGL9g3jPnO42CmQ23bhKDkH3enIGjpw1ulUy83i
C3sq4364J6LN/6r9PtpWQe1f16H9xQjIP0QZ94KMWa+MSZnrVsgnJaRx5p7K1jaiMxhdADnmqQ6f
okbsGbB+Cd3+DdmM3M+l6FYk1A1rTJ8v0zAFmy6HRe95zWtd5NlqcMwrFvYZXgC7+obIbyDS0Cgh
YiHiGmxWcmt7JmZjxtN/myPO2mbtmN0py72oqFPXjPj6bdHZoAeB8SwE+bgZCUckh41csy7cVkX7
tU/jR9YQlFLUF0xjLJYXQ37wLIRqbBcBTbLDJ5xd1ksxUwP/oKtbaU65bazC5NXOskcD1R6yqNpE
bOER05v43rfGau4R0b2HdB9+k9RrAHufVc7UvpYdgubM9I4Bsovryuwh8zj1Z4zU1Q7x/XEEBsKz
E0XDoGocjNHgHFI9FVfOUF3JCZ1Y6lpPyThl1znXPARCCOsWmuW9nSK2qcx03wx5dSw7/SDmuN1Z
aB/YbIJ0Z6n/tXOEQPyBKomx/bBO4AsSClKQYJhPathK1kCrSbXFTvcliZ6G/xZG9guqsPCzWUvn
BrM2MVrEVtVWx3Ul3wq7sHBu9yza4qQ6VYqdXF/b37xiXFMXfGXqWcdgmfMKpUM7HvwKqV4r0Psl
NS7YwXfjPRWLdw+PiHjDfEx3+Cj1ja288LYJy2PDl17mzT4BlhpPQDHIdOYSZYOHxVeTXmCl1v+y
dx7NdSvnn/4q/5o9XMhhMYs5iYeZoiha0gZFJYRGaKCRGp9+niZlWzyyqbmzdpV9b+mSOgdoNN5+
wy/ceLL8sAgZMlUFnYzcRjBuwDy39yNQHjxXQS9OuDmhe4xzyoJ8KYiNnQrXx6FE0YNks3OaW3ye
MhSYEoMw/wGwGhn5GvE2y75NZ3W7VrA98gHGLaYFpaw/MxdFx14tD7Ma76QzoF7bXJOt4U9hvAGr
Aeyh1qMgB8RDRZe85kFc5dMugOLKqCryg6umBG4R1l2zxWl0g39XoDa0udY7TAnFSxvnv4Xf/0Ph
R7n1p8LvdysnU/bxF3+WfVg5gVzAop3JSRD4SK/8s+4D5A+nwgfNSdsyAphFu+4f4Ar8mnzgpDHT
FsYCBnb9s+7z3b8hZcgULfQS57mS/CsAapQVX9d9KPM5+KtA4ABFbWrNE8mrBDO4IU0769L3nekd
qhf1fvX74LyuVrGP5Kh2NtDNe68Kp7O4xdzOIeieo/VHViPa+UFTt0GwhnHsdENMO8KeAsDCZbNt
0J3ZRmGT78WQ3WcMCXyGz5CvMVX0/eZxHsXd7BLPxZwhCYvcKlBtiHRwhmma1diuYoQKY7lDcuj9
0EC4kNIFlkQ/68afJ/WABAQ5djT4O5BI1TfbQmMh9j4wh/rhSRTeo3R8pxNYE2UbBmfdHPjI3pVj
fV+U63jRyri71FFO43HpanGGtinssKrBAXgOo/M6W6CIl+tw4UP/OwxqJHogaxYCrbbtGzCJLvQm
bBV300JttIkWIGIbpIr0cbV7G9E8nzQr6IIru4+PcNfvpQ0E0aM9dV0L57JJl5o2JOrfWQxpWuQg
qLsuTg+DLestG6bdo4OE6WomgI4gVI9SNj582MReroMvDlFgRRc1LdNt2lLTjX4kD4ubQflcGnD7
cCypbES1vu9wCt6hD/dI2ep+AK8Sok8UTZ8ap3WRmOwSNG29Nr2RvXbtPRC9AsG3zsod+3JqUm99
3/QIKY/7Ym5j66uoFvB1MGZGa4UHqFDz40xV6xaHHZ9ixB9QlseRQN93XhPfJFliW1iDdHDBej11
dBbhzB5p9C1nUd2QjKHgEN0udTPAtxlsTpHCwvZuE6/Km8AcFMEV8FubwE0qtkeKjyoWByUCbAkk
+cbSSGJYNFEXIPNn0PTXvr9uf1pviBcnDj5I4cshX1w6QLAPIZ4dLv4d/UrIFxzWbWGsPXoS1XJ+
lw6iPmu6No4yUL3rNM2HJIW8tp755M8mZ6TkCz/AFVL2e2vSyJrsraREUhTvJti07gGkX0xRsRFh
CwXoei4aLbsDpivNuHWwQP97C1L83YwAdb3RZdOhWFw4JWZ+VoYIhxNgVGaNCjwGAGTrMRdBIdAZ
iMj/UDRbroWDlhrqux11StahToDLwX2DyLHcEkk68Jm4Iz6mQYPMkFVq19nW6BMAj57DCahoNKdb
4LhAA5yhaSATO/kRR2hrj3q9l21x+dHve3oJMAuQdvq7KKoEJfUu9D53ue/uqqzObrtcd7dhV8Sk
vpKOZ44RATqTEpkFW6GTlXX2HtWs9Vho1DpC1TePKEVQnEWdYwoaXcIfhhHen+Osmp7nSCwh4xZZ
tM7VEKEIMizBzrGcYQXT2EQ8cvygzJhq0BsHu/F9bquBXClq7lA3zM4QOwQ5PQW3STllD2lFv1VS
VAakwNn66TnK//dA/NOBiJQrk87/fCD+vVBf2wZh+VdN0Je/9Q8uUYhkML1PzhxQE6+Ahon7t5hz
Ej6P78XPjdB/nYawCXEt5BjlJy4qSlzGL8dh4kXIBtMfpYv21/hEr+djAAwT+qmQn3zTbTVoyNcz
RNexczEGeXiJZzu0wZrOZeBAIFw1rgjbAUQFDeB/LtDdS3/1f5qxvmuLZlD/+3/9uy/k5LdpgsK7
DJ2TSbLgrqUr6+DSA4C9c6a5OCObpzdYxVh44qr7J4HRV6f9yw2iP8V6JQkiVqewhqQMsWt3I/8y
avPwqUz4As940algKs7evjXyml8ays9fxaPmWdOgRg/LP7m1PocxPQrHvxT1HDwVUdkfwWPTpUVP
x7kZ1jV5jAQ5eE8v9P7tr349K3r56ueMCyKrAyLg5DHOHWp5ttX7l8ot/fMmlpAfrKAx9Iysqbdv
f9nJlPP529iBZE804gHDnk7qF+STsXgufMwwGOVvmMnZ02YubUAa0xAhaNN4pcwvOKKwXkBxdlIf
YXdX+W7BIWprY0Z+9fYV/X77IQcAYwajtRH5Rr3sV3gC8Twdqyz1L+PZ53YBtBVntiX4x//fdxk3
JbQ5fIeNczLiRdjfrqDS+qSAs3Mz+pb6FoHrux9LV77E3f84vDYb5l8TCrPOpLuQEIMg4gAFlPP6
tsAW9mgKjf7llOY/lMvxOLrgh/762hGEGJLzZUSpk10Led6PBrfyL1FSbS/LeIJ5/zx4dVZBu+nt
LzPToN9uCRNVx2X0wxKegn8wKnSmlT7wZekyctyRqLSXTmqhZlxhy/cp7kTwRH+Fl7RIkCrIB++c
maz3Qo79jwv7b3ZwCMIasS/zqqJLfrJhUoACGLoJ/3IhFb3wEM+yAAsm8ZW0FDu0S+p6L4TbYwKy
gujAFoCXN8BK+YwI0h/fXpR/t3vRYUl8mB7QTk8HUQLP16UWWHKqKV3uQQnPm7kZQSIxgd3/9a8K
gdFR9XC0uKc7apFx3/ZR510WAcubJAZXhQoeoT4Gq/AHOMTrUE/4NiB6OwLH7vJ1v21fmQ+w2zpp
XaTahiZhYdX1CR1R+WmdwRRMjSY6vH17pur8ZXuZr4xizkYvBNXPAzb15a+BQIrVd0Nw/Rd2yoje
jxuaxwpzoXu6r8t9oeCQ0/dcUaePS/cBCTO48QugLxwt5byD3kij1/DnnyMIRYfEmnFFhJRJEzxN
MlXUNd++5OD5iP3XWw7sN6RVaIaagP3xRD7FbsIoL/2l9vwLjE/rA66q66EtQvwMHSVGKGy1XrJt
VZV9m27bUupw7/Bh7/oez7A9UmpcI24uPMgUAZdvWF0M3xa4MUjO5yvvlcswP9/ZfckIL3BmmGvY
oPtPXR4v9+Bs+6Nd8td6ZqSomvP3IJ663vnslt2nYYqAOGQ+g8SSBQQ6W+o76DBWvw8p5R/BBVgo
ACVp5xwdjL5QQoloHu7qJA/FtuqL1MMZp/AQMWs6viNmpZ9npZR9EIP9yacCZowJDznHlHEjfUd+
0nSXkP5JQf5ezNJrL9WQ1f1O906TXwgaS99EWXWfoBu48gJFD32PWBIy8+5gTYi5iqz47OiERxat
mBkKPDzn9BF/GvbeIMInwdgXk9nSDZ60k6hvUKjNCT1NwVOthftVrql7nLqou+9D5GaCOeq2uCZR
6RF/KfRntPmo/LXjPFhex0tqeEAIrFhbb/FZ0bRIH7WP/G3qeepbryAcWa3rPAyry/okcxrdK5Wt
j+7EsE4mPs/pWdXBWXr1TYBRxNOEknm/qhRNoFj3UKyk5regPzKfTRs+pS61g/IB6wbfFBOk51Ou
4aSGKRYCWtR13pdH9NJgIOkoYmf7eYjbSt3oNbrITWJiQcu6ozmfXNmlu9wLJsLLHiknC8FD+q83
XdGxa9BWCZ6iULCauiwlDr1trHFJs9MovJAmXlrICKoz5U9ddebSR++22Hsb9x9srb6Fbc7719qZ
RiVzjZ2b3KorHmWAux9FfNyhRgidTP7kUjoNcKbNVFrJo7KhiDJrgoQBh4tpuhNzFg0USstBV5zL
iOMHODhJyJnXKwaa2dYp6uCJyWzwFJqBLNLfPRpGkE7795m3usd1neHiulnof26mqXmI10JfM+iu
dp1aWgetwMqJD05h9xdF1aJiUdE92KhqYVTfrO24s1UaPgAzLiBOICEuNgiw6ZvYju3L2s+Botci
QfkdW83tElg4ljWrfhCge/aoR0p5IWxDLmNPMsWgB/VuYKgNvycd6+9t0A8/Yn+F2epG4w1wZKYr
eilpjI6CyGTsO4Cn2hLa34BVx8ewEr06qECHX9GsgPtIXXuFmGOPNrQXRwDrRlnsqLBxVWvH9oYi
0QHcsKr8c+Zhgw1tES2h0OBjG51eosEYdWexmsNPAGfBDzVy/YzmR3vhIZitseXy189N1Yk9ZG4k
+J2JxxinARM1MTefS1lGw66ZciwO7D7CeUHbyvSHFF3nvrb2HTmgmVLWB2h1MFNyxoQNekj3o1DW
eSM6eV72tOB1MOrvadbO+9wqLFpZbf2xEBM6gBqbX4Y+DPQ7VWxokDzRBeP9KFZrlyI5uWVa5Rxq
2fJBsXUDB8Em/Htp225ED4VzF0aV16L/1KF/ywwnjOKsNU/e+GMAOj/C/8SjsCkAJfopMFFGkEnK
yD3Lz+MW1/MKB8rd2mpr79bt+EGKsJPbqVGH0cB7m9z+WkWq/ZhUhQs13VkOysJSYqy4jgTBwXec
SpBtVsL7Veh3M2M8mycaZW551SIleGcPo2Q8M7CpLRR1hyedDs6N5Za8EujCB5iHy8EtL+GKkGC7
Hl6vW6Lt8C3rbQJSuybOA57rbFmbbtEjzgl0w+JxCaBR4ikJKwKbSEQJsQtcsfzG4zJ1/OWuWjpr
++xmMaiE8zgeg5T2veu3l21fmU9zFqnOAA4SgojGZoKAqoy1UEcphc/XLpxWppjS59Uf86A7+gs4
i2PgCMaFkm27bSPGuhuB1+0nFz948rkcfrfjtW5LRyRXTAiCMo/lDy0nHzpmxMypiga1b0p//l7H
GIZvQQMGf0emNDnv80Qdq1aDamiWrBg3lVPmX9Q0PJUy8PaBj9DTlvltpz5WK9PA9+A9kIiJ3Ty+
wbgewZeKthp2yd2xtML1ALQfGm8CXWgDBmT+MAV9fR9m8odbrR+hjji3YoBkRFxlnuMmzMr8Ubrf
siHPvq1FMb/PxognxxuPHRs64Ai1ZaB+gOMWpr9ZqeiCASE40GWuaHOqkDi+FXBQ5yNSojYqBK2+
Rj7Puw+ZvaIaW4vR2YQ8BdQd6Sc8Wg1tvD301Qrfhd6/BcBS3dJTGu/rIu62OOKpr3BMqn0L9/cL
VKzpEtTD6m6C1C3CjYo9RtN5n2/mcZ2TTd1VhAs0zRgVx/6FnqcvqbTm9/OQiXfOODIVL7Lgs5hD
FOv6Ksd/A2ljJrLay24SoNHX/QI2yUpmSF/5lKknt2DGWiOQt2+YJl3SwkeAwsdosj9zCHkHrJKR
1FgwQcByDjer5ZBXjfcQCinBY9JulUWOR6Eesf/AvA7VtWz+NFZDN+5tpfziYimWJdhCLrbAtKQz
DivhAhH/LMlHdaTKta7KaG0/IKnjJnTVxxokOOrtAumieL6ZOeF/OFOnrkcpp7OFg/CyKVVd7TB5
SdWmdSgvcoLbGSwMp9hKMgtrm03R9C5zpxlOQpkiNobISP9JLAOUAF0FV0vhEkY9GzrWtkM3et6h
KTGm8JNb93qI9BpsdNKBJYiryCcgOvP31oXvcUhg2KGjmvnnvo+RAlOG9ajGqLhXtdN9gJanHuOK
ce2EOdF2LZdiI9ABZBiX50Ad1jIC8ztHBSIrK7YH9cA5NNgQsYDiFBUii9ApppU6hVYkLg4BXOVb
146WD3Y/W9dBMXjZpvA67xBbXh/h1dwEtGkjJF1at0jU2cje/YHu7fJ3GXvD1zlA4wVaBC5tNgpy
gDhAxSKh1lYR4IDYa3+AfOmKXZ8DBDlGg/wR5Et2p8qa0cBaqOECAX00sduWljys8k5DvO5BinE6
31rMMPeuHabDLsmMisqql2WDDjHMPcTjhxgCJVNpi979Ryhm7biNsrW8tdGdsUFvN9Vtk1QV+Gh3
sd7llsdTq2gg+cda4vw5Pi55h+L/SwX7317oH3qhjO6o5f/Z6ds9DU//80LYvnmq0ab/P9WTEq/A
oC9/42cbFEbH3xIcPMMEbQn716EgkvPMC22coClHsYL+RV8eJrbHIf2M0XwxXPtnFzTgRwFNRMaF
2DrYLg3SvwAGNe5sv9SN5nIc1wGsSj+L+4xP26DIiuu6Hm3/e26vsvxRQenx7B2KSlYHnXQoXf1Y
VlkxHJT2KqK4woTx60LXvbly2oBxxEFaPiBPgVQPKBqcFozYY1wBzPjQ22iL623vy3ANNwARswkm
rTd1PpiOCkIzAPxyVO4tSpyS1ypDO2XG5HpM+31VjhkVhE9BA8ZiBdgVn3kqw4dzsxRlkPRYKyyI
Dh2aqVSywCU3x6T4T1X1SdOGwjTxaA7H/B85Nvd0dVoFOWRQa/BdqnlK0FaA/wwaovc9T1wnWZDw
lYtTNPWPLgQI/8DoF6zSFp5zz/00zpwtH37ZW3e/d5Hd3y4JfA0yRxCSAtoZzIVfF/og55a6VX32
jelSIK7hLmfPfGiyQ6YyYQEVoo4KQLEGIhKPQGIwqwOOYMtWQENXGvRpNHJoX1T2pCDsrmm2wnKt
Fh7FfqCyXR/zPkyxWgtX0YU3K462/FqNey4SH3ZGzE7+0Bw7affRtjB7EEkvhtKIEjwDln+hOaa5
IAEgT/puz5YO3wdNYbX3aNC2693bq/eaT+nzRVA48VkOAydm8U5ZKrqqu2QlkfwG7QBk1V5WqfDx
NrB5wxcvKv3bWbWBGe6GQWUN+Dhl0XQvALeWP96+kpPWl7kSA/VmIk/bhp7NSfPRgfgPf7IMv00q
7sObQOpyGMiBLC/yLjLgIfDw3v7G3xaZBgztr4D+tU2mf9q+hXVsRZxe3tdqhMChd52WCKkBr8Gs
/K8x9Mw6R3RvHfTNiHwAftzXmxTAeCUkAN5vCzZIhf/dBZGY5+fQXth3GaUqS1zp0Cg0/tWbZA+F
5n+QkAi6J+1NtNVVn5RCfV3sZIRsVEZVjJCCazx//rCezu+PEGoVg6iQ1jHB+7R7WWL0B/PVrb/N
M2Jl9jGFYP2jQq+iM0YRWZrJ2yVZU7u+agtkXOx9MOVifSxVBMB4U1cERAwUIHwk75jtMwnb5pMR
MMJ5uI/1cZx9H6eot9fndWeSBxOgdAsChdEFYn2/Tb0Qf4xpVtjN10YPPVcBGlqUPyZHQyxq2zqE
WZXWUwsP6e3vfZ5u/avXZ77YsHlcxL0dl67oadhKLWxLsPewvqyB5VBJJ1FQkFVFscwZ+TsevlbV
kddERE86rzIAnV3f91DCamtxp4eiXmdoSrTu1uELinwlVlpN6OrLoNa+indvXy3vxetj0WiCR8Hz
awLtGn1DE4V/iUgBEO6+Hvv2Sx6jO4LIQ6yH9Q50Z8+mWkGG6wmfXppONxbORbxNqgHnYm3homuC
ZYLmv/7KBqzLH6GyWRmOPx8WHoBHH8zKSwDGCYHoEixjFn5UWUK1vJ3qSLBTJ4punk7Toy5Ff4HR
AU8kr1MToi2V53yhq5cqfgfNcFg+rZr3Ptx0y5qyFozZPYK8vdLULQ+u3xlCZ5fPBd2k0C/r7+GM
TKkDPiVV6x2vfxJ8xKWYrdmvNCOpUGWZIKfmoJD1kdEIatP7ETHk9XEdPFQhpr4Lp3tV8l9mjDdK
IoixM255Zm4OprnbkANTA25L8Bq86GnMZ6C8apclDl4aGbAmwB0KWHe3CdFL5VeKMELPARWpJR/e
DXNksLy6W0pCsOoxitA4OCR8tVXMCb8Ow8R8GwKkEupzgmjhpy4ugumY0o4rriu/ASw9O2ppLvPO
0uMFhtgLe2mJUxP5ENxy9GU8qZzD0k7xr4TOGtNM6Y8AhQZozq3fSCGOP28gADbJreJ6kITlzrZT
iwUN7IbtB/LGBLEKtzALo0kaZfwLHRddl7i+CfqNPz+jkx3NY9gYAX5SbDmsDTDOWg0XZATfylcv
kp7yBfgc7il7WVWE+GgEgwmUYHGP8zzk4qKp+hH0s5ODtqGlb0VkbVqmIcsidURNvSPQm+3SJrDf
fniibdg0aBiW9T2+Zm2E7A2elGwXiZgd79TUJPQ/gDr1Fc/MW2w+kE6ak6LaAbEtpuT1IY9/7Wq8
GyRmD/QpK6SxGEmm72PMq1kTtCOxlD9Pw2bC/QcjIZO7gePx+JnGj9DcRJnIcLnuvHRqMqTkjfY1
AMyJKLDvV2/iZgDqmP3be7C7a0R/qNami0RNPp/SYjfDq4CdKlxjnvwQcXb1LhRAJLq5e/7jPJbm
WvwkN6THEPlw/VUzV2OneGuIpPwUxh6XB4yd8ch2SRGNL24U08jgI2qD/AF5FI3/Ll4TmJtU2w4Z
ofIHQoiIWW/WODJ7riIF9I/lsFDPHzI7NFvUpNbTg4wb/knlixMpBIeB2EDquJJl+Cj7TPe61xiN
wtMBbf5Udl5vXmkfd9x21yNtwZOAbTPyL9rb3vQQFcJlFagJpdLHabEpLa8nOsB8YNcrZiDblVzM
7GqvKFCQkSJZneCIPkSw9GifPyR5UCTTDvMA2IM06irQvQd6FIdA4DTsHQahM9+G/LLS8M4mW653
gdYL2z9WaHv4+6SeaT+SKDDtvgmDYBIYF9vGIGoLqtwrblvQ/zQSyNXNE6aFqG3nAJ5RoRJcKKbi
NFD7boClsFRKWfOlSBViE0h/Kp5N5yOvGTw1ymFYBeGg1BmCT3WX+s0NDnIJGpnQK/252hOICTd7
Snhw59tMjm2SbEby9gWMoRsO+TEF7Bdk2QZBZV+EX9eZPjRKRQ7oo/WQlMz5YG31+ZLn2ZUAsu5E
qCOD3GbzFKUJKdEwa7hvQqdmX9rjothDqVd0IrtsMa3iZ507jT0GJYFHqIRdwCrtgPc56NkttuWM
3Q1tZJeQC8wLwtK+cYCx5HuI6ij0wxHHutCD2CIMYdUuZDpM4JjlzG9SwnT8DJ6/iUvCnurlXTKU
JiPMacQSnqS/hKwfRCWiw8Qq8i447qDYUBPWLro95+l3GpNdTZ//GFdq5cLRAR35at+h2SkPhEuO
o0kjaORBPQ8AfO5jvzKH7DCMHdtxoWEHnT2Ke0180HFu+beLrSEYbAhRgX+U3dBwS3HLMBVGgmtS
LNuahf6KvD/VyOqPpg4h6pvFmdvOQ7xD9ETVZJ/l5exZGCKva8+gPfayXZfOTbqHkp5279Nu4ebx
lKiI9pNm+iQPUTlbrBLGUREvdonSNJsnLtDLhvL7sq3rYjY/034LMHW7FotJnMPWWD1tlRVzaIEa
t1ljL+oR4gJAXWVADyMrK3hzfVr5EZD+3InkjVsQdukQCkY4zNAcHX62mrnq39v1Uj0krpsgJtv3
DIguwkZO4hC20yi/IrcNpLbPasu/TrlS7JgaWXSfC2LuesAEsK2++WW19qib4pv1NK9ONd+uiYUk
5GzBmLmUXjCjIRbjUwi1u/M9XyFOMGOLdNN3iJG3m7C2a+fKqzhWcSAdsHnqeEZQNpCD6daSU3jq
/WWbLQITyM209rOu6Dfpyk02QCn08ClxndF/H1aD9rNt2SFwam3wRdXYOciE+0/Zp2k2nA9ksryN
0VrN67pLigqE6yF117m9XHg5xk04iOsZkDFkwCTKvF1AgrY+ZCU+kxx84RBdKCDt8cbzB9CI2iHC
6Q3MdpWYcWBUbtGbcXE1C6rsGLnesIO8CPc5TRrbPnNmJ3cPqVwcph6Yxq24EKdeYN1J0db+h1F1
OGCd2TICZLlPWntB+2NYvOHaYg5k3fuWrwDsN+zqTdCHYY9MJTAgw0sKo16exUuQrTTapkiGOzTP
K3GWFkO5HOCaxDUNWNF6Ln6j/apwsnPqMm6+5UD9p2UHw1N33xNgieO4HSPkkBlFqGCwz4YUc3LE
FYUdIB6V1pYIb1DYswQ441CS1ubfc7R3AQNv21ggjLZzgkGvIZPkwUMrFokR2ZV3P7NvW1dp6Nyj
59oyO5jbwhyoEoKRDD7MOpDS38l07tOJfArVdXHUUxSQjaX2zAvTwx9k/2MBVvIa9t5iVGMCmInm
5e5ikz72HOC8DrkfmghXQ1UmlBQWOqIpenjVnCHt6ik5x5drl1mkpEhXTxw9iPKUnDJMHzN3PWO4
ymcyAmpN9hcq4K8oaWERy9VqVPLRtRi7ugg/4ucGjPDMkRYGEmcZ7ufjTo5dQJgMlCKzj4XFKp3B
iCYLxp7VZNGJniWxrIwLc2gg8J2ivOHVmJftJ/TFVu+Y+G5FStS41NnWOQZnNjdKXhLTbwqCujcB
sa5czugZTD6pCYzQgQWSTWROTgawC1faZzle9LR+UTNd309+AGJg22Lvx4fZuMDxLqmg7bl+lZQm
Tgo/wjtxizlQwhU1qVQOcoE90hRwRNKJaOMO0Ny+MGRp2kPollFzlbXlxLE4SGlyqUZGJmXJk8Gs
0dA24eD8GC2lUSmYK2cagW0wDrYdwGXpwtomNlIm9TUxXJsU6bndE6ranFI/TzAQZqwjDjCmYxEm
s7l6x0stFpJue5m0MBprig5w3CysIZyaKxiVlbN9/rESa8crtBmlt5KRRk3OJ7Y1EGR/JxxkONA4
tdBIRGcFYBE1S72kwceqd+g9vTxGDkzHeaT8G4eHuEsX7thjfMIzGhlsOT2UKzHN+d0KWi5NPk2C
GbI4QmXN6vkcxGSIih3oSe4Ks0DTfOr7cSrycwnKns+yYeGQgs/I8XAoxmHHZqnp1znLtpiZvMIR
FogP36Aka7L5CXh4HxxtmakpvkPMw22Lq5DuOdejV9+8B57X29zqJEgyHyrlm1ekQxyDhldTdvxC
OuHw81Q6MIQ/Fp1jNpiXjnhAn3VuxBxul72crvk0ZRyaYzuTqG5R/SALDL3e5JtDaPZjWpWINmHM
h0nCj3SNkAPZ8t/Nb5OV9MgOVnHEcenkXJcLvzMyqaEIx8wk8/CWuJiX10MMAc+lGueWhwq4xxvq
K2/xpuzzFM9ZAerSwaiQt7pjL1RoWpMTlAe/983erRo3aa7r2clQcs0qFTvjBR9QeyS1KCHybFFL
xIwZZ7eeW7DlVJhmBXpWCOVNLSUfo4qif5p6gC0YEYtRDgQXPfvelT87g8BsL3DZZzX6OKwsU0kq
Nqao5oHA8yC9pPDkOQ86WBGrnV3qJxBCemE25XqdeJpyZ2FR0pfMR2X2RK6h2rjnboslESQGPyvi
eG1QAzwsWYZ5xr7JOo8/ZdQsCGxalrV8hYyJnqONfqO99TAxphzB/DtT6GiH0hsfwhWDPQt1SmjX
dxb0RZOzh7HJwvrFMUV+lPQmkc+YoU4PqUoznpqxzyNdX2J8D+HcTkFDjpIECGSx6ibirk5HzXve
MUmblakf2E5hwNfT2oPJyMdKYnJ4lJAihhyjq4WtfwTGg2SaFjF51Mur10yVSa0qq06QMdAduNNu
N0yTMhujmU3/iCG7NlsSh/u5ubX9BQMTFmQ1FXeQWAMLOTuRecWpljN5HQL6M+56c5mdpXmzjO/C
JVoV5seLUx1j5VJTcLBZPvkBM/aJ0AnWouVjEn+AyHZWdo3JRF0UN4kz80vVuIiMIft5B8qCIEXC
P4ZoG85E532STaYKfCksqnQ1F92uy6yzLW8ZKkmbIV6peP0pLtnoFEk2u3/Om4ZHWjijufSxWTgJ
0Vkc02HYI+rsi+tI0hzhF1fNjgK3ZQLWwGNEhXIRCsopCt2QFpkM4LEunrx2MRU6PA4TOZJFmUS3
doTZlW93jf5Nzyi2PcDWDHSiwDltsCLbD+AKJYUvSzqYOnMCA5QHOzypuwofWLjQPNK3v/K0p0ub
ClnCAG1CkD8IlLmv21TYjDaxPYTDlyCczfTmZWtUuCZwdP3Vr4qcmBwXJUKX5vmpKI+bY4E50Z34
wiTbxKc29D2InAvBmtj19nc9dwN/7RZiD0ibGiB8BDz/96mUsh1VzZXwvixePVLIjHntshOhRMOd
2uag9TkL17AlaIwwilEGgj7aoYwIUoS6my6EmWwklLwm9rxE5p+zj6bPTInQwKPkTIjCbuZPb1/+
b08Fxj/w5cSx0RVELtL8/Jfm4YJtK57CUfA0FLjxobxq96Ys5HClhHr7q37bcx6NYexVQiZBkCZO
+92kUYXbkEA9oRPpoWmU6ricH50VFIlLkZ6h3v2HmzsdoTg8GIxgwPrTNXV/AxD3nfLijP79E25G
JkYNCy/b3VgQ2e8zFzKFRlOEfJ9kQvPn75Ub2f2t0eoN/oBlPl1mpqYBFlVmqsrrhhbg62Wem2FB
MDfzPtOToHTUeU6XKsaVhAj411bZhSjC3XpwGyImSKfNa0FiGHuQiD/Df4uQaJSVKc2LkkrtCEPJ
ZI1vf6FhYv66/92AMVgMAt4LmPDRPnp9awiVrQQT3X/uG+ZEeD1icUGYIyhqnmvad1DzNnmR4WC8
jUSQczK+fQHPlI1XVxCyicHlAsuGvBN47usroErMK0dGDUQwG8vlPbMsSKJ0PfIE/9zntGXqc5Ma
h75v4vfPprgF8YPyog6HhnNhflmcGgEM1ojWv+YtbhEtoVpYKwBIHnkEZEO1i73BimE/OmIgWkdz
YA7LCY0NZIPy1DbuDR7RiVxkiEaaR87cLzNWAIIW3T4mmXeH84LRcgxHTlgmt1IYKRIsrN6NqGIU
sE6eWSgLcptIeeaIl7KXXFb00qBXpPZETcDvJmkq4+E543MdkyynJR4hdG0AL7H+cVb2dCbdaQH2
dJk3EDr/IAl5+loT91x01hGBSoDf/ba1RyoLSOWr/tTmnUfOmkkEGNpdggYnofdny/rtJ27ellcP
nFCbPM9o4CahUHoyV2ZQpodOxfOnJAtNj3EsMCW/htnlCuvGVjZXYJCBI0XUAnCIBwEK21zN25dx
eucAwY0AvR1iEcs79zz+/iV2NmHXzDzL/JNoaX9eFHU/1B9cMbv9lauGP1CkTiMIOk5B5NEpCiGb
wTY52eTIwWZFLpX6PHUS7TscG8y2AO9rMqu378s9eaX59Bi4EjSpiMmb95voVjYvdlU1k/uhUYMd
71Lal0N2gFRTUOkW5czpsGHgXfOviIYN+xK0WfJIsRbg9iBp69KCoeQx83s5exV5KHaVJlEv0Db/
iFsSbwVg8ty0tRbLtAHiIcRM7xwBBdMmFjXTkYcJCgo3Z4mAswgfSTMpcibEWqiqnFFg52lZxNHq
AEo18/+gSXmy3qwBfheezXvqR9gP2KdTNWD6GJuOy4exLs3JnLaMKgSqrS2V89vr7Z3sZ/NMCV74
fSUhx+JvhIi5lfRUHT99iP32+bvGgNapwIXOHE2EekLQy+y9AqTDKjRLY7qkP//UT6PpEFizzeIG
fmT6mdSCkkjn1iqlo2CJEmL0leJVRRUZ628xn2lvpGDaIx5OeVygK0ZZ8nPwx7TIDJGsqnR5d9YY
5SSc1tvaPPA1KPkW63k6Hr20JsDNmR4vqvXmSZYOWcuMQgWBv90NfWEayz9HaLyR7N2SmQfnXprS
5QAH79QzLZC3lzR+/fiiCL+WyEVKFAYmZ2Fw+vg67mCKbZl+rSYv+lj2ANFhM7vBMRSx9OnxI8AI
9j651HFRpTtY8c2xdkX1iOcqCNwmHhuGpliSJ5Y27lX50H1IqV8VYFw15VsEjN1jkZTvakZtXw2y
Fn5Cj9vrlllOeDsFaXuZ42h/zYmUr1Tr+SR2liq9v6/MkaeLFFvmALeHxPZ3dA3Fo7VaaAMMWEzN
W5X0dz6nkjhgJ+Bd4yY37Qb5f7k7t+amkSWOfxXqvNul++Xh7EMScoEkEAjhwEvKiY0tWxdbF9vy
pz+/0cjBkk3CMqkt1c7uCyS0NKOZ7p5/d/+7XLwlJh7ewalkwaRtECWYznPgvGS2IoSX6+F3sibs
91SikIZfbBZQppnz1L01sM+D+STRYUBInQkQxjjLzoxpHN+uXLO4C0wTlilPgw3tpAdu921WUHNB
64r0My0HMtyi+wLWlmJ6SpigFISeBJeP1yufTNjCipbvyKd8m698srK9yXT6taAIENT8nr5P+SpN
bjfTAkjM0ntkA/d6Fuz82o2Vl9qDUebZd1KuaWNZ2MXxZA1nw8zNgrc0OQheKuFp2Aw2BGFllJmN
qyBqddvpNAnwj7uwx/GQ77X+6BvUaLx1wor1PtWcLy9svwMPc0mUE2YeH67tkdzTC5c7uR8PKUGN
yBFaa7d6DL56FEUwEVtmwf1vnEQ3hAjd2Qv+2N7Or6ZJrg4hG5R4Ow+ssDMf8ro0GsIpxcWVUi7K
MSJTJ/Ht+UlWkn6a4WpJqcojPwfeXlEZ11KRayOaGUtyZYb6KuHMmAbm4ijhwhOcrCeh+yk2ontR
ztWjOVho+3MKCedBeEbfToci05y0L5L1nA+pk/rv4t7C/YK9pW4AXDG/iyKcFyOP6Rtg5Lp1QwVk
/CMqTO8yBp69WRql8dUXnF1HOm3O59BQjD+YlDTRTsKNHNCbGbE4nTqgcy31y+E0GeeEEor0VB/b
2kAjRfh4w/d7wRdqVU6yJMINwA1iXSid3ONnpzt4tra8cjOEXpjFnwTm5MyE+OF8vVkPYt0Pv5k9
f31SGGOCHgsKR8+tuLTjk+e/jC1WvvFlXJGsSUNcg6oIzHjLQdJn9xHhg4k7HBcEDoDT0tnR2rOh
iqTr0iY/WVrR+tyNcpgPgt48ItqTRHA9rf2r5dyBeSR0x70PtFu2zs1NCXAG1cj3iBbK9nE6611B
nuBelmZ5FpuReQsGGn5Ieny0I4fAGPSz+Zqwy5T2Lcfu3Hc/4TYuk1PRIKV0psG16dKdjQoU6CfH
yfxDZOeh6NaUFQ9lOCm+UKE4u+nFHgbCWeurU9PIV8WRSb777YoOklSyLTQmMFnr/tEyHxMCcKeL
KYEQbOJnCLu8S2jorK86qDa0/rMZTZ+fX9xmWhKfmLWlXwRur8Nt1m2X4hZAwnx39364CCz7urcw
p3fzwCzpMruItWt9xV3ihSfqzcTX6pH4BlxxdMMkBa/d3oB+AGEaYTpH1PBY74DN4KG7L8ree4DK
6SmBiBxNb4/T4Zyy57tgvM4vg8DXbnpL3zx9Yfb7WwtXE/VpeBQIO3o7GTCFqQXOOLq3jtcEGLi3
J/ffk3QDEdQiKiG20IwZCEeU0Gwrt8EKT6YTBw5+0mFPwEl8/5iAJ8340sShU0weLgX0C4Qe97LJ
1cwJsvOFaa6vnWJCDQr9fa0jCm+grs6o86oaD8OZl+pecuxFG3t+1mNZTqezvHflOxBwQGfp9i6r
6kXaJWHOpjaUfOMV1huCwGB2GRHmxaM0qbin810oWPdWkPwtCXre2Uuupvgi2efcWMcXkyg006PU
JV2GnUi46Jjuq9lH0w9iQq5k1K2JaBJXoolOSJMUch+uVnMfns4kmEOzyvol+oUo80rPNGdsfM3T
JPhfQXvyH1ZAWTW1CtP7l4Cvff3jWtwTBNs81eL0xm2pZNMgEjpbr2YjzwEfoJLRnz6Q5VESNeST
cadyh5usuL9w4t5DCf9+TPboEpqg5zfJoQ0LRQRuMx1BfAtsAP20czMiUyqjg6Abju4jpyxOqg/i
bIpJeBmEDjSLm6V/u0ihtae6De46/379beKldHqc0Lrw9oWXOXBgBVcVJX7wU2l7GbsbGlUuafs6
HY1dzfm8cPTskxH2eicuwO577GJxXYSL/N0cUoKLcG3qV3nsYsigpF9/DNyJR0JyvFpeBr3C/EHm
/MI+gqNx9vmFt2zeAcQZd8h3pTsZDWlgmGkjRMvovoz8hVWMQL0X4y94FpBagiSWR0WmLa8NZwnh
0gp6RgjdUzv5MdloLqVq9EtcndFQJ7uz/XB8qUEv/8VIrYIICVbglP7fIcs9nrrH1oJwr/zQ/5o6
i3oiog7ibdWX+qYYpeWnUYY1yralCOKnFRHKbfJnv/S8oLoA47acU4AxGEZBfEJJTRo85g0+GsnO
1ijdqF6qeuPnZIRAs3kxRLhl9YGgdQscrGqm4HOvD5MYJ6r6MWmrWp80bsDeujnfzvL8agGen5tc
yed/p/Huj0kR5+ILjIOkwcdjCFTvd2bfkvBz9qbftwUGyB2zOW3f72tEAYAycFTFYFl40j8/+V9+
fD6M+Xuzb4nYmb3Rh8Idjx8yh2ogcPfbe07fs8By8E7lIoCVd2sR2LToxN/ZAr9cBBo82uKeB5oi
FwFHancRKGJyTZEjbQDldWv2Iv7P2ypN37T7wGywVBDVq0br/Lt+Xwce5/YNEY8YHJRurQJsPfLL
SJKYJ838N5SgafWrezfX34OLQDuYPgeFoAWFF2LIVe+QNsBtEois0laAjpPZU8NABUU1OFq7JwEX
vk9Ain5EWr1XurcVbOXzYNEjlvsvGeIHFwFqN2ALeFigbapG57QCfWWknlY4D27fsC2HGEVtGFo6
kfB1H1oDcVmQLZi6ZxjIiFc8DqbHcfBsGolAgipGexE0VCfAuOlIO9whbQBa6Ss7B8wOB8iimYsc
ren7KAMyFzTSWeVB6dweIMVaWRvgBtKDz6Fx+9Mkd1Wia/cpMSYTREdpiNE5bUAJH/d5JbsgDgIp
CNCK4W43Zg+XJZCBT3RRzl664106CCbever0fdHSCKu39ZDaZlF3+hSHgMpA0SiG3HRdWgUKRVVN
gnCT0fcmkINUB0ZzL3BhoowQxBHbWY3OnQTi7SKmonQUDBpfERwEUmU9d4+Ch1vgUcJKNbCcfuds
AqC+QPaUpm/Z0DYIR3irDluXBcfvwyQAgkgktRqdUwhkq4lkI6VVMI0+MTIYCUHcqtGyjJ4J7QXg
IXQTXd0LFidZcRUAjlD7nPitC7inFi3UIjdL/KfqUR1SiIDLAitV2gWW1icjEeDMri9Drfl7XJxJ
WIQF4afrwAO7tQqeqkIEQOOSQLy6XgRx9WjoRacPdEI40a/dyO5pBCKer3BzRuWRzkYEtRocrt1V
8E18ZaATHQqaanQPRIHOWdlZ9rCBggFGMN2K0dKLvofGAFXFJZPWQS57h04ELC2ij7CSXsBbJmcZ
dADsuBoIbOwFPAVo34VikKvQwb2AelRdBW6HZHmQtN5Wi7QBJZEfDnWnqy4CHcpVjaOp9X3BqgFy
2vr6OvCSqDOgtXc1OqcP2ZeWqiaw3L6o0ye99xdBJUMDSRTZovUhkQ/skibQcOdVzwD3ZnEI7JZN
dJ2+S8jWF7zg1ZC7rVOzhw1McfagySCEeMHUL1SjZQ2ggIPHiOhSvc4dmj6RIEPVDOAea2Tz8V9L
AxBPcsDYydolHV2Mzl2UYS/yVcFTpu+JtBJQIznLfTPAvsBvFN6jGJ2zggbYtvImcLgvV3mO9U2w
dQZ8q8+1HIyq3m4dOgO4Qprq9Lkok08tymvkN967HBBFgDNLtGmQKqJ7mwDaflW4QBhD0v6gC6oP
fMsc4CYAIou03/oo8PNuXRRFkwf5Un8eUmIV0PXQHwKLVKOlFkm6B1XB/aZ9SOfmLzSVqjk0+1TY
0Zhwm2bQmj/mkBQcwPRtLoY8fF3SCBRqKa8CoInJFGkQI3cBs9y9HLlgRqgLqktrjdHBvQAnouJe
IN0AikDqTK0aS2/tBQrD+iTzsVBe9xxjqkPlSynoAhINTJ/OZGQWHdIFRNWwCuRkbdMxumcXLHLi
FHcBACLkBzYOQg2XtHYBIQUI97iOddYuUOVXJ0X9+V4g/4g+eCQR18Ez4XTsagRy0ARXrS0aDlWj
e3rRYqOq7gWTE0EZH1kLteJrrgJhCy7MHnfq7ikEPDh2rhJmxlHwfJLLIQI5rBDcPnTGngAW5fJI
8L5LxlEkUqquAjdiMvz9LTAoUht3j4JwEeirRpvl2p+Wy96hVaCGSVQXKO0Fk6MAy4jg0D24Fzyx
VwitkZMn90LnjAN3BuXoEigyibkAaOBE1cDz2t0LrIKDB4GL8HOVunVpgEZCPS9T52YkSte3ewHt
t7sKJB1AVyECDvUqdU4vEC435AZVMJHMEiCNy0EdQ2uZyCo71QVTNpzunQVI2VX1okksgWNAR9zD
V0eXs8IWoClh7U52DlGja6EoNlfSiyBq1A5ycyJbX47mWSDeTLyF5BT4marxN6zDb5iQp8qX40kQ
Dqual2CUHSqN+dUvbCs+9n9eV3tcDP/7H1HS0fhFUQIjnz2qinHEn/9qJPNXIfWdH25D7NVz6n9e
T3D/0Y1nbWe1/cvzYJQO0scJtGuUy5T1az51RXkYRIPdchw0MWv+8032Kneevv8Lgg+3W3ma/h/K
TQPq9ZovXGXOK79wOoPDeJBtpy4+o+6LRGxVyceDMPiRpHHQeGuZ36wsOwmTdDBMtm8p3tqtkobV
JVMV+ZgHj0XeEF6VqqgKPxmFg9UgHe1KlnmuypLrArM3yY83x0lYRA/NZZeJpKpPOWXVg2Hje9Z5
eaqSz0ZJOm6+cp3spSr5nBUPgt0VhxNSFIypCr4YDiaNDajLvCxluWEYxEnQPJEy5UlZdDwMBi0t
AjsfHomy5GTV3BYyL0dV7Pt93SRTXZQFI6B4nJXbmVdqT4S0t39xsHjzt0zAZVIE2d4yy7QE1de+
GgRxQ3vUeaHqcumON4iH29lXxlwG0dVFZ9ngkZZ/ozxv7GmafIswtbL84BEquUGztFTGQNVFYwuy
JG/s7DqyqC47ywL+n88buqkO3L2G9KRI26JFSFRZdBLnLR1SR5hUJV+PHtJ2szpSbUTyu7ro5aBp
t0CARW2BuuDVm/NBNM8mQdOsI19EnV5D/rtRmo0amkqw7r2S8KvROnhsmDGEixjJa7z5tySdbSVV
KkWGH5RFJ2k+eXM8SBMsZfNwypra13nAyWDWPvsyoKwq/sMkaK64jEcoi52FeCTNW01dS6YsOh2N
29X7FW6uKvjjKI6zMlwOWtcEulYJXFpV/KdJMhy9ucj2bJsEfFXFf06KX2zEGkt9nQfsb0QhHrRM
Vfwtqz+Czq3hUtRxIXXZ6+atsoYUVeV+yQeT7cyFTqkxOlWxd6M0wrI1JMtEMmXJATeb1vaGlE4A
a6qivw6wO3Srah7NOgdUWfgoy9/cHXp5iZAryw+yx4TuGg3PrcbalGWXCawr4+0KV/tE1tg/L/kQ
0vRU9bGPP23JUA79sya4Jn7jMRwN0r/+DwAA//8=</cx:binary>
              </cx:geoCache>
            </cx:geography>
          </cx:layoutPr>
          <cx:valueColors>
            <cx:minColor>
              <a:srgbClr val="DEEBF7"/>
            </cx:minColor>
            <cx:midColor>
              <a:srgbClr val="006F96"/>
            </cx:midColor>
            <cx:maxColor>
              <a:srgbClr val="000D26"/>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solidFill>
                <a:srgbClr val="FFFFFF"/>
              </a:solidFill>
            </a:defRPr>
          </a:pPr>
          <a:endParaRPr lang="en-US" sz="900" b="0" i="0" u="none" strike="noStrike" baseline="0">
            <a:solidFill>
              <a:srgbClr val="FFFFFF"/>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5.emf"/><Relationship Id="rId3" Type="http://schemas.openxmlformats.org/officeDocument/2006/relationships/chart" Target="../charts/chart11.xml"/><Relationship Id="rId7" Type="http://schemas.microsoft.com/office/2014/relationships/chartEx" Target="../charts/chartEx3.xml"/><Relationship Id="rId12" Type="http://schemas.openxmlformats.org/officeDocument/2006/relationships/image" Target="../media/image4.emf"/><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11" Type="http://schemas.openxmlformats.org/officeDocument/2006/relationships/image" Target="../media/image3.emf"/><Relationship Id="rId5" Type="http://schemas.openxmlformats.org/officeDocument/2006/relationships/chart" Target="../charts/chart13.xml"/><Relationship Id="rId15" Type="http://schemas.microsoft.com/office/2014/relationships/chartEx" Target="../charts/chartEx5.xml"/><Relationship Id="rId10" Type="http://schemas.openxmlformats.org/officeDocument/2006/relationships/image" Target="../media/image2.emf"/><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6.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466725</xdr:colOff>
      <xdr:row>6</xdr:row>
      <xdr:rowOff>38100</xdr:rowOff>
    </xdr:from>
    <xdr:to>
      <xdr:col>14</xdr:col>
      <xdr:colOff>304800</xdr:colOff>
      <xdr:row>26</xdr:row>
      <xdr:rowOff>52387</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247650</xdr:colOff>
      <xdr:row>22</xdr:row>
      <xdr:rowOff>95250</xdr:rowOff>
    </xdr:from>
    <xdr:to>
      <xdr:col>18</xdr:col>
      <xdr:colOff>247650</xdr:colOff>
      <xdr:row>35</xdr:row>
      <xdr:rowOff>142875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86975" y="42862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342900</xdr:colOff>
      <xdr:row>8</xdr:row>
      <xdr:rowOff>180975</xdr:rowOff>
    </xdr:from>
    <xdr:to>
      <xdr:col>20</xdr:col>
      <xdr:colOff>342900</xdr:colOff>
      <xdr:row>22</xdr:row>
      <xdr:rowOff>38100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00000000-0008-0000-0000-000004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401425" y="17049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409575</xdr:colOff>
      <xdr:row>12</xdr:row>
      <xdr:rowOff>9525</xdr:rowOff>
    </xdr:from>
    <xdr:to>
      <xdr:col>23</xdr:col>
      <xdr:colOff>409575</xdr:colOff>
      <xdr:row>25</xdr:row>
      <xdr:rowOff>57150</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00000000-0008-0000-00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296900" y="229552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371475</xdr:colOff>
      <xdr:row>9</xdr:row>
      <xdr:rowOff>138112</xdr:rowOff>
    </xdr:from>
    <xdr:to>
      <xdr:col>13</xdr:col>
      <xdr:colOff>66675</xdr:colOff>
      <xdr:row>24</xdr:row>
      <xdr:rowOff>23812</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00575" y="1852612"/>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133350</xdr:colOff>
      <xdr:row>11</xdr:row>
      <xdr:rowOff>166687</xdr:rowOff>
    </xdr:from>
    <xdr:to>
      <xdr:col>14</xdr:col>
      <xdr:colOff>438150</xdr:colOff>
      <xdr:row>26</xdr:row>
      <xdr:rowOff>52387</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247650</xdr:colOff>
      <xdr:row>33</xdr:row>
      <xdr:rowOff>100012</xdr:rowOff>
    </xdr:from>
    <xdr:to>
      <xdr:col>14</xdr:col>
      <xdr:colOff>552450</xdr:colOff>
      <xdr:row>47</xdr:row>
      <xdr:rowOff>176212</xdr:rowOff>
    </xdr:to>
    <mc:AlternateContent xmlns:mc="http://schemas.openxmlformats.org/markup-compatibility/2006">
      <mc:Choice xmlns:cx4="http://schemas.microsoft.com/office/drawing/2016/5/10/chartex" xmlns="" Requires="cx4">
        <xdr:graphicFrame macro="">
          <xdr:nvGraphicFramePr>
            <xdr:cNvPr id="2" name="Chart 1">
              <a:extLst>
                <a:ext uri="{FF2B5EF4-FFF2-40B4-BE49-F238E27FC236}">
                  <a16:creationId xmlns:a16="http://schemas.microsoft.com/office/drawing/2014/main" id="{0F914D66-C582-7095-D818-74529E0044A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2" name="Rectangle 1">
              <a:extLst>
                <a:ext uri="{FF2B5EF4-FFF2-40B4-BE49-F238E27FC236}">
                  <a16:creationId xmlns:a16="http://schemas.microsoft.com/office/drawing/2014/main" id="{00000000-0008-0000-0300-000002000000}"/>
                </a:ext>
              </a:extLst>
            </xdr:cNvPr>
            <xdr:cNvSpPr>
              <a:spLocks noTextEdit="1"/>
            </xdr:cNvSpPr>
          </xdr:nvSpPr>
          <xdr:spPr>
            <a:xfrm>
              <a:off x="5991225" y="63865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7</xdr:col>
      <xdr:colOff>228600</xdr:colOff>
      <xdr:row>5</xdr:row>
      <xdr:rowOff>133350</xdr:rowOff>
    </xdr:from>
    <xdr:to>
      <xdr:col>19</xdr:col>
      <xdr:colOff>323850</xdr:colOff>
      <xdr:row>26</xdr:row>
      <xdr:rowOff>52387</xdr:rowOff>
    </xdr:to>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xdr:colOff>
      <xdr:row>19</xdr:row>
      <xdr:rowOff>47625</xdr:rowOff>
    </xdr:from>
    <xdr:to>
      <xdr:col>2</xdr:col>
      <xdr:colOff>0</xdr:colOff>
      <xdr:row>23</xdr:row>
      <xdr:rowOff>95250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76200</xdr:colOff>
      <xdr:row>19</xdr:row>
      <xdr:rowOff>85726</xdr:rowOff>
    </xdr:from>
    <xdr:to>
      <xdr:col>4</xdr:col>
      <xdr:colOff>800100</xdr:colOff>
      <xdr:row>24</xdr:row>
      <xdr:rowOff>28576</xdr:rowOff>
    </xdr:to>
    <xdr:graphicFrame macro="">
      <xdr:nvGraphicFramePr>
        <xdr:cNvPr id="3" name="Chart 2">
          <a:extLst>
            <a:ext uri="{FF2B5EF4-FFF2-40B4-BE49-F238E27FC236}">
              <a16:creationId xmlns:a16="http://schemas.microsoft.com/office/drawing/2014/main" id="{00000000-0008-0000-0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76200</xdr:colOff>
      <xdr:row>20</xdr:row>
      <xdr:rowOff>104775</xdr:rowOff>
    </xdr:from>
    <xdr:to>
      <xdr:col>8</xdr:col>
      <xdr:colOff>95250</xdr:colOff>
      <xdr:row>24</xdr:row>
      <xdr:rowOff>71437</xdr:rowOff>
    </xdr:to>
    <xdr:graphicFrame macro="">
      <xdr:nvGraphicFramePr>
        <xdr:cNvPr id="4" name="Chart 3">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85725</xdr:colOff>
      <xdr:row>20</xdr:row>
      <xdr:rowOff>95250</xdr:rowOff>
    </xdr:from>
    <xdr:to>
      <xdr:col>11</xdr:col>
      <xdr:colOff>209549</xdr:colOff>
      <xdr:row>24</xdr:row>
      <xdr:rowOff>176212</xdr:rowOff>
    </xdr:to>
    <xdr:graphicFrame macro="">
      <xdr:nvGraphicFramePr>
        <xdr:cNvPr id="5" name="Chart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95250</xdr:colOff>
      <xdr:row>20</xdr:row>
      <xdr:rowOff>85725</xdr:rowOff>
    </xdr:from>
    <xdr:to>
      <xdr:col>14</xdr:col>
      <xdr:colOff>66675</xdr:colOff>
      <xdr:row>23</xdr:row>
      <xdr:rowOff>147637</xdr:rowOff>
    </xdr:to>
    <xdr:graphicFrame macro="">
      <xdr:nvGraphicFramePr>
        <xdr:cNvPr id="6" name="Chart 5">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312479</xdr:colOff>
      <xdr:row>25</xdr:row>
      <xdr:rowOff>152399</xdr:rowOff>
    </xdr:from>
    <xdr:to>
      <xdr:col>23</xdr:col>
      <xdr:colOff>245805</xdr:colOff>
      <xdr:row>38</xdr:row>
      <xdr:rowOff>171450</xdr:rowOff>
    </xdr:to>
    <xdr:sp macro="" textlink="">
      <xdr:nvSpPr>
        <xdr:cNvPr id="35" name="Rectangle: Rounded Corners 34">
          <a:extLst>
            <a:ext uri="{FF2B5EF4-FFF2-40B4-BE49-F238E27FC236}">
              <a16:creationId xmlns:a16="http://schemas.microsoft.com/office/drawing/2014/main" id="{00000000-0008-0000-0A00-000023000000}"/>
            </a:ext>
          </a:extLst>
        </xdr:cNvPr>
        <xdr:cNvSpPr/>
      </xdr:nvSpPr>
      <xdr:spPr>
        <a:xfrm>
          <a:off x="9530221" y="4761270"/>
          <a:ext cx="4849455" cy="2415664"/>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76199</xdr:colOff>
      <xdr:row>0</xdr:row>
      <xdr:rowOff>47625</xdr:rowOff>
    </xdr:from>
    <xdr:to>
      <xdr:col>29</xdr:col>
      <xdr:colOff>361950</xdr:colOff>
      <xdr:row>9</xdr:row>
      <xdr:rowOff>57150</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76199" y="47625"/>
          <a:ext cx="18106719" cy="1668719"/>
          <a:chOff x="76199" y="638175"/>
          <a:chExt cx="17964151" cy="1857375"/>
        </a:xfrm>
      </xdr:grpSpPr>
      <xdr:grpSp>
        <xdr:nvGrpSpPr>
          <xdr:cNvPr id="3" name="Group 2">
            <a:extLst>
              <a:ext uri="{FF2B5EF4-FFF2-40B4-BE49-F238E27FC236}">
                <a16:creationId xmlns:a16="http://schemas.microsoft.com/office/drawing/2014/main" id="{00000000-0008-0000-0A00-000003000000}"/>
              </a:ext>
            </a:extLst>
          </xdr:cNvPr>
          <xdr:cNvGrpSpPr/>
        </xdr:nvGrpSpPr>
        <xdr:grpSpPr>
          <a:xfrm>
            <a:off x="76199" y="638175"/>
            <a:ext cx="3457575" cy="1846449"/>
            <a:chOff x="92206" y="609600"/>
            <a:chExt cx="2352675" cy="1847857"/>
          </a:xfrm>
        </xdr:grpSpPr>
        <xdr:sp macro="" textlink="">
          <xdr:nvSpPr>
            <xdr:cNvPr id="24" name="Rectangle: Rounded Corners 23">
              <a:extLst>
                <a:ext uri="{FF2B5EF4-FFF2-40B4-BE49-F238E27FC236}">
                  <a16:creationId xmlns:a16="http://schemas.microsoft.com/office/drawing/2014/main" id="{00000000-0008-0000-0A00-000018000000}"/>
                </a:ext>
              </a:extLst>
            </xdr:cNvPr>
            <xdr:cNvSpPr/>
          </xdr:nvSpPr>
          <xdr:spPr>
            <a:xfrm>
              <a:off x="114300" y="609600"/>
              <a:ext cx="2298175"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SALES</a:t>
              </a:r>
              <a:endParaRPr lang="en-IN" sz="1100"/>
            </a:p>
          </xdr:txBody>
        </xdr:sp>
        <xdr:sp macro="" textlink="">
          <xdr:nvSpPr>
            <xdr:cNvPr id="25" name="Rectangle: Rounded Corners 24">
              <a:extLst>
                <a:ext uri="{FF2B5EF4-FFF2-40B4-BE49-F238E27FC236}">
                  <a16:creationId xmlns:a16="http://schemas.microsoft.com/office/drawing/2014/main" id="{00000000-0008-0000-0A00-000019000000}"/>
                </a:ext>
              </a:extLst>
            </xdr:cNvPr>
            <xdr:cNvSpPr/>
          </xdr:nvSpPr>
          <xdr:spPr>
            <a:xfrm>
              <a:off x="92206" y="1028707"/>
              <a:ext cx="2352675" cy="1428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B17">
          <xdr:nvSpPr>
            <xdr:cNvPr id="26" name="Rectangle: Rounded Corners 25">
              <a:extLst>
                <a:ext uri="{FF2B5EF4-FFF2-40B4-BE49-F238E27FC236}">
                  <a16:creationId xmlns:a16="http://schemas.microsoft.com/office/drawing/2014/main" id="{00000000-0008-0000-0A00-00001A000000}"/>
                </a:ext>
              </a:extLst>
            </xdr:cNvPr>
            <xdr:cNvSpPr/>
          </xdr:nvSpPr>
          <xdr:spPr>
            <a:xfrm>
              <a:off x="266700" y="1114425"/>
              <a:ext cx="2042298"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D9D61C7-5064-402F-8BBB-384FBAEF6C50}" type="TxLink">
                <a:rPr lang="en-US" sz="1400" b="0" i="0" u="none" strike="noStrike">
                  <a:solidFill>
                    <a:schemeClr val="bg1"/>
                  </a:solidFill>
                  <a:latin typeface="Arial" panose="020B0604020202020204" pitchFamily="34" charset="0"/>
                  <a:cs typeface="Arial" panose="020B0604020202020204" pitchFamily="34" charset="0"/>
                </a:rPr>
                <a:pPr algn="ctr"/>
                <a:t> $22,97,200.86 </a:t>
              </a:fld>
              <a:endParaRPr lang="en-IN" sz="1400">
                <a:solidFill>
                  <a:schemeClr val="bg1"/>
                </a:solidFill>
                <a:latin typeface="Arial" panose="020B0604020202020204" pitchFamily="34" charset="0"/>
                <a:cs typeface="Arial" panose="020B0604020202020204" pitchFamily="34" charset="0"/>
              </a:endParaRPr>
            </a:p>
          </xdr:txBody>
        </xdr:sp>
        <xdr:sp macro="" textlink="">
          <xdr:nvSpPr>
            <xdr:cNvPr id="27" name="Rectangle: Rounded Corners 26">
              <a:extLst>
                <a:ext uri="{FF2B5EF4-FFF2-40B4-BE49-F238E27FC236}">
                  <a16:creationId xmlns:a16="http://schemas.microsoft.com/office/drawing/2014/main" id="{00000000-0008-0000-0A00-00001B000000}"/>
                </a:ext>
              </a:extLst>
            </xdr:cNvPr>
            <xdr:cNvSpPr/>
          </xdr:nvSpPr>
          <xdr:spPr>
            <a:xfrm>
              <a:off x="247650" y="2010843"/>
              <a:ext cx="2042298" cy="38945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panose="020B0604020202020204" pitchFamily="34" charset="0"/>
                  <a:cs typeface="Arial" panose="020B0604020202020204" pitchFamily="34" charset="0"/>
                </a:rPr>
                <a:t> </a:t>
              </a:r>
              <a:r>
                <a:rPr lang="en-US" sz="1050" b="0" i="0" u="none" strike="noStrike">
                  <a:solidFill>
                    <a:schemeClr val="bg1"/>
                  </a:solidFill>
                  <a:latin typeface="Arial" panose="020B0604020202020204" pitchFamily="34" charset="0"/>
                  <a:cs typeface="Arial" panose="020B0604020202020204" pitchFamily="34" charset="0"/>
                </a:rPr>
                <a:t>YOY</a:t>
              </a:r>
              <a:r>
                <a:rPr lang="en-US" sz="1050" b="0" i="0" u="none" strike="noStrike" baseline="0">
                  <a:solidFill>
                    <a:schemeClr val="bg1"/>
                  </a:solidFill>
                  <a:latin typeface="Arial" panose="020B0604020202020204" pitchFamily="34" charset="0"/>
                  <a:cs typeface="Arial" panose="020B0604020202020204" pitchFamily="34" charset="0"/>
                </a:rPr>
                <a:t> GROWTH</a:t>
              </a:r>
              <a:r>
                <a:rPr lang="en-US" sz="1050" b="0" i="0" u="none" strike="noStrike">
                  <a:solidFill>
                    <a:schemeClr val="bg1"/>
                  </a:solidFill>
                  <a:latin typeface="Arial" panose="020B0604020202020204" pitchFamily="34" charset="0"/>
                  <a:cs typeface="Arial" panose="020B0604020202020204" pitchFamily="34" charset="0"/>
                </a:rPr>
                <a:t> </a:t>
              </a:r>
              <a:endParaRPr lang="en-US" sz="1200" b="0" i="0" u="none" strike="noStrike">
                <a:solidFill>
                  <a:schemeClr val="bg1"/>
                </a:solidFill>
                <a:latin typeface="Arial" panose="020B0604020202020204" pitchFamily="34" charset="0"/>
                <a:cs typeface="Arial" panose="020B0604020202020204" pitchFamily="34" charset="0"/>
              </a:endParaRPr>
            </a:p>
          </xdr:txBody>
        </xdr:sp>
      </xdr:grpSp>
      <xdr:grpSp>
        <xdr:nvGrpSpPr>
          <xdr:cNvPr id="4" name="Group 3">
            <a:extLst>
              <a:ext uri="{FF2B5EF4-FFF2-40B4-BE49-F238E27FC236}">
                <a16:creationId xmlns:a16="http://schemas.microsoft.com/office/drawing/2014/main" id="{00000000-0008-0000-0A00-000004000000}"/>
              </a:ext>
            </a:extLst>
          </xdr:cNvPr>
          <xdr:cNvGrpSpPr/>
        </xdr:nvGrpSpPr>
        <xdr:grpSpPr>
          <a:xfrm>
            <a:off x="3638549" y="647700"/>
            <a:ext cx="3495675" cy="1838325"/>
            <a:chOff x="85725" y="609600"/>
            <a:chExt cx="2352675" cy="1838325"/>
          </a:xfrm>
        </xdr:grpSpPr>
        <xdr:sp macro="" textlink="">
          <xdr:nvSpPr>
            <xdr:cNvPr id="20" name="Rectangle: Rounded Corners 19">
              <a:extLst>
                <a:ext uri="{FF2B5EF4-FFF2-40B4-BE49-F238E27FC236}">
                  <a16:creationId xmlns:a16="http://schemas.microsoft.com/office/drawing/2014/main" id="{00000000-0008-0000-0A00-000014000000}"/>
                </a:ext>
              </a:extLst>
            </xdr:cNvPr>
            <xdr:cNvSpPr/>
          </xdr:nvSpPr>
          <xdr:spPr>
            <a:xfrm>
              <a:off x="127121" y="609600"/>
              <a:ext cx="2281382"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PROFIT</a:t>
              </a:r>
              <a:endParaRPr lang="en-IN" sz="1100"/>
            </a:p>
          </xdr:txBody>
        </xdr:sp>
        <xdr:sp macro="" textlink="">
          <xdr:nvSpPr>
            <xdr:cNvPr id="21" name="Rectangle: Rounded Corners 20">
              <a:extLst>
                <a:ext uri="{FF2B5EF4-FFF2-40B4-BE49-F238E27FC236}">
                  <a16:creationId xmlns:a16="http://schemas.microsoft.com/office/drawing/2014/main" id="{00000000-0008-0000-0A00-000015000000}"/>
                </a:ext>
              </a:extLst>
            </xdr:cNvPr>
            <xdr:cNvSpPr/>
          </xdr:nvSpPr>
          <xdr:spPr>
            <a:xfrm>
              <a:off x="85725" y="1019175"/>
              <a:ext cx="2352675" cy="1428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22" name="Rectangle: Rounded Corners 21">
              <a:extLst>
                <a:ext uri="{FF2B5EF4-FFF2-40B4-BE49-F238E27FC236}">
                  <a16:creationId xmlns:a16="http://schemas.microsoft.com/office/drawing/2014/main" id="{00000000-0008-0000-0A00-000016000000}"/>
                </a:ext>
              </a:extLst>
            </xdr:cNvPr>
            <xdr:cNvSpPr/>
          </xdr:nvSpPr>
          <xdr:spPr>
            <a:xfrm>
              <a:off x="266700" y="1114425"/>
              <a:ext cx="2042298"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F66ED43-1C39-4391-ADB7-9E7825F0DA1C}" type="TxLink">
                <a:rPr lang="en-US" sz="1400" b="0" i="0" u="none" strike="noStrike">
                  <a:solidFill>
                    <a:schemeClr val="bg1"/>
                  </a:solidFill>
                  <a:latin typeface="Arial" panose="020B0604020202020204" pitchFamily="34" charset="0"/>
                  <a:cs typeface="Arial" panose="020B0604020202020204" pitchFamily="34" charset="0"/>
                </a:rPr>
                <a:pPr algn="ctr"/>
                <a:t> $2,86,397.02 </a:t>
              </a:fld>
              <a:endParaRPr lang="en-IN" sz="1800">
                <a:solidFill>
                  <a:schemeClr val="bg1"/>
                </a:solidFill>
                <a:latin typeface="Arial" panose="020B0604020202020204" pitchFamily="34" charset="0"/>
                <a:cs typeface="Arial" panose="020B0604020202020204" pitchFamily="34" charset="0"/>
              </a:endParaRPr>
            </a:p>
          </xdr:txBody>
        </xdr:sp>
        <xdr:sp macro="" textlink="">
          <xdr:nvSpPr>
            <xdr:cNvPr id="23" name="Rectangle: Rounded Corners 22">
              <a:extLst>
                <a:ext uri="{FF2B5EF4-FFF2-40B4-BE49-F238E27FC236}">
                  <a16:creationId xmlns:a16="http://schemas.microsoft.com/office/drawing/2014/main" id="{00000000-0008-0000-0A00-000017000000}"/>
                </a:ext>
              </a:extLst>
            </xdr:cNvPr>
            <xdr:cNvSpPr/>
          </xdr:nvSpPr>
          <xdr:spPr>
            <a:xfrm>
              <a:off x="247650" y="2009775"/>
              <a:ext cx="2042298"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panose="020B0604020202020204" pitchFamily="34" charset="0"/>
                  <a:cs typeface="Arial" panose="020B0604020202020204" pitchFamily="34" charset="0"/>
                </a:rPr>
                <a:t> </a:t>
              </a:r>
              <a:r>
                <a:rPr lang="en-US" sz="1050" b="0" i="0" u="none" strike="noStrike">
                  <a:solidFill>
                    <a:schemeClr val="bg1"/>
                  </a:solidFill>
                  <a:latin typeface="Arial" panose="020B0604020202020204" pitchFamily="34" charset="0"/>
                  <a:cs typeface="Arial" panose="020B0604020202020204" pitchFamily="34" charset="0"/>
                </a:rPr>
                <a:t>YOY</a:t>
              </a:r>
              <a:r>
                <a:rPr lang="en-US" sz="1050" b="0" i="0" u="none" strike="noStrike" baseline="0">
                  <a:solidFill>
                    <a:schemeClr val="bg1"/>
                  </a:solidFill>
                  <a:latin typeface="Arial" panose="020B0604020202020204" pitchFamily="34" charset="0"/>
                  <a:cs typeface="Arial" panose="020B0604020202020204" pitchFamily="34" charset="0"/>
                </a:rPr>
                <a:t> GROWTH</a:t>
              </a:r>
              <a:r>
                <a:rPr lang="en-US" sz="1050" b="0" i="0" u="none" strike="noStrike">
                  <a:solidFill>
                    <a:schemeClr val="bg1"/>
                  </a:solidFill>
                  <a:latin typeface="Arial" panose="020B0604020202020204" pitchFamily="34" charset="0"/>
                  <a:cs typeface="Arial" panose="020B0604020202020204" pitchFamily="34" charset="0"/>
                </a:rPr>
                <a:t> </a:t>
              </a:r>
              <a:endParaRPr lang="en-US" sz="1200" b="0" i="0" u="none" strike="noStrike">
                <a:solidFill>
                  <a:schemeClr val="bg1"/>
                </a:solidFill>
                <a:latin typeface="Arial" panose="020B0604020202020204" pitchFamily="34" charset="0"/>
                <a:cs typeface="Arial" panose="020B0604020202020204" pitchFamily="34" charset="0"/>
              </a:endParaRPr>
            </a:p>
          </xdr:txBody>
        </xdr:sp>
      </xdr:grpSp>
      <xdr:grpSp>
        <xdr:nvGrpSpPr>
          <xdr:cNvPr id="5" name="Group 4">
            <a:extLst>
              <a:ext uri="{FF2B5EF4-FFF2-40B4-BE49-F238E27FC236}">
                <a16:creationId xmlns:a16="http://schemas.microsoft.com/office/drawing/2014/main" id="{00000000-0008-0000-0A00-000005000000}"/>
              </a:ext>
            </a:extLst>
          </xdr:cNvPr>
          <xdr:cNvGrpSpPr/>
        </xdr:nvGrpSpPr>
        <xdr:grpSpPr>
          <a:xfrm>
            <a:off x="7258049" y="657225"/>
            <a:ext cx="3533776" cy="1838325"/>
            <a:chOff x="85725" y="609600"/>
            <a:chExt cx="2352675" cy="1838325"/>
          </a:xfrm>
        </xdr:grpSpPr>
        <xdr:sp macro="" textlink="">
          <xdr:nvSpPr>
            <xdr:cNvPr id="16" name="Rectangle: Rounded Corners 15">
              <a:extLst>
                <a:ext uri="{FF2B5EF4-FFF2-40B4-BE49-F238E27FC236}">
                  <a16:creationId xmlns:a16="http://schemas.microsoft.com/office/drawing/2014/main" id="{00000000-0008-0000-0A00-000010000000}"/>
                </a:ext>
              </a:extLst>
            </xdr:cNvPr>
            <xdr:cNvSpPr/>
          </xdr:nvSpPr>
          <xdr:spPr>
            <a:xfrm>
              <a:off x="126983" y="609600"/>
              <a:ext cx="2281382"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QUANTITY</a:t>
              </a:r>
              <a:endParaRPr lang="en-IN" sz="1100"/>
            </a:p>
          </xdr:txBody>
        </xdr:sp>
        <xdr:sp macro="" textlink="">
          <xdr:nvSpPr>
            <xdr:cNvPr id="17" name="Rectangle: Rounded Corners 16">
              <a:extLst>
                <a:ext uri="{FF2B5EF4-FFF2-40B4-BE49-F238E27FC236}">
                  <a16:creationId xmlns:a16="http://schemas.microsoft.com/office/drawing/2014/main" id="{00000000-0008-0000-0A00-000011000000}"/>
                </a:ext>
              </a:extLst>
            </xdr:cNvPr>
            <xdr:cNvSpPr/>
          </xdr:nvSpPr>
          <xdr:spPr>
            <a:xfrm>
              <a:off x="85725" y="1019175"/>
              <a:ext cx="2352675" cy="1428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18" name="Rectangle: Rounded Corners 17">
              <a:extLst>
                <a:ext uri="{FF2B5EF4-FFF2-40B4-BE49-F238E27FC236}">
                  <a16:creationId xmlns:a16="http://schemas.microsoft.com/office/drawing/2014/main" id="{00000000-0008-0000-0A00-000012000000}"/>
                </a:ext>
              </a:extLst>
            </xdr:cNvPr>
            <xdr:cNvSpPr/>
          </xdr:nvSpPr>
          <xdr:spPr>
            <a:xfrm>
              <a:off x="266700" y="1114425"/>
              <a:ext cx="2042298"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60C65A7-71E4-496D-9BDD-501587738AA1}" type="TxLink">
                <a:rPr lang="en-US" sz="1400" b="0" i="0" u="none" strike="noStrike">
                  <a:solidFill>
                    <a:schemeClr val="bg1"/>
                  </a:solidFill>
                  <a:latin typeface="Arial" panose="020B0604020202020204" pitchFamily="34" charset="0"/>
                  <a:cs typeface="Arial" panose="020B0604020202020204" pitchFamily="34" charset="0"/>
                </a:rPr>
                <a:pPr algn="ctr"/>
                <a:t># 37873</a:t>
              </a:fld>
              <a:endParaRPr lang="en-IN" sz="1400">
                <a:solidFill>
                  <a:schemeClr val="bg1"/>
                </a:solidFill>
                <a:latin typeface="Arial" panose="020B0604020202020204" pitchFamily="34" charset="0"/>
                <a:cs typeface="Arial" panose="020B0604020202020204" pitchFamily="34" charset="0"/>
              </a:endParaRPr>
            </a:p>
          </xdr:txBody>
        </xdr:sp>
        <xdr:sp macro="" textlink="">
          <xdr:nvSpPr>
            <xdr:cNvPr id="19" name="Rectangle: Rounded Corners 18">
              <a:extLst>
                <a:ext uri="{FF2B5EF4-FFF2-40B4-BE49-F238E27FC236}">
                  <a16:creationId xmlns:a16="http://schemas.microsoft.com/office/drawing/2014/main" id="{00000000-0008-0000-0A00-000013000000}"/>
                </a:ext>
              </a:extLst>
            </xdr:cNvPr>
            <xdr:cNvSpPr/>
          </xdr:nvSpPr>
          <xdr:spPr>
            <a:xfrm>
              <a:off x="239347" y="2021433"/>
              <a:ext cx="2050600" cy="378868"/>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panose="020B0604020202020204" pitchFamily="34" charset="0"/>
                  <a:cs typeface="Arial" panose="020B0604020202020204" pitchFamily="34" charset="0"/>
                </a:rPr>
                <a:t> </a:t>
              </a:r>
              <a:r>
                <a:rPr lang="en-US" sz="1050" b="0" i="0" u="none" strike="noStrike">
                  <a:solidFill>
                    <a:schemeClr val="bg1"/>
                  </a:solidFill>
                  <a:latin typeface="Arial" panose="020B0604020202020204" pitchFamily="34" charset="0"/>
                  <a:cs typeface="Arial" panose="020B0604020202020204" pitchFamily="34" charset="0"/>
                </a:rPr>
                <a:t>YOY</a:t>
              </a:r>
              <a:r>
                <a:rPr lang="en-US" sz="1050" b="0" i="0" u="none" strike="noStrike" baseline="0">
                  <a:solidFill>
                    <a:schemeClr val="bg1"/>
                  </a:solidFill>
                  <a:latin typeface="Arial" panose="020B0604020202020204" pitchFamily="34" charset="0"/>
                  <a:cs typeface="Arial" panose="020B0604020202020204" pitchFamily="34" charset="0"/>
                </a:rPr>
                <a:t> GROWTH</a:t>
              </a:r>
              <a:r>
                <a:rPr lang="en-US" sz="1050" b="0" i="0" u="none" strike="noStrike">
                  <a:solidFill>
                    <a:schemeClr val="bg1"/>
                  </a:solidFill>
                  <a:latin typeface="Arial" panose="020B0604020202020204" pitchFamily="34" charset="0"/>
                  <a:cs typeface="Arial" panose="020B0604020202020204" pitchFamily="34" charset="0"/>
                </a:rPr>
                <a:t> </a:t>
              </a:r>
              <a:endParaRPr lang="en-US" sz="1200" b="0" i="0" u="none" strike="noStrike">
                <a:solidFill>
                  <a:schemeClr val="bg1"/>
                </a:solidFill>
                <a:latin typeface="Arial" panose="020B0604020202020204" pitchFamily="34" charset="0"/>
                <a:cs typeface="Arial" panose="020B0604020202020204" pitchFamily="34" charset="0"/>
              </a:endParaRPr>
            </a:p>
          </xdr:txBody>
        </xdr:sp>
      </xdr:grpSp>
      <xdr:grpSp>
        <xdr:nvGrpSpPr>
          <xdr:cNvPr id="6" name="Group 5">
            <a:extLst>
              <a:ext uri="{FF2B5EF4-FFF2-40B4-BE49-F238E27FC236}">
                <a16:creationId xmlns:a16="http://schemas.microsoft.com/office/drawing/2014/main" id="{00000000-0008-0000-0A00-000006000000}"/>
              </a:ext>
            </a:extLst>
          </xdr:cNvPr>
          <xdr:cNvGrpSpPr/>
        </xdr:nvGrpSpPr>
        <xdr:grpSpPr>
          <a:xfrm>
            <a:off x="14563724" y="657225"/>
            <a:ext cx="3476626" cy="1838325"/>
            <a:chOff x="85725" y="609600"/>
            <a:chExt cx="2352675" cy="1838325"/>
          </a:xfrm>
        </xdr:grpSpPr>
        <xdr:sp macro="" textlink="">
          <xdr:nvSpPr>
            <xdr:cNvPr id="12" name="Rectangle: Rounded Corners 11">
              <a:extLst>
                <a:ext uri="{FF2B5EF4-FFF2-40B4-BE49-F238E27FC236}">
                  <a16:creationId xmlns:a16="http://schemas.microsoft.com/office/drawing/2014/main" id="{00000000-0008-0000-0A00-00000C000000}"/>
                </a:ext>
              </a:extLst>
            </xdr:cNvPr>
            <xdr:cNvSpPr/>
          </xdr:nvSpPr>
          <xdr:spPr>
            <a:xfrm>
              <a:off x="120746" y="609600"/>
              <a:ext cx="2281382"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PROFIT MARGIN</a:t>
              </a:r>
              <a:endParaRPr lang="en-IN" sz="1100"/>
            </a:p>
          </xdr:txBody>
        </xdr:sp>
        <xdr:sp macro="" textlink="">
          <xdr:nvSpPr>
            <xdr:cNvPr id="13" name="Rectangle: Rounded Corners 12">
              <a:extLst>
                <a:ext uri="{FF2B5EF4-FFF2-40B4-BE49-F238E27FC236}">
                  <a16:creationId xmlns:a16="http://schemas.microsoft.com/office/drawing/2014/main" id="{00000000-0008-0000-0A00-00000D000000}"/>
                </a:ext>
              </a:extLst>
            </xdr:cNvPr>
            <xdr:cNvSpPr/>
          </xdr:nvSpPr>
          <xdr:spPr>
            <a:xfrm>
              <a:off x="85725" y="1019175"/>
              <a:ext cx="2352675" cy="1428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14" name="Rectangle: Rounded Corners 13">
              <a:extLst>
                <a:ext uri="{FF2B5EF4-FFF2-40B4-BE49-F238E27FC236}">
                  <a16:creationId xmlns:a16="http://schemas.microsoft.com/office/drawing/2014/main" id="{00000000-0008-0000-0A00-00000E000000}"/>
                </a:ext>
              </a:extLst>
            </xdr:cNvPr>
            <xdr:cNvSpPr/>
          </xdr:nvSpPr>
          <xdr:spPr>
            <a:xfrm>
              <a:off x="266700" y="1114425"/>
              <a:ext cx="2042298"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E55A691-37FA-4E42-B2DF-9FEEF5C7EBB7}" type="TxLink">
                <a:rPr lang="en-US" sz="1400" b="0" i="0" u="none" strike="noStrike">
                  <a:solidFill>
                    <a:schemeClr val="bg1"/>
                  </a:solidFill>
                  <a:latin typeface="Arial" panose="020B0604020202020204" pitchFamily="34" charset="0"/>
                  <a:cs typeface="Arial" panose="020B0604020202020204" pitchFamily="34" charset="0"/>
                </a:rPr>
                <a:pPr algn="ctr"/>
                <a:t>12.47%</a:t>
              </a:fld>
              <a:endParaRPr lang="en-IN" sz="1800">
                <a:solidFill>
                  <a:schemeClr val="bg1"/>
                </a:solidFill>
                <a:latin typeface="Arial" panose="020B0604020202020204" pitchFamily="34" charset="0"/>
                <a:cs typeface="Arial" panose="020B0604020202020204" pitchFamily="34" charset="0"/>
              </a:endParaRPr>
            </a:p>
          </xdr:txBody>
        </xdr:sp>
        <xdr:sp macro="" textlink="">
          <xdr:nvSpPr>
            <xdr:cNvPr id="15" name="Rectangle: Rounded Corners 14">
              <a:extLst>
                <a:ext uri="{FF2B5EF4-FFF2-40B4-BE49-F238E27FC236}">
                  <a16:creationId xmlns:a16="http://schemas.microsoft.com/office/drawing/2014/main" id="{00000000-0008-0000-0A00-00000F000000}"/>
                </a:ext>
              </a:extLst>
            </xdr:cNvPr>
            <xdr:cNvSpPr/>
          </xdr:nvSpPr>
          <xdr:spPr>
            <a:xfrm>
              <a:off x="236355" y="2002757"/>
              <a:ext cx="2053594" cy="397543"/>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panose="020B0604020202020204" pitchFamily="34" charset="0"/>
                  <a:cs typeface="Arial" panose="020B0604020202020204" pitchFamily="34" charset="0"/>
                </a:rPr>
                <a:t> </a:t>
              </a:r>
              <a:r>
                <a:rPr lang="en-US" sz="1050" b="0" i="0" u="none" strike="noStrike">
                  <a:solidFill>
                    <a:schemeClr val="bg1"/>
                  </a:solidFill>
                  <a:latin typeface="Arial" panose="020B0604020202020204" pitchFamily="34" charset="0"/>
                  <a:cs typeface="Arial" panose="020B0604020202020204" pitchFamily="34" charset="0"/>
                </a:rPr>
                <a:t>YOY</a:t>
              </a:r>
              <a:r>
                <a:rPr lang="en-US" sz="1050" b="0" i="0" u="none" strike="noStrike" baseline="0">
                  <a:solidFill>
                    <a:schemeClr val="bg1"/>
                  </a:solidFill>
                  <a:latin typeface="Arial" panose="020B0604020202020204" pitchFamily="34" charset="0"/>
                  <a:cs typeface="Arial" panose="020B0604020202020204" pitchFamily="34" charset="0"/>
                </a:rPr>
                <a:t> GROWTH</a:t>
              </a:r>
              <a:r>
                <a:rPr lang="en-US" sz="1050" b="0" i="0" u="none" strike="noStrike">
                  <a:solidFill>
                    <a:schemeClr val="bg1"/>
                  </a:solidFill>
                  <a:latin typeface="Arial" panose="020B0604020202020204" pitchFamily="34" charset="0"/>
                  <a:cs typeface="Arial" panose="020B0604020202020204" pitchFamily="34" charset="0"/>
                </a:rPr>
                <a:t> </a:t>
              </a:r>
              <a:endParaRPr lang="en-US" sz="1200" b="0" i="0" u="none" strike="noStrike">
                <a:solidFill>
                  <a:schemeClr val="bg1"/>
                </a:solidFill>
                <a:latin typeface="Arial" panose="020B0604020202020204" pitchFamily="34" charset="0"/>
                <a:cs typeface="Arial" panose="020B0604020202020204" pitchFamily="34" charset="0"/>
              </a:endParaRPr>
            </a:p>
          </xdr:txBody>
        </xdr:sp>
      </xdr:grpSp>
      <xdr:grpSp>
        <xdr:nvGrpSpPr>
          <xdr:cNvPr id="7" name="Group 6">
            <a:extLst>
              <a:ext uri="{FF2B5EF4-FFF2-40B4-BE49-F238E27FC236}">
                <a16:creationId xmlns:a16="http://schemas.microsoft.com/office/drawing/2014/main" id="{00000000-0008-0000-0A00-000007000000}"/>
              </a:ext>
            </a:extLst>
          </xdr:cNvPr>
          <xdr:cNvGrpSpPr/>
        </xdr:nvGrpSpPr>
        <xdr:grpSpPr>
          <a:xfrm>
            <a:off x="10915649" y="657225"/>
            <a:ext cx="3533776" cy="1838325"/>
            <a:chOff x="85725" y="609600"/>
            <a:chExt cx="2352675" cy="1838325"/>
          </a:xfrm>
        </xdr:grpSpPr>
        <xdr:sp macro="" textlink="">
          <xdr:nvSpPr>
            <xdr:cNvPr id="8" name="Rectangle: Rounded Corners 7">
              <a:extLst>
                <a:ext uri="{FF2B5EF4-FFF2-40B4-BE49-F238E27FC236}">
                  <a16:creationId xmlns:a16="http://schemas.microsoft.com/office/drawing/2014/main" id="{00000000-0008-0000-0A00-000008000000}"/>
                </a:ext>
              </a:extLst>
            </xdr:cNvPr>
            <xdr:cNvSpPr/>
          </xdr:nvSpPr>
          <xdr:spPr>
            <a:xfrm>
              <a:off x="126983" y="609600"/>
              <a:ext cx="2281382" cy="39052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800"/>
                <a:t>NO. OF ORDERS</a:t>
              </a:r>
              <a:endParaRPr lang="en-IN" sz="1100"/>
            </a:p>
          </xdr:txBody>
        </xdr:sp>
        <xdr:sp macro="" textlink="">
          <xdr:nvSpPr>
            <xdr:cNvPr id="9" name="Rectangle: Rounded Corners 8">
              <a:extLst>
                <a:ext uri="{FF2B5EF4-FFF2-40B4-BE49-F238E27FC236}">
                  <a16:creationId xmlns:a16="http://schemas.microsoft.com/office/drawing/2014/main" id="{00000000-0008-0000-0A00-000009000000}"/>
                </a:ext>
              </a:extLst>
            </xdr:cNvPr>
            <xdr:cNvSpPr/>
          </xdr:nvSpPr>
          <xdr:spPr>
            <a:xfrm>
              <a:off x="85725" y="1019175"/>
              <a:ext cx="2352675" cy="142875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10" name="Rectangle: Rounded Corners 9">
              <a:extLst>
                <a:ext uri="{FF2B5EF4-FFF2-40B4-BE49-F238E27FC236}">
                  <a16:creationId xmlns:a16="http://schemas.microsoft.com/office/drawing/2014/main" id="{00000000-0008-0000-0A00-00000A000000}"/>
                </a:ext>
              </a:extLst>
            </xdr:cNvPr>
            <xdr:cNvSpPr/>
          </xdr:nvSpPr>
          <xdr:spPr>
            <a:xfrm>
              <a:off x="266700" y="1114425"/>
              <a:ext cx="2042298" cy="3048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2764C7B2-BCA6-48E3-AA3C-4A1EBE3DA104}" type="TxLink">
                <a:rPr lang="en-US" sz="1400" b="0" i="0" u="none" strike="noStrike">
                  <a:solidFill>
                    <a:schemeClr val="bg1"/>
                  </a:solidFill>
                  <a:latin typeface="Arial" panose="020B0604020202020204" pitchFamily="34" charset="0"/>
                  <a:cs typeface="Arial" panose="020B0604020202020204" pitchFamily="34" charset="0"/>
                </a:rPr>
                <a:pPr algn="ctr"/>
                <a:t># 9994</a:t>
              </a:fld>
              <a:endParaRPr lang="en-IN" sz="1800">
                <a:solidFill>
                  <a:schemeClr val="bg1"/>
                </a:solidFill>
                <a:latin typeface="Arial" panose="020B0604020202020204" pitchFamily="34" charset="0"/>
                <a:cs typeface="Arial" panose="020B0604020202020204" pitchFamily="34" charset="0"/>
              </a:endParaRPr>
            </a:p>
          </xdr:txBody>
        </xdr:sp>
        <xdr:sp macro="" textlink="">
          <xdr:nvSpPr>
            <xdr:cNvPr id="11" name="Rectangle: Rounded Corners 10">
              <a:extLst>
                <a:ext uri="{FF2B5EF4-FFF2-40B4-BE49-F238E27FC236}">
                  <a16:creationId xmlns:a16="http://schemas.microsoft.com/office/drawing/2014/main" id="{00000000-0008-0000-0A00-00000B000000}"/>
                </a:ext>
              </a:extLst>
            </xdr:cNvPr>
            <xdr:cNvSpPr/>
          </xdr:nvSpPr>
          <xdr:spPr>
            <a:xfrm>
              <a:off x="247650" y="2008145"/>
              <a:ext cx="2042298" cy="392156"/>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200" b="0" i="0" u="none" strike="noStrike">
                  <a:solidFill>
                    <a:schemeClr val="bg1"/>
                  </a:solidFill>
                  <a:latin typeface="Arial" panose="020B0604020202020204" pitchFamily="34" charset="0"/>
                  <a:cs typeface="Arial" panose="020B0604020202020204" pitchFamily="34" charset="0"/>
                </a:rPr>
                <a:t> </a:t>
              </a:r>
              <a:r>
                <a:rPr lang="en-US" sz="1050" b="0" i="0" u="none" strike="noStrike">
                  <a:solidFill>
                    <a:schemeClr val="bg1"/>
                  </a:solidFill>
                  <a:latin typeface="Arial" panose="020B0604020202020204" pitchFamily="34" charset="0"/>
                  <a:cs typeface="Arial" panose="020B0604020202020204" pitchFamily="34" charset="0"/>
                </a:rPr>
                <a:t>YOY</a:t>
              </a:r>
              <a:r>
                <a:rPr lang="en-US" sz="1050" b="0" i="0" u="none" strike="noStrike" baseline="0">
                  <a:solidFill>
                    <a:schemeClr val="bg1"/>
                  </a:solidFill>
                  <a:latin typeface="Arial" panose="020B0604020202020204" pitchFamily="34" charset="0"/>
                  <a:cs typeface="Arial" panose="020B0604020202020204" pitchFamily="34" charset="0"/>
                </a:rPr>
                <a:t> GROWTH</a:t>
              </a:r>
              <a:r>
                <a:rPr lang="en-US" sz="1050" b="0" i="0" u="none" strike="noStrike">
                  <a:solidFill>
                    <a:schemeClr val="bg1"/>
                  </a:solidFill>
                  <a:latin typeface="Arial" panose="020B0604020202020204" pitchFamily="34" charset="0"/>
                  <a:cs typeface="Arial" panose="020B0604020202020204" pitchFamily="34" charset="0"/>
                </a:rPr>
                <a:t> </a:t>
              </a:r>
              <a:endParaRPr lang="en-US" sz="1200" b="0" i="0" u="none" strike="noStrike">
                <a:solidFill>
                  <a:schemeClr val="bg1"/>
                </a:solidFill>
                <a:latin typeface="Arial" panose="020B0604020202020204" pitchFamily="34" charset="0"/>
                <a:cs typeface="Arial" panose="020B0604020202020204" pitchFamily="34" charset="0"/>
              </a:endParaRPr>
            </a:p>
          </xdr:txBody>
        </xdr:sp>
      </xdr:grpSp>
    </xdr:grpSp>
    <xdr:clientData/>
  </xdr:twoCellAnchor>
  <xdr:twoCellAnchor>
    <xdr:from>
      <xdr:col>1</xdr:col>
      <xdr:colOff>123825</xdr:colOff>
      <xdr:row>4</xdr:row>
      <xdr:rowOff>66674</xdr:rowOff>
    </xdr:from>
    <xdr:to>
      <xdr:col>4</xdr:col>
      <xdr:colOff>419100</xdr:colOff>
      <xdr:row>6</xdr:row>
      <xdr:rowOff>190499</xdr:rowOff>
    </xdr:to>
    <xdr:graphicFrame macro="">
      <xdr:nvGraphicFramePr>
        <xdr:cNvPr id="29" name="Chart 28">
          <a:extLst>
            <a:ext uri="{FF2B5EF4-FFF2-40B4-BE49-F238E27FC236}">
              <a16:creationId xmlns:a16="http://schemas.microsoft.com/office/drawing/2014/main" id="{00000000-0008-0000-0A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85724</xdr:colOff>
      <xdr:row>4</xdr:row>
      <xdr:rowOff>76199</xdr:rowOff>
    </xdr:from>
    <xdr:to>
      <xdr:col>10</xdr:col>
      <xdr:colOff>361949</xdr:colOff>
      <xdr:row>7</xdr:row>
      <xdr:rowOff>19050</xdr:rowOff>
    </xdr:to>
    <xdr:graphicFrame macro="">
      <xdr:nvGraphicFramePr>
        <xdr:cNvPr id="30" name="Chart 29">
          <a:extLst>
            <a:ext uri="{FF2B5EF4-FFF2-40B4-BE49-F238E27FC236}">
              <a16:creationId xmlns:a16="http://schemas.microsoft.com/office/drawing/2014/main" id="{00000000-0008-0000-0A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66675</xdr:colOff>
      <xdr:row>4</xdr:row>
      <xdr:rowOff>76200</xdr:rowOff>
    </xdr:from>
    <xdr:to>
      <xdr:col>16</xdr:col>
      <xdr:colOff>352425</xdr:colOff>
      <xdr:row>7</xdr:row>
      <xdr:rowOff>28575</xdr:rowOff>
    </xdr:to>
    <xdr:graphicFrame macro="">
      <xdr:nvGraphicFramePr>
        <xdr:cNvPr id="31" name="Chart 30">
          <a:extLst>
            <a:ext uri="{FF2B5EF4-FFF2-40B4-BE49-F238E27FC236}">
              <a16:creationId xmlns:a16="http://schemas.microsoft.com/office/drawing/2014/main" id="{00000000-0008-0000-0A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28575</xdr:colOff>
      <xdr:row>4</xdr:row>
      <xdr:rowOff>66675</xdr:rowOff>
    </xdr:from>
    <xdr:to>
      <xdr:col>22</xdr:col>
      <xdr:colOff>304799</xdr:colOff>
      <xdr:row>7</xdr:row>
      <xdr:rowOff>28575</xdr:rowOff>
    </xdr:to>
    <xdr:graphicFrame macro="">
      <xdr:nvGraphicFramePr>
        <xdr:cNvPr id="32" name="Chart 31">
          <a:extLst>
            <a:ext uri="{FF2B5EF4-FFF2-40B4-BE49-F238E27FC236}">
              <a16:creationId xmlns:a16="http://schemas.microsoft.com/office/drawing/2014/main" id="{00000000-0008-0000-0A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1</xdr:colOff>
      <xdr:row>4</xdr:row>
      <xdr:rowOff>85726</xdr:rowOff>
    </xdr:from>
    <xdr:to>
      <xdr:col>28</xdr:col>
      <xdr:colOff>285751</xdr:colOff>
      <xdr:row>6</xdr:row>
      <xdr:rowOff>180976</xdr:rowOff>
    </xdr:to>
    <xdr:graphicFrame macro="">
      <xdr:nvGraphicFramePr>
        <xdr:cNvPr id="33" name="Chart 32">
          <a:extLst>
            <a:ext uri="{FF2B5EF4-FFF2-40B4-BE49-F238E27FC236}">
              <a16:creationId xmlns:a16="http://schemas.microsoft.com/office/drawing/2014/main" id="{00000000-0008-0000-0A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85725</xdr:colOff>
      <xdr:row>9</xdr:row>
      <xdr:rowOff>123825</xdr:rowOff>
    </xdr:from>
    <xdr:to>
      <xdr:col>9</xdr:col>
      <xdr:colOff>238125</xdr:colOff>
      <xdr:row>38</xdr:row>
      <xdr:rowOff>161925</xdr:rowOff>
    </xdr:to>
    <xdr:sp macro="" textlink="">
      <xdr:nvSpPr>
        <xdr:cNvPr id="39" name="Rectangle: Rounded Corners 38">
          <a:extLst>
            <a:ext uri="{FF2B5EF4-FFF2-40B4-BE49-F238E27FC236}">
              <a16:creationId xmlns:a16="http://schemas.microsoft.com/office/drawing/2014/main" id="{00000000-0008-0000-0A00-000027000000}"/>
            </a:ext>
          </a:extLst>
        </xdr:cNvPr>
        <xdr:cNvSpPr/>
      </xdr:nvSpPr>
      <xdr:spPr>
        <a:xfrm>
          <a:off x="85725" y="1838325"/>
          <a:ext cx="5638800" cy="5562600"/>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20</xdr:col>
      <xdr:colOff>257175</xdr:colOff>
      <xdr:row>9</xdr:row>
      <xdr:rowOff>123826</xdr:rowOff>
    </xdr:from>
    <xdr:to>
      <xdr:col>29</xdr:col>
      <xdr:colOff>323850</xdr:colOff>
      <xdr:row>25</xdr:row>
      <xdr:rowOff>112680</xdr:rowOff>
    </xdr:to>
    <xdr:sp macro="" textlink="">
      <xdr:nvSpPr>
        <xdr:cNvPr id="40" name="Rectangle: Rounded Corners 39">
          <a:extLst>
            <a:ext uri="{FF2B5EF4-FFF2-40B4-BE49-F238E27FC236}">
              <a16:creationId xmlns:a16="http://schemas.microsoft.com/office/drawing/2014/main" id="{00000000-0008-0000-0A00-000028000000}"/>
            </a:ext>
          </a:extLst>
        </xdr:cNvPr>
        <xdr:cNvSpPr/>
      </xdr:nvSpPr>
      <xdr:spPr>
        <a:xfrm>
          <a:off x="12449175" y="1838326"/>
          <a:ext cx="5553075" cy="3036854"/>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295275</xdr:colOff>
      <xdr:row>9</xdr:row>
      <xdr:rowOff>133351</xdr:rowOff>
    </xdr:from>
    <xdr:to>
      <xdr:col>20</xdr:col>
      <xdr:colOff>180975</xdr:colOff>
      <xdr:row>25</xdr:row>
      <xdr:rowOff>95251</xdr:rowOff>
    </xdr:to>
    <xdr:sp macro="" textlink="">
      <xdr:nvSpPr>
        <xdr:cNvPr id="41" name="Rectangle: Rounded Corners 40">
          <a:extLst>
            <a:ext uri="{FF2B5EF4-FFF2-40B4-BE49-F238E27FC236}">
              <a16:creationId xmlns:a16="http://schemas.microsoft.com/office/drawing/2014/main" id="{00000000-0008-0000-0A00-000029000000}"/>
            </a:ext>
          </a:extLst>
        </xdr:cNvPr>
        <xdr:cNvSpPr/>
      </xdr:nvSpPr>
      <xdr:spPr>
        <a:xfrm>
          <a:off x="5781675" y="1847851"/>
          <a:ext cx="6591300" cy="3009900"/>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295274</xdr:colOff>
      <xdr:row>25</xdr:row>
      <xdr:rowOff>152399</xdr:rowOff>
    </xdr:from>
    <xdr:to>
      <xdr:col>15</xdr:col>
      <xdr:colOff>228599</xdr:colOff>
      <xdr:row>38</xdr:row>
      <xdr:rowOff>171450</xdr:rowOff>
    </xdr:to>
    <xdr:sp macro="" textlink="">
      <xdr:nvSpPr>
        <xdr:cNvPr id="42" name="Rectangle: Rounded Corners 41">
          <a:extLst>
            <a:ext uri="{FF2B5EF4-FFF2-40B4-BE49-F238E27FC236}">
              <a16:creationId xmlns:a16="http://schemas.microsoft.com/office/drawing/2014/main" id="{00000000-0008-0000-0A00-00002A000000}"/>
            </a:ext>
          </a:extLst>
        </xdr:cNvPr>
        <xdr:cNvSpPr/>
      </xdr:nvSpPr>
      <xdr:spPr>
        <a:xfrm>
          <a:off x="5825919" y="4761270"/>
          <a:ext cx="3620422" cy="2415664"/>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11</xdr:row>
      <xdr:rowOff>142874</xdr:rowOff>
    </xdr:from>
    <xdr:to>
      <xdr:col>9</xdr:col>
      <xdr:colOff>73621</xdr:colOff>
      <xdr:row>37</xdr:row>
      <xdr:rowOff>42807</xdr:rowOff>
    </xdr:to>
    <xdr:graphicFrame macro="">
      <xdr:nvGraphicFramePr>
        <xdr:cNvPr id="43" name="Chart 42">
          <a:extLst>
            <a:ext uri="{FF2B5EF4-FFF2-40B4-BE49-F238E27FC236}">
              <a16:creationId xmlns:a16="http://schemas.microsoft.com/office/drawing/2014/main" id="{00000000-0008-0000-0A00-00002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52903</xdr:colOff>
      <xdr:row>12</xdr:row>
      <xdr:rowOff>0</xdr:rowOff>
    </xdr:from>
    <xdr:to>
      <xdr:col>29</xdr:col>
      <xdr:colOff>5930</xdr:colOff>
      <xdr:row>25</xdr:row>
      <xdr:rowOff>6762</xdr:rowOff>
    </xdr:to>
    <mc:AlternateContent xmlns:mc="http://schemas.openxmlformats.org/markup-compatibility/2006">
      <mc:Choice xmlns:cx1="http://schemas.microsoft.com/office/drawing/2015/9/8/chartex" Requires="cx1">
        <xdr:graphicFrame macro="">
          <xdr:nvGraphicFramePr>
            <xdr:cNvPr id="44" name="Chart 43">
              <a:extLst>
                <a:ext uri="{FF2B5EF4-FFF2-40B4-BE49-F238E27FC236}">
                  <a16:creationId xmlns:a16="http://schemas.microsoft.com/office/drawing/2014/main" id="{00000000-0008-0000-0A00-00002C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12854503" y="2286000"/>
              <a:ext cx="4829827" cy="24832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472234</xdr:colOff>
      <xdr:row>12</xdr:row>
      <xdr:rowOff>28575</xdr:rowOff>
    </xdr:from>
    <xdr:to>
      <xdr:col>19</xdr:col>
      <xdr:colOff>429171</xdr:colOff>
      <xdr:row>25</xdr:row>
      <xdr:rowOff>30067</xdr:rowOff>
    </xdr:to>
    <xdr:graphicFrame macro="">
      <xdr:nvGraphicFramePr>
        <xdr:cNvPr id="45" name="Chart 44">
          <a:extLst>
            <a:ext uri="{FF2B5EF4-FFF2-40B4-BE49-F238E27FC236}">
              <a16:creationId xmlns:a16="http://schemas.microsoft.com/office/drawing/2014/main" id="{00000000-0008-0000-0A00-00002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466725</xdr:colOff>
      <xdr:row>27</xdr:row>
      <xdr:rowOff>95251</xdr:rowOff>
    </xdr:from>
    <xdr:to>
      <xdr:col>14</xdr:col>
      <xdr:colOff>495300</xdr:colOff>
      <xdr:row>38</xdr:row>
      <xdr:rowOff>114301</xdr:rowOff>
    </xdr:to>
    <xdr:graphicFrame macro="">
      <xdr:nvGraphicFramePr>
        <xdr:cNvPr id="46" name="Chart 45">
          <a:extLst>
            <a:ext uri="{FF2B5EF4-FFF2-40B4-BE49-F238E27FC236}">
              <a16:creationId xmlns:a16="http://schemas.microsoft.com/office/drawing/2014/main" id="{00000000-0008-0000-0A00-00002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342901</xdr:colOff>
      <xdr:row>10</xdr:row>
      <xdr:rowOff>38100</xdr:rowOff>
    </xdr:from>
    <xdr:to>
      <xdr:col>5</xdr:col>
      <xdr:colOff>533401</xdr:colOff>
      <xdr:row>12</xdr:row>
      <xdr:rowOff>0</xdr:rowOff>
    </xdr:to>
    <xdr:sp macro="" textlink="">
      <xdr:nvSpPr>
        <xdr:cNvPr id="47" name="Rectangle: Rounded Corners 46">
          <a:extLst>
            <a:ext uri="{FF2B5EF4-FFF2-40B4-BE49-F238E27FC236}">
              <a16:creationId xmlns:a16="http://schemas.microsoft.com/office/drawing/2014/main" id="{00000000-0008-0000-0A00-00002F000000}"/>
            </a:ext>
          </a:extLst>
        </xdr:cNvPr>
        <xdr:cNvSpPr/>
      </xdr:nvSpPr>
      <xdr:spPr>
        <a:xfrm>
          <a:off x="342901" y="1943100"/>
          <a:ext cx="3238500" cy="342900"/>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SALES AND PROFIT ANALYSIS</a:t>
          </a:r>
        </a:p>
      </xdr:txBody>
    </xdr:sp>
    <xdr:clientData/>
  </xdr:twoCellAnchor>
  <xdr:twoCellAnchor>
    <xdr:from>
      <xdr:col>20</xdr:col>
      <xdr:colOff>473171</xdr:colOff>
      <xdr:row>10</xdr:row>
      <xdr:rowOff>38101</xdr:rowOff>
    </xdr:from>
    <xdr:to>
      <xdr:col>26</xdr:col>
      <xdr:colOff>197519</xdr:colOff>
      <xdr:row>11</xdr:row>
      <xdr:rowOff>121416</xdr:rowOff>
    </xdr:to>
    <xdr:sp macro="" textlink="">
      <xdr:nvSpPr>
        <xdr:cNvPr id="48" name="Rectangle: Rounded Corners 47">
          <a:extLst>
            <a:ext uri="{FF2B5EF4-FFF2-40B4-BE49-F238E27FC236}">
              <a16:creationId xmlns:a16="http://schemas.microsoft.com/office/drawing/2014/main" id="{00000000-0008-0000-0A00-000030000000}"/>
            </a:ext>
          </a:extLst>
        </xdr:cNvPr>
        <xdr:cNvSpPr/>
      </xdr:nvSpPr>
      <xdr:spPr>
        <a:xfrm>
          <a:off x="12665171" y="1943101"/>
          <a:ext cx="3381948" cy="273815"/>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CATEGORY</a:t>
          </a:r>
          <a:r>
            <a:rPr lang="en-IN" sz="1400" b="0" i="0" u="none" strike="noStrike" baseline="0">
              <a:solidFill>
                <a:schemeClr val="bg1"/>
              </a:solidFill>
              <a:latin typeface="Arial" panose="020B0604020202020204" pitchFamily="34" charset="0"/>
              <a:ea typeface="+mn-ea"/>
              <a:cs typeface="Arial" panose="020B0604020202020204" pitchFamily="34" charset="0"/>
            </a:rPr>
            <a:t> WISE PLOT</a:t>
          </a:r>
          <a:endParaRPr lang="en-IN" sz="14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twoCellAnchor>
    <xdr:from>
      <xdr:col>9</xdr:col>
      <xdr:colOff>485775</xdr:colOff>
      <xdr:row>10</xdr:row>
      <xdr:rowOff>9525</xdr:rowOff>
    </xdr:from>
    <xdr:to>
      <xdr:col>15</xdr:col>
      <xdr:colOff>108637</xdr:colOff>
      <xdr:row>11</xdr:row>
      <xdr:rowOff>101204</xdr:rowOff>
    </xdr:to>
    <xdr:sp macro="" textlink="">
      <xdr:nvSpPr>
        <xdr:cNvPr id="49" name="Rectangle: Rounded Corners 48">
          <a:extLst>
            <a:ext uri="{FF2B5EF4-FFF2-40B4-BE49-F238E27FC236}">
              <a16:creationId xmlns:a16="http://schemas.microsoft.com/office/drawing/2014/main" id="{00000000-0008-0000-0A00-000031000000}"/>
            </a:ext>
          </a:extLst>
        </xdr:cNvPr>
        <xdr:cNvSpPr/>
      </xdr:nvSpPr>
      <xdr:spPr>
        <a:xfrm>
          <a:off x="5972175" y="1914525"/>
          <a:ext cx="3280462" cy="28217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TOP</a:t>
          </a:r>
          <a:r>
            <a:rPr lang="en-IN" sz="1400" b="0" i="0" u="none" strike="noStrike" baseline="0">
              <a:solidFill>
                <a:schemeClr val="bg1"/>
              </a:solidFill>
              <a:latin typeface="Arial" panose="020B0604020202020204" pitchFamily="34" charset="0"/>
              <a:ea typeface="+mn-ea"/>
              <a:cs typeface="Arial" panose="020B0604020202020204" pitchFamily="34" charset="0"/>
            </a:rPr>
            <a:t> 5 SUB-CATEGORIES</a:t>
          </a:r>
          <a:endParaRPr lang="en-IN" sz="14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mc:AlternateContent xmlns:mc="http://schemas.openxmlformats.org/markup-compatibility/2006">
    <mc:Choice xmlns:a14="http://schemas.microsoft.com/office/drawing/2010/main" Requires="a14">
      <xdr:twoCellAnchor editAs="oneCell">
        <xdr:from>
          <xdr:col>2</xdr:col>
          <xdr:colOff>449261</xdr:colOff>
          <xdr:row>7</xdr:row>
          <xdr:rowOff>77788</xdr:rowOff>
        </xdr:from>
        <xdr:to>
          <xdr:col>5</xdr:col>
          <xdr:colOff>189790</xdr:colOff>
          <xdr:row>8</xdr:row>
          <xdr:rowOff>142875</xdr:rowOff>
        </xdr:to>
        <xdr:pic>
          <xdr:nvPicPr>
            <xdr:cNvPr id="62" name="Picture 61">
              <a:extLst>
                <a:ext uri="{FF2B5EF4-FFF2-40B4-BE49-F238E27FC236}">
                  <a16:creationId xmlns:a16="http://schemas.microsoft.com/office/drawing/2014/main" id="{00000000-0008-0000-0A00-00003E000000}"/>
                </a:ext>
              </a:extLst>
            </xdr:cNvPr>
            <xdr:cNvPicPr>
              <a:picLocks noChangeAspect="1" noChangeArrowheads="1"/>
              <a:extLst>
                <a:ext uri="{84589F7E-364E-4C9E-8A38-B11213B215E9}">
                  <a14:cameraTool cellRange="'Kpi YOY'!$B$10" spid="_x0000_s13379"/>
                </a:ext>
              </a:extLst>
            </xdr:cNvPicPr>
          </xdr:nvPicPr>
          <xdr:blipFill>
            <a:blip xmlns:r="http://schemas.openxmlformats.org/officeDocument/2006/relationships" r:embed="rId10"/>
            <a:srcRect/>
            <a:stretch>
              <a:fillRect/>
            </a:stretch>
          </xdr:blipFill>
          <xdr:spPr bwMode="auto">
            <a:xfrm>
              <a:off x="1668461" y="1411288"/>
              <a:ext cx="1569329" cy="2555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392111</xdr:colOff>
          <xdr:row>7</xdr:row>
          <xdr:rowOff>96838</xdr:rowOff>
        </xdr:from>
        <xdr:to>
          <xdr:col>11</xdr:col>
          <xdr:colOff>132640</xdr:colOff>
          <xdr:row>8</xdr:row>
          <xdr:rowOff>161925</xdr:rowOff>
        </xdr:to>
        <xdr:pic>
          <xdr:nvPicPr>
            <xdr:cNvPr id="64" name="Picture 63">
              <a:extLst>
                <a:ext uri="{FF2B5EF4-FFF2-40B4-BE49-F238E27FC236}">
                  <a16:creationId xmlns:a16="http://schemas.microsoft.com/office/drawing/2014/main" id="{00000000-0008-0000-0A00-000040000000}"/>
                </a:ext>
              </a:extLst>
            </xdr:cNvPr>
            <xdr:cNvPicPr>
              <a:picLocks noChangeAspect="1" noChangeArrowheads="1"/>
              <a:extLst>
                <a:ext uri="{84589F7E-364E-4C9E-8A38-B11213B215E9}">
                  <a14:cameraTool cellRange="'Kpi YOY'!$C$10" spid="_x0000_s13380"/>
                </a:ext>
              </a:extLst>
            </xdr:cNvPicPr>
          </xdr:nvPicPr>
          <xdr:blipFill>
            <a:blip xmlns:r="http://schemas.openxmlformats.org/officeDocument/2006/relationships" r:embed="rId11"/>
            <a:srcRect/>
            <a:stretch>
              <a:fillRect/>
            </a:stretch>
          </xdr:blipFill>
          <xdr:spPr bwMode="auto">
            <a:xfrm>
              <a:off x="5268911" y="1430338"/>
              <a:ext cx="1569329" cy="2555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420686</xdr:colOff>
          <xdr:row>7</xdr:row>
          <xdr:rowOff>115888</xdr:rowOff>
        </xdr:from>
        <xdr:to>
          <xdr:col>17</xdr:col>
          <xdr:colOff>161215</xdr:colOff>
          <xdr:row>8</xdr:row>
          <xdr:rowOff>180975</xdr:rowOff>
        </xdr:to>
        <xdr:pic>
          <xdr:nvPicPr>
            <xdr:cNvPr id="66" name="Picture 65">
              <a:extLst>
                <a:ext uri="{FF2B5EF4-FFF2-40B4-BE49-F238E27FC236}">
                  <a16:creationId xmlns:a16="http://schemas.microsoft.com/office/drawing/2014/main" id="{00000000-0008-0000-0A00-000042000000}"/>
                </a:ext>
              </a:extLst>
            </xdr:cNvPr>
            <xdr:cNvPicPr>
              <a:picLocks noChangeAspect="1" noChangeArrowheads="1"/>
              <a:extLst>
                <a:ext uri="{84589F7E-364E-4C9E-8A38-B11213B215E9}">
                  <a14:cameraTool cellRange="'Kpi YOY'!$D$10" spid="_x0000_s13381"/>
                </a:ext>
              </a:extLst>
            </xdr:cNvPicPr>
          </xdr:nvPicPr>
          <xdr:blipFill>
            <a:blip xmlns:r="http://schemas.openxmlformats.org/officeDocument/2006/relationships" r:embed="rId12"/>
            <a:srcRect/>
            <a:stretch>
              <a:fillRect/>
            </a:stretch>
          </xdr:blipFill>
          <xdr:spPr bwMode="auto">
            <a:xfrm>
              <a:off x="8955086" y="1449388"/>
              <a:ext cx="1569329" cy="2555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382586</xdr:colOff>
          <xdr:row>7</xdr:row>
          <xdr:rowOff>96838</xdr:rowOff>
        </xdr:from>
        <xdr:to>
          <xdr:col>23</xdr:col>
          <xdr:colOff>123115</xdr:colOff>
          <xdr:row>8</xdr:row>
          <xdr:rowOff>161925</xdr:rowOff>
        </xdr:to>
        <xdr:pic>
          <xdr:nvPicPr>
            <xdr:cNvPr id="68" name="Picture 67">
              <a:extLst>
                <a:ext uri="{FF2B5EF4-FFF2-40B4-BE49-F238E27FC236}">
                  <a16:creationId xmlns:a16="http://schemas.microsoft.com/office/drawing/2014/main" id="{00000000-0008-0000-0A00-000044000000}"/>
                </a:ext>
              </a:extLst>
            </xdr:cNvPr>
            <xdr:cNvPicPr>
              <a:picLocks noChangeAspect="1" noChangeArrowheads="1"/>
              <a:extLst>
                <a:ext uri="{84589F7E-364E-4C9E-8A38-B11213B215E9}">
                  <a14:cameraTool cellRange="'Kpi YOY'!$E$10" spid="_x0000_s13382"/>
                </a:ext>
              </a:extLst>
            </xdr:cNvPicPr>
          </xdr:nvPicPr>
          <xdr:blipFill>
            <a:blip xmlns:r="http://schemas.openxmlformats.org/officeDocument/2006/relationships" r:embed="rId13"/>
            <a:srcRect/>
            <a:stretch>
              <a:fillRect/>
            </a:stretch>
          </xdr:blipFill>
          <xdr:spPr bwMode="auto">
            <a:xfrm>
              <a:off x="12574586" y="1430338"/>
              <a:ext cx="1569329" cy="25558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325436</xdr:colOff>
          <xdr:row>7</xdr:row>
          <xdr:rowOff>96838</xdr:rowOff>
        </xdr:from>
        <xdr:to>
          <xdr:col>29</xdr:col>
          <xdr:colOff>65965</xdr:colOff>
          <xdr:row>8</xdr:row>
          <xdr:rowOff>161925</xdr:rowOff>
        </xdr:to>
        <xdr:pic>
          <xdr:nvPicPr>
            <xdr:cNvPr id="70" name="Picture 69">
              <a:extLst>
                <a:ext uri="{FF2B5EF4-FFF2-40B4-BE49-F238E27FC236}">
                  <a16:creationId xmlns:a16="http://schemas.microsoft.com/office/drawing/2014/main" id="{00000000-0008-0000-0A00-000046000000}"/>
                </a:ext>
              </a:extLst>
            </xdr:cNvPr>
            <xdr:cNvPicPr>
              <a:picLocks noChangeAspect="1" noChangeArrowheads="1"/>
              <a:extLst>
                <a:ext uri="{84589F7E-364E-4C9E-8A38-B11213B215E9}">
                  <a14:cameraTool cellRange="'Kpi YOY'!$F$10" spid="_x0000_s13383"/>
                </a:ext>
              </a:extLst>
            </xdr:cNvPicPr>
          </xdr:nvPicPr>
          <xdr:blipFill>
            <a:blip xmlns:r="http://schemas.openxmlformats.org/officeDocument/2006/relationships" r:embed="rId14"/>
            <a:srcRect/>
            <a:stretch>
              <a:fillRect/>
            </a:stretch>
          </xdr:blipFill>
          <xdr:spPr bwMode="auto">
            <a:xfrm>
              <a:off x="16175036" y="1430338"/>
              <a:ext cx="1569329" cy="255587"/>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23</xdr:col>
      <xdr:colOff>314325</xdr:colOff>
      <xdr:row>25</xdr:row>
      <xdr:rowOff>161924</xdr:rowOff>
    </xdr:from>
    <xdr:to>
      <xdr:col>29</xdr:col>
      <xdr:colOff>314324</xdr:colOff>
      <xdr:row>38</xdr:row>
      <xdr:rowOff>180975</xdr:rowOff>
    </xdr:to>
    <xdr:sp macro="" textlink="">
      <xdr:nvSpPr>
        <xdr:cNvPr id="72" name="Rectangle: Rounded Corners 71">
          <a:extLst>
            <a:ext uri="{FF2B5EF4-FFF2-40B4-BE49-F238E27FC236}">
              <a16:creationId xmlns:a16="http://schemas.microsoft.com/office/drawing/2014/main" id="{00000000-0008-0000-0A00-000048000000}"/>
            </a:ext>
          </a:extLst>
        </xdr:cNvPr>
        <xdr:cNvSpPr/>
      </xdr:nvSpPr>
      <xdr:spPr>
        <a:xfrm>
          <a:off x="14335125" y="4924424"/>
          <a:ext cx="3657599" cy="2495551"/>
        </a:xfrm>
        <a:prstGeom prst="roundRect">
          <a:avLst>
            <a:gd name="adj" fmla="val 8531"/>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381000</xdr:colOff>
      <xdr:row>26</xdr:row>
      <xdr:rowOff>47625</xdr:rowOff>
    </xdr:from>
    <xdr:to>
      <xdr:col>14</xdr:col>
      <xdr:colOff>38100</xdr:colOff>
      <xdr:row>27</xdr:row>
      <xdr:rowOff>139304</xdr:rowOff>
    </xdr:to>
    <xdr:sp macro="" textlink="">
      <xdr:nvSpPr>
        <xdr:cNvPr id="73" name="Rectangle: Rounded Corners 72">
          <a:extLst>
            <a:ext uri="{FF2B5EF4-FFF2-40B4-BE49-F238E27FC236}">
              <a16:creationId xmlns:a16="http://schemas.microsoft.com/office/drawing/2014/main" id="{00000000-0008-0000-0A00-000049000000}"/>
            </a:ext>
          </a:extLst>
        </xdr:cNvPr>
        <xdr:cNvSpPr/>
      </xdr:nvSpPr>
      <xdr:spPr>
        <a:xfrm>
          <a:off x="5911645" y="4840851"/>
          <a:ext cx="2729681" cy="27603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CATEGORY WISE SALES %</a:t>
          </a:r>
        </a:p>
      </xdr:txBody>
    </xdr:sp>
    <xdr:clientData/>
  </xdr:twoCellAnchor>
  <xdr:twoCellAnchor editAs="oneCell">
    <xdr:from>
      <xdr:col>23</xdr:col>
      <xdr:colOff>438151</xdr:colOff>
      <xdr:row>28</xdr:row>
      <xdr:rowOff>38101</xdr:rowOff>
    </xdr:from>
    <xdr:to>
      <xdr:col>25</xdr:col>
      <xdr:colOff>180975</xdr:colOff>
      <xdr:row>38</xdr:row>
      <xdr:rowOff>85725</xdr:rowOff>
    </xdr:to>
    <mc:AlternateContent xmlns:mc="http://schemas.openxmlformats.org/markup-compatibility/2006" xmlns:a14="http://schemas.microsoft.com/office/drawing/2010/main">
      <mc:Choice Requires="a14">
        <xdr:graphicFrame macro="">
          <xdr:nvGraphicFramePr>
            <xdr:cNvPr id="74" name="Year 1">
              <a:extLst>
                <a:ext uri="{FF2B5EF4-FFF2-40B4-BE49-F238E27FC236}">
                  <a16:creationId xmlns:a16="http://schemas.microsoft.com/office/drawing/2014/main" id="{00000000-0008-0000-0A00-00004A00000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572022" y="5200036"/>
              <a:ext cx="971856" cy="189117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238125</xdr:colOff>
      <xdr:row>28</xdr:row>
      <xdr:rowOff>38101</xdr:rowOff>
    </xdr:from>
    <xdr:to>
      <xdr:col>27</xdr:col>
      <xdr:colOff>238125</xdr:colOff>
      <xdr:row>38</xdr:row>
      <xdr:rowOff>85725</xdr:rowOff>
    </xdr:to>
    <mc:AlternateContent xmlns:mc="http://schemas.openxmlformats.org/markup-compatibility/2006" xmlns:a14="http://schemas.microsoft.com/office/drawing/2010/main">
      <mc:Choice Requires="a14">
        <xdr:graphicFrame macro="">
          <xdr:nvGraphicFramePr>
            <xdr:cNvPr id="75" name="Segment 1">
              <a:extLst>
                <a:ext uri="{FF2B5EF4-FFF2-40B4-BE49-F238E27FC236}">
                  <a16:creationId xmlns:a16="http://schemas.microsoft.com/office/drawing/2014/main" id="{00000000-0008-0000-0A00-00004B00000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5478125" y="5372101"/>
              <a:ext cx="1219200" cy="19526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266701</xdr:colOff>
      <xdr:row>28</xdr:row>
      <xdr:rowOff>38101</xdr:rowOff>
    </xdr:from>
    <xdr:to>
      <xdr:col>29</xdr:col>
      <xdr:colOff>190501</xdr:colOff>
      <xdr:row>38</xdr:row>
      <xdr:rowOff>110599</xdr:rowOff>
    </xdr:to>
    <mc:AlternateContent xmlns:mc="http://schemas.openxmlformats.org/markup-compatibility/2006" xmlns:a14="http://schemas.microsoft.com/office/drawing/2010/main">
      <mc:Choice Requires="a14">
        <xdr:graphicFrame macro="">
          <xdr:nvGraphicFramePr>
            <xdr:cNvPr id="76" name="Region 1">
              <a:extLst>
                <a:ext uri="{FF2B5EF4-FFF2-40B4-BE49-F238E27FC236}">
                  <a16:creationId xmlns:a16="http://schemas.microsoft.com/office/drawing/2014/main" id="{00000000-0008-0000-0A00-00004C0000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6725901" y="5372101"/>
              <a:ext cx="1143000" cy="197749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23</xdr:col>
      <xdr:colOff>438149</xdr:colOff>
      <xdr:row>26</xdr:row>
      <xdr:rowOff>47625</xdr:rowOff>
    </xdr:from>
    <xdr:to>
      <xdr:col>26</xdr:col>
      <xdr:colOff>209550</xdr:colOff>
      <xdr:row>27</xdr:row>
      <xdr:rowOff>139304</xdr:rowOff>
    </xdr:to>
    <xdr:sp macro="" textlink="">
      <xdr:nvSpPr>
        <xdr:cNvPr id="77" name="Rectangle: Rounded Corners 76">
          <a:extLst>
            <a:ext uri="{FF2B5EF4-FFF2-40B4-BE49-F238E27FC236}">
              <a16:creationId xmlns:a16="http://schemas.microsoft.com/office/drawing/2014/main" id="{00000000-0008-0000-0A00-00004D000000}"/>
            </a:ext>
          </a:extLst>
        </xdr:cNvPr>
        <xdr:cNvSpPr/>
      </xdr:nvSpPr>
      <xdr:spPr>
        <a:xfrm>
          <a:off x="14458949" y="5000625"/>
          <a:ext cx="1600201" cy="282179"/>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FILTERS</a:t>
          </a:r>
        </a:p>
      </xdr:txBody>
    </xdr:sp>
    <xdr:clientData/>
  </xdr:twoCellAnchor>
  <xdr:twoCellAnchor>
    <xdr:from>
      <xdr:col>15</xdr:col>
      <xdr:colOff>368710</xdr:colOff>
      <xdr:row>28</xdr:row>
      <xdr:rowOff>0</xdr:rowOff>
    </xdr:from>
    <xdr:to>
      <xdr:col>23</xdr:col>
      <xdr:colOff>168992</xdr:colOff>
      <xdr:row>38</xdr:row>
      <xdr:rowOff>46089</xdr:rowOff>
    </xdr:to>
    <mc:AlternateContent xmlns:mc="http://schemas.openxmlformats.org/markup-compatibility/2006">
      <mc:Choice xmlns:cx4="http://schemas.microsoft.com/office/drawing/2016/5/10/chartex" xmlns="" Requires="cx4">
        <xdr:graphicFrame macro="">
          <xdr:nvGraphicFramePr>
            <xdr:cNvPr id="34" name="Chart 33">
              <a:extLst>
                <a:ext uri="{FF2B5EF4-FFF2-40B4-BE49-F238E27FC236}">
                  <a16:creationId xmlns:a16="http://schemas.microsoft.com/office/drawing/2014/main" id="{7D56824A-3C0C-4F92-86F1-C54FA38B7C2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28" name="Rectangle 27">
              <a:extLst>
                <a:ext uri="{FF2B5EF4-FFF2-40B4-BE49-F238E27FC236}">
                  <a16:creationId xmlns:a16="http://schemas.microsoft.com/office/drawing/2014/main" id="{00000000-0008-0000-0A00-00001C000000}"/>
                </a:ext>
              </a:extLst>
            </xdr:cNvPr>
            <xdr:cNvSpPr>
              <a:spLocks noTextEdit="1"/>
            </xdr:cNvSpPr>
          </xdr:nvSpPr>
          <xdr:spPr>
            <a:xfrm>
              <a:off x="9586452" y="5161935"/>
              <a:ext cx="4716411" cy="188963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413570</xdr:colOff>
      <xdr:row>26</xdr:row>
      <xdr:rowOff>47625</xdr:rowOff>
    </xdr:from>
    <xdr:to>
      <xdr:col>20</xdr:col>
      <xdr:colOff>70670</xdr:colOff>
      <xdr:row>27</xdr:row>
      <xdr:rowOff>139304</xdr:rowOff>
    </xdr:to>
    <xdr:sp macro="" textlink="">
      <xdr:nvSpPr>
        <xdr:cNvPr id="36" name="Rectangle: Rounded Corners 35">
          <a:extLst>
            <a:ext uri="{FF2B5EF4-FFF2-40B4-BE49-F238E27FC236}">
              <a16:creationId xmlns:a16="http://schemas.microsoft.com/office/drawing/2014/main" id="{00000000-0008-0000-0A00-000024000000}"/>
            </a:ext>
          </a:extLst>
        </xdr:cNvPr>
        <xdr:cNvSpPr/>
      </xdr:nvSpPr>
      <xdr:spPr>
        <a:xfrm>
          <a:off x="9631312" y="4840851"/>
          <a:ext cx="2729681" cy="276034"/>
        </a:xfrm>
        <a:prstGeom prst="roundRect">
          <a:avLst/>
        </a:prstGeom>
        <a:gradFill>
          <a:gsLst>
            <a:gs pos="0">
              <a:schemeClr val="tx1">
                <a:lumMod val="85000"/>
                <a:lumOff val="15000"/>
                <a:alpha val="80000"/>
              </a:schemeClr>
            </a:gs>
            <a:gs pos="100000">
              <a:schemeClr val="tx1">
                <a:lumMod val="65000"/>
                <a:lumOff val="35000"/>
                <a:alpha val="75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l"/>
          <a:r>
            <a:rPr lang="en-IN" sz="1400" b="0" i="0" u="none" strike="noStrike">
              <a:solidFill>
                <a:schemeClr val="bg1"/>
              </a:solidFill>
              <a:latin typeface="Arial" panose="020B0604020202020204" pitchFamily="34" charset="0"/>
              <a:ea typeface="+mn-ea"/>
              <a:cs typeface="Arial" panose="020B0604020202020204" pitchFamily="34" charset="0"/>
            </a:rPr>
            <a:t>SALES</a:t>
          </a:r>
          <a:r>
            <a:rPr lang="en-IN" sz="1400" b="0" i="0" u="none" strike="noStrike" baseline="0">
              <a:solidFill>
                <a:schemeClr val="bg1"/>
              </a:solidFill>
              <a:latin typeface="Arial" panose="020B0604020202020204" pitchFamily="34" charset="0"/>
              <a:ea typeface="+mn-ea"/>
              <a:cs typeface="Arial" panose="020B0604020202020204" pitchFamily="34" charset="0"/>
            </a:rPr>
            <a:t> BY STATE</a:t>
          </a:r>
          <a:endParaRPr lang="en-IN" sz="1400" b="0" i="0" u="none" strike="noStrike">
            <a:solidFill>
              <a:schemeClr val="bg1"/>
            </a:solidFill>
            <a:latin typeface="Arial" panose="020B0604020202020204" pitchFamily="34" charset="0"/>
            <a:ea typeface="+mn-ea"/>
            <a:cs typeface="Arial" panose="020B06040202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NKET" refreshedDate="45459.905901620368" createdVersion="7" refreshedVersion="7" minRefreshableVersion="3" recordCount="9994" xr:uid="{B0FBE066-1390-4917-861B-19711082DCCF}">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5817586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F0F960-CCF2-477C-B29F-8FDD35F8EEDD}" name="Monthly Sales&amp;Profit"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8" series="1">
      <pivotArea type="data" outline="0" fieldPosition="0">
        <references count="1">
          <reference field="4294967294" count="1" selected="0">
            <x v="1"/>
          </reference>
        </references>
      </pivotArea>
    </chartFormat>
    <chartFormat chart="8" format="9"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3C77673-AFA0-4047-9779-FE8A797B0BFC}" name="Waterfall"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numFmtId="165"/>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F12578E-7F00-4E21-95CE-FFB8F4E9F25B}" name="Donut"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6">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numFmtId="165"/>
  </dataFields>
  <formats count="1">
    <format dxfId="2">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0"/>
          </reference>
        </references>
      </pivotArea>
    </chartFormat>
    <chartFormat chart="5" format="16"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5" count="1" selected="0">
            <x v="0"/>
          </reference>
        </references>
      </pivotArea>
    </chartFormat>
    <chartFormat chart="5" format="18">
      <pivotArea type="data" outline="0" fieldPosition="0">
        <references count="2">
          <reference field="4294967294" count="1" selected="0">
            <x v="0"/>
          </reference>
          <reference field="15" count="1" selected="0">
            <x v="1"/>
          </reference>
        </references>
      </pivotArea>
    </chartFormat>
    <chartFormat chart="5" format="19">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177360-6646-43FD-9063-D011E591C072}" name="Map"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1">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FAD2157-0497-47FB-BEE3-E8300A29490C}" name="TopSuubCategory"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165"/>
  </dataFields>
  <formats count="1">
    <format dxfId="0">
      <pivotArea outline="0" collapsedLevelsAreSubtotals="1" fieldPosition="0"/>
    </format>
  </formats>
  <chartFormats count="2">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618C40D-C9C0-4A20-81DB-46FC9294E082}" name="KpiOrder"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E445FF0-194B-4C67-954E-AB415DA18AEC}" name="KpiQuantity"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8">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7449AF8-6852-48EC-A0EF-84501C44C870}" name="KpiProfir"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72E649-551E-4FAC-BB42-15D00ADF1F7D}" name="KpiSale"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9">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4530053-02D0-40AA-980B-738E91300946}" name="KpiProfitMargin" cacheId="0" applyNumberFormats="0" applyBorderFormats="0" applyFontFormats="0" applyPatternFormats="0" applyAlignmentFormats="0" applyWidthHeightFormats="1" dataCaption="Values" updatedVersion="8" minRefreshableVersion="3" useAutoFormatting="1" itemPrintTitles="1" createdVersion="7" indent="0" outline="1" outlineData="1" multipleFieldFilters="0" chartFormat="10">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4" format="0"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CED84DF-B491-4CAB-84D7-FE0DB14ACA23}" name="KpiYOY" cacheId="0" applyNumberFormats="0" applyBorderFormats="0" applyFontFormats="0" applyPatternFormats="0" applyAlignmentFormats="0" applyWidthHeightFormats="1" dataCaption="Values" updatedVersion="8" minRefreshableVersion="3" useAutoFormatting="1" rowGrandTotals="0" itemPrintTitles="1" createdVersion="7" indent="0" outline="1" outlineData="1" multipleFieldFilters="0">
  <location ref="A3:F7" firstHeaderRow="0" firstDataRow="1" firstDataCol="1"/>
  <pivotFields count="25">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999DD84-9D0F-4CC0-8F0B-5F041DB8FB10}" sourceName="Year">
  <pivotTables>
    <pivotTable tabId="4" name="Monthly Sales&amp;Profit"/>
    <pivotTable tabId="6" name="Donut"/>
    <pivotTable tabId="9" name="KpiOrder"/>
    <pivotTable tabId="9" name="KpiProfir"/>
    <pivotTable tabId="9" name="KpiProfitMargin"/>
    <pivotTable tabId="9" name="KpiQuantity"/>
    <pivotTable tabId="9" name="KpiSale"/>
    <pivotTable tabId="7" name="Map"/>
    <pivotTable tabId="8" name="TopSuubCategory"/>
    <pivotTable tabId="5" name="Waterfall"/>
  </pivotTables>
  <data>
    <tabular pivotCacheId="1581758624">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69B84CF-7023-442D-A828-633CD644655D}" sourceName="Segment">
  <pivotTables>
    <pivotTable tabId="4" name="Monthly Sales&amp;Profit"/>
    <pivotTable tabId="6" name="Donut"/>
    <pivotTable tabId="9" name="KpiOrder"/>
    <pivotTable tabId="9" name="KpiProfir"/>
    <pivotTable tabId="9" name="KpiProfitMargin"/>
    <pivotTable tabId="9" name="KpiQuantity"/>
    <pivotTable tabId="9" name="KpiSale"/>
    <pivotTable tabId="7" name="Map"/>
    <pivotTable tabId="8" name="TopSuubCategory"/>
    <pivotTable tabId="5" name="Waterfall"/>
    <pivotTable tabId="10" name="KpiYOY"/>
  </pivotTables>
  <data>
    <tabular pivotCacheId="158175862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034A87D-E12C-4B90-9987-31D6F6036B61}" sourceName="Region">
  <pivotTables>
    <pivotTable tabId="4" name="Monthly Sales&amp;Profit"/>
    <pivotTable tabId="6" name="Donut"/>
    <pivotTable tabId="9" name="KpiOrder"/>
    <pivotTable tabId="9" name="KpiProfir"/>
    <pivotTable tabId="9" name="KpiProfitMargin"/>
    <pivotTable tabId="9" name="KpiQuantity"/>
    <pivotTable tabId="9" name="KpiSale"/>
    <pivotTable tabId="7" name="Map"/>
    <pivotTable tabId="8" name="TopSuubCategory"/>
    <pivotTable tabId="5" name="Waterfall"/>
    <pivotTable tabId="10" name="KpiYOY"/>
  </pivotTables>
  <data>
    <tabular pivotCacheId="158175862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FDF75AB-80DC-4E0D-8B3C-265366BAFA13}" cache="Slicer_Year" caption="Year" rowHeight="241300"/>
  <slicer name="Segment" xr10:uid="{E522E73B-071A-4A06-BEF2-81F4C5C3D60A}" cache="Slicer_Segment" caption="Segment" rowHeight="241300"/>
  <slicer name="Region" xr10:uid="{10918F32-377A-41A9-953D-2FEE6E8468E5}"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52032FA1-463C-4EBD-9B39-D0F4535A4DC8}" cache="Slicer_Year" caption="Year" style="CustomSlicer" rowHeight="241300"/>
  <slicer name="Segment 1" xr10:uid="{DABF8743-A65E-434D-AD26-EBBE2F2A3834}" cache="Slicer_Segment" caption="Segment" style="CustomSlicer" rowHeight="241300"/>
  <slicer name="Region 1" xr10:uid="{E2C64307-2113-4FF9-8056-8FA0AAB9B6D6}" cache="Slicer_Region" caption="Region" style="Custom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Light1"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430D4-3B32-4135-8EE2-DCDCFC5E9EED}">
  <dimension ref="A3:C16"/>
  <sheetViews>
    <sheetView tabSelected="1" workbookViewId="0">
      <selection activeCell="AF35" sqref="AF35"/>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5" t="s">
        <v>10932</v>
      </c>
      <c r="B3" s="4" t="s">
        <v>10946</v>
      </c>
      <c r="C3" s="10" t="s">
        <v>10947</v>
      </c>
    </row>
    <row r="4" spans="1:3" x14ac:dyDescent="0.25">
      <c r="A4" s="7" t="s">
        <v>10934</v>
      </c>
      <c r="B4" s="11">
        <v>95365.937600000019</v>
      </c>
      <c r="C4" s="12">
        <v>9199.2699999999986</v>
      </c>
    </row>
    <row r="5" spans="1:3" x14ac:dyDescent="0.25">
      <c r="A5" s="8" t="s">
        <v>10935</v>
      </c>
      <c r="B5" s="13">
        <v>60172.649400000024</v>
      </c>
      <c r="C5" s="14">
        <v>10288.898699999991</v>
      </c>
    </row>
    <row r="6" spans="1:3" x14ac:dyDescent="0.25">
      <c r="A6" s="8" t="s">
        <v>10936</v>
      </c>
      <c r="B6" s="13">
        <v>199252.98399999991</v>
      </c>
      <c r="C6" s="14">
        <v>26806.573700000015</v>
      </c>
    </row>
    <row r="7" spans="1:3" x14ac:dyDescent="0.25">
      <c r="A7" s="8" t="s">
        <v>10937</v>
      </c>
      <c r="B7" s="13">
        <v>141851.5674</v>
      </c>
      <c r="C7" s="14">
        <v>13437.806799999998</v>
      </c>
    </row>
    <row r="8" spans="1:3" x14ac:dyDescent="0.25">
      <c r="A8" s="8" t="s">
        <v>10938</v>
      </c>
      <c r="B8" s="13">
        <v>156122.28669999994</v>
      </c>
      <c r="C8" s="14">
        <v>22308.51279999999</v>
      </c>
    </row>
    <row r="9" spans="1:3" x14ac:dyDescent="0.25">
      <c r="A9" s="8" t="s">
        <v>10939</v>
      </c>
      <c r="B9" s="13">
        <v>147082.61130000011</v>
      </c>
      <c r="C9" s="14">
        <v>20899.334500000012</v>
      </c>
    </row>
    <row r="10" spans="1:3" x14ac:dyDescent="0.25">
      <c r="A10" s="8" t="s">
        <v>10940</v>
      </c>
      <c r="B10" s="13">
        <v>149580.83800000031</v>
      </c>
      <c r="C10" s="14">
        <v>13535.38299999998</v>
      </c>
    </row>
    <row r="11" spans="1:3" x14ac:dyDescent="0.25">
      <c r="A11" s="8" t="s">
        <v>10941</v>
      </c>
      <c r="B11" s="13">
        <v>159589.45099999988</v>
      </c>
      <c r="C11" s="14">
        <v>21896.715399999972</v>
      </c>
    </row>
    <row r="12" spans="1:3" x14ac:dyDescent="0.25">
      <c r="A12" s="8" t="s">
        <v>10942</v>
      </c>
      <c r="B12" s="13">
        <v>309770.09970000025</v>
      </c>
      <c r="C12" s="14">
        <v>37293.192500000034</v>
      </c>
    </row>
    <row r="13" spans="1:3" x14ac:dyDescent="0.25">
      <c r="A13" s="8" t="s">
        <v>10943</v>
      </c>
      <c r="B13" s="13">
        <v>197115.20170000009</v>
      </c>
      <c r="C13" s="14">
        <v>31469.663800000035</v>
      </c>
    </row>
    <row r="14" spans="1:3" x14ac:dyDescent="0.25">
      <c r="A14" s="8" t="s">
        <v>10944</v>
      </c>
      <c r="B14" s="13">
        <v>349120.07400000008</v>
      </c>
      <c r="C14" s="14">
        <v>35825.536599999927</v>
      </c>
    </row>
    <row r="15" spans="1:3" x14ac:dyDescent="0.25">
      <c r="A15" s="8" t="s">
        <v>10945</v>
      </c>
      <c r="B15" s="13">
        <v>332177.15950000001</v>
      </c>
      <c r="C15" s="14">
        <v>43436.13390000003</v>
      </c>
    </row>
    <row r="16" spans="1:3" x14ac:dyDescent="0.25">
      <c r="A16" s="9" t="s">
        <v>10933</v>
      </c>
      <c r="B16" s="15">
        <v>2297200.8603000008</v>
      </c>
      <c r="C16" s="16">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355B1-94DF-43CE-B1E2-6FF8542CB3B9}">
  <dimension ref="A3:E7"/>
  <sheetViews>
    <sheetView workbookViewId="0">
      <selection activeCell="B3" sqref="B3"/>
    </sheetView>
  </sheetViews>
  <sheetFormatPr defaultRowHeight="15" x14ac:dyDescent="0.25"/>
  <cols>
    <col min="1" max="1" width="14.5703125" bestFit="1" customWidth="1"/>
    <col min="2" max="2" width="12.5703125" bestFit="1" customWidth="1"/>
    <col min="4" max="4" width="14.5703125" bestFit="1" customWidth="1"/>
    <col min="5" max="5" width="12.5703125" bestFit="1" customWidth="1"/>
  </cols>
  <sheetData>
    <row r="3" spans="1:5" x14ac:dyDescent="0.25">
      <c r="A3" s="5" t="s">
        <v>10932</v>
      </c>
      <c r="B3" s="6" t="s">
        <v>10947</v>
      </c>
      <c r="D3" s="24" t="s">
        <v>15</v>
      </c>
      <c r="E3" s="24" t="s">
        <v>21</v>
      </c>
    </row>
    <row r="4" spans="1:5" x14ac:dyDescent="0.25">
      <c r="A4" s="20" t="s">
        <v>71</v>
      </c>
      <c r="B4" s="17">
        <v>145454.9480999998</v>
      </c>
      <c r="D4" t="str">
        <f>A4</f>
        <v>Technology</v>
      </c>
      <c r="E4" s="23">
        <f>GETPIVOTDATA("Profit",$A$3,"Category",A4)</f>
        <v>145454.9480999998</v>
      </c>
    </row>
    <row r="5" spans="1:5" x14ac:dyDescent="0.25">
      <c r="A5" s="21" t="s">
        <v>46</v>
      </c>
      <c r="B5" s="18">
        <v>122490.8008000001</v>
      </c>
      <c r="D5" t="str">
        <f t="shared" ref="D5:D7" si="0">A5</f>
        <v>Office Supplies</v>
      </c>
      <c r="E5" s="23">
        <f t="shared" ref="E5:E6" si="1">GETPIVOTDATA("Profit",$A$3,"Category",A5)</f>
        <v>122490.8008000001</v>
      </c>
    </row>
    <row r="6" spans="1:5" x14ac:dyDescent="0.25">
      <c r="A6" s="21" t="s">
        <v>32</v>
      </c>
      <c r="B6" s="18">
        <v>18451.272799999992</v>
      </c>
      <c r="D6" t="str">
        <f t="shared" si="0"/>
        <v>Furniture</v>
      </c>
      <c r="E6" s="23">
        <f t="shared" si="1"/>
        <v>18451.272799999992</v>
      </c>
    </row>
    <row r="7" spans="1:5" x14ac:dyDescent="0.25">
      <c r="A7" s="22" t="s">
        <v>10933</v>
      </c>
      <c r="B7" s="19">
        <v>286397.02169999992</v>
      </c>
      <c r="D7" t="str">
        <f t="shared" si="0"/>
        <v>Grand Total</v>
      </c>
      <c r="E7" s="23">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644AD-B6B4-48C1-87F1-CF1F0BE43E2F}">
  <dimension ref="A3:B7"/>
  <sheetViews>
    <sheetView workbookViewId="0">
      <selection activeCell="A6" sqref="A6"/>
    </sheetView>
  </sheetViews>
  <sheetFormatPr defaultRowHeight="15" x14ac:dyDescent="0.25"/>
  <cols>
    <col min="1" max="1" width="14.5703125" bestFit="1" customWidth="1"/>
    <col min="2" max="2" width="12.140625" bestFit="1" customWidth="1"/>
  </cols>
  <sheetData>
    <row r="3" spans="1:2" x14ac:dyDescent="0.25">
      <c r="A3" s="5" t="s">
        <v>10932</v>
      </c>
      <c r="B3" s="6" t="s">
        <v>10946</v>
      </c>
    </row>
    <row r="4" spans="1:2" x14ac:dyDescent="0.25">
      <c r="A4" s="20" t="s">
        <v>32</v>
      </c>
      <c r="B4" s="17">
        <v>741999.79529999977</v>
      </c>
    </row>
    <row r="5" spans="1:2" x14ac:dyDescent="0.25">
      <c r="A5" s="21" t="s">
        <v>46</v>
      </c>
      <c r="B5" s="18">
        <v>719047.03200000292</v>
      </c>
    </row>
    <row r="6" spans="1:2" x14ac:dyDescent="0.25">
      <c r="A6" s="21" t="s">
        <v>71</v>
      </c>
      <c r="B6" s="18">
        <v>836154.03299999656</v>
      </c>
    </row>
    <row r="7" spans="1:2" x14ac:dyDescent="0.25">
      <c r="A7" s="22" t="s">
        <v>10933</v>
      </c>
      <c r="B7" s="19">
        <v>2297200.8602999994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9B2E4-2F3B-4132-B36E-8BF6795AB8F8}">
  <dimension ref="A3:F53"/>
  <sheetViews>
    <sheetView topLeftCell="A32" workbookViewId="0">
      <selection activeCell="E3" sqref="E3:F52"/>
    </sheetView>
  </sheetViews>
  <sheetFormatPr defaultRowHeight="15" x14ac:dyDescent="0.25"/>
  <cols>
    <col min="1" max="1" width="18.7109375" bestFit="1" customWidth="1"/>
    <col min="2" max="2" width="12.140625" bestFit="1" customWidth="1"/>
    <col min="5" max="5" width="18.7109375" bestFit="1" customWidth="1"/>
  </cols>
  <sheetData>
    <row r="3" spans="1:6" x14ac:dyDescent="0.25">
      <c r="A3" s="5" t="s">
        <v>10932</v>
      </c>
      <c r="B3" s="6" t="s">
        <v>10946</v>
      </c>
      <c r="E3" s="24" t="s">
        <v>11</v>
      </c>
      <c r="F3" s="24" t="s">
        <v>18</v>
      </c>
    </row>
    <row r="4" spans="1:6" x14ac:dyDescent="0.25">
      <c r="A4" s="20" t="s">
        <v>358</v>
      </c>
      <c r="B4" s="17">
        <v>19510.639999999992</v>
      </c>
      <c r="E4" t="str">
        <f>A4</f>
        <v>Alabama</v>
      </c>
      <c r="F4" s="23">
        <f>GETPIVOTDATA("Sales",$A$3,"State",A4)</f>
        <v>19510.639999999992</v>
      </c>
    </row>
    <row r="5" spans="1:6" x14ac:dyDescent="0.25">
      <c r="A5" s="21" t="s">
        <v>310</v>
      </c>
      <c r="B5" s="18">
        <v>35282.000999999997</v>
      </c>
      <c r="E5" t="str">
        <f t="shared" ref="E5:E52" si="0">A5</f>
        <v>Arizona</v>
      </c>
      <c r="F5" s="23">
        <f t="shared" ref="F5:F52" si="1">GETPIVOTDATA("Sales",$A$3,"State",A5)</f>
        <v>35282.000999999997</v>
      </c>
    </row>
    <row r="6" spans="1:6" x14ac:dyDescent="0.25">
      <c r="A6" s="21" t="s">
        <v>1707</v>
      </c>
      <c r="B6" s="18">
        <v>11678.129999999997</v>
      </c>
      <c r="E6" t="str">
        <f t="shared" si="0"/>
        <v>Arkansas</v>
      </c>
      <c r="F6" s="23">
        <f t="shared" si="1"/>
        <v>11678.129999999997</v>
      </c>
    </row>
    <row r="7" spans="1:6" x14ac:dyDescent="0.25">
      <c r="A7" s="21" t="s">
        <v>43</v>
      </c>
      <c r="B7" s="18">
        <v>457687.63150000101</v>
      </c>
      <c r="E7" t="str">
        <f t="shared" si="0"/>
        <v>California</v>
      </c>
      <c r="F7" s="23">
        <f t="shared" si="1"/>
        <v>457687.63150000101</v>
      </c>
    </row>
    <row r="8" spans="1:6" x14ac:dyDescent="0.25">
      <c r="A8" s="21" t="s">
        <v>457</v>
      </c>
      <c r="B8" s="18">
        <v>32108.117999999995</v>
      </c>
      <c r="E8" t="str">
        <f t="shared" si="0"/>
        <v>Colorado</v>
      </c>
      <c r="F8" s="23">
        <f t="shared" si="1"/>
        <v>32108.117999999995</v>
      </c>
    </row>
    <row r="9" spans="1:6" x14ac:dyDescent="0.25">
      <c r="A9" s="21" t="s">
        <v>747</v>
      </c>
      <c r="B9" s="18">
        <v>13384.356999999996</v>
      </c>
      <c r="E9" t="str">
        <f t="shared" si="0"/>
        <v>Connecticut</v>
      </c>
      <c r="F9" s="23">
        <f t="shared" si="1"/>
        <v>13384.356999999996</v>
      </c>
    </row>
    <row r="10" spans="1:6" x14ac:dyDescent="0.25">
      <c r="A10" s="21" t="s">
        <v>245</v>
      </c>
      <c r="B10" s="18">
        <v>27451.068999999992</v>
      </c>
      <c r="E10" t="str">
        <f t="shared" si="0"/>
        <v>Delaware</v>
      </c>
      <c r="F10" s="23">
        <f t="shared" si="1"/>
        <v>27451.068999999992</v>
      </c>
    </row>
    <row r="11" spans="1:6" x14ac:dyDescent="0.25">
      <c r="A11" s="21" t="s">
        <v>3034</v>
      </c>
      <c r="B11" s="18">
        <v>2865.0199999999995</v>
      </c>
      <c r="E11" t="str">
        <f t="shared" si="0"/>
        <v>District of Columbia</v>
      </c>
      <c r="F11" s="23">
        <f t="shared" si="1"/>
        <v>2865.0199999999995</v>
      </c>
    </row>
    <row r="12" spans="1:6" x14ac:dyDescent="0.25">
      <c r="A12" s="21" t="s">
        <v>54</v>
      </c>
      <c r="B12" s="18">
        <v>89473.707999999999</v>
      </c>
      <c r="E12" t="str">
        <f t="shared" si="0"/>
        <v>Florida</v>
      </c>
      <c r="F12" s="23">
        <f t="shared" si="1"/>
        <v>89473.707999999999</v>
      </c>
    </row>
    <row r="13" spans="1:6" x14ac:dyDescent="0.25">
      <c r="A13" s="21" t="s">
        <v>1272</v>
      </c>
      <c r="B13" s="18">
        <v>49095.840000000004</v>
      </c>
      <c r="E13" t="str">
        <f t="shared" si="0"/>
        <v>Georgia</v>
      </c>
      <c r="F13" s="23">
        <f t="shared" si="1"/>
        <v>49095.840000000004</v>
      </c>
    </row>
    <row r="14" spans="1:6" x14ac:dyDescent="0.25">
      <c r="A14" s="21" t="s">
        <v>6260</v>
      </c>
      <c r="B14" s="18">
        <v>4382.4860000000017</v>
      </c>
      <c r="E14" t="str">
        <f t="shared" si="0"/>
        <v>Idaho</v>
      </c>
      <c r="F14" s="23">
        <f t="shared" si="1"/>
        <v>4382.4860000000017</v>
      </c>
    </row>
    <row r="15" spans="1:6" x14ac:dyDescent="0.25">
      <c r="A15" s="21" t="s">
        <v>211</v>
      </c>
      <c r="B15" s="18">
        <v>80166.10099999985</v>
      </c>
      <c r="E15" t="str">
        <f t="shared" si="0"/>
        <v>Illinois</v>
      </c>
      <c r="F15" s="23">
        <f t="shared" si="1"/>
        <v>80166.10099999985</v>
      </c>
    </row>
    <row r="16" spans="1:6" x14ac:dyDescent="0.25">
      <c r="A16" s="21" t="s">
        <v>254</v>
      </c>
      <c r="B16" s="18">
        <v>53555.360000000001</v>
      </c>
      <c r="E16" t="str">
        <f t="shared" si="0"/>
        <v>Indiana</v>
      </c>
      <c r="F16" s="23">
        <f t="shared" si="1"/>
        <v>53555.360000000001</v>
      </c>
    </row>
    <row r="17" spans="1:6" x14ac:dyDescent="0.25">
      <c r="A17" s="21" t="s">
        <v>489</v>
      </c>
      <c r="B17" s="18">
        <v>4579.7599999999993</v>
      </c>
      <c r="E17" t="str">
        <f t="shared" si="0"/>
        <v>Iowa</v>
      </c>
      <c r="F17" s="23">
        <f t="shared" si="1"/>
        <v>4579.7599999999993</v>
      </c>
    </row>
    <row r="18" spans="1:6" x14ac:dyDescent="0.25">
      <c r="A18" s="21" t="s">
        <v>4530</v>
      </c>
      <c r="B18" s="18">
        <v>2914.31</v>
      </c>
      <c r="E18" t="str">
        <f t="shared" si="0"/>
        <v>Kansas</v>
      </c>
      <c r="F18" s="23">
        <f t="shared" si="1"/>
        <v>2914.31</v>
      </c>
    </row>
    <row r="19" spans="1:6" x14ac:dyDescent="0.25">
      <c r="A19" s="21" t="s">
        <v>29</v>
      </c>
      <c r="B19" s="18">
        <v>36591.749999999971</v>
      </c>
      <c r="E19" t="str">
        <f t="shared" si="0"/>
        <v>Kentucky</v>
      </c>
      <c r="F19" s="23">
        <f t="shared" si="1"/>
        <v>36591.749999999971</v>
      </c>
    </row>
    <row r="20" spans="1:6" x14ac:dyDescent="0.25">
      <c r="A20" s="21" t="s">
        <v>736</v>
      </c>
      <c r="B20" s="18">
        <v>9217.0299999999988</v>
      </c>
      <c r="E20" t="str">
        <f t="shared" si="0"/>
        <v>Louisiana</v>
      </c>
      <c r="F20" s="23">
        <f t="shared" si="1"/>
        <v>9217.0299999999988</v>
      </c>
    </row>
    <row r="21" spans="1:6" x14ac:dyDescent="0.25">
      <c r="A21" s="21" t="s">
        <v>5235</v>
      </c>
      <c r="B21" s="18">
        <v>1270.53</v>
      </c>
      <c r="E21" t="str">
        <f t="shared" si="0"/>
        <v>Maine</v>
      </c>
      <c r="F21" s="23">
        <f t="shared" si="1"/>
        <v>1270.53</v>
      </c>
    </row>
    <row r="22" spans="1:6" x14ac:dyDescent="0.25">
      <c r="A22" s="21" t="s">
        <v>2735</v>
      </c>
      <c r="B22" s="18">
        <v>23705.523000000005</v>
      </c>
      <c r="E22" t="str">
        <f t="shared" si="0"/>
        <v>Maryland</v>
      </c>
      <c r="F22" s="23">
        <f t="shared" si="1"/>
        <v>23705.523000000005</v>
      </c>
    </row>
    <row r="23" spans="1:6" x14ac:dyDescent="0.25">
      <c r="A23" s="21" t="s">
        <v>1245</v>
      </c>
      <c r="B23" s="18">
        <v>28634.43399999999</v>
      </c>
      <c r="E23" t="str">
        <f t="shared" si="0"/>
        <v>Massachusetts</v>
      </c>
      <c r="F23" s="23">
        <f t="shared" si="1"/>
        <v>28634.43399999999</v>
      </c>
    </row>
    <row r="24" spans="1:6" x14ac:dyDescent="0.25">
      <c r="A24" s="21" t="s">
        <v>238</v>
      </c>
      <c r="B24" s="18">
        <v>76269.614000000016</v>
      </c>
      <c r="E24" t="str">
        <f t="shared" si="0"/>
        <v>Michigan</v>
      </c>
      <c r="F24" s="23">
        <f t="shared" si="1"/>
        <v>76269.614000000016</v>
      </c>
    </row>
    <row r="25" spans="1:6" x14ac:dyDescent="0.25">
      <c r="A25" s="21" t="s">
        <v>229</v>
      </c>
      <c r="B25" s="18">
        <v>29863.149999999994</v>
      </c>
      <c r="E25" t="str">
        <f t="shared" si="0"/>
        <v>Minnesota</v>
      </c>
      <c r="F25" s="23">
        <f t="shared" si="1"/>
        <v>29863.149999999994</v>
      </c>
    </row>
    <row r="26" spans="1:6" x14ac:dyDescent="0.25">
      <c r="A26" s="21" t="s">
        <v>1487</v>
      </c>
      <c r="B26" s="18">
        <v>10771.34</v>
      </c>
      <c r="E26" t="str">
        <f t="shared" si="0"/>
        <v>Mississippi</v>
      </c>
      <c r="F26" s="23">
        <f t="shared" si="1"/>
        <v>10771.34</v>
      </c>
    </row>
    <row r="27" spans="1:6" x14ac:dyDescent="0.25">
      <c r="A27" s="21" t="s">
        <v>596</v>
      </c>
      <c r="B27" s="18">
        <v>22205.149999999998</v>
      </c>
      <c r="E27" t="str">
        <f t="shared" si="0"/>
        <v>Missouri</v>
      </c>
      <c r="F27" s="23">
        <f t="shared" si="1"/>
        <v>22205.149999999998</v>
      </c>
    </row>
    <row r="28" spans="1:6" x14ac:dyDescent="0.25">
      <c r="A28" s="21" t="s">
        <v>1762</v>
      </c>
      <c r="B28" s="18">
        <v>5589.3519999999971</v>
      </c>
      <c r="E28" t="str">
        <f t="shared" si="0"/>
        <v>Montana</v>
      </c>
      <c r="F28" s="23">
        <f t="shared" si="1"/>
        <v>5589.3519999999971</v>
      </c>
    </row>
    <row r="29" spans="1:6" x14ac:dyDescent="0.25">
      <c r="A29" s="21" t="s">
        <v>138</v>
      </c>
      <c r="B29" s="18">
        <v>7464.9299999999985</v>
      </c>
      <c r="E29" t="str">
        <f t="shared" si="0"/>
        <v>Nebraska</v>
      </c>
      <c r="F29" s="23">
        <f t="shared" si="1"/>
        <v>7464.9299999999985</v>
      </c>
    </row>
    <row r="30" spans="1:6" x14ac:dyDescent="0.25">
      <c r="A30" s="21" t="s">
        <v>1392</v>
      </c>
      <c r="B30" s="18">
        <v>16729.101999999999</v>
      </c>
      <c r="E30" t="str">
        <f t="shared" si="0"/>
        <v>Nevada</v>
      </c>
      <c r="F30" s="23">
        <f t="shared" si="1"/>
        <v>16729.101999999999</v>
      </c>
    </row>
    <row r="31" spans="1:6" x14ac:dyDescent="0.25">
      <c r="A31" s="21" t="s">
        <v>2694</v>
      </c>
      <c r="B31" s="18">
        <v>7292.5239999999994</v>
      </c>
      <c r="E31" t="str">
        <f t="shared" si="0"/>
        <v>New Hampshire</v>
      </c>
      <c r="F31" s="23">
        <f t="shared" si="1"/>
        <v>7292.5239999999994</v>
      </c>
    </row>
    <row r="32" spans="1:6" x14ac:dyDescent="0.25">
      <c r="A32" s="21" t="s">
        <v>788</v>
      </c>
      <c r="B32" s="18">
        <v>35764.312000000013</v>
      </c>
      <c r="E32" t="str">
        <f t="shared" si="0"/>
        <v>New Jersey</v>
      </c>
      <c r="F32" s="23">
        <f t="shared" si="1"/>
        <v>35764.312000000013</v>
      </c>
    </row>
    <row r="33" spans="1:6" x14ac:dyDescent="0.25">
      <c r="A33" s="21" t="s">
        <v>668</v>
      </c>
      <c r="B33" s="18">
        <v>4783.5220000000008</v>
      </c>
      <c r="E33" t="str">
        <f t="shared" si="0"/>
        <v>New Mexico</v>
      </c>
      <c r="F33" s="23">
        <f t="shared" si="1"/>
        <v>4783.5220000000008</v>
      </c>
    </row>
    <row r="34" spans="1:6" x14ac:dyDescent="0.25">
      <c r="A34" s="21" t="s">
        <v>267</v>
      </c>
      <c r="B34" s="18">
        <v>310876.27099999978</v>
      </c>
      <c r="E34" t="str">
        <f t="shared" si="0"/>
        <v>New York</v>
      </c>
      <c r="F34" s="23">
        <f t="shared" si="1"/>
        <v>310876.27099999978</v>
      </c>
    </row>
    <row r="35" spans="1:6" x14ac:dyDescent="0.25">
      <c r="A35" s="21" t="s">
        <v>88</v>
      </c>
      <c r="B35" s="18">
        <v>55603.163999999968</v>
      </c>
      <c r="E35" t="str">
        <f t="shared" si="0"/>
        <v>North Carolina</v>
      </c>
      <c r="F35" s="23">
        <f t="shared" si="1"/>
        <v>55603.163999999968</v>
      </c>
    </row>
    <row r="36" spans="1:6" x14ac:dyDescent="0.25">
      <c r="A36" s="21" t="s">
        <v>7449</v>
      </c>
      <c r="B36" s="18">
        <v>919.91</v>
      </c>
      <c r="E36" t="str">
        <f t="shared" si="0"/>
        <v>North Dakota</v>
      </c>
      <c r="F36" s="23">
        <f t="shared" si="1"/>
        <v>919.91</v>
      </c>
    </row>
    <row r="37" spans="1:6" x14ac:dyDescent="0.25">
      <c r="A37" s="21" t="s">
        <v>498</v>
      </c>
      <c r="B37" s="18">
        <v>78258.135999999926</v>
      </c>
      <c r="E37" t="str">
        <f t="shared" si="0"/>
        <v>Ohio</v>
      </c>
      <c r="F37" s="23">
        <f t="shared" si="1"/>
        <v>78258.135999999926</v>
      </c>
    </row>
    <row r="38" spans="1:6" x14ac:dyDescent="0.25">
      <c r="A38" s="21" t="s">
        <v>649</v>
      </c>
      <c r="B38" s="18">
        <v>19683.390000000003</v>
      </c>
      <c r="E38" t="str">
        <f t="shared" si="0"/>
        <v>Oklahoma</v>
      </c>
      <c r="F38" s="23">
        <f t="shared" si="1"/>
        <v>19683.390000000003</v>
      </c>
    </row>
    <row r="39" spans="1:6" x14ac:dyDescent="0.25">
      <c r="A39" s="21" t="s">
        <v>420</v>
      </c>
      <c r="B39" s="18">
        <v>17431.149999999991</v>
      </c>
      <c r="E39" t="str">
        <f t="shared" si="0"/>
        <v>Oregon</v>
      </c>
      <c r="F39" s="23">
        <f t="shared" si="1"/>
        <v>17431.149999999991</v>
      </c>
    </row>
    <row r="40" spans="1:6" x14ac:dyDescent="0.25">
      <c r="A40" s="21" t="s">
        <v>147</v>
      </c>
      <c r="B40" s="18">
        <v>116511.91400000003</v>
      </c>
      <c r="E40" t="str">
        <f t="shared" si="0"/>
        <v>Pennsylvania</v>
      </c>
      <c r="F40" s="23">
        <f t="shared" si="1"/>
        <v>116511.91400000003</v>
      </c>
    </row>
    <row r="41" spans="1:6" x14ac:dyDescent="0.25">
      <c r="A41" s="21" t="s">
        <v>1399</v>
      </c>
      <c r="B41" s="18">
        <v>22627.955999999995</v>
      </c>
      <c r="E41" t="str">
        <f t="shared" si="0"/>
        <v>Rhode Island</v>
      </c>
      <c r="F41" s="23">
        <f t="shared" si="1"/>
        <v>22627.955999999995</v>
      </c>
    </row>
    <row r="42" spans="1:6" x14ac:dyDescent="0.25">
      <c r="A42" s="21" t="s">
        <v>383</v>
      </c>
      <c r="B42" s="18">
        <v>8481.7099999999991</v>
      </c>
      <c r="E42" t="str">
        <f t="shared" si="0"/>
        <v>South Carolina</v>
      </c>
      <c r="F42" s="23">
        <f t="shared" si="1"/>
        <v>8481.7099999999991</v>
      </c>
    </row>
    <row r="43" spans="1:6" x14ac:dyDescent="0.25">
      <c r="A43" s="21" t="s">
        <v>5326</v>
      </c>
      <c r="B43" s="18">
        <v>1315.5600000000002</v>
      </c>
      <c r="E43" t="str">
        <f t="shared" si="0"/>
        <v>South Dakota</v>
      </c>
      <c r="F43" s="23">
        <f t="shared" si="1"/>
        <v>1315.5600000000002</v>
      </c>
    </row>
    <row r="44" spans="1:6" x14ac:dyDescent="0.25">
      <c r="A44" s="21" t="s">
        <v>335</v>
      </c>
      <c r="B44" s="18">
        <v>30661.872999999981</v>
      </c>
      <c r="E44" t="str">
        <f t="shared" si="0"/>
        <v>Tennessee</v>
      </c>
      <c r="F44" s="23">
        <f t="shared" si="1"/>
        <v>30661.872999999981</v>
      </c>
    </row>
    <row r="45" spans="1:6" x14ac:dyDescent="0.25">
      <c r="A45" s="21" t="s">
        <v>104</v>
      </c>
      <c r="B45" s="18">
        <v>170188.04580000002</v>
      </c>
      <c r="E45" t="str">
        <f t="shared" si="0"/>
        <v>Texas</v>
      </c>
      <c r="F45" s="23">
        <f t="shared" si="1"/>
        <v>170188.04580000002</v>
      </c>
    </row>
    <row r="46" spans="1:6" x14ac:dyDescent="0.25">
      <c r="A46" s="21" t="s">
        <v>121</v>
      </c>
      <c r="B46" s="18">
        <v>11220.055999999999</v>
      </c>
      <c r="E46" t="str">
        <f t="shared" si="0"/>
        <v>Utah</v>
      </c>
      <c r="F46" s="23">
        <f t="shared" si="1"/>
        <v>11220.055999999999</v>
      </c>
    </row>
    <row r="47" spans="1:6" x14ac:dyDescent="0.25">
      <c r="A47" s="21" t="s">
        <v>5203</v>
      </c>
      <c r="B47" s="18">
        <v>8929.369999999999</v>
      </c>
      <c r="E47" t="str">
        <f t="shared" si="0"/>
        <v>Vermont</v>
      </c>
      <c r="F47" s="23">
        <f t="shared" si="1"/>
        <v>8929.369999999999</v>
      </c>
    </row>
    <row r="48" spans="1:6" x14ac:dyDescent="0.25">
      <c r="A48" s="21" t="s">
        <v>319</v>
      </c>
      <c r="B48" s="18">
        <v>70636.719999999987</v>
      </c>
      <c r="E48" t="str">
        <f t="shared" si="0"/>
        <v>Virginia</v>
      </c>
      <c r="F48" s="23">
        <f t="shared" si="1"/>
        <v>70636.719999999987</v>
      </c>
    </row>
    <row r="49" spans="1:6" x14ac:dyDescent="0.25">
      <c r="A49" s="21" t="s">
        <v>96</v>
      </c>
      <c r="B49" s="18">
        <v>138641.26999999993</v>
      </c>
      <c r="E49" t="str">
        <f t="shared" si="0"/>
        <v>Washington</v>
      </c>
      <c r="F49" s="23">
        <f t="shared" si="1"/>
        <v>138641.26999999993</v>
      </c>
    </row>
    <row r="50" spans="1:6" x14ac:dyDescent="0.25">
      <c r="A50" s="21" t="s">
        <v>9726</v>
      </c>
      <c r="B50" s="18">
        <v>1209.8240000000001</v>
      </c>
      <c r="E50" t="str">
        <f t="shared" si="0"/>
        <v>West Virginia</v>
      </c>
      <c r="F50" s="23">
        <f t="shared" si="1"/>
        <v>1209.8240000000001</v>
      </c>
    </row>
    <row r="51" spans="1:6" x14ac:dyDescent="0.25">
      <c r="A51" s="21" t="s">
        <v>114</v>
      </c>
      <c r="B51" s="18">
        <v>32114.610000000019</v>
      </c>
      <c r="E51" t="str">
        <f t="shared" si="0"/>
        <v>Wisconsin</v>
      </c>
      <c r="F51" s="23">
        <f t="shared" si="1"/>
        <v>32114.610000000019</v>
      </c>
    </row>
    <row r="52" spans="1:6" x14ac:dyDescent="0.25">
      <c r="A52" s="21" t="s">
        <v>8542</v>
      </c>
      <c r="B52" s="18">
        <v>1603.1360000000002</v>
      </c>
      <c r="E52" t="str">
        <f t="shared" si="0"/>
        <v>Wyoming</v>
      </c>
      <c r="F52" s="23">
        <f t="shared" si="1"/>
        <v>1603.1360000000002</v>
      </c>
    </row>
    <row r="53" spans="1:6" x14ac:dyDescent="0.25">
      <c r="A53" s="22" t="s">
        <v>10933</v>
      </c>
      <c r="B53" s="19">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9BB5DE-1BBB-477C-A091-4625B5B11C8A}">
  <dimension ref="A3:B9"/>
  <sheetViews>
    <sheetView workbookViewId="0">
      <selection activeCell="A6" sqref="A6"/>
    </sheetView>
  </sheetViews>
  <sheetFormatPr defaultRowHeight="15" x14ac:dyDescent="0.25"/>
  <cols>
    <col min="1" max="1" width="13.140625" bestFit="1" customWidth="1"/>
    <col min="2" max="2" width="12.140625" bestFit="1" customWidth="1"/>
  </cols>
  <sheetData>
    <row r="3" spans="1:2" x14ac:dyDescent="0.25">
      <c r="A3" s="5" t="s">
        <v>10932</v>
      </c>
      <c r="B3" s="6" t="s">
        <v>10946</v>
      </c>
    </row>
    <row r="4" spans="1:2" x14ac:dyDescent="0.25">
      <c r="A4" s="20" t="s">
        <v>72</v>
      </c>
      <c r="B4" s="17">
        <v>330007.05400000012</v>
      </c>
    </row>
    <row r="5" spans="1:2" x14ac:dyDescent="0.25">
      <c r="A5" s="21" t="s">
        <v>36</v>
      </c>
      <c r="B5" s="18">
        <v>328449.1030000007</v>
      </c>
    </row>
    <row r="6" spans="1:2" x14ac:dyDescent="0.25">
      <c r="A6" s="21" t="s">
        <v>59</v>
      </c>
      <c r="B6" s="18">
        <v>223843.60800000012</v>
      </c>
    </row>
    <row r="7" spans="1:2" x14ac:dyDescent="0.25">
      <c r="A7" s="21" t="s">
        <v>56</v>
      </c>
      <c r="B7" s="18">
        <v>206965.53200000009</v>
      </c>
    </row>
    <row r="8" spans="1:2" x14ac:dyDescent="0.25">
      <c r="A8" s="21" t="s">
        <v>75</v>
      </c>
      <c r="B8" s="18">
        <v>203412.73300000009</v>
      </c>
    </row>
    <row r="9" spans="1:2" x14ac:dyDescent="0.25">
      <c r="A9" s="22" t="s">
        <v>10933</v>
      </c>
      <c r="B9" s="1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9E7FF-D86D-4188-ACCA-255C3C4DEC31}">
  <dimension ref="A3:N17"/>
  <sheetViews>
    <sheetView zoomScaleNormal="100" workbookViewId="0">
      <selection activeCell="C34" sqref="C34"/>
    </sheetView>
  </sheetViews>
  <sheetFormatPr defaultRowHeight="15" x14ac:dyDescent="0.25"/>
  <cols>
    <col min="1" max="1" width="13.140625" bestFit="1" customWidth="1"/>
    <col min="2" max="2" width="12.140625" bestFit="1" customWidth="1"/>
    <col min="4" max="4" width="13.140625" bestFit="1" customWidth="1"/>
    <col min="5" max="5" width="12.5703125" bestFit="1" customWidth="1"/>
    <col min="6" max="6" width="7" customWidth="1"/>
    <col min="7" max="7" width="13.140625" bestFit="1" customWidth="1"/>
    <col min="8" max="8" width="15.42578125" bestFit="1" customWidth="1"/>
    <col min="10" max="10" width="13.140625" bestFit="1" customWidth="1"/>
    <col min="11" max="11" width="16.5703125" bestFit="1" customWidth="1"/>
    <col min="13" max="13" width="13.140625" bestFit="1" customWidth="1"/>
    <col min="14" max="14" width="19.42578125" bestFit="1" customWidth="1"/>
  </cols>
  <sheetData>
    <row r="3" spans="1:14" x14ac:dyDescent="0.25">
      <c r="A3" s="5" t="s">
        <v>10932</v>
      </c>
      <c r="B3" s="6" t="s">
        <v>10946</v>
      </c>
      <c r="D3" s="5" t="s">
        <v>10932</v>
      </c>
      <c r="E3" s="6" t="s">
        <v>10947</v>
      </c>
      <c r="G3" s="5" t="s">
        <v>10932</v>
      </c>
      <c r="H3" s="6" t="s">
        <v>10952</v>
      </c>
      <c r="J3" s="5" t="s">
        <v>10932</v>
      </c>
      <c r="K3" s="6" t="s">
        <v>10953</v>
      </c>
      <c r="M3" s="5" t="s">
        <v>10932</v>
      </c>
      <c r="N3" s="6" t="s">
        <v>10954</v>
      </c>
    </row>
    <row r="4" spans="1:14" x14ac:dyDescent="0.25">
      <c r="A4" s="7" t="s">
        <v>10934</v>
      </c>
      <c r="B4" s="39">
        <v>95365.937600000019</v>
      </c>
      <c r="D4" s="7" t="s">
        <v>10934</v>
      </c>
      <c r="E4" s="39">
        <v>9199.2699999999986</v>
      </c>
      <c r="G4" s="7" t="s">
        <v>10934</v>
      </c>
      <c r="H4" s="39">
        <v>1500</v>
      </c>
      <c r="J4" s="7" t="s">
        <v>10934</v>
      </c>
      <c r="K4" s="39">
        <v>387</v>
      </c>
      <c r="M4" s="7" t="s">
        <v>10934</v>
      </c>
      <c r="N4" s="39">
        <v>9.6462848596792869E-2</v>
      </c>
    </row>
    <row r="5" spans="1:14" x14ac:dyDescent="0.25">
      <c r="A5" s="8" t="s">
        <v>10935</v>
      </c>
      <c r="B5" s="40">
        <v>60172.649400000024</v>
      </c>
      <c r="D5" s="8" t="s">
        <v>10935</v>
      </c>
      <c r="E5" s="40">
        <v>10288.898699999991</v>
      </c>
      <c r="G5" s="8" t="s">
        <v>10935</v>
      </c>
      <c r="H5" s="40">
        <v>1068</v>
      </c>
      <c r="J5" s="8" t="s">
        <v>10935</v>
      </c>
      <c r="K5" s="40">
        <v>301</v>
      </c>
      <c r="M5" s="8" t="s">
        <v>10935</v>
      </c>
      <c r="N5" s="40">
        <v>0.17098962406664425</v>
      </c>
    </row>
    <row r="6" spans="1:14" x14ac:dyDescent="0.25">
      <c r="A6" s="8" t="s">
        <v>10936</v>
      </c>
      <c r="B6" s="40">
        <v>199252.98399999991</v>
      </c>
      <c r="D6" s="8" t="s">
        <v>10936</v>
      </c>
      <c r="E6" s="40">
        <v>26806.573700000015</v>
      </c>
      <c r="G6" s="8" t="s">
        <v>10936</v>
      </c>
      <c r="H6" s="40">
        <v>2491</v>
      </c>
      <c r="J6" s="8" t="s">
        <v>10936</v>
      </c>
      <c r="K6" s="40">
        <v>680</v>
      </c>
      <c r="M6" s="8" t="s">
        <v>10936</v>
      </c>
      <c r="N6" s="40">
        <v>0.13453536886554246</v>
      </c>
    </row>
    <row r="7" spans="1:14" x14ac:dyDescent="0.25">
      <c r="A7" s="8" t="s">
        <v>10937</v>
      </c>
      <c r="B7" s="40">
        <v>141851.5674</v>
      </c>
      <c r="D7" s="8" t="s">
        <v>10937</v>
      </c>
      <c r="E7" s="40">
        <v>13437.806799999998</v>
      </c>
      <c r="G7" s="8" t="s">
        <v>10937</v>
      </c>
      <c r="H7" s="40">
        <v>2441</v>
      </c>
      <c r="J7" s="8" t="s">
        <v>10937</v>
      </c>
      <c r="K7" s="40">
        <v>663</v>
      </c>
      <c r="M7" s="8" t="s">
        <v>10937</v>
      </c>
      <c r="N7" s="40">
        <v>9.4731465053942004E-2</v>
      </c>
    </row>
    <row r="8" spans="1:14" x14ac:dyDescent="0.25">
      <c r="A8" s="8" t="s">
        <v>10938</v>
      </c>
      <c r="B8" s="40">
        <v>156122.28669999994</v>
      </c>
      <c r="D8" s="8" t="s">
        <v>10938</v>
      </c>
      <c r="E8" s="40">
        <v>22308.51279999999</v>
      </c>
      <c r="G8" s="8" t="s">
        <v>10938</v>
      </c>
      <c r="H8" s="40">
        <v>2850</v>
      </c>
      <c r="J8" s="8" t="s">
        <v>10938</v>
      </c>
      <c r="K8" s="40">
        <v>750</v>
      </c>
      <c r="M8" s="8" t="s">
        <v>10938</v>
      </c>
      <c r="N8" s="40">
        <v>0.14289127626517142</v>
      </c>
    </row>
    <row r="9" spans="1:14" x14ac:dyDescent="0.25">
      <c r="A9" s="8" t="s">
        <v>10939</v>
      </c>
      <c r="B9" s="40">
        <v>147082.61130000011</v>
      </c>
      <c r="D9" s="8" t="s">
        <v>10939</v>
      </c>
      <c r="E9" s="40">
        <v>20899.334500000012</v>
      </c>
      <c r="G9" s="8" t="s">
        <v>10939</v>
      </c>
      <c r="H9" s="40">
        <v>2644</v>
      </c>
      <c r="J9" s="8" t="s">
        <v>10939</v>
      </c>
      <c r="K9" s="40">
        <v>709</v>
      </c>
      <c r="M9" s="8" t="s">
        <v>10939</v>
      </c>
      <c r="N9" s="40">
        <v>0.1420924901678027</v>
      </c>
    </row>
    <row r="10" spans="1:14" x14ac:dyDescent="0.25">
      <c r="A10" s="8" t="s">
        <v>10940</v>
      </c>
      <c r="B10" s="40">
        <v>149580.83800000031</v>
      </c>
      <c r="D10" s="8" t="s">
        <v>10940</v>
      </c>
      <c r="E10" s="40">
        <v>13535.38299999998</v>
      </c>
      <c r="G10" s="8" t="s">
        <v>10940</v>
      </c>
      <c r="H10" s="40">
        <v>2705</v>
      </c>
      <c r="J10" s="8" t="s">
        <v>10940</v>
      </c>
      <c r="K10" s="40">
        <v>708</v>
      </c>
      <c r="M10" s="8" t="s">
        <v>10940</v>
      </c>
      <c r="N10" s="40">
        <v>9.0488749635163512E-2</v>
      </c>
    </row>
    <row r="11" spans="1:14" x14ac:dyDescent="0.25">
      <c r="A11" s="8" t="s">
        <v>10941</v>
      </c>
      <c r="B11" s="40">
        <v>159589.45099999988</v>
      </c>
      <c r="D11" s="8" t="s">
        <v>10941</v>
      </c>
      <c r="E11" s="40">
        <v>21896.715399999972</v>
      </c>
      <c r="G11" s="8" t="s">
        <v>10941</v>
      </c>
      <c r="H11" s="40">
        <v>2796</v>
      </c>
      <c r="J11" s="8" t="s">
        <v>10941</v>
      </c>
      <c r="K11" s="40">
        <v>710</v>
      </c>
      <c r="M11" s="8" t="s">
        <v>10941</v>
      </c>
      <c r="N11" s="40">
        <v>0.13720653378273723</v>
      </c>
    </row>
    <row r="12" spans="1:14" x14ac:dyDescent="0.25">
      <c r="A12" s="8" t="s">
        <v>10942</v>
      </c>
      <c r="B12" s="40">
        <v>309770.09970000025</v>
      </c>
      <c r="D12" s="8" t="s">
        <v>10942</v>
      </c>
      <c r="E12" s="40">
        <v>37293.192500000034</v>
      </c>
      <c r="G12" s="8" t="s">
        <v>10942</v>
      </c>
      <c r="H12" s="40">
        <v>5073</v>
      </c>
      <c r="J12" s="8" t="s">
        <v>10942</v>
      </c>
      <c r="K12" s="40">
        <v>1386</v>
      </c>
      <c r="M12" s="8" t="s">
        <v>10942</v>
      </c>
      <c r="N12" s="40">
        <v>0.12038990379031732</v>
      </c>
    </row>
    <row r="13" spans="1:14" x14ac:dyDescent="0.25">
      <c r="A13" s="8" t="s">
        <v>10943</v>
      </c>
      <c r="B13" s="40">
        <v>197115.20170000009</v>
      </c>
      <c r="D13" s="8" t="s">
        <v>10943</v>
      </c>
      <c r="E13" s="40">
        <v>31469.663800000035</v>
      </c>
      <c r="G13" s="8" t="s">
        <v>10943</v>
      </c>
      <c r="H13" s="40">
        <v>3095</v>
      </c>
      <c r="J13" s="8" t="s">
        <v>10943</v>
      </c>
      <c r="K13" s="40">
        <v>817</v>
      </c>
      <c r="M13" s="8" t="s">
        <v>10943</v>
      </c>
      <c r="N13" s="40">
        <v>0.15965112547684351</v>
      </c>
    </row>
    <row r="14" spans="1:14" x14ac:dyDescent="0.25">
      <c r="A14" s="8" t="s">
        <v>10944</v>
      </c>
      <c r="B14" s="40">
        <v>349120.07400000008</v>
      </c>
      <c r="D14" s="8" t="s">
        <v>10944</v>
      </c>
      <c r="E14" s="40">
        <v>35825.536599999927</v>
      </c>
      <c r="G14" s="8" t="s">
        <v>10944</v>
      </c>
      <c r="H14" s="40">
        <v>5741</v>
      </c>
      <c r="J14" s="8" t="s">
        <v>10944</v>
      </c>
      <c r="K14" s="40">
        <v>1462</v>
      </c>
      <c r="M14" s="8" t="s">
        <v>10944</v>
      </c>
      <c r="N14" s="40">
        <v>0.10261666191099604</v>
      </c>
    </row>
    <row r="15" spans="1:14" x14ac:dyDescent="0.25">
      <c r="A15" s="8" t="s">
        <v>10945</v>
      </c>
      <c r="B15" s="40">
        <v>332177.15950000001</v>
      </c>
      <c r="D15" s="8" t="s">
        <v>10945</v>
      </c>
      <c r="E15" s="40">
        <v>43436.13390000003</v>
      </c>
      <c r="G15" s="8" t="s">
        <v>10945</v>
      </c>
      <c r="H15" s="40">
        <v>5469</v>
      </c>
      <c r="J15" s="8" t="s">
        <v>10945</v>
      </c>
      <c r="K15" s="40">
        <v>1421</v>
      </c>
      <c r="M15" s="8" t="s">
        <v>10945</v>
      </c>
      <c r="N15" s="40">
        <v>0.13076195234308405</v>
      </c>
    </row>
    <row r="16" spans="1:14" x14ac:dyDescent="0.25">
      <c r="A16" s="9" t="s">
        <v>10933</v>
      </c>
      <c r="B16" s="41">
        <v>2297200.8603000008</v>
      </c>
      <c r="D16" s="9" t="s">
        <v>10933</v>
      </c>
      <c r="E16" s="41">
        <v>286397.02169999998</v>
      </c>
      <c r="G16" s="9" t="s">
        <v>10933</v>
      </c>
      <c r="H16" s="41">
        <v>37873</v>
      </c>
      <c r="J16" s="9" t="s">
        <v>10933</v>
      </c>
      <c r="K16" s="41">
        <v>9994</v>
      </c>
      <c r="M16" s="9" t="s">
        <v>10933</v>
      </c>
      <c r="N16" s="41">
        <v>0.12467217240315856</v>
      </c>
    </row>
    <row r="17" spans="2:14" x14ac:dyDescent="0.25">
      <c r="B17" s="25">
        <f>GETPIVOTDATA("Sales",$A$3)</f>
        <v>2297200.8603000008</v>
      </c>
      <c r="E17" s="25">
        <f>GETPIVOTDATA("Profit",$D$3)</f>
        <v>286397.02169999998</v>
      </c>
      <c r="H17" s="26">
        <f>GETPIVOTDATA("Quantity",$G$3)</f>
        <v>37873</v>
      </c>
      <c r="K17" s="26">
        <f>GETPIVOTDATA("Order ID",$J$3)</f>
        <v>9994</v>
      </c>
      <c r="N17" s="27">
        <f>GETPIVOTDATA("Profit Margin",$M$3)</f>
        <v>0.12467217240315856</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57DADA46-122E-4528-809E-6B2D95A7B43E}">
          <x14:colorSeries rgb="FF000000"/>
          <x14:colorNegative rgb="FF0070C0"/>
          <x14:colorAxis rgb="FF000000"/>
          <x14:colorMarkers rgb="FF0070C0"/>
          <x14:colorFirst rgb="FF0070C0"/>
          <x14:colorLast rgb="FF0070C0"/>
          <x14:colorHigh rgb="FF0070C0"/>
          <x14:colorLow rgb="FF0070C0"/>
          <x14:sparklines>
            <x14:sparkline>
              <xm:f>Kpi!B14:B14</xm:f>
              <xm:sqref>C5</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98F69-3F27-4D66-B1C6-A78A081F1FA1}">
  <dimension ref="A3:V30"/>
  <sheetViews>
    <sheetView workbookViewId="0">
      <selection activeCell="B10" sqref="B10"/>
    </sheetView>
  </sheetViews>
  <sheetFormatPr defaultRowHeight="15" x14ac:dyDescent="0.25"/>
  <cols>
    <col min="1" max="1" width="13.140625" bestFit="1" customWidth="1"/>
    <col min="2" max="2" width="12.140625" bestFit="1" customWidth="1"/>
    <col min="3" max="3" width="12.5703125" bestFit="1" customWidth="1"/>
    <col min="4" max="4" width="15.42578125" bestFit="1" customWidth="1"/>
    <col min="5" max="5" width="16.5703125" bestFit="1" customWidth="1"/>
    <col min="6" max="6" width="19.42578125" bestFit="1" customWidth="1"/>
  </cols>
  <sheetData>
    <row r="3" spans="1:22" x14ac:dyDescent="0.25">
      <c r="A3" s="5" t="s">
        <v>10932</v>
      </c>
      <c r="B3" s="4" t="s">
        <v>10946</v>
      </c>
      <c r="C3" s="28" t="s">
        <v>10947</v>
      </c>
      <c r="D3" s="28" t="s">
        <v>10952</v>
      </c>
      <c r="E3" s="28" t="s">
        <v>10953</v>
      </c>
      <c r="F3" s="10" t="s">
        <v>10954</v>
      </c>
    </row>
    <row r="4" spans="1:22" x14ac:dyDescent="0.25">
      <c r="A4" s="20" t="s">
        <v>10948</v>
      </c>
      <c r="B4" s="35">
        <v>484247.49810000096</v>
      </c>
      <c r="C4" s="42">
        <v>49543.974100000007</v>
      </c>
      <c r="D4" s="42">
        <v>7581</v>
      </c>
      <c r="E4" s="42">
        <v>1993</v>
      </c>
      <c r="F4" s="36">
        <v>0.10231126499236715</v>
      </c>
    </row>
    <row r="5" spans="1:22" x14ac:dyDescent="0.25">
      <c r="A5" s="21" t="s">
        <v>10949</v>
      </c>
      <c r="B5" s="37">
        <v>470532.50899999985</v>
      </c>
      <c r="C5" s="43">
        <v>61618.603700000051</v>
      </c>
      <c r="D5" s="43">
        <v>7979</v>
      </c>
      <c r="E5" s="43">
        <v>2102</v>
      </c>
      <c r="F5" s="38">
        <v>0.13095504034557592</v>
      </c>
    </row>
    <row r="6" spans="1:22" x14ac:dyDescent="0.25">
      <c r="A6" s="21" t="s">
        <v>10950</v>
      </c>
      <c r="B6" s="37">
        <v>608473.83000000066</v>
      </c>
      <c r="C6" s="43">
        <v>81726.930800000177</v>
      </c>
      <c r="D6" s="43">
        <v>9810</v>
      </c>
      <c r="E6" s="43">
        <v>2580</v>
      </c>
      <c r="F6" s="38">
        <v>0.13431461924993568</v>
      </c>
    </row>
    <row r="7" spans="1:22" x14ac:dyDescent="0.25">
      <c r="A7" s="29" t="s">
        <v>10951</v>
      </c>
      <c r="B7" s="44">
        <v>733947.0231999997</v>
      </c>
      <c r="C7" s="45">
        <v>93507.513099999967</v>
      </c>
      <c r="D7" s="45">
        <v>12503</v>
      </c>
      <c r="E7" s="45">
        <v>3319</v>
      </c>
      <c r="F7" s="46">
        <v>0.12740362743390987</v>
      </c>
    </row>
    <row r="10" spans="1:22" x14ac:dyDescent="0.25">
      <c r="B10" s="33">
        <f>(GETPIVOTDATA("Sum of Sales",$A$3,"Years",2014)/GETPIVOTDATA("Sum of Sales",$A$3,"Years",2013))-1</f>
        <v>0.20620967905883303</v>
      </c>
      <c r="C10" s="34">
        <f>(GETPIVOTDATA("Sum of Profit",$A$3,"Years",2014)/GETPIVOTDATA("Sum of Profit",$A$3,"Years",2013)-1)</f>
        <v>0.14414565902185772</v>
      </c>
      <c r="D10" s="34">
        <f>(GETPIVOTDATA("Sum of Quantity",$A$3,"Years",2014)/GETPIVOTDATA("Sum of Quantity",$A$3,"Years",2013))-1</f>
        <v>0.27451580020387367</v>
      </c>
      <c r="E10" s="34">
        <f>(GETPIVOTDATA("Count of Order ID",$A$3,"Years",2014)/GETPIVOTDATA("Count of Order ID",$A$3,"Years",2013))-1</f>
        <v>0.2864341085271318</v>
      </c>
      <c r="F10" s="34">
        <f>(GETPIVOTDATA("Sum of Profit Margin",$A$3,"Years",2014)/GETPIVOTDATA("Sum of Profit Margin",$A$3,"Years",2013))-1</f>
        <v>-5.1453757264990463E-2</v>
      </c>
    </row>
    <row r="14" spans="1:22" x14ac:dyDescent="0.25">
      <c r="V14" s="30"/>
    </row>
    <row r="18" spans="6:13" x14ac:dyDescent="0.25">
      <c r="F18" s="32"/>
      <c r="G18" s="32"/>
    </row>
    <row r="30" spans="6:13" x14ac:dyDescent="0.25">
      <c r="M30" s="3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D18" sqref="D18"/>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9662DE-39CB-44C4-92C9-6B7270A5F57D}">
  <dimension ref="A1"/>
  <sheetViews>
    <sheetView showGridLines="0" showRowColHeaders="0" topLeftCell="A3" zoomScale="62" zoomScaleNormal="62" workbookViewId="0">
      <selection activeCell="R61" sqref="R61"/>
    </sheetView>
  </sheetViews>
  <sheetFormatPr defaultRowHeight="15" x14ac:dyDescent="0.25"/>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D7F91A96-AE6E-4B1F-BE92-81D2A21697EA}">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6C54AA06-E12A-4BFC-9145-ACBB1BCA31B6}">
  <ds:schemaRefs>
    <ds:schemaRef ds:uri="http://www.w3.org/2001/XMLSchema"/>
    <ds:schemaRef ds:uri="http://microsoft.data.visualization.Client.Excel.LState/1.0"/>
  </ds:schemaRefs>
</ds:datastoreItem>
</file>

<file path=customXml/itemProps3.xml><?xml version="1.0" encoding="utf-8"?>
<ds:datastoreItem xmlns:ds="http://schemas.openxmlformats.org/officeDocument/2006/customXml" ds:itemID="{78741BC1-5F25-428D-9C7E-03F78D85346C}">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Monthly Sales&amp;Profit</vt:lpstr>
      <vt:lpstr>Waterfall </vt:lpstr>
      <vt:lpstr>Donut </vt:lpstr>
      <vt:lpstr>Map</vt:lpstr>
      <vt:lpstr>Top 5 Sub-Category</vt:lpstr>
      <vt:lpstr>Kpi</vt:lpstr>
      <vt:lpstr>Kpi YOY</vt:lpstr>
      <vt:lpstr>Data</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Sanket Gangwani</cp:lastModifiedBy>
  <dcterms:created xsi:type="dcterms:W3CDTF">2015-06-05T18:17:20Z</dcterms:created>
  <dcterms:modified xsi:type="dcterms:W3CDTF">2024-08-15T18:44:09Z</dcterms:modified>
</cp:coreProperties>
</file>