
<file path=[Content_Types].xml><?xml version="1.0" encoding="utf-8"?>
<Types xmlns="http://schemas.openxmlformats.org/package/2006/content-types">
  <Default Extension="data" ContentType="application/vnd.openxmlformats-officedocument.model+data"/>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harts/chartEx4.xml" ContentType="application/vnd.ms-office.chartex+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mc:AlternateContent xmlns:mc="http://schemas.openxmlformats.org/markup-compatibility/2006">
    <mc:Choice Requires="x15">
      <x15ac:absPath xmlns:x15ac="http://schemas.microsoft.com/office/spreadsheetml/2010/11/ac" url="C:\Users\jbhatia\AppData\Local\Microsoft\Windows\INetCache\Content.Outlook\OGW3YWEB\"/>
    </mc:Choice>
  </mc:AlternateContent>
  <xr:revisionPtr revIDLastSave="0" documentId="8_{B461157A-1DDB-4403-BA0B-69857B3F270B}" xr6:coauthVersionLast="47" xr6:coauthVersionMax="47" xr10:uidLastSave="{00000000-0000-0000-0000-000000000000}"/>
  <bookViews>
    <workbookView xWindow="-120" yWindow="-120" windowWidth="20730" windowHeight="11160" firstSheet="2" activeTab="8" xr2:uid="{00000000-000D-0000-FFFF-FFFF00000000}"/>
  </bookViews>
  <sheets>
    <sheet name="Monthly Sales&amp;Profit" sheetId="4" r:id="rId1"/>
    <sheet name="Waterfall " sheetId="5" r:id="rId2"/>
    <sheet name="Donut " sheetId="6" r:id="rId3"/>
    <sheet name="Map" sheetId="7" r:id="rId4"/>
    <sheet name="Top 5 Sub-Category" sheetId="8" r:id="rId5"/>
    <sheet name="Kpi" sheetId="9" r:id="rId6"/>
    <sheet name="Kpi YOY" sheetId="10" r:id="rId7"/>
    <sheet name="Data" sheetId="1" r:id="rId8"/>
    <sheet name="Dashboard" sheetId="12" r:id="rId9"/>
  </sheets>
  <definedNames>
    <definedName name="_xlchart.v1.0" hidden="1">'Waterfall '!$D$4:$D$7</definedName>
    <definedName name="_xlchart.v1.1" hidden="1">'Waterfall '!$E$3</definedName>
    <definedName name="_xlchart.v1.2" hidden="1">'Waterfall '!$E$4:$E$7</definedName>
    <definedName name="_xlchart.v1.7" hidden="1">'Waterfall '!$D$4:$D$7</definedName>
    <definedName name="_xlchart.v1.8" hidden="1">'Waterfall '!$E$3</definedName>
    <definedName name="_xlchart.v1.9" hidden="1">'Waterfall '!$E$4:$E$7</definedName>
    <definedName name="_xlchart.v5.10" hidden="1">Map!$E$3</definedName>
    <definedName name="_xlchart.v5.11" hidden="1">Map!$E$4:$E$52</definedName>
    <definedName name="_xlchart.v5.12" hidden="1">Map!$F$3</definedName>
    <definedName name="_xlchart.v5.13" hidden="1">Map!$F$4:$F$52</definedName>
    <definedName name="_xlchart.v5.3" hidden="1">Map!$E$3</definedName>
    <definedName name="_xlchart.v5.4" hidden="1">Map!$E$4:$E$52</definedName>
    <definedName name="_xlchart.v5.5" hidden="1">Map!$F$3</definedName>
    <definedName name="_xlchart.v5.6" hidden="1">Map!$F$4:$F$52</definedName>
    <definedName name="_xlcn.WorksheetConnection_Sheet5E3F521" hidden="1">Map!$E$3:$F$52</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Sheet5!$E$3:$F$5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6" roundtripDataSignature="AMtx7mgYS6wfnPy0iIjdhtUlD2xFm8j14w=="/>
    </ext>
  </extLst>
</workbook>
</file>

<file path=xl/calcChain.xml><?xml version="1.0" encoding="utf-8"?>
<calcChain xmlns="http://schemas.openxmlformats.org/spreadsheetml/2006/main">
  <c r="E5" i="7" l="1"/>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4" i="7"/>
  <c r="D5" i="5"/>
  <c r="D6" i="5"/>
  <c r="D7" i="5"/>
  <c r="D4" i="5"/>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K17" i="9"/>
  <c r="F44" i="7"/>
  <c r="F51" i="7"/>
  <c r="F14" i="7"/>
  <c r="F20" i="7"/>
  <c r="F52" i="7"/>
  <c r="F11" i="7"/>
  <c r="F32" i="7"/>
  <c r="F31" i="7"/>
  <c r="F35" i="7"/>
  <c r="F48" i="7"/>
  <c r="F26" i="7"/>
  <c r="F7" i="7"/>
  <c r="F15" i="7"/>
  <c r="F10" i="10"/>
  <c r="F50" i="7"/>
  <c r="F18" i="7"/>
  <c r="F6" i="7"/>
  <c r="F4" i="7"/>
  <c r="F36" i="7"/>
  <c r="E7" i="5"/>
  <c r="F17" i="7"/>
  <c r="F10" i="7"/>
  <c r="F45" i="7"/>
  <c r="F37" i="7"/>
  <c r="F30" i="7"/>
  <c r="F9" i="7"/>
  <c r="N17" i="9"/>
  <c r="F28" i="7"/>
  <c r="F8" i="7"/>
  <c r="F38" i="7"/>
  <c r="H17" i="9"/>
  <c r="E5" i="5"/>
  <c r="F22" i="7"/>
  <c r="F16" i="7"/>
  <c r="E10" i="10"/>
  <c r="B17" i="9"/>
  <c r="E6" i="5"/>
  <c r="F33" i="7"/>
  <c r="F27" i="7"/>
  <c r="F49" i="7"/>
  <c r="F47" i="7"/>
  <c r="F29" i="7"/>
  <c r="B10" i="10"/>
  <c r="F34" i="7"/>
  <c r="F40" i="7"/>
  <c r="F41" i="7"/>
  <c r="E4" i="5"/>
  <c r="F13" i="7"/>
  <c r="F12" i="7"/>
  <c r="F42" i="7"/>
  <c r="F23" i="7"/>
  <c r="F25" i="7"/>
  <c r="F39" i="7"/>
  <c r="F24" i="7"/>
  <c r="C10" i="10"/>
  <c r="F43" i="7"/>
  <c r="F46" i="7"/>
  <c r="F5" i="7"/>
  <c r="F19" i="7"/>
  <c r="F21" i="7"/>
  <c r="E17" i="9"/>
  <c r="D10"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561344B-AFC8-4945-8887-6F769061CD81}"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9CB86602-A544-4A28-82BC-DF79A7DEDB08}" name="WorksheetConnection_Sheet5!$E$3:$F$52" type="102" refreshedVersion="7" minRefreshableVersion="5">
    <extLst>
      <ext xmlns:x15="http://schemas.microsoft.com/office/spreadsheetml/2010/11/main" uri="{DE250136-89BD-433C-8126-D09CA5730AF9}">
        <x15:connection id="Range">
          <x15:rangePr sourceName="_xlcn.WorksheetConnection_Sheet5E3F521"/>
        </x15:connection>
      </ext>
    </extLst>
  </connection>
</connections>
</file>

<file path=xl/sharedStrings.xml><?xml version="1.0" encoding="utf-8"?>
<sst xmlns="http://schemas.openxmlformats.org/spreadsheetml/2006/main" count="130132" uniqueCount="10955">
  <si>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</si>
  <si>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</si>
  <si>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</si>
  <si>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</si>
  <si>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</si>
  <si>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</si>
  <si>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</si>
  <si>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</si>
  <si>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</si>
  <si>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</si>
  <si>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</si>
  <si>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</si>
  <si>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</si>
  <si>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</si>
  <si>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</si>
  <si>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</si>
  <si>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</si>
  <si>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</si>
  <si>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</si>
  <si>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</si>
  <si>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</si>
  <si>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</si>
  <si>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</si>
  <si>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</si>
  <si>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</si>
  <si>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</si>
  <si>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</si>
  <si>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</si>
  <si>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</si>
  <si>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</si>
  <si>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</si>
  <si>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</si>
  <si>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</si>
  <si>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</si>
  <si>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</si>
  <si>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</si>
  <si>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</si>
  <si>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</si>
  <si>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</si>
  <si>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</si>
  <si>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</si>
  <si>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</si>
  <si>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</si>
  <si>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</si>
  <si>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</si>
  <si>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</si>
  <si>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</si>
  <si>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</si>
  <si>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</si>
  <si>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</si>
  <si>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</si>
  <si>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</si>
  <si>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</si>
  <si>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</si>
  <si>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</si>
  <si>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</si>
  <si>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</si>
  <si>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</si>
  <si>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</si>
  <si>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</si>
  <si>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</si>
  <si>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</si>
  <si>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</si>
  <si>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</si>
  <si>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</si>
  <si>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</si>
  <si>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</si>
  <si>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</si>
  <si>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</si>
  <si>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</si>
  <si>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</si>
  <si>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</si>
  <si>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</si>
  <si>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</si>
  <si>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</si>
  <si>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</si>
  <si>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</si>
  <si>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</si>
  <si>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</si>
  <si>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</si>
  <si>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</si>
  <si>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</si>
  <si>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</si>
  <si>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</si>
  <si>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</si>
  <si>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</si>
  <si>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</si>
  <si>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</si>
  <si>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</si>
  <si>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</si>
  <si>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</si>
  <si>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</si>
  <si>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</si>
  <si>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</si>
  <si>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</si>
  <si>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</si>
  <si>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</si>
  <si>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</si>
  <si>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</si>
  <si>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</si>
  <si>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</si>
  <si>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</si>
  <si>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</si>
  <si>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</si>
  <si>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</si>
  <si>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</si>
  <si>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</si>
  <si>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</si>
  <si>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</si>
  <si>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</si>
  <si>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</si>
  <si>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</si>
  <si>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</si>
  <si>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</si>
  <si>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</si>
  <si>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</si>
  <si>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</si>
  <si>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</si>
  <si>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</si>
  <si>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</si>
  <si>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</si>
  <si>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</si>
  <si>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</si>
  <si>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</si>
  <si>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</si>
  <si>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</si>
  <si>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</si>
  <si>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</si>
  <si>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</si>
  <si>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</si>
  <si>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</si>
  <si>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</si>
  <si>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</si>
  <si>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</si>
  <si>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</si>
  <si>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</si>
  <si>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</si>
  <si>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</si>
  <si>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</si>
  <si>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</si>
  <si>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</si>
  <si>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</si>
  <si>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</si>
  <si>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</si>
  <si>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</si>
  <si>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</si>
  <si>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</si>
  <si>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</si>
  <si>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</si>
  <si>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</si>
  <si>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</si>
  <si>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</si>
  <si>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</si>
  <si>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</si>
  <si>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</si>
  <si>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</si>
  <si>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</si>
  <si>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</si>
  <si>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</si>
  <si>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</si>
  <si>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</si>
  <si>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</si>
  <si>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</si>
  <si>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</si>
  <si>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</si>
  <si>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</si>
  <si>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</si>
  <si>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</si>
  <si>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</si>
  <si>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</si>
  <si>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</si>
  <si>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</si>
  <si>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</si>
  <si>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</si>
  <si>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</si>
  <si>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</si>
  <si>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</si>
  <si>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</si>
  <si>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</si>
  <si>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</si>
  <si>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</si>
  <si>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</si>
  <si>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</si>
  <si>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</si>
  <si>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</si>
  <si>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</si>
  <si>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</si>
  <si>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</si>
  <si>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</si>
  <si>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</si>
  <si>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</si>
  <si>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</si>
  <si>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</si>
  <si>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</si>
  <si>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</si>
  <si>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</si>
  <si>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</si>
  <si>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</si>
  <si>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</si>
  <si>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</si>
  <si>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</si>
  <si>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</si>
  <si>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</si>
  <si>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</si>
  <si>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</si>
  <si>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</si>
  <si>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</si>
  <si>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</si>
  <si>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</si>
  <si>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</si>
  <si>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</si>
  <si>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</si>
  <si>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</si>
  <si>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</si>
  <si>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</si>
  <si>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</si>
  <si>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</si>
  <si>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</si>
  <si>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</si>
  <si>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</si>
  <si>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</si>
  <si>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</si>
  <si>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</si>
  <si>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</si>
  <si>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</si>
  <si>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</si>
  <si>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</si>
  <si>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</si>
  <si>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</si>
  <si>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</si>
  <si>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</si>
  <si>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</si>
  <si>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</si>
  <si>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</si>
  <si>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</si>
  <si>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</si>
  <si>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</si>
  <si>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</si>
  <si>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</si>
  <si>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</si>
  <si>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</si>
  <si>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</si>
  <si>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</si>
  <si>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</si>
  <si>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</si>
  <si>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</si>
  <si>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</si>
  <si>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</si>
  <si>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</si>
  <si>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</si>
  <si>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</si>
  <si>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</si>
  <si>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</si>
  <si>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</si>
  <si>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</si>
  <si>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</si>
  <si>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</si>
  <si>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</si>
  <si>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</si>
  <si>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</si>
  <si>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</si>
  <si>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</si>
  <si>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</si>
  <si>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</si>
  <si>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</si>
  <si>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</si>
  <si>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</si>
  <si>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</si>
  <si>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</si>
  <si>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</si>
  <si>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</si>
  <si>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</si>
  <si>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</si>
  <si>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</si>
  <si>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</si>
  <si>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</si>
  <si>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</si>
  <si>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</si>
  <si>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</si>
  <si>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</si>
  <si>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</si>
  <si>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</si>
  <si>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</si>
  <si>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</si>
  <si>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</si>
  <si>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</si>
  <si>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</si>
  <si>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</si>
  <si>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</si>
  <si>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</si>
  <si>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</si>
  <si>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</si>
  <si>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</si>
  <si>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</si>
  <si>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</si>
  <si>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</si>
  <si>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</si>
  <si>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</si>
  <si>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</si>
  <si>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</si>
  <si>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</si>
  <si>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</si>
  <si>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</si>
  <si>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</si>
  <si>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</si>
  <si>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</si>
  <si>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</si>
  <si>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</si>
  <si>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</si>
  <si>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</si>
  <si>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</si>
  <si>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</si>
  <si>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</si>
  <si>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</si>
  <si>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</si>
  <si>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</si>
  <si>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</si>
  <si>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</si>
  <si>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</si>
  <si>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</si>
  <si>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</si>
  <si>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</si>
  <si>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</si>
  <si>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</si>
  <si>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</si>
  <si>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</si>
  <si>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</si>
  <si>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</si>
  <si>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</si>
  <si>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</si>
  <si>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</si>
  <si>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</si>
  <si>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</si>
  <si>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</si>
  <si>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</si>
  <si>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</si>
  <si>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</si>
  <si>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</si>
  <si>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</si>
  <si>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</si>
  <si>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</si>
  <si>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</si>
  <si>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</si>
  <si>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</si>
  <si>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</si>
  <si>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</si>
  <si>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</si>
  <si>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</si>
  <si>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</si>
  <si>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</si>
  <si>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</si>
  <si>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</si>
  <si>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</si>
  <si>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</si>
  <si>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</si>
  <si>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</si>
  <si>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</si>
  <si>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</si>
  <si>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</si>
  <si>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</si>
  <si>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</si>
  <si>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</si>
  <si>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</si>
  <si>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</si>
  <si>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</si>
  <si>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</si>
  <si>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</si>
  <si>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</si>
  <si>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</si>
  <si>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</si>
  <si>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</si>
  <si>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</si>
  <si>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</si>
  <si>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</si>
  <si>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</si>
  <si>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</si>
  <si>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</si>
  <si>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</si>
  <si>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</si>
  <si>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</si>
  <si>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</si>
  <si>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</si>
  <si>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</si>
  <si>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</si>
  <si>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</si>
  <si>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</si>
  <si>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</si>
  <si>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</si>
  <si>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</si>
  <si>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</si>
  <si>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</si>
  <si>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</si>
  <si>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</si>
  <si>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</si>
  <si>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</si>
  <si>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</si>
  <si>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</si>
  <si>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</si>
  <si>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</si>
  <si>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</si>
  <si>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</si>
  <si>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</si>
  <si>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</si>
  <si>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</si>
  <si>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</si>
  <si>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</si>
  <si>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</si>
  <si>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</si>
  <si>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</si>
  <si>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</si>
  <si>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</si>
  <si>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</si>
  <si>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</si>
  <si>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</si>
  <si>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</si>
  <si>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</si>
  <si>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</si>
  <si>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</si>
  <si>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</si>
  <si>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</si>
  <si>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</si>
  <si>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</si>
  <si>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</si>
  <si>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</si>
  <si>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</si>
  <si>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</si>
  <si>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</si>
  <si>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</si>
  <si>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</si>
  <si>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</si>
  <si>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</si>
  <si>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</si>
  <si>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</si>
  <si>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</si>
  <si>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</si>
  <si>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</si>
  <si>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</si>
  <si>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</si>
  <si>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</si>
  <si>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</si>
  <si>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</si>
  <si>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</si>
  <si>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</si>
  <si>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</si>
  <si>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</si>
  <si>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</si>
  <si>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</si>
  <si>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</si>
  <si>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</si>
  <si>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</si>
  <si>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</si>
  <si>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</si>
  <si>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</si>
  <si>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</si>
  <si>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</si>
  <si>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</si>
  <si>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</si>
  <si>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</si>
  <si>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</si>
  <si>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</si>
  <si>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</si>
  <si>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</si>
  <si>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</si>
  <si>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</si>
  <si>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</si>
  <si>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</si>
  <si>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</si>
  <si>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</si>
  <si>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</si>
  <si>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</si>
  <si>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</si>
  <si>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</si>
  <si>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</si>
  <si>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</si>
  <si>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</si>
  <si>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</si>
  <si>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</si>
  <si>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</si>
  <si>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</si>
  <si>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</si>
  <si>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</si>
  <si>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</si>
  <si>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</si>
  <si>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</si>
  <si>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</si>
  <si>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</si>
  <si>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</si>
  <si>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</si>
  <si>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</si>
  <si>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</si>
  <si>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</si>
  <si>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</si>
  <si>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</si>
  <si>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</si>
  <si>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</si>
  <si>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</si>
  <si>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</si>
  <si>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</si>
  <si>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</si>
  <si>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</si>
  <si>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</si>
  <si>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</si>
  <si>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</si>
  <si>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</si>
  <si>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</si>
  <si>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</si>
  <si>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</si>
  <si>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</si>
  <si>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</si>
  <si>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</si>
  <si>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</si>
  <si>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</si>
  <si>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</si>
  <si>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</si>
  <si>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</si>
  <si>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</si>
  <si>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</si>
  <si>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</si>
  <si>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</si>
  <si>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</si>
  <si>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</si>
  <si>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</si>
  <si>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</si>
  <si>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</si>
  <si>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</si>
  <si>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</si>
  <si>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</si>
  <si>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</si>
  <si>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</si>
  <si>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</si>
  <si>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</si>
  <si>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</si>
  <si>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</si>
  <si>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</si>
  <si>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</si>
  <si>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</si>
  <si>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</si>
  <si>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</si>
  <si>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</si>
  <si>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</si>
  <si>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</si>
  <si>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</si>
  <si>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</si>
  <si>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</si>
  <si>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</si>
  <si>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</si>
  <si>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</si>
  <si>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</si>
  <si>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</si>
  <si>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</si>
  <si>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</si>
  <si>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</si>
  <si>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</si>
  <si>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</si>
  <si>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</si>
  <si>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</si>
  <si>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</si>
  <si>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</si>
  <si>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</si>
  <si>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</si>
  <si>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</si>
  <si>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</si>
  <si>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</si>
  <si>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</si>
  <si>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</si>
  <si>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</si>
  <si>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</si>
  <si>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</si>
  <si>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</si>
  <si>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</si>
  <si>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</si>
  <si>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</si>
  <si>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</si>
  <si>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</si>
  <si>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</si>
  <si>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</si>
  <si>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</si>
  <si>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</si>
  <si>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</si>
  <si>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</si>
  <si>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</si>
  <si>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</si>
  <si>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</si>
  <si>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</si>
  <si>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</si>
  <si>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</si>
  <si>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</si>
  <si>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</si>
  <si>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</si>
  <si>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</si>
  <si>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</si>
  <si>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</si>
  <si>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</si>
  <si>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</si>
  <si>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</si>
  <si>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</si>
  <si>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</si>
  <si>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</si>
  <si>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</si>
  <si>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</si>
  <si>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</si>
  <si>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</si>
  <si>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</si>
  <si>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</si>
  <si>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</si>
  <si>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</si>
  <si>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</si>
  <si>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</si>
  <si>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</si>
  <si>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</si>
  <si>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</si>
  <si>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</si>
  <si>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</si>
  <si>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</si>
  <si>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</si>
  <si>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</si>
  <si>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</si>
  <si>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</si>
  <si>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</si>
  <si>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</si>
  <si>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</si>
  <si>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</si>
  <si>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</si>
  <si>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</si>
  <si>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</si>
  <si>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</si>
  <si>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</si>
  <si>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</si>
  <si>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</si>
  <si>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</si>
  <si>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</si>
  <si>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</si>
  <si>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</si>
  <si>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</si>
  <si>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</si>
  <si>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</si>
  <si>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</si>
  <si>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</si>
  <si>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</si>
  <si>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</si>
  <si>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</si>
  <si>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</si>
  <si>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</si>
  <si>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</si>
  <si>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</si>
  <si>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</si>
  <si>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</si>
  <si>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</si>
  <si>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</si>
  <si>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</si>
  <si>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</si>
  <si>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</si>
  <si>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</si>
  <si>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</si>
  <si>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</si>
  <si>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</si>
  <si>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</si>
  <si>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</si>
  <si>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</si>
  <si>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</si>
  <si>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</si>
  <si>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</si>
  <si>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</si>
  <si>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</si>
  <si>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</si>
  <si>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</si>
  <si>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</si>
  <si>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</si>
  <si>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</si>
  <si>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</si>
  <si>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</si>
  <si>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</si>
  <si>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</si>
  <si>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</si>
  <si>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</si>
  <si>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</si>
  <si>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</si>
  <si>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</si>
  <si>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</si>
  <si>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</si>
  <si>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</si>
  <si>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</si>
  <si>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</si>
  <si>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</si>
  <si>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</si>
  <si>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</si>
  <si>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</si>
  <si>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</si>
  <si>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</si>
  <si>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</si>
  <si>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</si>
  <si>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</si>
  <si>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</si>
  <si>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</si>
  <si>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</si>
  <si>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</si>
  <si>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</si>
  <si>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</si>
  <si>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</si>
  <si>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</si>
  <si>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</si>
  <si>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</si>
  <si>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</si>
  <si>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</si>
  <si>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</si>
  <si>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</si>
  <si>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</si>
  <si>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</si>
  <si>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</si>
  <si>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</si>
  <si>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</si>
  <si>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</si>
  <si>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</si>
  <si>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</si>
  <si>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</si>
  <si>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</si>
  <si>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</si>
  <si>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</si>
  <si>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</si>
  <si>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</si>
  <si>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</si>
  <si>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</si>
  <si>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</si>
  <si>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</si>
  <si>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</si>
  <si>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</si>
  <si>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</si>
  <si>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</si>
  <si>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</si>
  <si>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</si>
  <si>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</si>
  <si>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</si>
  <si>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</si>
  <si>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</si>
  <si>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</si>
  <si>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</si>
  <si>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</si>
  <si>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</si>
  <si>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</si>
  <si>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</si>
  <si>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</si>
  <si>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</si>
  <si>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</si>
  <si>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</si>
  <si>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</si>
  <si>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</si>
  <si>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</si>
  <si>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</si>
  <si>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</si>
  <si>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</si>
  <si>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</si>
  <si>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</si>
  <si>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</si>
  <si>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</si>
  <si>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</si>
  <si>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</si>
  <si>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</si>
  <si>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</si>
  <si>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</si>
  <si>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</si>
  <si>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</si>
  <si>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</si>
  <si>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</si>
  <si>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</si>
  <si>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</si>
  <si>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</si>
  <si>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</si>
  <si>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</si>
  <si>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</si>
  <si>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</si>
  <si>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</si>
  <si>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</si>
  <si>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</si>
  <si>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</si>
  <si>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</si>
  <si>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</si>
  <si>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</si>
  <si>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</si>
  <si>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</si>
  <si>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</si>
  <si>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</si>
  <si>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</si>
  <si>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</si>
  <si>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</si>
  <si>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</si>
  <si>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</si>
  <si>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</si>
  <si>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</si>
  <si>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</si>
  <si>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</si>
  <si>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</si>
  <si>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</si>
  <si>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</si>
  <si>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</si>
  <si>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</si>
  <si>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</si>
  <si>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</si>
  <si>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</si>
  <si>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</si>
  <si>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</si>
  <si>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</si>
  <si>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</si>
  <si>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</si>
  <si>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</si>
  <si>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</si>
  <si>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</si>
  <si>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</si>
  <si>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</si>
  <si>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</si>
  <si>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</si>
  <si>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</si>
  <si>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</si>
  <si>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</si>
  <si>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</si>
  <si>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</si>
  <si>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</si>
  <si>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</si>
  <si>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</si>
  <si>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</si>
  <si>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</si>
  <si>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</si>
  <si>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</si>
  <si>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</si>
  <si>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</si>
  <si>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</si>
  <si>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</si>
  <si>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</si>
  <si>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</si>
  <si>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</si>
  <si>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</si>
  <si>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</si>
  <si>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</si>
  <si>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</si>
  <si>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</si>
  <si>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</si>
  <si>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</si>
  <si>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</si>
  <si>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</si>
  <si>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</si>
  <si>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</si>
  <si>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</si>
  <si>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</si>
  <si>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</si>
  <si>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</si>
  <si>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</si>
  <si>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</si>
  <si>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</si>
  <si>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</si>
  <si>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</si>
  <si>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</si>
  <si>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</si>
  <si>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</si>
  <si>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</si>
  <si>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</si>
  <si>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</si>
  <si>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</si>
  <si>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</si>
  <si>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</si>
  <si>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</si>
  <si>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</si>
  <si>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</si>
  <si>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</si>
  <si>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</si>
  <si>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</si>
  <si>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</si>
  <si>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</si>
  <si>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</si>
  <si>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</si>
  <si>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</si>
  <si>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</si>
  <si>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</si>
  <si>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</si>
  <si>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</si>
  <si>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</si>
  <si>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</si>
  <si>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</si>
  <si>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</si>
  <si>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</si>
  <si>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</si>
  <si>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</si>
  <si>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</si>
  <si>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</si>
  <si>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</si>
  <si>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</si>
  <si>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</si>
  <si>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</si>
  <si>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</si>
  <si>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</si>
  <si>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</si>
  <si>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</si>
  <si>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</si>
  <si>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</si>
  <si>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</si>
  <si>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</si>
  <si>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</si>
  <si>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</si>
  <si>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</si>
  <si>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</si>
  <si>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</si>
  <si>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</si>
  <si>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</si>
  <si>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</si>
  <si>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</si>
  <si>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</si>
  <si>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</si>
  <si>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</si>
  <si>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</si>
  <si>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</si>
  <si>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</si>
  <si>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</si>
  <si>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</si>
  <si>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</si>
  <si>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</si>
  <si>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</si>
  <si>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</si>
  <si>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</si>
  <si>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</si>
  <si>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</si>
  <si>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</si>
  <si>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</si>
  <si>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</si>
  <si>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</si>
  <si>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</si>
  <si>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</si>
  <si>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</si>
  <si>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</si>
  <si>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</si>
  <si>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</si>
  <si>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</si>
  <si>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</si>
  <si>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</si>
  <si>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</si>
  <si>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</si>
  <si>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</si>
  <si>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</si>
  <si>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</si>
  <si>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</si>
  <si>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</si>
  <si>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</si>
  <si>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</si>
  <si>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</si>
  <si>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</si>
  <si>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</si>
  <si>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</si>
  <si>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</si>
  <si>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</si>
  <si>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</si>
  <si>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</si>
  <si>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</si>
  <si>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</si>
  <si>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</si>
  <si>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</si>
  <si>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</si>
  <si>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</si>
  <si>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</si>
  <si>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</si>
  <si>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</si>
  <si>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</si>
  <si>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</si>
  <si>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</si>
  <si>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</si>
  <si>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</si>
  <si>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</si>
  <si>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</si>
  <si>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</si>
  <si>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</si>
  <si>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</si>
  <si>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</si>
  <si>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</si>
  <si>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</si>
  <si>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</si>
  <si>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</si>
  <si>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</si>
  <si>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</si>
  <si>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</si>
  <si>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</si>
  <si>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</si>
  <si>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</si>
  <si>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</si>
  <si>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</si>
  <si>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</si>
  <si>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</si>
  <si>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</si>
  <si>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</si>
  <si>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</si>
  <si>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</si>
  <si>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</si>
  <si>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</si>
  <si>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</si>
  <si>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</si>
  <si>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</si>
  <si>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</si>
  <si>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</si>
  <si>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</si>
  <si>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</si>
  <si>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</si>
  <si>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</si>
  <si>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</si>
  <si>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</si>
  <si>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</si>
  <si>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</si>
  <si>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</si>
  <si>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</si>
  <si>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</si>
  <si>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</si>
  <si>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</si>
  <si>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</si>
  <si>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</si>
  <si>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</si>
  <si>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</si>
  <si>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</si>
  <si>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</si>
  <si>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</si>
  <si>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</si>
  <si>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</si>
  <si>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</si>
  <si>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</si>
  <si>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</si>
  <si>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</si>
  <si>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</si>
  <si>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</si>
  <si>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</si>
  <si>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</si>
  <si>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</si>
  <si>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</si>
  <si>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</si>
  <si>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</si>
  <si>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</si>
  <si>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</si>
  <si>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</si>
  <si>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</si>
  <si>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</si>
  <si>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</si>
  <si>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</si>
  <si>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</si>
  <si>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</si>
  <si>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</si>
  <si>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</si>
  <si>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</si>
  <si>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</si>
  <si>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</si>
  <si>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</si>
  <si>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</si>
  <si>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</si>
  <si>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</si>
  <si>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</si>
  <si>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</si>
  <si>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</si>
  <si>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</si>
  <si>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</si>
  <si>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</si>
  <si>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</si>
  <si>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</si>
  <si>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</si>
  <si>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</si>
  <si>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</si>
  <si>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</si>
  <si>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</si>
  <si>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</si>
  <si>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</si>
  <si>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</si>
  <si>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</si>
  <si>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</si>
  <si>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</si>
  <si>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</si>
  <si>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</si>
  <si>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</si>
  <si>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</si>
  <si>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</si>
  <si>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</si>
  <si>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</si>
  <si>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</si>
  <si>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</si>
  <si>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</si>
  <si>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</si>
  <si>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</si>
  <si>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</si>
  <si>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</si>
  <si>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</si>
  <si>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</si>
  <si>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</si>
  <si>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</si>
  <si>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</si>
  <si>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</si>
  <si>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</si>
  <si>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</si>
  <si>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</si>
  <si>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</si>
  <si>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</si>
  <si>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</si>
  <si>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</si>
  <si>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</si>
  <si>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</si>
  <si>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</si>
  <si>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</si>
  <si>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</si>
  <si>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</si>
  <si>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</si>
  <si>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</si>
  <si>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</si>
  <si>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</si>
  <si>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</si>
  <si>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</si>
  <si>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</si>
  <si>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</si>
  <si>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</si>
  <si>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</si>
  <si>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</si>
  <si>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</si>
  <si>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</si>
  <si>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</si>
  <si>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</si>
  <si>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</si>
  <si>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</si>
  <si>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</si>
  <si>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</si>
  <si>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</si>
  <si>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</si>
  <si>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</si>
  <si>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</si>
  <si>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</si>
  <si>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</si>
  <si>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</si>
  <si>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</si>
  <si>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</si>
  <si>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</si>
  <si>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</si>
  <si>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</si>
  <si>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</si>
  <si>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</si>
  <si>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</si>
  <si>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</si>
  <si>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</si>
  <si>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</si>
  <si>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</si>
  <si>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</si>
  <si>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</si>
  <si>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</si>
  <si>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</si>
  <si>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</si>
  <si>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</si>
  <si>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</si>
  <si>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</si>
  <si>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</si>
  <si>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</si>
  <si>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</si>
  <si>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</si>
  <si>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</si>
  <si>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</si>
  <si>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</si>
  <si>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</si>
  <si>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</si>
  <si>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</si>
  <si>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</si>
  <si>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</si>
  <si>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</si>
  <si>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</si>
  <si>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</si>
  <si>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</si>
  <si>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</si>
  <si>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</si>
  <si>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</si>
  <si>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</si>
  <si>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</si>
  <si>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</si>
  <si>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</si>
  <si>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</si>
  <si>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</si>
  <si>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</si>
  <si>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</si>
  <si>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</si>
  <si>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</si>
  <si>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</si>
  <si>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</si>
  <si>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</si>
  <si>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</si>
  <si>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</si>
  <si>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</si>
  <si>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</si>
  <si>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</si>
  <si>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</si>
  <si>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</si>
  <si>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</si>
  <si>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</si>
  <si>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</si>
  <si>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</si>
  <si>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</si>
  <si>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</si>
  <si>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</si>
  <si>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</si>
  <si>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</si>
  <si>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</si>
  <si>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</si>
  <si>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</si>
  <si>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</si>
  <si>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</si>
  <si>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</si>
  <si>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</si>
  <si>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</si>
  <si>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</si>
  <si>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</si>
  <si>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</si>
  <si>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</si>
  <si>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</si>
  <si>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</si>
  <si>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</si>
  <si>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</si>
  <si>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</si>
  <si>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</si>
  <si>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</si>
  <si>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</si>
  <si>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</si>
  <si>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</si>
  <si>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</si>
  <si>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</si>
  <si>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</si>
  <si>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</si>
  <si>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</si>
  <si>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</si>
  <si>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</si>
  <si>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</si>
  <si>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</si>
  <si>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</si>
  <si>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</si>
  <si>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</si>
  <si>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</si>
  <si>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</si>
  <si>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</si>
  <si>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</si>
  <si>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</si>
  <si>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</si>
  <si>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</si>
  <si>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</si>
  <si>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</si>
  <si>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</si>
  <si>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</si>
  <si>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</si>
  <si>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</si>
  <si>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</si>
  <si>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</si>
  <si>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</si>
  <si>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</si>
  <si>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</si>
  <si>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</si>
  <si>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</si>
  <si>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</si>
  <si>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</si>
  <si>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</si>
  <si>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</si>
  <si>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</si>
  <si>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</si>
  <si>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</si>
  <si>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</si>
  <si>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</si>
  <si>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</si>
  <si>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</si>
  <si>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</si>
  <si>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</si>
  <si>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</si>
  <si>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</si>
  <si>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</si>
  <si>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</si>
  <si>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</si>
  <si>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</si>
  <si>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</si>
  <si>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</si>
  <si>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</si>
  <si>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</si>
  <si>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</si>
  <si>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</si>
  <si>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</si>
  <si>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</si>
  <si>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</si>
  <si>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</si>
  <si>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</si>
  <si>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</si>
  <si>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</si>
  <si>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</si>
  <si>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</si>
  <si>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</si>
  <si>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</si>
  <si>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</si>
  <si>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</si>
  <si>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</si>
  <si>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</si>
  <si>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</si>
  <si>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</si>
  <si>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</si>
  <si>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</si>
  <si>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</si>
  <si>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</si>
  <si>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</si>
  <si>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</si>
  <si>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</si>
  <si>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</si>
  <si>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</si>
  <si>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</si>
  <si>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</si>
  <si>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</si>
  <si>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</si>
  <si>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</si>
  <si>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</si>
  <si>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</si>
  <si>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</si>
  <si>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</si>
  <si>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</si>
  <si>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</si>
  <si>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</si>
  <si>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</si>
  <si>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</si>
  <si>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</si>
  <si>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</si>
  <si>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</si>
  <si>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</si>
  <si>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</si>
  <si>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</si>
  <si>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</si>
  <si>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</si>
  <si>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</si>
  <si>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</si>
  <si>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</si>
  <si>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</si>
  <si>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</si>
  <si>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</si>
  <si>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</si>
  <si>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</si>
  <si>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</si>
  <si>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</si>
  <si>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</si>
  <si>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</si>
  <si>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</si>
  <si>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</si>
  <si>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</si>
  <si>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</si>
  <si>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</si>
  <si>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</si>
  <si>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</si>
  <si>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</si>
  <si>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</si>
  <si>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</si>
  <si>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</si>
  <si>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</si>
  <si>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</si>
  <si>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</si>
  <si>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</si>
  <si>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</si>
  <si>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</si>
  <si>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</si>
  <si>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</si>
  <si>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</si>
  <si>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</si>
  <si>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</si>
  <si>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</si>
  <si>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</si>
  <si>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</si>
  <si>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</si>
  <si>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</si>
  <si>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</si>
  <si>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</si>
  <si>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</si>
  <si>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</si>
  <si>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</si>
  <si>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</si>
  <si>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</si>
  <si>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</si>
  <si>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</si>
  <si>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</si>
  <si>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</si>
  <si>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</si>
  <si>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</si>
  <si>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</si>
  <si>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</si>
  <si>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</si>
  <si>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</si>
  <si>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</si>
  <si>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</si>
  <si>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</si>
  <si>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</si>
  <si>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</si>
  <si>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</si>
  <si>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</si>
  <si>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</si>
  <si>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</si>
  <si>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</si>
  <si>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</si>
  <si>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</si>
  <si>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</si>
  <si>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</si>
  <si>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</si>
  <si>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</si>
  <si>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</si>
  <si>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</si>
  <si>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</si>
  <si>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</si>
  <si>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</si>
  <si>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</si>
  <si>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</si>
  <si>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</si>
  <si>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</si>
  <si>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</si>
  <si>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</si>
  <si>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</si>
  <si>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</si>
  <si>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</si>
  <si>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</si>
  <si>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</si>
  <si>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</si>
  <si>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</si>
  <si>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</si>
  <si>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</si>
  <si>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</si>
  <si>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</si>
  <si>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</si>
  <si>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</si>
  <si>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</si>
  <si>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</si>
  <si>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</si>
  <si>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</si>
  <si>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</si>
  <si>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</si>
  <si>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</si>
  <si>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</si>
  <si>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</si>
  <si>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</si>
  <si>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</si>
  <si>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</si>
  <si>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</si>
  <si>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</si>
  <si>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</si>
  <si>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</si>
  <si>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</si>
  <si>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</si>
  <si>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</si>
  <si>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</si>
  <si>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</si>
  <si>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</si>
  <si>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</si>
  <si>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</si>
  <si>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</si>
  <si>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</si>
  <si>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</si>
  <si>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</si>
  <si>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</si>
  <si>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</si>
  <si>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</si>
  <si>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</si>
  <si>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</si>
  <si>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</si>
  <si>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</si>
  <si>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</si>
  <si>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</si>
  <si>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</si>
  <si>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</si>
  <si>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</si>
  <si>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</si>
  <si>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</si>
  <si>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</si>
  <si>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</si>
  <si>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</si>
  <si>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</si>
  <si>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</si>
  <si>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</si>
  <si>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</si>
  <si>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</si>
  <si>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</si>
  <si>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</si>
  <si>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</si>
  <si>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</si>
  <si>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</si>
  <si>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</si>
  <si>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</si>
  <si>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</si>
  <si>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</si>
  <si>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</si>
  <si>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</si>
  <si>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</si>
  <si>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</si>
  <si>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</si>
  <si>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</si>
  <si>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</si>
  <si>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</si>
  <si>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</si>
  <si>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</si>
  <si>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</si>
  <si>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</si>
  <si>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</si>
  <si>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</si>
  <si>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</si>
  <si>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</si>
  <si>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</si>
  <si>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</si>
  <si>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</si>
  <si>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</si>
  <si>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</si>
  <si>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</si>
  <si>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</si>
  <si>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</si>
  <si>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</si>
  <si>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</si>
  <si>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</si>
  <si>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</si>
  <si>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</si>
  <si>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</si>
  <si>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</si>
  <si>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</si>
  <si>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</si>
  <si>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</si>
  <si>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</si>
  <si>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</si>
  <si>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</si>
  <si>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</si>
  <si>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</si>
  <si>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</si>
  <si>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</si>
  <si>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</si>
  <si>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</si>
  <si>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</si>
  <si>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</si>
  <si>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</si>
  <si>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</si>
  <si>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</si>
  <si>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</si>
  <si>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</si>
  <si>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</si>
  <si>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</si>
  <si>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</si>
  <si>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</si>
  <si>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</si>
  <si>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</si>
  <si>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</si>
  <si>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</si>
  <si>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</si>
  <si>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</si>
  <si>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</si>
  <si>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</si>
  <si>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</si>
  <si>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</si>
  <si>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</si>
  <si>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</si>
  <si>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</si>
  <si>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</si>
  <si>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</si>
  <si>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</si>
  <si>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</si>
  <si>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</si>
  <si>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</si>
  <si>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</si>
  <si>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</si>
  <si>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</si>
  <si>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</si>
  <si>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</si>
  <si>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</si>
  <si>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</si>
  <si>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</si>
  <si>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</si>
  <si>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</si>
  <si>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</si>
  <si>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</si>
  <si>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</si>
  <si>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</si>
  <si>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</si>
  <si>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</si>
  <si>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</si>
  <si>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</si>
  <si>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</si>
  <si>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</si>
  <si>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</si>
  <si>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</si>
  <si>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</si>
  <si>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</si>
  <si>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</si>
  <si>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</si>
  <si>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</si>
  <si>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</si>
  <si>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</si>
  <si>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</si>
  <si>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</si>
  <si>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</si>
  <si>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</si>
  <si>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</si>
  <si>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</si>
  <si>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</si>
  <si>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</si>
  <si>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</si>
  <si>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</si>
  <si>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</si>
  <si>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</si>
  <si>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</si>
  <si>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</si>
  <si>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</si>
  <si>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</si>
  <si>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</si>
  <si>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</si>
  <si>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</si>
  <si>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</si>
  <si>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</si>
  <si>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</si>
  <si>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</si>
  <si>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</si>
  <si>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</si>
  <si>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</si>
  <si>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</si>
  <si>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</si>
  <si>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</si>
  <si>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</si>
  <si>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</si>
  <si>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</si>
  <si>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</si>
  <si>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</si>
  <si>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</si>
  <si>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</si>
  <si>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</si>
  <si>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</si>
  <si>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</si>
  <si>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</si>
  <si>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</si>
  <si>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</si>
  <si>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</si>
  <si>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</si>
  <si>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</si>
  <si>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</si>
  <si>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</si>
  <si>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</si>
  <si>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</si>
  <si>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</si>
  <si>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</si>
  <si>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</si>
  <si>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</si>
  <si>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</si>
  <si>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</si>
  <si>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</si>
  <si>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</si>
  <si>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</si>
  <si>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</si>
  <si>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</si>
  <si>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</si>
  <si>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</si>
  <si>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</si>
  <si>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</si>
  <si>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</si>
  <si>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</si>
  <si>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</si>
  <si>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</si>
  <si>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</si>
  <si>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</si>
  <si>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</si>
  <si>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</si>
  <si>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</si>
  <si>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</si>
  <si>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</si>
  <si>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</si>
  <si>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</si>
  <si>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</si>
  <si>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</si>
  <si>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</si>
  <si>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</si>
  <si>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</si>
  <si>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</si>
  <si>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</si>
  <si>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</si>
  <si>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</si>
  <si>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</si>
  <si>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</si>
  <si>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</si>
  <si>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</si>
  <si>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</si>
  <si>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</si>
  <si>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</si>
  <si>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</si>
  <si>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</si>
  <si>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</si>
  <si>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</si>
  <si>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</si>
  <si>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</si>
  <si>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</si>
  <si>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</si>
  <si>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</si>
  <si>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</si>
  <si>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</si>
  <si>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</si>
  <si>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</si>
  <si>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</si>
  <si>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</si>
  <si>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</si>
  <si>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</si>
  <si>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</si>
  <si>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</si>
  <si>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</si>
  <si>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</si>
  <si>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</si>
  <si>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</si>
  <si>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</si>
  <si>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</si>
  <si>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</si>
  <si>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</si>
  <si>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</si>
  <si>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</si>
  <si>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</si>
  <si>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</si>
  <si>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</si>
  <si>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</si>
  <si>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</si>
  <si>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</si>
  <si>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</si>
  <si>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</si>
  <si>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</si>
  <si>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</si>
  <si>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</si>
  <si>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</si>
  <si>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</si>
  <si>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</si>
  <si>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</si>
  <si>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</si>
  <si>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</si>
  <si>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</si>
  <si>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</si>
  <si>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</si>
  <si>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</si>
  <si>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</si>
  <si>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</si>
  <si>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</si>
  <si>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</si>
  <si>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</si>
  <si>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</si>
  <si>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</si>
  <si>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</si>
  <si>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</si>
  <si>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</si>
  <si>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</si>
  <si>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</si>
  <si>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</si>
  <si>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</si>
  <si>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</si>
  <si>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</si>
  <si>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</si>
  <si>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</si>
  <si>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</si>
  <si>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</si>
  <si>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</si>
  <si>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</si>
  <si>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</si>
  <si>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</si>
  <si>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</si>
  <si>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</si>
  <si>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</si>
  <si>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</si>
  <si>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</si>
  <si>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</si>
  <si>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</si>
  <si>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</si>
  <si>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</si>
  <si>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</si>
  <si>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</si>
  <si>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</si>
  <si>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</si>
  <si>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</si>
  <si>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</si>
  <si>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</si>
  <si>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</si>
  <si>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</si>
  <si>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</si>
  <si>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</si>
  <si>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</si>
  <si>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</si>
  <si>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</si>
  <si>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</si>
  <si>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</si>
  <si>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</si>
  <si>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</si>
  <si>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</si>
  <si>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</si>
  <si>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</si>
  <si>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</si>
  <si>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</si>
  <si>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</si>
  <si>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</si>
  <si>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</si>
  <si>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</si>
  <si>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</si>
  <si>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</si>
  <si>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</si>
  <si>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</si>
  <si>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</si>
  <si>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</si>
  <si>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</si>
  <si>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</si>
  <si>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</si>
  <si>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</si>
  <si>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</si>
  <si>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</si>
  <si>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</si>
  <si>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</si>
  <si>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</si>
  <si>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</si>
  <si>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</si>
  <si>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</si>
  <si>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</si>
  <si>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</si>
  <si>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</si>
  <si>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</si>
  <si>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</si>
  <si>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</si>
  <si>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</si>
  <si>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</si>
  <si>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</si>
  <si>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</si>
  <si>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</si>
  <si>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</si>
  <si>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</si>
  <si>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</si>
  <si>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</si>
  <si>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</si>
  <si>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</si>
  <si>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</si>
  <si>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</si>
  <si>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</si>
  <si>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</si>
  <si>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</si>
  <si>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</si>
  <si>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</si>
  <si>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</si>
  <si>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</si>
  <si>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</si>
  <si>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</si>
  <si>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</si>
  <si>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</si>
  <si>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</si>
  <si>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</si>
  <si>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</si>
  <si>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</si>
  <si>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</si>
  <si>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</si>
  <si>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</si>
  <si>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</si>
  <si>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</si>
  <si>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</si>
  <si>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</si>
  <si>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</si>
  <si>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</si>
  <si>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</si>
  <si>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</si>
  <si>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</si>
  <si>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</si>
  <si>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</si>
  <si>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</si>
  <si>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</si>
  <si>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</si>
  <si>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</si>
  <si>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</si>
  <si>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</si>
  <si>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</si>
  <si>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</si>
  <si>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</si>
  <si>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</si>
  <si>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</si>
  <si>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</si>
  <si>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</si>
  <si>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</si>
  <si>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</si>
  <si>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</si>
  <si>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</si>
  <si>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</si>
  <si>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</si>
  <si>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</si>
  <si>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</si>
  <si>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</si>
  <si>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</si>
  <si>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</si>
  <si>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</si>
  <si>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</si>
  <si>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</si>
  <si>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</si>
  <si>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</si>
  <si>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</si>
  <si>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</si>
  <si>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</si>
  <si>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</si>
  <si>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</si>
  <si>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</si>
  <si>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</si>
  <si>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</si>
  <si>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</si>
  <si>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</si>
  <si>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</si>
  <si>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</si>
  <si>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</si>
  <si>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</si>
  <si>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</si>
  <si>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</si>
  <si>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</si>
  <si>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</si>
  <si>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</si>
  <si>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</si>
  <si>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</si>
  <si>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</si>
  <si>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</si>
  <si>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</si>
  <si>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</si>
  <si>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</si>
  <si>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</si>
  <si>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</si>
  <si>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</si>
  <si>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</si>
  <si>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</si>
  <si>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</si>
  <si>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</si>
  <si>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</si>
  <si>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</si>
  <si>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</si>
  <si>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</si>
  <si>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</si>
  <si>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</si>
  <si>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</si>
  <si>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</si>
  <si>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</si>
  <si>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</si>
  <si>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</si>
  <si>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</si>
  <si>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</si>
  <si>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</si>
  <si>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</si>
  <si>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</si>
  <si>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</si>
  <si>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</si>
  <si>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</si>
  <si>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</si>
  <si>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</si>
  <si>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</si>
  <si>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</si>
  <si>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</si>
  <si>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</si>
  <si>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</si>
  <si>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</si>
  <si>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</si>
  <si>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</si>
  <si>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</si>
  <si>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</si>
  <si>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</si>
  <si>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</si>
  <si>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</si>
  <si>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</si>
  <si>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</si>
  <si>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</si>
  <si>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</si>
  <si>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</si>
  <si>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</si>
  <si>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</si>
  <si>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</si>
  <si>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</si>
  <si>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</si>
  <si>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</si>
  <si>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</si>
  <si>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</si>
  <si>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</si>
  <si>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</si>
  <si>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</si>
  <si>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</si>
  <si>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</si>
  <si>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</si>
  <si>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</si>
  <si>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</si>
  <si>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</si>
  <si>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</si>
  <si>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</si>
  <si>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</si>
  <si>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</si>
  <si>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</si>
  <si>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</si>
  <si>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</si>
  <si>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</si>
  <si>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</si>
  <si>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</si>
  <si>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</si>
  <si>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</si>
  <si>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</si>
  <si>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</si>
  <si>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</si>
  <si>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</si>
  <si>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</si>
  <si>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</si>
  <si>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</si>
  <si>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</si>
  <si>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</si>
  <si>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</si>
  <si>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</si>
  <si>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</si>
  <si>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</si>
  <si>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</si>
  <si>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</si>
  <si>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</si>
  <si>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</si>
  <si>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</si>
  <si>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</si>
  <si>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</si>
  <si>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</si>
  <si>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</si>
  <si>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</si>
  <si>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</si>
  <si>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</si>
  <si>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</si>
  <si>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</si>
  <si>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</si>
  <si>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</si>
  <si>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</si>
  <si>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</si>
  <si>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</si>
  <si>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</si>
  <si>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</si>
  <si>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</si>
  <si>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</si>
  <si>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</si>
  <si>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</si>
  <si>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</si>
  <si>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</si>
  <si>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</si>
  <si>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</si>
  <si>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</si>
  <si>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</si>
  <si>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</si>
  <si>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</si>
  <si>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</si>
  <si>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</si>
  <si>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</si>
  <si>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</si>
  <si>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</si>
  <si>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</si>
  <si>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</si>
  <si>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</si>
  <si>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</si>
  <si>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</si>
  <si>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</si>
  <si>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</si>
  <si>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</si>
  <si>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</si>
  <si>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</si>
  <si>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</si>
  <si>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</si>
  <si>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</si>
  <si>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</si>
  <si>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</si>
  <si>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</si>
  <si>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</si>
  <si>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</si>
  <si>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</si>
  <si>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</si>
  <si>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</si>
  <si>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</si>
  <si>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</si>
  <si>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</si>
  <si>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</si>
  <si>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</si>
  <si>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</si>
  <si>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</si>
  <si>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</si>
  <si>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</si>
  <si>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</si>
  <si>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</si>
  <si>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</si>
  <si>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</si>
  <si>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</si>
  <si>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</si>
  <si>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</si>
  <si>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</si>
  <si>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</si>
  <si>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</si>
  <si>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</si>
  <si>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</si>
  <si>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</si>
  <si>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</si>
  <si>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</si>
  <si>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</si>
  <si>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</si>
  <si>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</si>
  <si>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</si>
  <si>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</si>
  <si>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</si>
  <si>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</si>
  <si>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</si>
  <si>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</si>
  <si>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</si>
  <si>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</si>
  <si>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</si>
  <si>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</si>
  <si>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</si>
  <si>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</si>
  <si>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</si>
  <si>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</si>
  <si>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</si>
  <si>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</si>
  <si>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</si>
  <si>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</si>
  <si>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</si>
  <si>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</si>
  <si>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</si>
  <si>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</si>
  <si>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</si>
  <si>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</si>
  <si>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</si>
  <si>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</si>
  <si>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</si>
  <si>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</si>
  <si>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</si>
  <si>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</si>
  <si>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</si>
  <si>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</si>
  <si>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</si>
  <si>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</si>
  <si>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</si>
  <si>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</si>
  <si>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</si>
  <si>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</si>
  <si>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</si>
  <si>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</si>
  <si>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</si>
  <si>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</si>
  <si>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</si>
  <si>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</si>
  <si>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</si>
  <si>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</si>
  <si>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</si>
  <si>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</si>
  <si>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</si>
  <si>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</si>
  <si>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</si>
  <si>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</si>
  <si>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</si>
  <si>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</si>
  <si>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</si>
  <si>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</si>
  <si>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</si>
  <si>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</si>
  <si>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</si>
  <si>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</si>
  <si>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</si>
  <si>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</si>
  <si>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</si>
  <si>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</si>
  <si>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</si>
  <si>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</si>
  <si>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</si>
  <si>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</si>
  <si>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</si>
  <si>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</si>
  <si>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</si>
  <si>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</si>
  <si>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</si>
  <si>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</si>
  <si>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</si>
  <si>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</si>
  <si>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</si>
  <si>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</si>
  <si>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</si>
  <si>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</si>
  <si>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</si>
  <si>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</si>
  <si>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</si>
  <si>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</si>
  <si>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</si>
  <si>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</si>
  <si>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</si>
  <si>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</si>
  <si>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</si>
  <si>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</si>
  <si>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</si>
  <si>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</si>
  <si>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</si>
  <si>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</si>
  <si>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</si>
  <si>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</si>
  <si>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</si>
  <si>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</si>
  <si>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</si>
  <si>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</si>
  <si>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</si>
  <si>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</si>
  <si>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</si>
  <si>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</si>
  <si>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</si>
  <si>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</si>
  <si>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</si>
  <si>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</si>
  <si>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</si>
  <si>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</si>
  <si>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</si>
  <si>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</si>
  <si>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</si>
  <si>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</si>
  <si>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</si>
  <si>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</si>
  <si>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</si>
  <si>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</si>
  <si>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</si>
  <si>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</si>
  <si>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</si>
  <si>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</si>
  <si>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</si>
  <si>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</si>
  <si>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</si>
  <si>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</si>
  <si>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</si>
  <si>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</si>
  <si>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</si>
  <si>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</si>
  <si>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</si>
  <si>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</si>
  <si>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</si>
  <si>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</si>
  <si>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</si>
  <si>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</si>
  <si>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</si>
  <si>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</si>
  <si>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</si>
  <si>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</si>
  <si>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</si>
  <si>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</si>
  <si>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</si>
  <si>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</si>
  <si>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</si>
  <si>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</si>
  <si>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</si>
  <si>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</si>
  <si>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</si>
  <si>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</si>
  <si>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</si>
  <si>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</si>
  <si>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</si>
  <si>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</si>
  <si>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</si>
  <si>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</si>
  <si>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</si>
  <si>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</si>
  <si>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</si>
  <si>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</si>
  <si>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</si>
  <si>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</si>
  <si>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</si>
  <si>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</si>
  <si>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</si>
  <si>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</si>
  <si>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</si>
  <si>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</si>
  <si>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</si>
  <si>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</si>
  <si>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</si>
  <si>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</si>
  <si>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</si>
  <si>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</si>
  <si>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</si>
  <si>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</si>
  <si>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</si>
  <si>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</si>
  <si>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</si>
  <si>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</si>
  <si>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</si>
  <si>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</si>
  <si>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</si>
  <si>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</si>
  <si>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</si>
  <si>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</si>
  <si>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</si>
  <si>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</si>
  <si>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</si>
  <si>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</si>
  <si>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</si>
  <si>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</si>
  <si>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</si>
  <si>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</si>
  <si>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</si>
  <si>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</si>
  <si>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</si>
  <si>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</si>
  <si>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</si>
  <si>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</si>
  <si>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</si>
  <si>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</si>
  <si>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</si>
  <si>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</si>
  <si>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</si>
  <si>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</si>
  <si>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</si>
  <si>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</si>
  <si>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</si>
  <si>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</si>
  <si>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</si>
  <si>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</si>
  <si>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</si>
  <si>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</si>
  <si>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</si>
  <si>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</si>
  <si>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</si>
  <si>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</si>
  <si>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</si>
  <si>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</si>
  <si>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</si>
  <si>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</si>
  <si>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</si>
  <si>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</si>
  <si>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</si>
  <si>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</si>
  <si>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</si>
  <si>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</si>
  <si>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</si>
  <si>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</si>
  <si>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</si>
  <si>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</si>
  <si>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</si>
  <si>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</si>
  <si>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</si>
  <si>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</si>
  <si>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</si>
  <si>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</si>
  <si>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</si>
  <si>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</si>
  <si>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</si>
  <si>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</si>
  <si>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</si>
  <si>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</si>
  <si>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</si>
  <si>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</si>
  <si>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</si>
  <si>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</si>
  <si>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</si>
  <si>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</si>
  <si>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</si>
  <si>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</si>
  <si>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</si>
  <si>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</si>
  <si>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</si>
  <si>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</si>
  <si>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</si>
  <si>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</si>
  <si>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</si>
  <si>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</si>
  <si>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</si>
  <si>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</si>
  <si>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</si>
  <si>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</si>
  <si>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</si>
  <si>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</si>
  <si>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</si>
  <si>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</si>
  <si>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</si>
  <si>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</si>
  <si>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</si>
  <si>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</si>
  <si>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</si>
  <si>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</si>
  <si>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</si>
  <si>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</si>
  <si>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</si>
  <si>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</si>
  <si>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</si>
  <si>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</si>
  <si>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</si>
  <si>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</si>
  <si>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</si>
  <si>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</si>
  <si>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</si>
  <si>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</si>
  <si>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</si>
  <si>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</si>
  <si>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</si>
  <si>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</si>
  <si>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</si>
  <si>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</si>
  <si>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</si>
  <si>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</si>
  <si>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</si>
  <si>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</si>
  <si>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</si>
  <si>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</si>
  <si>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</si>
  <si>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</si>
  <si>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</si>
  <si>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</si>
  <si>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</si>
  <si>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</si>
  <si>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</si>
  <si>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</si>
  <si>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</si>
  <si>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</si>
  <si>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</si>
  <si>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</si>
  <si>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</si>
  <si>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</si>
  <si>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</si>
  <si>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</si>
  <si>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</si>
  <si>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</si>
  <si>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</si>
  <si>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</si>
  <si>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</si>
  <si>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</si>
  <si>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</si>
  <si>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</si>
  <si>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</si>
  <si>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</si>
  <si>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</si>
  <si>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</si>
  <si>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</si>
  <si>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</si>
  <si>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</si>
  <si>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</si>
  <si>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</si>
  <si>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</si>
  <si>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</si>
  <si>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</si>
  <si>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</si>
  <si>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</si>
  <si>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</si>
  <si>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</si>
  <si>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</si>
  <si>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</si>
  <si>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</si>
  <si>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</si>
  <si>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</si>
  <si>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</si>
  <si>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</si>
  <si>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</si>
  <si>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</si>
  <si>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</si>
  <si>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</si>
  <si>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</si>
  <si>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</si>
  <si>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</si>
  <si>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</si>
  <si>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</si>
  <si>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</si>
  <si>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</si>
  <si>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</si>
  <si>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</si>
  <si>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</si>
  <si>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</si>
  <si>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</si>
  <si>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</si>
  <si>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</si>
  <si>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</si>
  <si>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</si>
  <si>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</si>
  <si>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</si>
  <si>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</si>
  <si>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</si>
  <si>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</si>
  <si>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</si>
  <si>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</si>
  <si>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</si>
  <si>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</si>
  <si>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</si>
  <si>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</si>
  <si>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</si>
  <si>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</si>
  <si>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</si>
  <si>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</si>
  <si>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</si>
  <si>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</si>
  <si>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</si>
  <si>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</si>
  <si>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</si>
  <si>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</si>
  <si>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</si>
  <si>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</si>
  <si>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</si>
  <si>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</si>
  <si>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</si>
  <si>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</si>
  <si>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</si>
  <si>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</si>
  <si>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</si>
  <si>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</si>
  <si>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</si>
  <si>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</si>
  <si>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</si>
  <si>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</si>
  <si>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</si>
  <si>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</si>
  <si>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</si>
  <si>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</si>
  <si>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</si>
  <si>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</si>
  <si>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</si>
  <si>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</si>
  <si>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</si>
  <si>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</si>
  <si>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</si>
  <si>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</si>
  <si>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</si>
  <si>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</si>
  <si>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</si>
  <si>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</si>
  <si>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</si>
  <si>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</si>
  <si>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</si>
  <si>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</si>
  <si>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</si>
  <si>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</si>
  <si>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</si>
  <si>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</si>
  <si>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</si>
  <si>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</si>
  <si>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</si>
  <si>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</si>
  <si>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</si>
  <si>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</si>
  <si>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</si>
  <si>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</si>
  <si>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</si>
  <si>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</si>
  <si>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</si>
  <si>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</si>
  <si>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</si>
  <si>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</si>
  <si>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</si>
  <si>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</si>
  <si>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</si>
  <si>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</si>
  <si>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</si>
  <si>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</si>
  <si>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</si>
  <si>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</si>
  <si>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</si>
  <si>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</si>
  <si>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</si>
  <si>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</si>
  <si>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</si>
  <si>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</si>
  <si>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</si>
  <si>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</si>
  <si>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</si>
  <si>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</si>
  <si>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</si>
  <si>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</si>
  <si>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</si>
  <si>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</si>
  <si>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</si>
  <si>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</si>
  <si>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</si>
  <si>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</si>
  <si>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</si>
  <si>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</si>
  <si>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</si>
  <si>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</si>
  <si>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</si>
  <si>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</si>
  <si>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</si>
  <si>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</si>
  <si>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</si>
  <si>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</si>
  <si>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</si>
  <si>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</si>
  <si>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</si>
  <si>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</si>
  <si>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</si>
  <si>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</si>
  <si>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</si>
  <si>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</si>
  <si>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</si>
  <si>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</si>
  <si>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</si>
  <si>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</si>
  <si>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</si>
  <si>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</si>
  <si>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</si>
  <si>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</si>
  <si>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</si>
  <si>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</si>
  <si>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</si>
  <si>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</si>
  <si>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</si>
  <si>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</si>
  <si>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</si>
  <si>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</si>
  <si>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</si>
  <si>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</si>
  <si>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</si>
  <si>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</si>
  <si>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</si>
  <si>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</si>
  <si>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</si>
  <si>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</si>
  <si>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</si>
  <si>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</si>
  <si>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</si>
  <si>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</si>
  <si>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</si>
  <si>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</si>
  <si>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</si>
  <si>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</si>
  <si>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</si>
  <si>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</si>
  <si>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</si>
  <si>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</si>
  <si>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</si>
  <si>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</si>
  <si>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</si>
  <si>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</si>
  <si>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</si>
  <si>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</si>
  <si>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</si>
  <si>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</si>
  <si>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</si>
  <si>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</si>
  <si>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</si>
  <si>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</si>
  <si>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</si>
  <si>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</si>
  <si>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</si>
  <si>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</si>
  <si>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</si>
  <si>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</si>
  <si>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</si>
  <si>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</si>
  <si>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</si>
  <si>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</si>
  <si>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</si>
  <si>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</si>
  <si>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</si>
  <si>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</si>
  <si>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</si>
  <si>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</si>
  <si>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</si>
  <si>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</si>
  <si>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</si>
  <si>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</si>
  <si>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</si>
  <si>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</si>
  <si>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</si>
  <si>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</si>
  <si>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</si>
  <si>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</si>
  <si>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</si>
  <si>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</si>
  <si>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</si>
  <si>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</si>
  <si>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</si>
  <si>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</si>
  <si>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</si>
  <si>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</si>
  <si>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</si>
  <si>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</si>
  <si>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</si>
  <si>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</si>
  <si>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</si>
  <si>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</si>
  <si>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</si>
  <si>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</si>
  <si>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</si>
  <si>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</si>
  <si>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</si>
  <si>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</si>
  <si>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</si>
  <si>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</si>
  <si>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</si>
  <si>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</si>
  <si>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</si>
  <si>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</si>
  <si>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</si>
  <si>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</si>
  <si>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</si>
  <si>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</si>
  <si>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</si>
  <si>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</si>
  <si>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</si>
  <si>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</si>
  <si>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</si>
  <si>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</si>
  <si>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</si>
  <si>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</si>
  <si>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</si>
  <si>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</si>
  <si>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</si>
  <si>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</si>
  <si>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</si>
  <si>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</si>
  <si>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</si>
  <si>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</si>
  <si>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</si>
  <si>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</si>
  <si>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</si>
  <si>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</si>
  <si>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</si>
  <si>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</si>
  <si>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</si>
  <si>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</si>
  <si>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</si>
  <si>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</si>
  <si>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</si>
  <si>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</si>
  <si>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</si>
  <si>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</si>
  <si>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</si>
  <si>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</si>
  <si>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</si>
  <si>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</si>
  <si>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</si>
  <si>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</si>
  <si>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</si>
  <si>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</si>
  <si>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</si>
  <si>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</si>
  <si>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</si>
  <si>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</si>
  <si>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</si>
  <si>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</si>
  <si>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</si>
  <si>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</si>
  <si>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</si>
  <si>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</si>
  <si>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</si>
  <si>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</si>
  <si>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</si>
  <si>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</si>
  <si>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</si>
  <si>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</si>
  <si>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</si>
  <si>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</si>
  <si>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</si>
  <si>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</si>
  <si>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</si>
  <si>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</si>
  <si>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</si>
  <si>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</si>
  <si>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</si>
  <si>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</si>
  <si>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</si>
  <si>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</si>
  <si>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</si>
  <si>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</si>
  <si>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</si>
  <si>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</si>
  <si>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</si>
  <si>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</si>
  <si>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</si>
  <si>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</si>
  <si>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</si>
  <si>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</si>
  <si>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</si>
  <si>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</si>
  <si>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</si>
  <si>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</si>
  <si>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</si>
  <si>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</si>
  <si>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</si>
  <si>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</si>
  <si>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</si>
  <si>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</si>
  <si>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</si>
  <si>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</si>
  <si>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</si>
  <si>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</si>
  <si>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</si>
  <si>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</si>
  <si>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</si>
  <si>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</si>
  <si>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</si>
  <si>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</si>
  <si>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</si>
  <si>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</si>
  <si>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</si>
  <si>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</si>
  <si>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</si>
  <si>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</si>
  <si>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</si>
  <si>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</si>
  <si>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</si>
  <si>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</si>
  <si>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</si>
  <si>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</si>
  <si>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</si>
  <si>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</si>
  <si>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</si>
  <si>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</si>
  <si>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</si>
  <si>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</si>
  <si>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</si>
  <si>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</si>
  <si>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</si>
  <si>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</si>
  <si>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</si>
  <si>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</si>
  <si>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</si>
  <si>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</si>
  <si>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</si>
  <si>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</si>
  <si>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</si>
  <si>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</si>
  <si>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</si>
  <si>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</si>
  <si>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</si>
  <si>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</si>
  <si>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</si>
  <si>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</si>
  <si>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</si>
  <si>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</si>
  <si>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</si>
  <si>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</si>
  <si>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</si>
  <si>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</si>
  <si>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</si>
  <si>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</si>
  <si>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</si>
  <si>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</si>
  <si>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</si>
  <si>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</si>
  <si>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</si>
  <si>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</si>
  <si>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</si>
  <si>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</si>
  <si>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</si>
  <si>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</si>
  <si>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</si>
  <si>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</si>
  <si>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</si>
  <si>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</si>
  <si>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</si>
  <si>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</si>
  <si>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</si>
  <si>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</si>
  <si>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</si>
  <si>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</si>
  <si>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</si>
  <si>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</si>
  <si>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</si>
  <si>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</si>
  <si>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</si>
  <si>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</si>
  <si>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</si>
  <si>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</si>
  <si>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</si>
  <si>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</si>
  <si>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</si>
  <si>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</si>
  <si>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</si>
  <si>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</si>
  <si>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</si>
  <si>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</si>
  <si>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</si>
  <si>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</si>
  <si>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</si>
  <si>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</si>
  <si>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</si>
  <si>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</si>
  <si>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</si>
  <si>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</si>
  <si>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</si>
  <si>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</si>
  <si>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</si>
  <si>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</si>
  <si>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</si>
  <si>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</si>
  <si>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</si>
  <si>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</si>
  <si>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</si>
  <si>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</si>
  <si>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</si>
  <si>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</si>
  <si>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</si>
  <si>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</si>
  <si>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</si>
  <si>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</si>
  <si>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</si>
  <si>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</si>
  <si>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</si>
  <si>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</si>
  <si>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</si>
  <si>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</si>
  <si>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</si>
  <si>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</si>
  <si>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</si>
  <si>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</si>
  <si>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</si>
  <si>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</si>
  <si>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</si>
  <si>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</si>
  <si>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</si>
  <si>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</si>
  <si>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</si>
  <si>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</si>
  <si>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</si>
  <si>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</si>
  <si>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</si>
  <si>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</si>
  <si>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</si>
  <si>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</si>
  <si>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</si>
  <si>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</si>
  <si>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</si>
  <si>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</si>
  <si>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</si>
  <si>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</si>
  <si>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</si>
  <si>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</si>
  <si>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</si>
  <si>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</si>
  <si>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</si>
  <si>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</si>
  <si>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</si>
  <si>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</si>
  <si>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</si>
  <si>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</si>
  <si>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</si>
  <si>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</si>
  <si>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</si>
  <si>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</si>
  <si>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</si>
  <si>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</si>
  <si>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</si>
  <si>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</si>
  <si>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</si>
  <si>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</si>
  <si>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</si>
  <si>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</si>
  <si>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</si>
  <si>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</si>
  <si>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</si>
  <si>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</si>
  <si>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</si>
  <si>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</si>
  <si>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</si>
  <si>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</si>
  <si>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</si>
  <si>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</si>
  <si>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</si>
  <si>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</si>
  <si>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</si>
  <si>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</si>
  <si>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</si>
  <si>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</si>
  <si>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</si>
  <si>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</si>
  <si>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</si>
  <si>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</si>
  <si>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</si>
  <si>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</si>
  <si>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</si>
  <si>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</si>
  <si>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</si>
  <si>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</si>
  <si>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</si>
  <si>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</si>
  <si>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</si>
  <si>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</si>
  <si>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</si>
  <si>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</si>
  <si>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</si>
  <si>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</si>
  <si>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</si>
  <si>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</si>
  <si>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</si>
  <si>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</si>
  <si>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</si>
  <si>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</si>
  <si>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</si>
  <si>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</si>
  <si>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</si>
  <si>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</si>
  <si>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</si>
  <si>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</si>
  <si>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</si>
  <si>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</si>
  <si>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</si>
  <si>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</si>
  <si>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</si>
  <si>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</si>
  <si>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</si>
  <si>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</si>
  <si>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</si>
  <si>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</si>
  <si>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</si>
  <si>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</si>
  <si>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</si>
  <si>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</si>
  <si>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</si>
  <si>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</si>
  <si>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</si>
  <si>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</si>
  <si>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</si>
  <si>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</si>
  <si>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</si>
  <si>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</si>
  <si>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</si>
  <si>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</si>
  <si>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</si>
  <si>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</si>
  <si>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</si>
  <si>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</si>
  <si>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</si>
  <si>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</si>
  <si>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</si>
  <si>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</si>
  <si>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</si>
  <si>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</si>
  <si>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</si>
  <si>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</si>
  <si>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</si>
  <si>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</si>
  <si>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</si>
  <si>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</si>
  <si>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</si>
  <si>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</si>
  <si>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</si>
  <si>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</si>
  <si>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</si>
  <si>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</si>
  <si>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</si>
  <si>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</si>
  <si>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</si>
  <si>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</si>
  <si>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</si>
  <si>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</si>
  <si>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</si>
  <si>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</si>
  <si>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</si>
  <si>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</si>
  <si>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</si>
  <si>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</si>
  <si>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</si>
  <si>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</si>
  <si>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</si>
  <si>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</si>
  <si>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</si>
  <si>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</si>
  <si>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</si>
  <si>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</si>
  <si>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</si>
  <si>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</si>
  <si>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</si>
  <si>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</si>
  <si>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</si>
  <si>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</si>
  <si>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</si>
  <si>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</si>
  <si>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</si>
  <si>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</si>
  <si>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</si>
  <si>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</si>
  <si>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</si>
  <si>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</si>
  <si>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</si>
  <si>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</si>
  <si>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</si>
  <si>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</si>
  <si>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</si>
  <si>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</si>
  <si>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</si>
  <si>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</si>
  <si>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</si>
  <si>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</si>
  <si>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</si>
  <si>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</si>
  <si>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</si>
  <si>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</si>
  <si>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</si>
  <si>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</si>
  <si>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</si>
  <si>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</si>
  <si>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</si>
  <si>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</si>
  <si>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</si>
  <si>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</si>
  <si>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</si>
  <si>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</si>
  <si>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</si>
  <si>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</si>
  <si>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</si>
  <si>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</si>
  <si>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</si>
  <si>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</si>
  <si>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</si>
  <si>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</si>
  <si>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</si>
  <si>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</si>
  <si>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</si>
  <si>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</si>
  <si>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</si>
  <si>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</si>
  <si>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</si>
  <si>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</si>
  <si>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</si>
  <si>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</si>
  <si>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</si>
  <si>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</si>
  <si>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</si>
  <si>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</si>
  <si>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</si>
  <si>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</si>
  <si>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</si>
  <si>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</si>
  <si>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</si>
  <si>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</si>
  <si>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</si>
  <si>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</si>
  <si>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</si>
  <si>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</si>
  <si>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</si>
  <si>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</si>
  <si>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</si>
  <si>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</si>
  <si>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</si>
  <si>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</si>
  <si>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</si>
  <si>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</si>
  <si>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</si>
  <si>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</si>
  <si>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</si>
  <si>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</si>
  <si>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</si>
  <si>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</si>
  <si>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</si>
  <si>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</si>
  <si>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</si>
  <si>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</si>
  <si>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</si>
  <si>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</si>
  <si>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</si>
  <si>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</si>
  <si>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</si>
  <si>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</si>
  <si>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</si>
  <si>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</si>
  <si>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</si>
  <si>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</si>
  <si>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</si>
  <si>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</si>
  <si>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</si>
  <si>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</si>
  <si>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</si>
  <si>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</si>
  <si>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</si>
  <si>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</si>
  <si>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</si>
  <si>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</si>
  <si>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</si>
  <si>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</si>
  <si>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</si>
  <si>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</si>
  <si>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</si>
  <si>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</si>
  <si>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</si>
  <si>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</si>
  <si>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</si>
  <si>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</si>
  <si>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</si>
  <si>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</si>
  <si>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</si>
  <si>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</si>
  <si>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</si>
  <si>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</si>
  <si>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</si>
  <si>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</si>
  <si>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</si>
  <si>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</si>
  <si>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</si>
  <si>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</si>
  <si>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</si>
  <si>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</si>
  <si>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</si>
  <si>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</si>
  <si>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</si>
  <si>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</si>
  <si>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</si>
  <si>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</si>
  <si>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</si>
  <si>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</si>
  <si>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</si>
  <si>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</si>
  <si>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</si>
  <si>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</si>
  <si>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</si>
  <si>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</si>
  <si>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</si>
  <si>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</si>
  <si>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</si>
  <si>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</si>
  <si>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</si>
  <si>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</si>
  <si>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</si>
  <si>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</si>
  <si>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</si>
  <si>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</si>
  <si>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</si>
  <si>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</si>
  <si>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</si>
  <si>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</si>
  <si>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</si>
  <si>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</si>
  <si>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</si>
  <si>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</si>
  <si>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</si>
  <si>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</si>
  <si>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</si>
  <si>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</si>
  <si>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</si>
  <si>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</si>
  <si>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</si>
  <si>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</si>
  <si>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</si>
  <si>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</si>
  <si>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</si>
  <si>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</si>
  <si>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</si>
  <si>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</si>
  <si>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</si>
  <si>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</si>
  <si>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</si>
  <si>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</si>
  <si>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</si>
  <si>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</si>
  <si>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</si>
  <si>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</si>
  <si>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</si>
  <si>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</si>
  <si>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</si>
  <si>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</si>
  <si>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</si>
  <si>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</si>
  <si>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</si>
  <si>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</si>
  <si>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</si>
  <si>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</si>
  <si>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</si>
  <si>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</si>
  <si>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</si>
  <si>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</si>
  <si>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</si>
  <si>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</si>
  <si>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</si>
  <si>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</si>
  <si>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</si>
  <si>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</si>
  <si>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</si>
  <si>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</si>
  <si>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</si>
  <si>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</si>
  <si>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</si>
  <si>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</si>
  <si>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</si>
  <si>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</si>
  <si>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</si>
  <si>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</si>
  <si>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</si>
  <si>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</si>
  <si>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</si>
  <si>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</si>
  <si>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</si>
  <si>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</si>
  <si>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</si>
  <si>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</si>
  <si>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</si>
  <si>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</si>
  <si>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</si>
  <si>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</si>
  <si>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</si>
  <si>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</si>
  <si>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</si>
  <si>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</si>
  <si>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</si>
  <si>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</si>
  <si>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</si>
  <si>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</si>
  <si>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</si>
  <si>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</si>
  <si>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</si>
  <si>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</si>
  <si>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</si>
  <si>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</si>
  <si>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</si>
  <si>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</si>
  <si>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</si>
  <si>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</si>
  <si>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</si>
  <si>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</si>
  <si>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</si>
  <si>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</si>
  <si>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</si>
  <si>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</si>
  <si>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</si>
  <si>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</si>
  <si>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</si>
  <si>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</si>
  <si>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</si>
  <si>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</si>
  <si>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</si>
  <si>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</si>
  <si>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</si>
  <si>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</si>
  <si>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</si>
  <si>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</si>
  <si>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</si>
  <si>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</si>
  <si>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</si>
  <si>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</si>
  <si>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</si>
  <si>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</si>
  <si>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</si>
  <si>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</si>
  <si>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</si>
  <si>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</si>
  <si>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</si>
  <si>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</si>
  <si>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</si>
  <si>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</si>
  <si>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</si>
  <si>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</si>
  <si>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</si>
  <si>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</si>
  <si>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</si>
  <si>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</si>
  <si>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</si>
  <si>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</si>
  <si>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</si>
  <si>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</si>
  <si>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</si>
  <si>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</si>
  <si>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</si>
  <si>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</si>
  <si>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</si>
  <si>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</si>
  <si>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</si>
  <si>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</si>
  <si>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</si>
  <si>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</si>
  <si>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</si>
  <si>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</si>
  <si>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</si>
  <si>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</si>
  <si>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</si>
  <si>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</si>
  <si>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</si>
  <si>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</si>
  <si>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</si>
  <si>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</si>
  <si>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</si>
  <si>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</si>
  <si>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</si>
  <si>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</si>
  <si>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</si>
  <si>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</si>
  <si>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</si>
  <si>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</si>
  <si>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</si>
  <si>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</si>
  <si>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</si>
  <si>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</si>
  <si>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</si>
  <si>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</si>
  <si>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</si>
  <si>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</si>
  <si>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</si>
  <si>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</si>
  <si>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</si>
  <si>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</si>
  <si>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</si>
  <si>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</si>
  <si>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</si>
  <si>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</si>
  <si>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</si>
  <si>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</si>
  <si>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</si>
  <si>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</si>
  <si>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</si>
  <si>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</si>
  <si>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</si>
  <si>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</si>
  <si>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</si>
  <si>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</si>
  <si>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</si>
  <si>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</si>
  <si>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</si>
  <si>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</si>
  <si>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</si>
  <si>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</si>
  <si>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</si>
  <si>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</si>
  <si>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</si>
  <si>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</si>
  <si>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</si>
  <si>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</si>
  <si>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</si>
  <si>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</si>
  <si>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</si>
  <si>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</si>
  <si>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</si>
  <si>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</si>
  <si>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</si>
  <si>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</si>
  <si>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</si>
  <si>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</si>
  <si>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</si>
  <si>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</si>
  <si>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</si>
  <si>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</si>
  <si>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</si>
  <si>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</si>
  <si>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</si>
  <si>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</si>
  <si>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</si>
  <si>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</si>
  <si>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</si>
  <si>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</si>
  <si>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</si>
  <si>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</si>
  <si>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</si>
  <si>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</si>
  <si>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</si>
  <si>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</si>
  <si>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</si>
  <si>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</si>
  <si>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</si>
  <si>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</si>
  <si>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</si>
  <si>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</si>
  <si>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</si>
  <si>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</si>
  <si>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</si>
  <si>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</si>
  <si>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</si>
  <si>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</si>
  <si>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</si>
  <si>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</si>
  <si>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</si>
  <si>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</si>
  <si>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</si>
  <si>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</si>
  <si>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</si>
  <si>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</si>
  <si>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</si>
  <si>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</si>
  <si>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</si>
  <si>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</si>
  <si>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</si>
  <si>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</si>
  <si>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</si>
  <si>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</si>
  <si>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</si>
  <si>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</si>
  <si>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</si>
  <si>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</si>
  <si>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</si>
  <si>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</si>
  <si>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</si>
  <si>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</si>
  <si>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</si>
  <si>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</si>
  <si>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</si>
  <si>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</si>
  <si>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</si>
  <si>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</si>
  <si>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</si>
  <si>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</si>
  <si>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</si>
  <si>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</si>
  <si>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</si>
  <si>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</si>
  <si>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</si>
  <si>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</si>
  <si>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</si>
  <si>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</si>
  <si>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</si>
  <si>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</si>
  <si>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</si>
  <si>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</si>
  <si>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</si>
  <si>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</si>
  <si>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</si>
  <si>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</si>
  <si>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</si>
  <si>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</si>
  <si>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</si>
  <si>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</si>
  <si>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</si>
  <si>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</si>
  <si>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</si>
  <si>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</si>
  <si>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</si>
  <si>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</si>
  <si>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</si>
  <si>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</si>
  <si>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</si>
  <si>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</si>
  <si>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</si>
  <si>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</si>
  <si>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</si>
  <si>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</si>
  <si>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</si>
  <si>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</si>
  <si>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</si>
  <si>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</si>
  <si>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</si>
  <si>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</si>
  <si>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</si>
  <si>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</si>
  <si>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</si>
  <si>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</si>
  <si>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</si>
  <si>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</si>
  <si>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</si>
  <si>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</si>
  <si>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</si>
  <si>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</si>
  <si>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</si>
  <si>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</si>
  <si>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</si>
  <si>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</si>
  <si>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</si>
  <si>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</si>
  <si>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</si>
  <si>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</si>
  <si>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</si>
  <si>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</si>
  <si>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</si>
  <si>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</si>
  <si>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</si>
  <si>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</si>
  <si>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</si>
  <si>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</si>
  <si>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</si>
  <si>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</si>
  <si>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</si>
  <si>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</si>
  <si>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</si>
  <si>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</si>
  <si>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</si>
  <si>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</si>
  <si>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</si>
  <si>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</si>
  <si>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</si>
  <si>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</si>
  <si>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</si>
  <si>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</si>
  <si>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</si>
  <si>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</si>
  <si>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</si>
  <si>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</si>
  <si>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</si>
  <si>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</si>
  <si>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</si>
  <si>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</si>
  <si>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</si>
  <si>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</si>
  <si>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</si>
  <si>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</si>
  <si>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</si>
  <si>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</si>
  <si>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</si>
  <si>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</si>
  <si>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</si>
  <si>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</si>
  <si>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</si>
  <si>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</si>
  <si>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</si>
  <si>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</si>
  <si>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</si>
  <si>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</si>
  <si>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</si>
  <si>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</si>
  <si>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</si>
  <si>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</si>
  <si>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</si>
  <si>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</si>
  <si>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</si>
  <si>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</si>
  <si>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</si>
  <si>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</si>
  <si>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</si>
  <si>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</si>
  <si>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</si>
  <si>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</si>
  <si>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</si>
  <si>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</si>
  <si>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</si>
  <si>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</si>
  <si>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</si>
  <si>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</si>
  <si>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</si>
  <si>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</si>
  <si>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</si>
  <si>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</si>
  <si>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</si>
  <si>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</si>
  <si>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</si>
  <si>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</si>
  <si>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</si>
  <si>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</si>
  <si>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</si>
  <si>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</si>
  <si>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</si>
  <si>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</si>
  <si>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</si>
  <si>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</si>
  <si>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</si>
  <si>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</si>
  <si>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</si>
  <si>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</si>
  <si>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</si>
  <si>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</si>
  <si>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</si>
  <si>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</si>
  <si>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</si>
  <si>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</si>
  <si>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</si>
  <si>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</si>
  <si>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</si>
  <si>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</si>
  <si>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</si>
  <si>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</si>
  <si>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</si>
  <si>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</si>
  <si>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</si>
  <si>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</si>
  <si>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</si>
  <si>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</si>
  <si>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</si>
  <si>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</si>
  <si>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</si>
  <si>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</si>
  <si>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</si>
  <si>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</si>
  <si>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</si>
  <si>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</si>
  <si>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</si>
  <si>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</si>
  <si>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</si>
  <si>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</si>
  <si>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</si>
  <si>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</si>
  <si>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</si>
  <si>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</si>
  <si>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</si>
  <si>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</si>
  <si>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</si>
  <si>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</si>
  <si>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</si>
  <si>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</si>
  <si>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</si>
  <si>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</si>
  <si>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</si>
  <si>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</si>
  <si>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</si>
  <si>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</si>
  <si>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</si>
  <si>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</si>
  <si>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</si>
  <si>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</si>
  <si>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</si>
  <si>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</si>
  <si>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</si>
  <si>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</si>
  <si>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</si>
  <si>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</si>
  <si>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</si>
  <si>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</si>
  <si>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</si>
  <si>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</si>
  <si>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</si>
  <si>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</si>
  <si>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</si>
  <si>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</si>
  <si>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</si>
  <si>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</si>
  <si>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</si>
  <si>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</si>
  <si>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</si>
  <si>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</si>
  <si>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</si>
  <si>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</si>
  <si>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</si>
  <si>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</si>
  <si>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</si>
  <si>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</si>
  <si>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</si>
  <si>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</si>
  <si>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</si>
  <si>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</si>
  <si>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</si>
  <si>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</si>
  <si>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</si>
  <si>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</si>
  <si>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</si>
  <si>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</si>
  <si>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</si>
  <si>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</si>
  <si>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</si>
  <si>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</si>
  <si>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</si>
  <si>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</si>
  <si>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</si>
  <si>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</si>
  <si>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</si>
  <si>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</si>
  <si>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</si>
  <si>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</si>
  <si>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</si>
  <si>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</si>
  <si>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</si>
  <si>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</si>
  <si>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</si>
  <si>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</si>
  <si>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</si>
  <si>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</si>
  <si>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</si>
  <si>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</si>
  <si>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</si>
  <si>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</si>
  <si>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</si>
  <si>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</si>
  <si>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</si>
  <si>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</si>
  <si>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</si>
  <si>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</si>
  <si>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</si>
  <si>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</si>
  <si>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</si>
  <si>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</si>
  <si>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</si>
  <si>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</si>
  <si>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</si>
  <si>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</si>
  <si>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</si>
  <si>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</si>
  <si>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</si>
  <si>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</si>
  <si>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</si>
  <si>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</si>
  <si>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</si>
  <si>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</si>
  <si>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</si>
  <si>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</si>
  <si>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</si>
  <si>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</si>
  <si>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</si>
  <si>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</si>
  <si>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</si>
  <si>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</si>
  <si>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</si>
  <si>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</si>
  <si>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</si>
  <si>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</si>
  <si>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</si>
  <si>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</si>
  <si>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</si>
  <si>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</si>
  <si>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</si>
  <si>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</si>
  <si>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</si>
  <si>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</si>
  <si>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</si>
  <si>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</si>
  <si>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</si>
  <si>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</si>
  <si>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</si>
  <si>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</si>
  <si>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</si>
  <si>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</si>
  <si>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</si>
  <si>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</si>
  <si>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</si>
  <si>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</si>
  <si>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</si>
  <si>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</si>
  <si>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</si>
  <si>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</si>
  <si>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</si>
  <si>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</si>
  <si>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</si>
  <si>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</si>
  <si>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</si>
  <si>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</si>
  <si>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</si>
  <si>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</si>
  <si>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</si>
  <si>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</si>
  <si>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</si>
  <si>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</si>
  <si>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</si>
  <si>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</si>
  <si>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</si>
  <si>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</si>
  <si>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</si>
  <si>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</si>
  <si>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</si>
  <si>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</si>
  <si>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</si>
  <si>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</si>
  <si>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</si>
  <si>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</si>
  <si>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</si>
  <si>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</si>
  <si>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</si>
  <si>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</si>
  <si>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</si>
  <si>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</si>
  <si>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</si>
  <si>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</si>
  <si>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</si>
  <si>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</si>
  <si>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</si>
  <si>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</si>
  <si>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</si>
  <si>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</si>
  <si>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</si>
  <si>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</si>
  <si>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</si>
  <si>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</si>
  <si>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</si>
  <si>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</si>
  <si>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</si>
  <si>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</si>
  <si>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</si>
  <si>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</si>
  <si>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</si>
  <si>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</si>
  <si>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</si>
  <si>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</si>
  <si>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</si>
  <si>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</si>
  <si>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</si>
  <si>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</si>
  <si>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</si>
  <si>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</si>
  <si>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</si>
  <si>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</si>
  <si>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</si>
  <si>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</si>
  <si>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</si>
  <si>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</si>
  <si>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</si>
  <si>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</si>
  <si>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</si>
  <si>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</si>
  <si>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</si>
  <si>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</si>
  <si>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</si>
  <si>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</si>
  <si>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</si>
  <si>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</si>
  <si>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</si>
  <si>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</si>
  <si>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</si>
  <si>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</si>
  <si>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</si>
  <si>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</si>
  <si>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</si>
  <si>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</si>
  <si>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</si>
  <si>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</si>
  <si>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</si>
  <si>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</si>
  <si>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</si>
  <si>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</si>
  <si>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</si>
  <si>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</si>
  <si>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</si>
  <si>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</si>
  <si>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</si>
  <si>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</si>
  <si>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</si>
  <si>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</si>
  <si>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</si>
  <si>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</si>
  <si>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</si>
  <si>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</si>
  <si>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</si>
  <si>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</si>
  <si>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</si>
  <si>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</si>
  <si>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</si>
  <si>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</si>
  <si>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</si>
  <si>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</si>
  <si>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</si>
  <si>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</si>
  <si>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</si>
  <si>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</si>
  <si>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</si>
  <si>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</si>
  <si>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</si>
  <si>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</si>
  <si>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</si>
  <si>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</si>
  <si>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</si>
  <si>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</si>
  <si>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</si>
  <si>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</si>
  <si>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</si>
  <si>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</si>
  <si>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</si>
  <si>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</si>
  <si>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</si>
  <si>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</si>
  <si>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</si>
  <si>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</si>
  <si>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</si>
  <si>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</si>
  <si>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</si>
  <si>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</si>
  <si>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</si>
  <si>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</si>
  <si>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</si>
  <si>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</si>
  <si>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</si>
  <si>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</si>
  <si>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</si>
  <si>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</si>
  <si>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</si>
  <si>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</si>
  <si>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</si>
  <si>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</si>
  <si>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</si>
  <si>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</si>
  <si>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</si>
  <si>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</si>
  <si>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</si>
  <si>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</si>
  <si>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</si>
  <si>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</si>
  <si>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</si>
  <si>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</si>
  <si>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</si>
  <si>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</si>
  <si>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</si>
  <si>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</si>
  <si>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</si>
  <si>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</si>
  <si>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</si>
  <si>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</si>
  <si>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</si>
  <si>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</si>
  <si>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</si>
  <si>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</si>
  <si>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</si>
  <si>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</si>
  <si>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</si>
  <si>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</si>
  <si>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</si>
  <si>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</si>
  <si>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</si>
  <si>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</si>
  <si>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</si>
  <si>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</si>
  <si>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</si>
  <si>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</si>
  <si>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</si>
  <si>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</si>
  <si>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</si>
  <si>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</si>
  <si>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</si>
  <si>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</si>
  <si>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</si>
  <si>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</si>
  <si>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</si>
  <si>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</si>
  <si>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</si>
  <si>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</si>
  <si>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</si>
  <si>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</si>
  <si>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</si>
  <si>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</si>
  <si>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</si>
  <si>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</si>
  <si>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</si>
  <si>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</si>
  <si>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</si>
  <si>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</si>
  <si>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</si>
  <si>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</si>
  <si>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</si>
  <si>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</si>
  <si>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</si>
  <si>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</si>
  <si>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</si>
  <si>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</si>
  <si>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</si>
  <si>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</si>
  <si>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</si>
  <si>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</si>
  <si>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</si>
  <si>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</si>
  <si>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</si>
  <si>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</si>
  <si>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</si>
  <si>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</si>
  <si>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</si>
  <si>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</si>
  <si>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</si>
  <si>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</si>
  <si>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</si>
  <si>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</si>
  <si>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</si>
  <si>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</si>
  <si>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</si>
  <si>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</si>
  <si>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</si>
  <si>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</si>
  <si>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</si>
  <si>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</si>
  <si>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</si>
  <si>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</si>
  <si>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</si>
  <si>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</si>
  <si>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</si>
  <si>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</si>
  <si>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</si>
  <si>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</si>
  <si>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</si>
  <si>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</si>
  <si>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</si>
  <si>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</si>
  <si>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</si>
  <si>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</si>
  <si>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</si>
  <si>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</si>
  <si>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</si>
  <si>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</si>
  <si>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</si>
  <si>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</si>
  <si>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</si>
  <si>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</si>
  <si>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</si>
  <si>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</si>
  <si>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</si>
  <si>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</si>
  <si>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</si>
  <si>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</si>
  <si>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</si>
  <si>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</si>
  <si>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</si>
  <si>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</si>
  <si>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</si>
  <si>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</si>
  <si>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</si>
  <si>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</si>
  <si>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</si>
  <si>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</si>
  <si>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</si>
  <si>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</si>
  <si>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</si>
  <si>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</si>
  <si>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</si>
  <si>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</si>
  <si>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</si>
  <si>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</si>
  <si>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</si>
  <si>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</si>
  <si>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</si>
  <si>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</si>
  <si>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</si>
  <si>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</si>
  <si>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</si>
  <si>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</si>
  <si>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</si>
  <si>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</si>
  <si>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</si>
  <si>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</si>
  <si>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</si>
  <si>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</si>
  <si>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</si>
  <si>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</si>
  <si>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</si>
  <si>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</si>
  <si>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</si>
  <si>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</si>
  <si>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</si>
  <si>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</si>
  <si>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</si>
  <si>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</si>
  <si>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</si>
  <si>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</si>
  <si>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</si>
  <si>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</si>
  <si>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</si>
  <si>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</si>
  <si>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</si>
  <si>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</si>
  <si>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</si>
  <si>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</si>
  <si>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</si>
  <si>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</si>
  <si>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</si>
  <si>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</si>
  <si>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</si>
  <si>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</si>
  <si>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</si>
  <si>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</si>
  <si>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</si>
  <si>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</si>
  <si>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</si>
  <si>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</si>
  <si>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</si>
  <si>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</si>
  <si>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</si>
  <si>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</si>
  <si>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</si>
  <si>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</si>
  <si>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</si>
  <si>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</si>
  <si>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</si>
  <si>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</si>
  <si>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</si>
  <si>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</si>
  <si>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</si>
  <si>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</si>
  <si>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</si>
  <si>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</si>
  <si>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</si>
  <si>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</si>
  <si>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</si>
  <si>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</si>
  <si>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</si>
  <si>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</si>
  <si>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</si>
  <si>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</si>
  <si>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</si>
  <si>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</si>
  <si>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</si>
  <si>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</si>
  <si>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</si>
  <si>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</si>
  <si>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</si>
  <si>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</si>
  <si>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</si>
  <si>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</si>
  <si>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</si>
  <si>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</si>
  <si>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</si>
  <si>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</si>
  <si>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</si>
  <si>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</si>
  <si>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</si>
  <si>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</si>
  <si>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</si>
  <si>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</si>
  <si>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</si>
  <si>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</si>
  <si>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</si>
  <si>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</si>
  <si>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</si>
  <si>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</si>
  <si>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</si>
  <si>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</si>
  <si>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</si>
  <si>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</si>
  <si>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</si>
  <si>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</si>
  <si>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</si>
  <si>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</si>
  <si>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</si>
  <si>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</si>
  <si>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</si>
  <si>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</si>
  <si>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</si>
  <si>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</si>
  <si>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</si>
  <si>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</si>
  <si>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</si>
  <si>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</si>
  <si>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</si>
  <si>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</si>
  <si>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</si>
  <si>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</si>
  <si>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</si>
  <si>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</si>
  <si>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</si>
  <si>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</si>
  <si>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</si>
  <si>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</si>
  <si>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</si>
  <si>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</si>
  <si>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</si>
  <si>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</si>
  <si>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</si>
  <si>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</si>
  <si>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</si>
  <si>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</si>
  <si>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</si>
  <si>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</si>
  <si>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</si>
  <si>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</si>
  <si>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</si>
  <si>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</si>
  <si>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</si>
  <si>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</si>
  <si>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</si>
  <si>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</si>
  <si>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</si>
  <si>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</si>
  <si>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</si>
  <si>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</si>
  <si>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</si>
  <si>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</si>
  <si>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</si>
  <si>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</si>
  <si>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</si>
  <si>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</si>
  <si>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</si>
  <si>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</si>
  <si>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</si>
  <si>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</si>
  <si>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</si>
  <si>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</si>
  <si>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</si>
  <si>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</si>
  <si>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</si>
  <si>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</si>
  <si>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</si>
  <si>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</si>
  <si>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</si>
  <si>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</si>
  <si>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</si>
  <si>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</si>
  <si>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</si>
  <si>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</si>
  <si>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</si>
  <si>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</si>
  <si>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</si>
  <si>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</si>
  <si>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</si>
  <si>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</si>
  <si>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</si>
  <si>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</si>
  <si>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</si>
  <si>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</si>
  <si>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</si>
  <si>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</si>
  <si>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</si>
  <si>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</si>
  <si>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</si>
  <si>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</si>
  <si>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</si>
  <si>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</si>
  <si>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</si>
  <si>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</si>
  <si>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</si>
  <si>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</si>
  <si>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</si>
  <si>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</si>
  <si>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</si>
  <si>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</si>
  <si>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</si>
  <si>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</si>
  <si>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</si>
  <si>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</si>
  <si>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</si>
  <si>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</si>
  <si>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</si>
  <si>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</si>
  <si>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</si>
  <si>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</si>
  <si>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</si>
  <si>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</si>
  <si>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</si>
  <si>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</si>
  <si>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</si>
  <si>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</si>
  <si>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</si>
  <si>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</si>
  <si>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</si>
  <si>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</si>
  <si>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</si>
  <si>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</si>
  <si>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</si>
  <si>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</si>
  <si>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</si>
  <si>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</si>
  <si>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</si>
  <si>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</si>
  <si>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</si>
  <si>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</si>
  <si>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</si>
  <si>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</si>
  <si>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</si>
  <si>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</si>
  <si>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</si>
  <si>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</si>
  <si>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</si>
  <si>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</si>
  <si>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</si>
  <si>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</si>
  <si>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</si>
  <si>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</si>
  <si>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</si>
  <si>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</si>
  <si>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</si>
  <si>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</si>
  <si>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</si>
  <si>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</si>
  <si>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</si>
  <si>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</si>
  <si>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</si>
  <si>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</si>
  <si>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</si>
  <si>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</si>
  <si>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</si>
  <si>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</si>
  <si>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</si>
  <si>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</si>
  <si>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</si>
  <si>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</si>
  <si>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</si>
  <si>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</si>
  <si>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</si>
  <si>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</si>
  <si>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</si>
  <si>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</si>
  <si>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</si>
  <si>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</si>
  <si>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</si>
  <si>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</si>
  <si>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</si>
  <si>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</si>
  <si>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</si>
  <si>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</si>
  <si>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</si>
  <si>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</si>
  <si>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</si>
  <si>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</si>
  <si>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</si>
  <si>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</si>
  <si>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</si>
  <si>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</si>
  <si>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</si>
  <si>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</si>
  <si>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</si>
  <si>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</si>
  <si>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</si>
  <si>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</si>
  <si>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</si>
  <si>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</si>
  <si>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</si>
  <si>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</si>
  <si>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</si>
  <si>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</si>
  <si>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</si>
  <si>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</si>
  <si>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</si>
  <si>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</si>
  <si>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</si>
  <si>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</si>
  <si>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</si>
  <si>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</si>
  <si>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</si>
  <si>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</si>
  <si>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</si>
  <si>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</si>
  <si>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</si>
  <si>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</si>
  <si>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</si>
  <si>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</si>
  <si>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</si>
  <si>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</si>
  <si>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</si>
  <si>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</si>
  <si>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</si>
  <si>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</si>
  <si>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</si>
  <si>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</si>
  <si>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</si>
  <si>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</si>
  <si>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</si>
  <si>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</si>
  <si>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</si>
  <si>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</si>
  <si>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</si>
  <si>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</si>
  <si>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</si>
  <si>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</si>
  <si>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</si>
  <si>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</si>
  <si>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</si>
  <si>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</si>
  <si>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</si>
  <si>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</si>
  <si>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</si>
  <si>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</si>
  <si>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</si>
  <si>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</si>
  <si>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</si>
  <si>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</si>
  <si>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</si>
  <si>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</si>
  <si>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</si>
  <si>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</si>
  <si>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</si>
  <si>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</si>
  <si>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</si>
  <si>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</si>
  <si>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</si>
  <si>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</si>
  <si>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</si>
  <si>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</si>
  <si>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</si>
  <si>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</si>
  <si>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</si>
  <si>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</si>
  <si>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</si>
  <si>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</si>
  <si>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</si>
  <si>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</si>
  <si>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</si>
  <si>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</si>
  <si>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</si>
  <si>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</si>
  <si>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</si>
  <si>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</si>
  <si>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</si>
  <si>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</si>
  <si>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</si>
  <si>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</si>
  <si>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</si>
  <si>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</si>
  <si>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</si>
  <si>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</si>
  <si>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</si>
  <si>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</si>
  <si>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</si>
  <si>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</si>
  <si>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</si>
  <si>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</si>
  <si>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</si>
  <si>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</si>
  <si>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</si>
  <si>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</si>
  <si>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</si>
  <si>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</si>
  <si>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</si>
  <si>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</si>
  <si>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</si>
  <si>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</si>
  <si>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</si>
  <si>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</si>
  <si>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</si>
  <si>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</si>
  <si>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</si>
  <si>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</si>
  <si>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</si>
  <si>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</si>
  <si>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</si>
  <si>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</si>
  <si>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</si>
  <si>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</si>
  <si>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</si>
  <si>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</si>
  <si>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</si>
  <si>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</si>
  <si>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</si>
  <si>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</si>
  <si>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</si>
  <si>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</si>
  <si>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</si>
  <si>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</si>
  <si>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</si>
  <si>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</si>
  <si>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</si>
  <si>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</si>
  <si>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</si>
  <si>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</si>
  <si>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</si>
  <si>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</si>
  <si>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</si>
  <si>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</si>
  <si>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</si>
  <si>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</si>
  <si>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</si>
  <si>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</si>
  <si>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</si>
  <si>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</si>
  <si>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</si>
  <si>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</si>
  <si>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</si>
  <si>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</si>
  <si>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</si>
  <si>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</si>
  <si>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</si>
  <si>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</si>
  <si>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</si>
  <si>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</si>
  <si>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</si>
  <si>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</si>
  <si>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</si>
  <si>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</si>
  <si>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</si>
  <si>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</si>
  <si>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</si>
  <si>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</si>
  <si>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</si>
  <si>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</si>
  <si>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</si>
  <si>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</si>
  <si>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</si>
  <si>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</si>
  <si>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</si>
  <si>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</si>
  <si>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</si>
  <si>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</si>
  <si>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</si>
  <si>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</si>
  <si>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</si>
  <si>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</si>
  <si>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</si>
  <si>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</si>
  <si>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</si>
  <si>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</si>
  <si>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</si>
  <si>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</si>
  <si>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</si>
  <si>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</si>
  <si>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</si>
  <si>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</si>
  <si>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</si>
  <si>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</si>
  <si>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</si>
  <si>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</si>
  <si>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</si>
  <si>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</si>
  <si>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</si>
  <si>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</si>
  <si>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</si>
  <si>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</si>
  <si>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</si>
  <si>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</si>
  <si>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</si>
  <si>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</si>
  <si>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</si>
  <si>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</si>
  <si>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</si>
  <si>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</si>
  <si>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</si>
  <si>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</si>
  <si>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</si>
  <si>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</si>
  <si>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</si>
  <si>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</si>
  <si>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</si>
  <si>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</si>
  <si>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</si>
  <si>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</si>
  <si>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</si>
  <si>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</si>
  <si>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</si>
  <si>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</si>
  <si>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</si>
  <si>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</si>
  <si>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</si>
  <si>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</si>
  <si>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</si>
  <si>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</si>
  <si>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</si>
  <si>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</si>
  <si>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</si>
  <si>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</si>
  <si>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</si>
  <si>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</si>
  <si>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</si>
  <si>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</si>
  <si>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</si>
  <si>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</si>
  <si>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</si>
  <si>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</si>
  <si>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</si>
  <si>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</si>
  <si>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</si>
  <si>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</si>
  <si>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</si>
  <si>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</si>
  <si>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</si>
  <si>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</si>
  <si>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</si>
  <si>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</si>
  <si>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</si>
  <si>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</si>
  <si>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</si>
  <si>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</si>
  <si>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</si>
  <si>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</si>
  <si>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</si>
  <si>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</si>
  <si>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</si>
  <si>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</si>
  <si>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</si>
  <si>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</si>
  <si>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</si>
  <si>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</si>
  <si>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</si>
  <si>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</si>
  <si>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</si>
  <si>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</si>
  <si>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</si>
  <si>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</si>
  <si>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</si>
  <si>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</si>
  <si>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</si>
  <si>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</si>
  <si>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</si>
  <si>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</si>
  <si>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</si>
  <si>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</si>
  <si>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</si>
  <si>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</si>
  <si>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</si>
  <si>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</si>
  <si>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</si>
  <si>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</si>
  <si>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</si>
  <si>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</si>
  <si>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</si>
  <si>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</si>
  <si>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</si>
  <si>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</si>
  <si>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</si>
  <si>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</si>
  <si>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</si>
  <si>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</si>
  <si>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</si>
  <si>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</si>
  <si>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</si>
  <si>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</si>
  <si>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</si>
  <si>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</si>
  <si>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</si>
  <si>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</si>
  <si>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</si>
  <si>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</si>
  <si>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</si>
  <si>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</si>
  <si>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</si>
  <si>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</si>
  <si>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</si>
  <si>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</si>
  <si>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</si>
  <si>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</si>
  <si>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</si>
  <si>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</si>
  <si>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</si>
  <si>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</si>
  <si>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</si>
  <si>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</si>
  <si>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</si>
  <si>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</si>
  <si>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</si>
  <si>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</si>
  <si>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</si>
  <si>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</si>
  <si>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</si>
  <si>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</si>
  <si>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</si>
  <si>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</si>
  <si>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</si>
  <si>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</si>
  <si>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</si>
  <si>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</si>
  <si>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</si>
  <si>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</si>
  <si>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</si>
  <si>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</si>
  <si>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</si>
  <si>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</si>
  <si>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</si>
  <si>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</si>
  <si>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</si>
  <si>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</si>
  <si>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</si>
  <si>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</si>
  <si>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</si>
  <si>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</si>
  <si>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</si>
  <si>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</si>
  <si>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</si>
  <si>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</si>
  <si>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</si>
  <si>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</si>
  <si>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</si>
  <si>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</si>
  <si>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</si>
  <si>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</si>
  <si>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</si>
  <si>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</si>
  <si>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</si>
  <si>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</si>
  <si>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</si>
  <si>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</si>
  <si>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</si>
  <si>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</si>
  <si>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</si>
  <si>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</si>
  <si>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</si>
  <si>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</si>
  <si>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</si>
  <si>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</si>
  <si>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</si>
  <si>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</si>
  <si>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</si>
  <si>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</si>
  <si>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</si>
  <si>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</si>
  <si>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</si>
  <si>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</si>
  <si>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</si>
  <si>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</si>
  <si>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</si>
  <si>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</si>
  <si>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</si>
  <si>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</si>
  <si>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</si>
  <si>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</si>
  <si>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</si>
  <si>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</si>
  <si>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</si>
  <si>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</si>
  <si>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</si>
  <si>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</si>
  <si>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</si>
  <si>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</si>
  <si>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</si>
  <si>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</si>
  <si>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</si>
  <si>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</si>
  <si>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</si>
  <si>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</si>
  <si>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</si>
  <si>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</si>
  <si>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</si>
  <si>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</si>
  <si>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</si>
  <si>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</si>
  <si>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</si>
  <si>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</si>
  <si>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</si>
  <si>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</si>
  <si>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</si>
  <si>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</si>
  <si>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</si>
  <si>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</si>
  <si>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</si>
  <si>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</si>
  <si>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</si>
  <si>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</si>
  <si>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</si>
  <si>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</si>
  <si>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</si>
  <si>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</si>
  <si>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</si>
  <si>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</si>
  <si>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</si>
  <si>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</si>
  <si>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</si>
  <si>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</si>
  <si>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</si>
  <si>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</si>
  <si>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</si>
  <si>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</si>
  <si>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</si>
  <si>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</si>
  <si>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</si>
  <si>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</si>
  <si>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</si>
  <si>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</si>
  <si>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</si>
  <si>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</si>
  <si>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</si>
  <si>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</si>
  <si>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</si>
  <si>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</si>
  <si>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</si>
  <si>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</si>
  <si>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</si>
  <si>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</si>
  <si>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</si>
  <si>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</si>
  <si>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</si>
  <si>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</si>
  <si>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</si>
  <si>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</si>
  <si>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</si>
  <si>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</si>
  <si>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</si>
  <si>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</si>
  <si>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</si>
  <si>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</si>
  <si>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</si>
  <si>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</si>
  <si>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</si>
  <si>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</si>
  <si>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</si>
  <si>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</si>
  <si>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</si>
  <si>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</si>
  <si>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</si>
  <si>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</si>
  <si>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</si>
  <si>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</si>
  <si>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</si>
  <si>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</si>
  <si>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</si>
  <si>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</si>
  <si>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</si>
  <si>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</si>
  <si>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</si>
  <si>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</si>
  <si>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</si>
  <si>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</si>
  <si>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</si>
  <si>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</si>
  <si>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</si>
  <si>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</si>
  <si>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</si>
  <si>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</si>
  <si>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</si>
  <si>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</si>
  <si>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</si>
  <si>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</si>
  <si>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</si>
  <si>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</si>
  <si>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</si>
  <si>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</si>
  <si>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</si>
  <si>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</si>
  <si>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</si>
  <si>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</si>
  <si>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</si>
  <si>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</si>
  <si>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</si>
  <si>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</si>
  <si>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</si>
  <si>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</si>
  <si>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</si>
  <si>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</si>
  <si>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</si>
  <si>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</si>
  <si>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</si>
  <si>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</si>
  <si>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</si>
  <si>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</si>
  <si>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</si>
  <si>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</si>
  <si>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</si>
  <si>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</si>
  <si>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</si>
  <si>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</si>
  <si>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</si>
  <si>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</si>
  <si>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</si>
  <si>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</si>
  <si>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</si>
  <si>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</si>
  <si>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</si>
  <si>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</si>
  <si>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</si>
  <si>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</si>
  <si>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</si>
  <si>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</si>
  <si>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</si>
  <si>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</si>
  <si>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</si>
  <si>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</si>
  <si>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</si>
  <si>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</si>
  <si>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</si>
  <si>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</si>
  <si>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</si>
  <si>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</si>
  <si>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</si>
  <si>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</si>
  <si>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</si>
  <si>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</si>
  <si>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</si>
  <si>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</si>
  <si>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</si>
  <si>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</si>
  <si>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</si>
  <si>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</si>
  <si>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</si>
  <si>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</si>
  <si>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</si>
  <si>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</si>
  <si>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</si>
  <si>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</si>
  <si>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</si>
  <si>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</si>
  <si>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</si>
  <si>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</si>
  <si>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</si>
  <si>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</si>
  <si>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</si>
  <si>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</si>
  <si>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</si>
  <si>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</si>
  <si>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</si>
  <si>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</si>
  <si>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</si>
  <si>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</si>
  <si>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</si>
  <si>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</si>
  <si>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</si>
  <si>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</si>
  <si>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</si>
  <si>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</si>
  <si>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</si>
  <si>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</si>
  <si>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</si>
  <si>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</si>
  <si>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</si>
  <si>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</si>
  <si>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</si>
  <si>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</si>
  <si>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</si>
  <si>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</si>
  <si>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</si>
  <si>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</si>
  <si>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</si>
  <si>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</si>
  <si>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</si>
  <si>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</si>
  <si>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</si>
  <si>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</si>
  <si>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</si>
  <si>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</si>
  <si>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</si>
  <si>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</si>
  <si>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</si>
  <si>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</si>
  <si>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</si>
  <si>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</si>
  <si>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</si>
  <si>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</si>
  <si>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</si>
  <si>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</si>
  <si>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</si>
  <si>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</si>
  <si>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</si>
  <si>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</si>
  <si>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</si>
  <si>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</si>
  <si>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</si>
  <si>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</si>
  <si>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</si>
  <si>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</si>
  <si>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</si>
  <si>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</si>
  <si>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</si>
  <si>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</si>
  <si>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</si>
  <si>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</si>
  <si>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</si>
  <si>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</si>
  <si>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</si>
  <si>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</si>
  <si>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</si>
  <si>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</si>
  <si>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</si>
  <si>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</si>
  <si>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</si>
  <si>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</si>
  <si>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</si>
  <si>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</si>
  <si>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</si>
  <si>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</si>
  <si>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</si>
  <si>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</si>
  <si>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</si>
  <si>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</si>
  <si>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</si>
  <si>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</si>
  <si>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</si>
  <si>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</si>
  <si>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</si>
  <si>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</si>
  <si>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</si>
  <si>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</si>
  <si>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</si>
  <si>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</si>
  <si>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</si>
  <si>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</si>
  <si>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</si>
  <si>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</si>
  <si>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</si>
  <si>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</si>
  <si>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</si>
  <si>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</si>
  <si>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</si>
  <si>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</si>
  <si>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</si>
  <si>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</si>
  <si>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</si>
  <si>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</si>
  <si>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</si>
  <si>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</si>
  <si>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</si>
  <si>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</si>
  <si>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</si>
  <si>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</si>
  <si>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</si>
  <si>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</si>
  <si>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</si>
  <si>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</si>
  <si>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</si>
  <si>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</si>
  <si>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</si>
  <si>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</si>
  <si>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</si>
  <si>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</si>
  <si>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</si>
  <si>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</si>
  <si>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</si>
  <si>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</si>
  <si>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</si>
  <si>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</si>
  <si>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</si>
  <si>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</si>
  <si>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</si>
  <si>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</si>
  <si>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</si>
  <si>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</si>
  <si>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</si>
  <si>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</si>
  <si>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</si>
  <si>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</si>
  <si>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</si>
  <si>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</si>
  <si>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</si>
  <si>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</si>
  <si>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</si>
  <si>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</si>
  <si>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</si>
  <si>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</si>
  <si>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</si>
  <si>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</si>
  <si>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</si>
  <si>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</si>
  <si>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</si>
  <si>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</si>
  <si>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</si>
  <si>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</si>
  <si>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</si>
  <si>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</si>
  <si>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</si>
  <si>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</si>
  <si>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</si>
  <si>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</si>
  <si>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</si>
  <si>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</si>
  <si>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</si>
  <si>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</si>
  <si>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</si>
  <si>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</si>
  <si>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</si>
  <si>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</si>
  <si>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</si>
  <si>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</si>
  <si>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</si>
  <si>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</si>
  <si>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</si>
  <si>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</si>
  <si>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</si>
  <si>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</si>
  <si>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</si>
  <si>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</si>
  <si>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</si>
  <si>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</si>
  <si>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</si>
  <si>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</si>
  <si>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</si>
  <si>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</si>
  <si>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</si>
  <si>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</si>
  <si>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</si>
  <si>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</si>
  <si>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</si>
  <si>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</si>
  <si>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</si>
  <si>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</si>
  <si>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</si>
  <si>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</si>
  <si>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</si>
  <si>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</si>
  <si>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</si>
  <si>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</si>
  <si>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</si>
  <si>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</si>
  <si>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</si>
  <si>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</si>
  <si>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</si>
  <si>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</si>
  <si>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</si>
  <si>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</si>
  <si>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</si>
  <si>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</si>
  <si>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</si>
  <si>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</si>
  <si>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</si>
  <si>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</si>
  <si>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</si>
  <si>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</si>
  <si>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</si>
  <si>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</si>
  <si>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</si>
  <si>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</si>
  <si>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</si>
  <si>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</si>
  <si>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</si>
  <si>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</si>
  <si>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</si>
  <si>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</si>
  <si>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</si>
  <si>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</si>
  <si>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</si>
  <si>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</si>
  <si>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</si>
  <si>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</si>
  <si>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</si>
  <si>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</si>
  <si>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</si>
  <si>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</si>
  <si>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</si>
  <si>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</si>
  <si>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</si>
  <si>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</si>
  <si>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</si>
  <si>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</si>
  <si>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</si>
  <si>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</si>
  <si>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</si>
  <si>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</si>
  <si>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</si>
  <si>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</si>
  <si>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</si>
  <si>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</si>
  <si>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</si>
  <si>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</si>
  <si>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</si>
  <si>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</si>
  <si>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</si>
  <si>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</si>
  <si>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</si>
  <si>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</si>
  <si>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</si>
  <si>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</si>
  <si>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</si>
  <si>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</si>
  <si>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</si>
  <si>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</si>
  <si>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</si>
  <si>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</si>
  <si>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</si>
  <si>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</si>
  <si>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</si>
  <si>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</si>
  <si>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</si>
  <si>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</si>
  <si>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</si>
  <si>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</si>
  <si>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</si>
  <si>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</si>
  <si>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</si>
  <si>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</si>
  <si>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</si>
  <si>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</si>
  <si>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</si>
  <si>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</si>
  <si>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</si>
  <si>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</si>
  <si>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</si>
  <si>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</si>
  <si>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</si>
  <si>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</si>
  <si>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</si>
  <si>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</si>
  <si>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</si>
  <si>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</si>
  <si>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</si>
  <si>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</si>
  <si>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</si>
  <si>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</si>
  <si>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</si>
  <si>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</si>
  <si>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</si>
  <si>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</si>
  <si>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</si>
  <si>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</si>
  <si>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</si>
  <si>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</si>
  <si>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</si>
  <si>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</si>
  <si>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</si>
  <si>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</si>
  <si>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</si>
  <si>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</si>
  <si>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</si>
  <si>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</si>
  <si>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</si>
  <si>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</si>
  <si>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</si>
  <si>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</si>
  <si>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</si>
  <si>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</si>
  <si>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</si>
  <si>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</si>
  <si>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</si>
  <si>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</si>
  <si>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</si>
  <si>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</si>
  <si>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</si>
  <si>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</si>
  <si>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</si>
  <si>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</si>
  <si>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</si>
  <si>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</si>
  <si>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</si>
  <si>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</si>
  <si>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</si>
  <si>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</si>
  <si>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</si>
  <si>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</si>
  <si>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</si>
  <si>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</si>
  <si>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</si>
  <si>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</si>
  <si>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</si>
  <si>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</si>
  <si>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</si>
  <si>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</si>
  <si>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</si>
  <si>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</si>
  <si>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</si>
  <si>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</si>
  <si>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</si>
  <si>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</si>
  <si>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</si>
  <si>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</si>
  <si>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</si>
  <si>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</si>
  <si>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</si>
  <si>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</si>
  <si>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</si>
  <si>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</si>
  <si>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</si>
  <si>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</si>
  <si>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</si>
  <si>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</si>
  <si>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</si>
  <si>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</si>
  <si>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</si>
  <si>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</si>
  <si>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</si>
  <si>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</si>
  <si>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</si>
  <si>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</si>
  <si>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</si>
  <si>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</si>
  <si>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</si>
  <si>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</si>
  <si>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</si>
  <si>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</si>
  <si>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</si>
  <si>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</si>
  <si>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</si>
  <si>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</si>
  <si>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</si>
  <si>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</si>
  <si>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</si>
  <si>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</si>
  <si>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</si>
  <si>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</si>
  <si>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</si>
  <si>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</si>
  <si>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</si>
  <si>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</si>
  <si>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</si>
  <si>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</si>
  <si>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</si>
  <si>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</si>
  <si>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</si>
  <si>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</si>
  <si>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</si>
  <si>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</si>
  <si>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</si>
  <si>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</si>
  <si>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</si>
  <si>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</si>
  <si>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</si>
  <si>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</si>
  <si>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</si>
  <si>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</si>
  <si>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</si>
  <si>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</si>
  <si>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</si>
  <si>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</si>
  <si>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</si>
  <si>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</si>
  <si>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</si>
  <si>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</si>
  <si>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</si>
  <si>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</si>
  <si>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</si>
  <si>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</si>
  <si>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</si>
  <si>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</si>
  <si>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</si>
  <si>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</si>
  <si>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</si>
  <si>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</si>
  <si>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</si>
  <si>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</si>
  <si>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</si>
  <si>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</si>
  <si>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</si>
  <si>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</si>
  <si>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</si>
  <si>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</si>
  <si>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</si>
  <si>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</si>
  <si>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</si>
  <si>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</si>
  <si>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</si>
  <si>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</si>
  <si>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</si>
  <si>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</si>
  <si>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</si>
  <si>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</si>
  <si>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</si>
  <si>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</si>
  <si>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</si>
  <si>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</si>
  <si>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</si>
  <si>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</si>
  <si>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</si>
  <si>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</si>
  <si>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</si>
  <si>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</si>
  <si>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</si>
  <si>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</si>
  <si>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</si>
  <si>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</si>
  <si>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</si>
  <si>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</si>
  <si>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</si>
  <si>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</si>
  <si>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</si>
  <si>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</si>
  <si>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</si>
  <si>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</si>
  <si>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</si>
  <si>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</si>
  <si>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</si>
  <si>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</si>
  <si>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</si>
  <si>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</si>
  <si>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</si>
  <si>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</si>
  <si>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</si>
  <si>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</si>
  <si>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</si>
  <si>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</si>
  <si>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</si>
  <si>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</si>
  <si>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</si>
  <si>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</si>
  <si>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</si>
  <si>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</si>
  <si>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</si>
  <si>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</si>
  <si>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</si>
  <si>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</si>
  <si>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</si>
  <si>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</si>
  <si>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</si>
  <si>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</si>
  <si>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</si>
  <si>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</si>
  <si>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</si>
  <si>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</si>
  <si>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</si>
  <si>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</si>
  <si>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</si>
  <si>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</si>
  <si>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</si>
  <si>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</si>
  <si>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</si>
  <si>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</si>
  <si>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</si>
  <si>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</si>
  <si>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</si>
  <si>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</si>
  <si>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</si>
  <si>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</si>
  <si>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</si>
  <si>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</si>
  <si>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</si>
  <si>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</si>
  <si>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</si>
  <si>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</si>
  <si>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</si>
  <si>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</si>
  <si>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</si>
  <si>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</si>
  <si>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</si>
  <si>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</si>
  <si>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</si>
  <si>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</si>
  <si>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</si>
  <si>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</si>
  <si>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</si>
  <si>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</si>
  <si>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</si>
  <si>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</si>
  <si>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</si>
  <si>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</si>
  <si>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</si>
  <si>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</si>
  <si>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</si>
  <si>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</si>
  <si>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</si>
  <si>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</si>
  <si>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</si>
  <si>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</si>
  <si>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</si>
  <si>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</si>
  <si>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</si>
  <si>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</si>
  <si>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</si>
  <si>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</si>
  <si>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</si>
  <si>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</si>
  <si>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</si>
  <si>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</si>
  <si>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</si>
  <si>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</si>
  <si>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</si>
  <si>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</si>
  <si>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</si>
  <si>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</si>
  <si>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</si>
  <si>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</si>
  <si>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</si>
  <si>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</si>
  <si>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</si>
  <si>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</si>
  <si>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</si>
  <si>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</si>
  <si>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</si>
  <si>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</si>
  <si>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</si>
  <si>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</si>
  <si>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</si>
  <si>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</si>
  <si>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</si>
  <si>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</si>
  <si>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</si>
  <si>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</si>
  <si>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</si>
  <si>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</si>
  <si>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</si>
  <si>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</si>
  <si>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</si>
  <si>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</si>
  <si>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</si>
  <si>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</si>
  <si>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</si>
  <si>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</si>
  <si>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</si>
  <si>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</si>
  <si>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</si>
  <si>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</si>
  <si>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</si>
  <si>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</si>
  <si>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</si>
  <si>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</si>
  <si>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</si>
  <si>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</si>
  <si>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</si>
  <si>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</si>
  <si>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</si>
  <si>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</si>
  <si>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</si>
  <si>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</si>
  <si>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</si>
  <si>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</si>
  <si>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</si>
  <si>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</si>
  <si>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</si>
  <si>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</si>
  <si>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</si>
  <si>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</si>
  <si>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</si>
  <si>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</si>
  <si>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</si>
  <si>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</si>
  <si>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</si>
  <si>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</si>
  <si>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</si>
  <si>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</si>
  <si>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</si>
  <si>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</si>
  <si>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</si>
  <si>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</si>
  <si>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</si>
  <si>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</si>
  <si>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</si>
  <si>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</si>
  <si>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</si>
  <si>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</si>
  <si>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</si>
  <si>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</si>
  <si>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</si>
  <si>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</si>
  <si>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</si>
  <si>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</si>
  <si>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</si>
  <si>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</si>
  <si>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</si>
  <si>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</si>
  <si>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</si>
  <si>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</si>
  <si>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</si>
  <si>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</si>
  <si>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</si>
  <si>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</si>
  <si>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</si>
  <si>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</si>
  <si>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</si>
  <si>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</si>
  <si>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</si>
  <si>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</si>
  <si>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</si>
  <si>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</si>
  <si>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</si>
  <si>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</si>
  <si>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</si>
  <si>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</si>
  <si>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</si>
  <si>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</si>
  <si>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</si>
  <si>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</si>
  <si>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</si>
  <si>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</si>
  <si>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</si>
  <si>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</si>
  <si>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</si>
  <si>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</si>
  <si>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</si>
  <si>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</si>
  <si>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</si>
  <si>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</si>
  <si>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</si>
  <si>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</si>
  <si>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</si>
  <si>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</si>
  <si>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</si>
  <si>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</si>
  <si>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</si>
  <si>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</si>
  <si>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</si>
  <si>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</si>
  <si>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</si>
  <si>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</si>
  <si>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</si>
  <si>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</si>
  <si>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</si>
  <si>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</si>
  <si>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</si>
  <si>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</si>
  <si>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</si>
  <si>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</si>
  <si>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</si>
  <si>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</si>
  <si>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</si>
  <si>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</si>
  <si>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</si>
  <si>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</si>
  <si>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</si>
  <si>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</si>
  <si>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</si>
  <si>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</si>
  <si>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</si>
  <si>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</si>
  <si>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</si>
  <si>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</si>
  <si>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</si>
  <si>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</si>
  <si>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</si>
  <si>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</si>
  <si>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</si>
  <si>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</si>
  <si>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</si>
  <si>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</si>
  <si>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</si>
  <si>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</si>
  <si>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</si>
  <si>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</si>
  <si>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</si>
  <si>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</si>
  <si>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</si>
  <si>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</si>
  <si>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</si>
  <si>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</si>
  <si>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</si>
  <si>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</si>
  <si>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</si>
  <si>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</si>
  <si>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</si>
  <si>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</si>
  <si>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</si>
  <si>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</si>
  <si>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</si>
  <si>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</si>
  <si>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</si>
  <si>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</si>
  <si>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</si>
  <si>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</si>
  <si>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</si>
  <si>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</si>
  <si>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</si>
  <si>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</si>
  <si>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</si>
  <si>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</si>
  <si>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</si>
  <si>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</si>
  <si>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</si>
  <si>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</si>
  <si>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</si>
  <si>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</si>
  <si>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</si>
  <si>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</si>
  <si>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</si>
  <si>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</si>
  <si>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</si>
  <si>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</si>
  <si>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</si>
  <si>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</si>
  <si>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</si>
  <si>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</si>
  <si>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</si>
  <si>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</si>
  <si>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</si>
  <si>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</si>
  <si>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</si>
  <si>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</si>
  <si>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</si>
  <si>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</si>
  <si>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</si>
  <si>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</si>
  <si>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</si>
  <si>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</si>
  <si>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</si>
  <si>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</si>
  <si>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</si>
  <si>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</si>
  <si>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</si>
  <si>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</si>
  <si>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</si>
  <si>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</si>
  <si>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</si>
  <si>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</si>
  <si>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</si>
  <si>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</si>
  <si>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</si>
  <si>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</si>
  <si>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</si>
  <si>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</si>
  <si>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</si>
  <si>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</si>
  <si>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</si>
  <si>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</si>
  <si>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</si>
  <si>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</si>
  <si>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</si>
  <si>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</si>
  <si>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</si>
  <si>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</si>
  <si>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</si>
  <si>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</si>
  <si>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</si>
  <si>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</si>
  <si>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</si>
  <si>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</si>
  <si>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</si>
  <si>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</si>
  <si>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</si>
  <si>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</si>
  <si>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</si>
  <si>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</si>
  <si>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</si>
  <si>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</si>
  <si>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</si>
  <si>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</si>
  <si>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</si>
  <si>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</si>
  <si>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</si>
  <si>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</si>
  <si>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</si>
  <si>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</si>
  <si>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</si>
  <si>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</si>
  <si>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</si>
  <si>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</si>
  <si>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</si>
  <si>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</si>
  <si>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</si>
  <si>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</si>
  <si>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</si>
  <si>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</si>
  <si>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</si>
  <si>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</si>
  <si>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</si>
  <si>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</si>
  <si>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</si>
  <si>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</si>
  <si>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</si>
  <si>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</si>
  <si>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</si>
  <si>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</si>
  <si>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</si>
  <si>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</si>
  <si>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</si>
  <si>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</si>
  <si>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</si>
  <si>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</si>
  <si>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</si>
  <si>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</si>
  <si>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</si>
  <si>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</si>
  <si>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</si>
  <si>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</si>
  <si>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</si>
  <si>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</si>
  <si>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</si>
  <si>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</si>
  <si>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</si>
  <si>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</si>
  <si>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</si>
  <si>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</si>
  <si>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</si>
  <si>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</si>
  <si>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</si>
  <si>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</si>
  <si>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</si>
  <si>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</si>
  <si>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</si>
  <si>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</si>
  <si>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</si>
  <si>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</si>
  <si>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</si>
  <si>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</si>
  <si>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</si>
  <si>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</si>
  <si>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</si>
  <si>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</si>
  <si>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</si>
  <si>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</si>
  <si>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</si>
  <si>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</si>
  <si>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</si>
  <si>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</si>
  <si>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</si>
  <si>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</si>
  <si>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</si>
  <si>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</si>
  <si>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</si>
  <si>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</si>
  <si>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</si>
  <si>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</si>
  <si>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</si>
  <si>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</si>
  <si>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</si>
  <si>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</si>
  <si>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</si>
  <si>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</si>
  <si>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</si>
  <si>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</si>
  <si>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</si>
  <si>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</si>
  <si>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</si>
  <si>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</si>
  <si>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</si>
  <si>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</si>
  <si>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</si>
  <si>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</si>
  <si>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</si>
  <si>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</si>
  <si>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</si>
  <si>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</si>
  <si>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</si>
  <si>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</si>
  <si>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</si>
  <si>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</si>
  <si>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</si>
  <si>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</si>
  <si>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</si>
  <si>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</si>
  <si>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</si>
  <si>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</si>
  <si>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</si>
  <si>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</si>
  <si>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</si>
  <si>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</si>
  <si>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</si>
  <si>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</si>
  <si>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</si>
  <si>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</si>
  <si>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</si>
  <si>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</si>
  <si>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</si>
  <si>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</si>
  <si>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</si>
  <si>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</si>
  <si>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</si>
  <si>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</si>
  <si>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</si>
  <si>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</si>
  <si>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</si>
  <si>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</si>
  <si>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</si>
  <si>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</si>
  <si>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</si>
  <si>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</si>
  <si>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</si>
  <si>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</si>
  <si>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</si>
  <si>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</si>
  <si>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</si>
  <si>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</si>
  <si>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</si>
  <si>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</si>
  <si>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</si>
  <si>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</si>
  <si>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</si>
  <si>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</si>
  <si>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</si>
  <si>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</si>
  <si>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</si>
  <si>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</si>
  <si>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</si>
  <si>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</si>
  <si>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</si>
  <si>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</si>
  <si>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</si>
  <si>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</si>
  <si>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</si>
  <si>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</si>
  <si>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</si>
  <si>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</si>
  <si>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</si>
  <si>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</si>
  <si>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</si>
  <si>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</si>
  <si>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</si>
  <si>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</si>
  <si>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</si>
  <si>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</si>
  <si>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</si>
  <si>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</si>
  <si>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</si>
  <si>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</si>
  <si>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</si>
  <si>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</si>
  <si>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</si>
  <si>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</si>
  <si>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</si>
  <si>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</si>
  <si>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</si>
  <si>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</si>
  <si>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</si>
  <si>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</si>
  <si>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</si>
  <si>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</si>
  <si>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</si>
  <si>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</si>
  <si>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</si>
  <si>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</si>
  <si>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</si>
  <si>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</si>
  <si>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</si>
  <si>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</si>
  <si>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</si>
  <si>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</si>
  <si>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</si>
  <si>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</si>
  <si>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</si>
  <si>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</si>
  <si>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</si>
  <si>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</si>
  <si>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</si>
  <si>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</si>
  <si>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</si>
  <si>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</si>
  <si>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</si>
  <si>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</si>
  <si>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</si>
  <si>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</si>
  <si>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</si>
  <si>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</si>
  <si>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</si>
  <si>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</si>
  <si>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</si>
  <si>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</si>
  <si>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</si>
  <si>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</si>
  <si>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</si>
  <si>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</si>
  <si>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</si>
  <si>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</si>
  <si>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</si>
  <si>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</si>
  <si>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</si>
  <si>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</si>
  <si>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</si>
  <si>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</si>
  <si>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</si>
  <si>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</si>
  <si>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</si>
  <si>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</si>
  <si>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</si>
  <si>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</si>
  <si>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</si>
  <si>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</si>
  <si>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</si>
  <si>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</si>
  <si>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</si>
  <si>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</si>
  <si>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</si>
  <si>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</si>
  <si>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</si>
  <si>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</si>
  <si>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</si>
  <si>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</si>
  <si>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</si>
  <si>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</si>
  <si>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</si>
  <si>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</si>
  <si>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</si>
  <si>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</si>
  <si>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</si>
  <si>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</si>
  <si>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</si>
  <si>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</si>
  <si>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</si>
  <si>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</si>
  <si>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</si>
  <si>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</si>
  <si>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</si>
  <si>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</si>
  <si>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</si>
  <si>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</si>
  <si>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</si>
  <si>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</si>
  <si>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</si>
  <si>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</si>
  <si>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</si>
  <si>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</si>
  <si>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</si>
  <si>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</si>
  <si>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</si>
  <si>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</si>
  <si>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</si>
  <si>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</si>
  <si>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</si>
  <si>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</si>
  <si>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</si>
  <si>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</si>
  <si>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</si>
  <si>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</si>
  <si>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</si>
  <si>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</si>
  <si>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</si>
  <si>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</si>
  <si>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</si>
  <si>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</si>
  <si>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</si>
  <si>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</si>
  <si>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</si>
  <si>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</si>
  <si>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</si>
  <si>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</si>
  <si>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</si>
  <si>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</si>
  <si>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</si>
  <si>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</si>
  <si>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</si>
  <si>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</si>
  <si>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</si>
  <si>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</si>
  <si>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</si>
  <si>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</si>
  <si>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</si>
  <si>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</si>
  <si>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</si>
  <si>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</si>
  <si>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</si>
  <si>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</si>
  <si>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</si>
  <si>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</si>
  <si>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</si>
  <si>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</si>
  <si>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</si>
  <si>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</si>
  <si>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</si>
  <si>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</si>
  <si>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</si>
  <si>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</si>
  <si>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</si>
  <si>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</si>
  <si>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</si>
  <si>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</si>
  <si>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</si>
  <si>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</si>
  <si>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</si>
  <si>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</si>
  <si>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</si>
  <si>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</si>
  <si>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</si>
  <si>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</si>
  <si>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</si>
  <si>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</si>
  <si>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</si>
  <si>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</si>
  <si>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</si>
  <si>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</si>
  <si>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</si>
  <si>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</si>
  <si>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</si>
  <si>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</si>
  <si>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</si>
  <si>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</si>
  <si>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</si>
  <si>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</si>
  <si>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</si>
  <si>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</si>
  <si>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</si>
  <si>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</si>
  <si>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</si>
  <si>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</si>
  <si>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</si>
  <si>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</si>
  <si>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</si>
  <si>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</si>
  <si>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</si>
  <si>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</si>
  <si>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</si>
  <si>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</si>
  <si>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</si>
  <si>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</si>
  <si>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</si>
  <si>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</si>
  <si>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</si>
  <si>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</si>
  <si>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</si>
  <si>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</si>
  <si>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</si>
  <si>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</si>
  <si>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</si>
  <si>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</si>
  <si>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</si>
  <si>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</si>
  <si>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</si>
  <si>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</si>
  <si>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</si>
  <si>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</si>
  <si>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</si>
  <si>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</si>
  <si>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</si>
  <si>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</si>
  <si>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</si>
  <si>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</si>
  <si>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</si>
  <si>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</si>
  <si>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</si>
  <si>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</si>
  <si>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</si>
  <si>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</si>
  <si>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</si>
  <si>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</si>
  <si>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</si>
  <si>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</si>
  <si>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</si>
  <si>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</si>
  <si>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</si>
  <si>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</si>
  <si>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</si>
  <si>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</si>
  <si>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</si>
  <si>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</si>
  <si>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</si>
  <si>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</si>
  <si>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</si>
  <si>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</si>
  <si>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</si>
  <si>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</si>
  <si>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</si>
  <si>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</si>
  <si>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</si>
  <si>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</si>
  <si>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</si>
  <si>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</si>
  <si>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</si>
  <si>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</si>
  <si>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</si>
  <si>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</si>
  <si>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</si>
  <si>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</si>
  <si>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</si>
  <si>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</si>
  <si>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</si>
  <si>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</si>
  <si>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</si>
  <si>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</si>
  <si>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</si>
  <si>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</si>
  <si>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</si>
  <si>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</si>
  <si>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</si>
  <si>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</si>
  <si>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</si>
  <si>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</si>
  <si>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</si>
  <si>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</si>
  <si>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</si>
  <si>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</si>
  <si>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</si>
  <si>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</si>
  <si>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</si>
  <si>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</si>
  <si>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</si>
  <si>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</si>
  <si>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</si>
  <si>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</si>
  <si>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</si>
  <si>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</si>
  <si>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</si>
  <si>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</si>
  <si>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</si>
  <si>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</si>
  <si>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</si>
  <si>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</si>
  <si>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</si>
  <si>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</si>
  <si>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</si>
  <si>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</si>
  <si>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</si>
  <si>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</si>
  <si>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</si>
  <si>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</si>
  <si>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</si>
  <si>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</si>
  <si>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</si>
  <si>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</si>
  <si>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</si>
  <si>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</si>
  <si>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</si>
  <si>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</si>
  <si>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</si>
  <si>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</si>
  <si>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</si>
  <si>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</si>
  <si>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</si>
  <si>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</si>
  <si>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</si>
  <si>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</si>
  <si>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</si>
  <si>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</si>
  <si>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</si>
  <si>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</si>
  <si>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</si>
  <si>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</si>
  <si>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</si>
  <si>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</si>
  <si>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</si>
  <si>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</si>
  <si>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</si>
  <si>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</si>
  <si>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</si>
  <si>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</si>
  <si>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</si>
  <si>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</si>
  <si>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</si>
  <si>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</si>
  <si>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</si>
  <si>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</si>
  <si>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</si>
  <si>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</si>
  <si>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</si>
  <si>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</si>
  <si>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</si>
  <si>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</si>
  <si>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</si>
  <si>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</si>
  <si>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</si>
  <si>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</si>
  <si>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</si>
  <si>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</si>
  <si>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</si>
  <si>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</si>
  <si>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</si>
  <si>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</si>
  <si>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</si>
  <si>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</si>
  <si>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</si>
  <si>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</si>
  <si>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</si>
  <si>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</si>
  <si>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</si>
  <si>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</si>
  <si>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</si>
  <si>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</si>
  <si>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</si>
  <si>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</si>
  <si>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</si>
  <si>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</si>
  <si>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</si>
  <si>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</si>
  <si>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</si>
  <si>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</si>
  <si>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</si>
  <si>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</si>
  <si>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</si>
  <si>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</si>
  <si>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</si>
  <si>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</si>
  <si>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</si>
  <si>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</si>
  <si>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</si>
  <si>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</si>
  <si>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</si>
  <si>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</si>
  <si>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</si>
  <si>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</si>
  <si>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</si>
  <si>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</si>
  <si>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</si>
  <si>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</si>
  <si>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</si>
  <si>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</si>
  <si>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</si>
  <si>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</si>
  <si>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</si>
  <si>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</si>
  <si>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</si>
  <si>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</si>
  <si>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</si>
  <si>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</si>
  <si>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</si>
  <si>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</si>
  <si>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</si>
  <si>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</si>
  <si>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</si>
  <si>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</si>
  <si>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</si>
  <si>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</si>
  <si>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</si>
  <si>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</si>
  <si>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</si>
  <si>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</si>
  <si>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</si>
  <si>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</si>
  <si>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</si>
  <si>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</si>
  <si>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</si>
  <si>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</si>
  <si>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</si>
  <si>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</si>
  <si>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</si>
  <si>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</si>
  <si>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</si>
  <si>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</si>
  <si>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</si>
  <si>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</si>
  <si>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</si>
  <si>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</si>
  <si>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</si>
  <si>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</si>
  <si>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</si>
  <si>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</si>
  <si>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</si>
  <si>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</si>
  <si>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</si>
  <si>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</si>
  <si>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</si>
  <si>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</si>
  <si>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</si>
  <si>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</si>
  <si>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</si>
  <si>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</si>
  <si>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</si>
  <si>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</si>
  <si>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</si>
  <si>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</si>
  <si>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</si>
  <si>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</si>
  <si>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</si>
  <si>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</si>
  <si>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</si>
  <si>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</si>
  <si>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</si>
  <si>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</si>
  <si>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</si>
  <si>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</si>
  <si>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</si>
  <si>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</si>
  <si>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</si>
  <si>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</si>
  <si>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</si>
  <si>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</si>
  <si>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</si>
  <si>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</si>
  <si>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</si>
  <si>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</si>
  <si>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</si>
  <si>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</si>
  <si>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</si>
  <si>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</si>
  <si>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</si>
  <si>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</si>
  <si>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</si>
  <si>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</si>
  <si>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</si>
  <si>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</si>
  <si>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</si>
  <si>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</si>
  <si>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</si>
  <si>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</si>
  <si>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</si>
  <si>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</si>
  <si>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</si>
  <si>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</si>
  <si>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</si>
  <si>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</si>
  <si>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</si>
  <si>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</si>
  <si>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</si>
  <si>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</si>
  <si>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</si>
  <si>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</si>
  <si>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</si>
  <si>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</si>
  <si>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</si>
  <si>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</si>
  <si>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</si>
  <si>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</si>
  <si>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</si>
  <si>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</si>
  <si>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</si>
  <si>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</si>
  <si>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</si>
  <si>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</si>
  <si>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</si>
  <si>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</si>
  <si>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</si>
  <si>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</si>
  <si>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</si>
  <si>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</si>
  <si>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</si>
  <si>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</si>
  <si>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</si>
  <si>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</si>
  <si>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</si>
  <si>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</si>
  <si>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</si>
  <si>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</si>
  <si>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</si>
  <si>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</si>
  <si>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</si>
  <si>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</si>
  <si>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</si>
  <si>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</si>
  <si>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</si>
  <si>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</si>
  <si>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</si>
  <si>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</si>
  <si>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</si>
  <si>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</si>
  <si>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</si>
  <si>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</si>
  <si>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</si>
  <si>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</si>
  <si>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</si>
  <si>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</si>
  <si>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</si>
  <si>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</si>
  <si>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</si>
  <si>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</si>
  <si>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</si>
  <si>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</si>
  <si>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</si>
  <si>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</si>
  <si>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</si>
  <si>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</si>
  <si>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</si>
  <si>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</si>
  <si>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</si>
  <si>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</si>
  <si>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</si>
  <si>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</si>
  <si>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</si>
  <si>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</si>
  <si>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</si>
  <si>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</si>
  <si>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</si>
  <si>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</si>
  <si>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</si>
  <si>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</si>
  <si>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</si>
  <si>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</si>
  <si>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</si>
  <si>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</si>
  <si>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</si>
  <si>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</si>
  <si>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</si>
  <si>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</si>
  <si>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</si>
  <si>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</si>
  <si>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</si>
  <si>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</si>
  <si>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</si>
  <si>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</si>
  <si>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</si>
  <si>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</si>
  <si>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</si>
  <si>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</si>
  <si>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</si>
  <si>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</si>
  <si>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</si>
  <si>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</si>
  <si>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</si>
  <si>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</si>
  <si>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</si>
  <si>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</si>
  <si>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</si>
  <si>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</si>
  <si>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</si>
  <si>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</si>
  <si>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</si>
  <si>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</si>
  <si>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</si>
  <si>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</si>
  <si>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</si>
  <si>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</si>
  <si>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</si>
  <si>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</si>
  <si>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</si>
  <si>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</si>
  <si>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</si>
  <si>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</si>
  <si>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</si>
  <si>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</si>
  <si>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</si>
  <si>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</si>
  <si>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</si>
  <si>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</si>
  <si>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</si>
  <si>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</si>
  <si>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</si>
  <si>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</si>
  <si>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</si>
  <si>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</si>
  <si>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</si>
  <si>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</si>
  <si>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</si>
  <si>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</si>
  <si>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</si>
  <si>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</si>
  <si>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</si>
  <si>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</si>
  <si>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</si>
  <si>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</si>
  <si>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</si>
  <si>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</si>
  <si>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</si>
  <si>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</si>
  <si>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</si>
  <si>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</si>
  <si>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</si>
  <si>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</si>
  <si>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</si>
  <si>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</si>
  <si>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</si>
  <si>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</si>
  <si>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</si>
  <si>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</si>
  <si>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</si>
  <si>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</si>
  <si>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</si>
  <si>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</si>
  <si>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</si>
  <si>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</si>
  <si>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</si>
  <si>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</si>
  <si>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</si>
  <si>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</si>
  <si>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</si>
  <si>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</si>
  <si>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</si>
  <si>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</si>
  <si>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</si>
  <si>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</si>
  <si>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</si>
  <si>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</si>
  <si>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</si>
  <si>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</si>
  <si>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</si>
  <si>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</si>
  <si>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</si>
  <si>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</si>
  <si>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</si>
  <si>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</si>
  <si>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</si>
  <si>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</si>
  <si>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</si>
  <si>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</si>
  <si>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</si>
  <si>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</si>
  <si>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</si>
  <si>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</si>
  <si>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</si>
  <si>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</si>
  <si>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</si>
  <si>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</si>
  <si>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</si>
  <si>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</si>
  <si>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</si>
  <si>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</si>
  <si>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</si>
  <si>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</si>
  <si>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</si>
  <si>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</si>
  <si>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</si>
  <si>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</si>
  <si>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</si>
  <si>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</si>
  <si>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</si>
  <si>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</si>
  <si>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</si>
  <si>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</si>
  <si>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</si>
  <si>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</si>
  <si>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</si>
  <si>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</si>
  <si>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</si>
  <si>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</si>
  <si>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</si>
  <si>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</si>
  <si>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</si>
  <si>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</si>
  <si>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</si>
  <si>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</si>
  <si>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</si>
  <si>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</si>
  <si>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</si>
  <si>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</si>
  <si>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</si>
  <si>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</si>
  <si>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</si>
  <si>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</si>
  <si>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</si>
  <si>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</si>
  <si>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</si>
  <si>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</si>
  <si>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</si>
  <si>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</si>
  <si>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</si>
  <si>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</si>
  <si>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</si>
  <si>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</si>
  <si>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</si>
  <si>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</si>
  <si>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</si>
  <si>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</si>
  <si>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</si>
  <si>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</si>
  <si>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</si>
  <si>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</si>
  <si>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</si>
  <si>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</si>
  <si>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</si>
  <si>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</si>
  <si>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</si>
  <si>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</si>
  <si>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</si>
  <si>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</si>
  <si>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</si>
  <si>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</si>
  <si>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</si>
  <si>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</si>
  <si>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</si>
  <si>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</si>
  <si>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</si>
  <si>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</si>
  <si>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</si>
  <si>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</si>
  <si>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</si>
  <si>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</si>
  <si>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</si>
  <si>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</si>
  <si>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</si>
  <si>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</si>
  <si>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</si>
  <si>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</si>
  <si>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</si>
  <si>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</si>
  <si>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</si>
  <si>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</si>
  <si>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</si>
  <si>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</si>
  <si>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</si>
  <si>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</si>
  <si>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</si>
  <si>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</si>
  <si>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</si>
  <si>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</si>
  <si>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</si>
  <si>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</si>
  <si>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</si>
  <si>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</si>
  <si>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</si>
  <si>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</si>
  <si>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</si>
  <si>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</si>
  <si>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</si>
  <si>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</si>
  <si>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</si>
  <si>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</si>
  <si>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</si>
  <si>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</si>
  <si>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</si>
  <si>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</si>
  <si>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</si>
  <si>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</si>
  <si>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</si>
  <si>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</si>
  <si>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</si>
  <si>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</si>
  <si>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</si>
  <si>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</si>
  <si>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</si>
  <si>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</si>
  <si>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</si>
  <si>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</si>
  <si>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</si>
  <si>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</si>
  <si>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</si>
  <si>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</si>
  <si>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</si>
  <si>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</si>
  <si>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</si>
  <si>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</si>
  <si>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</si>
  <si>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</si>
  <si>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</si>
  <si>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</si>
  <si>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</si>
  <si>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</si>
  <si>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</si>
  <si>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</si>
  <si>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</si>
  <si>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</si>
  <si>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</si>
  <si>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</si>
  <si>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</si>
  <si>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</si>
  <si>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</si>
  <si>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</si>
  <si>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</si>
  <si>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</si>
  <si>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</si>
  <si>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</si>
  <si>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</si>
  <si>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</si>
  <si>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</si>
  <si>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</si>
  <si>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</si>
  <si>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</si>
  <si>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</si>
  <si>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</si>
  <si>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</si>
  <si>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</si>
  <si>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</si>
  <si>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</si>
  <si>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</si>
  <si>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</si>
  <si>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</si>
  <si>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</si>
  <si>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</si>
  <si>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</si>
  <si>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</si>
  <si>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</si>
  <si>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</si>
  <si>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</si>
  <si>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</si>
  <si>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</si>
  <si>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</si>
  <si>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</si>
  <si>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</si>
  <si>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</si>
  <si>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</si>
  <si>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</si>
  <si>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</si>
  <si>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</si>
  <si>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</si>
  <si>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</si>
  <si>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</si>
  <si>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</si>
  <si>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</si>
  <si>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</si>
  <si>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</si>
  <si>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</si>
  <si>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</si>
  <si>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</si>
  <si>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</si>
  <si>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</si>
  <si>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</si>
  <si>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</si>
  <si>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</si>
  <si>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</si>
  <si>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</si>
  <si>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</si>
  <si>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</si>
  <si>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</si>
  <si>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</si>
  <si>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</si>
  <si>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</si>
  <si>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</si>
  <si>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</si>
  <si>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</si>
  <si>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</si>
  <si>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</si>
  <si>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</si>
  <si>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</si>
  <si>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</si>
  <si>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</si>
  <si>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</si>
  <si>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</si>
  <si>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</si>
  <si>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</si>
  <si>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</si>
  <si>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</si>
  <si>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</si>
  <si>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</si>
  <si>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</si>
  <si>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</si>
  <si>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</si>
  <si>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</si>
  <si>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</si>
  <si>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</si>
  <si>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</si>
  <si>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</si>
  <si>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</si>
  <si>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</si>
  <si>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</si>
  <si>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</si>
  <si>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</si>
  <si>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</si>
  <si>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</si>
  <si>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</si>
  <si>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</si>
  <si>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</si>
  <si>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</si>
  <si>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</si>
  <si>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</si>
  <si>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</si>
  <si>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</si>
  <si>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</si>
  <si>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</si>
  <si>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</si>
  <si>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</si>
  <si>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</si>
  <si>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</si>
  <si>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</si>
  <si>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</si>
  <si>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</si>
  <si>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</si>
  <si>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</si>
  <si>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</si>
  <si>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</si>
  <si>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</si>
  <si>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</si>
  <si>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</si>
  <si>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</si>
  <si>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</si>
  <si>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</si>
  <si>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</si>
  <si>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</si>
  <si>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</si>
  <si>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</si>
  <si>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</si>
  <si>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</si>
  <si>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</si>
  <si>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</si>
  <si>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</si>
  <si>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</si>
  <si>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</si>
  <si>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</si>
  <si>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</si>
  <si>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</si>
  <si>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</si>
  <si>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</si>
  <si>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</si>
  <si>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</si>
  <si>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</si>
  <si>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</si>
  <si>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</si>
  <si>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</si>
  <si>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</si>
  <si>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</si>
  <si>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</si>
  <si>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</si>
  <si>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</si>
  <si>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</si>
  <si>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</si>
  <si>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</si>
  <si>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</si>
  <si>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</si>
  <si>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</si>
  <si>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</si>
  <si>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</si>
  <si>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</si>
  <si>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</si>
  <si>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</si>
  <si>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</si>
  <si>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</si>
  <si>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</si>
  <si>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</si>
  <si>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</si>
  <si>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</si>
  <si>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</si>
  <si>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</si>
  <si>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</si>
  <si>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</si>
  <si>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</si>
  <si>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</si>
  <si>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</si>
  <si>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</si>
  <si>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</si>
  <si>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</si>
  <si>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</si>
  <si>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</si>
  <si>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</si>
  <si>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</si>
  <si>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</si>
  <si>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</si>
  <si>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</si>
  <si>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</si>
  <si>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</si>
  <si>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</si>
  <si>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</si>
  <si>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</si>
  <si>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</si>
  <si>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</si>
  <si>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</si>
  <si>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</si>
  <si>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</si>
  <si>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</si>
  <si>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</si>
  <si>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</si>
  <si>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</si>
  <si>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</si>
  <si>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</si>
  <si>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</si>
  <si>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</si>
  <si>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</si>
  <si>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</si>
  <si>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</si>
  <si>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</si>
  <si>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</si>
  <si>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</si>
  <si>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</si>
  <si>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</si>
  <si>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</si>
  <si>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</si>
  <si>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</si>
  <si>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</si>
  <si>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</si>
  <si>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</si>
  <si>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</si>
  <si>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</si>
  <si>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</si>
  <si>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</si>
  <si>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</si>
  <si>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</si>
  <si>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</si>
  <si>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</si>
  <si>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</si>
  <si>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</si>
  <si>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</si>
  <si>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</si>
  <si>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</si>
  <si>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</si>
  <si>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</si>
  <si>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</si>
  <si>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</si>
  <si>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</si>
  <si>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</si>
  <si>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</si>
  <si>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</si>
  <si>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</si>
  <si>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</si>
  <si>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</si>
  <si>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</si>
  <si>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</si>
  <si>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</si>
  <si>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</si>
  <si>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</si>
  <si>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</si>
  <si>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</si>
  <si>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</si>
  <si>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</si>
  <si>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</si>
  <si>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</si>
  <si>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</si>
  <si>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</si>
  <si>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</si>
  <si>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</si>
  <si>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</si>
  <si>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</si>
  <si>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</si>
  <si>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</si>
  <si>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</si>
  <si>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</si>
  <si>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</si>
  <si>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</si>
  <si>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</si>
  <si>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</si>
  <si>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</si>
  <si>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</si>
  <si>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</si>
  <si>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</si>
  <si>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</si>
  <si>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</si>
  <si>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</si>
  <si>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</si>
  <si>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</si>
  <si>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</si>
  <si>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</si>
  <si>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</si>
  <si>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</si>
  <si>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</si>
  <si>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</si>
  <si>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</si>
  <si>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</si>
  <si>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</si>
  <si>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</si>
  <si>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</si>
  <si>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</si>
  <si>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</si>
  <si>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</si>
  <si>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</si>
  <si>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</si>
  <si>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</si>
  <si>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</si>
  <si>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</si>
  <si>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</si>
  <si>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</si>
  <si>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</si>
  <si>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</si>
  <si>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</si>
  <si>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</si>
  <si>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</si>
  <si>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</si>
  <si>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</si>
  <si>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</si>
  <si>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</si>
  <si>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</si>
  <si>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</si>
  <si>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</si>
  <si>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</si>
  <si>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</si>
  <si>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</si>
  <si>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</si>
  <si>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</si>
  <si>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</si>
  <si>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</si>
  <si>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</si>
  <si>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</si>
  <si>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</si>
  <si>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</si>
  <si>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</si>
  <si>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</si>
  <si>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</si>
  <si>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</si>
  <si>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</si>
  <si>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</si>
  <si>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</si>
  <si>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</si>
  <si>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</si>
  <si>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</si>
  <si>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</si>
  <si>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</si>
  <si>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</si>
  <si>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</si>
  <si>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</si>
  <si>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</si>
  <si>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</si>
  <si>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</si>
  <si>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</si>
  <si>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</si>
  <si>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</si>
  <si>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</si>
  <si>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</si>
  <si>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</si>
  <si>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</si>
  <si>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</si>
  <si>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</si>
  <si>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</si>
  <si>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</si>
  <si>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</si>
  <si>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</si>
  <si>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</si>
  <si>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</si>
  <si>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</si>
  <si>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</si>
  <si>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</si>
  <si>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</si>
  <si>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</si>
  <si>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</si>
  <si>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</si>
  <si>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</si>
  <si>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</si>
  <si>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</si>
  <si>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</si>
  <si>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</si>
  <si>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</si>
  <si>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</si>
  <si>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</si>
  <si>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</si>
  <si>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</si>
  <si>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</si>
  <si>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</si>
  <si>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</si>
  <si>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</si>
  <si>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</si>
  <si>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</si>
  <si>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</si>
  <si>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</si>
  <si>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</si>
  <si>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</si>
  <si>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</si>
  <si>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</si>
  <si>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</si>
  <si>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</si>
  <si>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</si>
  <si>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</si>
  <si>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</si>
  <si>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</si>
  <si>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</si>
  <si>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</si>
  <si>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</si>
  <si>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</si>
  <si>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</si>
  <si>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</si>
  <si>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</si>
  <si>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</si>
  <si>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</si>
  <si>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</si>
  <si>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</si>
  <si>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</si>
  <si>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</si>
  <si>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</si>
  <si>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</si>
  <si>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</si>
  <si>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</si>
  <si>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</si>
  <si>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</si>
  <si>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</si>
  <si>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</si>
  <si>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</si>
  <si>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</si>
  <si>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</si>
  <si>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</si>
  <si>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</si>
  <si>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</si>
  <si>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</si>
  <si>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</si>
  <si>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</si>
  <si>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</si>
  <si>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</si>
  <si>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</si>
  <si>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</si>
  <si>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</si>
  <si>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</si>
  <si>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</si>
  <si>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</si>
  <si>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</si>
  <si>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</si>
  <si>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</si>
  <si>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</si>
  <si>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</si>
  <si>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</si>
  <si>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</si>
  <si>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</si>
  <si>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</si>
  <si>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</si>
  <si>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</si>
  <si>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</si>
  <si>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</si>
  <si>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</si>
  <si>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</si>
  <si>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</si>
  <si>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</si>
  <si>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</si>
  <si>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</si>
  <si>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</si>
  <si>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</si>
  <si>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</si>
  <si>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</si>
  <si>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</si>
  <si>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</si>
  <si>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</si>
  <si>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</si>
  <si>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</si>
  <si>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</si>
  <si>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</si>
  <si>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</si>
  <si>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</si>
  <si>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</si>
  <si>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</si>
  <si>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</si>
  <si>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</si>
  <si>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</si>
  <si>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</si>
  <si>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</si>
  <si>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</si>
  <si>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</si>
  <si>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</si>
  <si>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</si>
  <si>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</si>
  <si>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</si>
  <si>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</si>
  <si>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</si>
  <si>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</si>
  <si>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</si>
  <si>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</si>
  <si>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</si>
  <si>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</si>
  <si>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</si>
  <si>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</si>
  <si>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</si>
  <si>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</si>
  <si>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</si>
  <si>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</si>
  <si>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</si>
  <si>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</si>
  <si>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</si>
  <si>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</si>
  <si>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</si>
  <si>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</si>
  <si>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</si>
  <si>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</si>
  <si>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</si>
  <si>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</si>
  <si>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</si>
  <si>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</si>
  <si>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</si>
  <si>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</si>
  <si>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</si>
  <si>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</si>
  <si>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</si>
  <si>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</si>
  <si>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</si>
  <si>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</si>
  <si>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</si>
  <si>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</si>
  <si>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</si>
  <si>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</si>
  <si>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</si>
  <si>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</si>
  <si>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</si>
  <si>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</si>
  <si>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</si>
  <si>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</si>
  <si>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</si>
  <si>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</si>
  <si>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</si>
  <si>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</si>
  <si>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</si>
  <si>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</si>
  <si>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</si>
  <si>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</si>
  <si>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</si>
  <si>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</si>
  <si>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</si>
  <si>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</si>
  <si>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</si>
  <si>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</si>
  <si>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</si>
  <si>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</si>
  <si>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</si>
  <si>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</si>
  <si>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</si>
  <si>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</si>
  <si>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</si>
  <si>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</si>
  <si>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</si>
  <si>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</si>
  <si>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</si>
  <si>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</si>
  <si>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</si>
  <si>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</si>
  <si>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</si>
  <si>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</si>
  <si>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</si>
  <si>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</si>
  <si>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</si>
  <si>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</si>
  <si>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</si>
  <si>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</si>
  <si>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</si>
  <si>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</si>
  <si>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</si>
  <si>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</si>
  <si>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</si>
  <si>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</si>
  <si>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</si>
  <si>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</si>
  <si>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</si>
  <si>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</si>
  <si>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</si>
  <si>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</si>
  <si>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</si>
  <si>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</si>
  <si>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</si>
  <si>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</si>
  <si>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</si>
  <si>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</si>
  <si>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</si>
  <si>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</si>
  <si>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</si>
  <si>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</si>
  <si>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</si>
  <si>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</si>
  <si>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</si>
  <si>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</si>
  <si>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</si>
  <si>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</si>
  <si>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</si>
  <si>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</si>
  <si>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</si>
  <si>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</si>
  <si>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</si>
  <si>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</si>
  <si>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</si>
  <si>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</si>
  <si>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</si>
  <si>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</si>
  <si>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</si>
  <si>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</si>
  <si>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</si>
  <si>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</si>
  <si>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</si>
  <si>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</si>
  <si>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</si>
  <si>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</si>
  <si>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</si>
  <si>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</si>
  <si>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</si>
  <si>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</si>
  <si>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</si>
  <si>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</si>
  <si>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</si>
  <si>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</si>
  <si>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</si>
  <si>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</si>
  <si>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</si>
  <si>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</si>
  <si>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</si>
  <si>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</si>
  <si>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</si>
  <si>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</si>
  <si>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</si>
  <si>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</si>
  <si>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</si>
  <si>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</si>
  <si>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</si>
  <si>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</si>
  <si>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</si>
  <si>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</si>
  <si>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</si>
  <si>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</si>
  <si>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</si>
  <si>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</si>
  <si>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</si>
  <si>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</si>
  <si>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</si>
  <si>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</si>
  <si>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</si>
  <si>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</si>
  <si>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</si>
  <si>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</si>
  <si>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</si>
  <si>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</si>
  <si>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</si>
  <si>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</si>
  <si>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</si>
  <si>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</si>
  <si>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</si>
  <si>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</si>
  <si>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</si>
  <si>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</si>
  <si>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</si>
  <si>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</si>
  <si>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</si>
  <si>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</si>
  <si>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</si>
  <si>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</si>
  <si>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</si>
  <si>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</si>
  <si>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</si>
  <si>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</si>
  <si>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</si>
  <si>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</si>
  <si>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</si>
  <si>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</si>
  <si>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</si>
  <si>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</si>
  <si>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</si>
  <si>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</si>
  <si>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</si>
  <si>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</si>
  <si>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</si>
  <si>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</si>
  <si>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</si>
  <si>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</si>
  <si>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</si>
  <si>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</si>
  <si>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</si>
  <si>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</si>
  <si>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</si>
  <si>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</si>
  <si>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</si>
  <si>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</si>
  <si>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</si>
  <si>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</si>
  <si>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</si>
  <si>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</si>
  <si>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</si>
  <si>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</si>
  <si>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</si>
  <si>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</si>
  <si>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</si>
  <si>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</si>
  <si>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</si>
  <si>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</si>
  <si>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</si>
  <si>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</si>
  <si>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</si>
  <si>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</si>
  <si>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</si>
  <si>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</si>
  <si>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</si>
  <si>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</si>
  <si>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</si>
  <si>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</si>
  <si>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</si>
  <si>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</si>
  <si>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</si>
  <si>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</si>
  <si>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</si>
  <si>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</si>
  <si>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</si>
  <si>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</si>
  <si>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</si>
  <si>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</si>
  <si>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</si>
  <si>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</si>
  <si>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</si>
  <si>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</si>
  <si>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</si>
  <si>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</si>
  <si>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</si>
  <si>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</si>
  <si>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</si>
  <si>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</si>
  <si>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</si>
  <si>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</si>
  <si>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</si>
  <si>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</si>
  <si>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</si>
  <si>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</si>
  <si>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</si>
  <si>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</si>
  <si>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</si>
  <si>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</si>
  <si>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</si>
  <si>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</si>
  <si>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</si>
  <si>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</si>
  <si>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</si>
  <si>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</si>
  <si>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</si>
  <si>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</si>
  <si>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</si>
  <si>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</si>
  <si>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</si>
  <si>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</si>
  <si>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</si>
  <si>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</si>
  <si>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</si>
  <si>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</si>
  <si>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</si>
  <si>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</si>
  <si>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</si>
  <si>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</si>
  <si>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</si>
  <si>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</si>
  <si>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</si>
  <si>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</si>
  <si>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</si>
  <si>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</si>
  <si>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</si>
  <si>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</si>
  <si>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</si>
  <si>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</si>
  <si>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</si>
  <si>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</si>
  <si>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</si>
  <si>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</si>
  <si>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</si>
  <si>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</si>
  <si>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</si>
  <si>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</si>
  <si>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</si>
  <si>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</si>
  <si>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</si>
  <si>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</si>
  <si>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</si>
  <si>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</si>
  <si>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</si>
  <si>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</si>
  <si>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</si>
  <si>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</si>
  <si>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</si>
  <si>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</si>
  <si>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</si>
  <si>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</si>
  <si>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</si>
  <si>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</si>
  <si>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</si>
  <si>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</si>
  <si>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</si>
  <si>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</si>
  <si>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</si>
  <si>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</si>
  <si>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</si>
  <si>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</si>
  <si>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</si>
  <si>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</si>
  <si>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</si>
  <si>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</si>
  <si>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</si>
  <si>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</si>
  <si>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</si>
  <si>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</si>
  <si>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</si>
  <si>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</si>
  <si>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</si>
  <si>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</si>
  <si>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</si>
  <si>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</si>
  <si>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</si>
  <si>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</si>
  <si>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</si>
  <si>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</si>
  <si>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</si>
  <si>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</si>
  <si>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</si>
  <si>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</si>
  <si>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</si>
  <si>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</si>
  <si>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</si>
  <si>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</si>
  <si>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</si>
  <si>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</si>
  <si>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</si>
  <si>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</si>
  <si>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</si>
  <si>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</si>
  <si>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</si>
  <si>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</si>
  <si>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</si>
  <si>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</si>
  <si>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</si>
  <si>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</si>
  <si>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</si>
  <si>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</si>
  <si>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</si>
  <si>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</si>
  <si>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</si>
  <si>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</si>
  <si>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</si>
  <si>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</si>
  <si>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</si>
  <si>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</si>
  <si>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</si>
  <si>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</si>
  <si>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</si>
  <si>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</si>
  <si>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</si>
  <si>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</si>
  <si>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</si>
  <si>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</si>
  <si>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</si>
  <si>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</si>
  <si>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</si>
  <si>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</si>
  <si>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</si>
  <si>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</si>
  <si>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</si>
  <si>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</si>
  <si>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</si>
  <si>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</si>
  <si>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</si>
  <si>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</si>
  <si>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</si>
  <si>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</si>
  <si>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</si>
  <si>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</si>
  <si>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</si>
  <si>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</si>
  <si>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</si>
  <si>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</si>
  <si>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</si>
  <si>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</si>
  <si>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</si>
  <si>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</si>
  <si>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</si>
  <si>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</si>
  <si>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</si>
  <si>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</si>
  <si>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</si>
  <si>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</si>
  <si>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</si>
  <si>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</si>
  <si>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</si>
  <si>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</si>
  <si>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</si>
  <si>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</si>
  <si>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</si>
  <si>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</si>
  <si>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</si>
  <si>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</si>
  <si>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</si>
  <si>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</si>
  <si>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</si>
  <si>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</si>
  <si>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</si>
  <si>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</si>
  <si>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</si>
  <si>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</si>
  <si>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</si>
  <si>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</si>
  <si>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</si>
  <si>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</si>
  <si>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</si>
  <si>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</si>
  <si>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</si>
  <si>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</si>
  <si>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</si>
  <si>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</si>
  <si>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</si>
  <si>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</si>
  <si>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</si>
  <si>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</si>
  <si>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</si>
  <si>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</si>
  <si>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</si>
  <si>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</si>
  <si>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</si>
  <si>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</si>
  <si>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</si>
  <si>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</si>
  <si>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</si>
  <si>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</si>
  <si>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</si>
  <si>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</si>
  <si>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</si>
  <si>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</si>
  <si>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</si>
  <si>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</si>
  <si>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</si>
  <si>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</si>
  <si>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</si>
  <si>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</si>
  <si>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</si>
  <si>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</si>
  <si>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</si>
  <si>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</si>
  <si>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</si>
  <si>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</si>
  <si>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</si>
  <si>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</si>
  <si>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</si>
  <si>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</si>
  <si>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</si>
  <si>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</si>
  <si>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</si>
  <si>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</si>
  <si>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</si>
  <si>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</si>
  <si>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</si>
  <si>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</si>
  <si>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</si>
  <si>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</si>
  <si>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</si>
  <si>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</si>
  <si>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</si>
  <si>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</si>
  <si>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</si>
  <si>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</si>
  <si>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</si>
  <si>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</si>
  <si>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</si>
  <si>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</si>
  <si>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</si>
  <si>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</si>
  <si>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</si>
  <si>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</si>
  <si>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</si>
  <si>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</si>
  <si>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</si>
  <si>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</si>
  <si>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</si>
  <si>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</si>
  <si>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</si>
  <si>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</si>
  <si>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</si>
  <si>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</si>
  <si>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</si>
  <si>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</si>
  <si>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</si>
  <si>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</si>
  <si>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</si>
  <si>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</si>
  <si>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</si>
  <si>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</si>
  <si>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</si>
  <si>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</si>
  <si>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</si>
  <si>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</si>
  <si>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</si>
  <si>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</si>
  <si>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</si>
  <si>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</si>
  <si>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</si>
  <si>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</si>
  <si>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</si>
  <si>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</si>
  <si>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</si>
  <si>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</si>
  <si>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</si>
  <si>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</si>
  <si>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</si>
  <si>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</si>
  <si>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</si>
  <si>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</si>
  <si>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</si>
  <si>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</si>
  <si>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</si>
  <si>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</si>
  <si>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</si>
  <si>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</si>
  <si>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</si>
  <si>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</si>
  <si>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</si>
  <si>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</si>
  <si>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</si>
  <si>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</si>
  <si>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</si>
  <si>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</si>
  <si>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</si>
  <si>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</si>
  <si>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</si>
  <si>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</si>
  <si>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</si>
  <si>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</si>
  <si>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</si>
  <si>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</si>
  <si>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</si>
  <si>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</si>
  <si>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</si>
  <si>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</si>
  <si>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</si>
  <si>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</si>
  <si>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</si>
  <si>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</si>
  <si>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</si>
  <si>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</si>
  <si>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</si>
  <si>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</si>
  <si>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</si>
  <si>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</si>
  <si>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</si>
  <si>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</si>
  <si>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</si>
  <si>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</si>
  <si>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</si>
  <si>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</si>
  <si>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</si>
  <si>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</si>
  <si>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</si>
  <si>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</si>
  <si>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</si>
  <si>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</si>
  <si>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</si>
  <si>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</si>
  <si>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</si>
  <si>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</si>
  <si>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</si>
  <si>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</si>
  <si>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</si>
  <si>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</si>
  <si>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</si>
  <si>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</si>
  <si>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</si>
  <si>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</si>
  <si>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</si>
  <si>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</si>
  <si>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</si>
  <si>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</si>
  <si>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</si>
  <si>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</si>
  <si>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</si>
  <si>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</si>
  <si>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</si>
  <si>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</si>
  <si>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</si>
  <si>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</si>
  <si>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</si>
  <si>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</si>
  <si>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</si>
  <si>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</si>
  <si>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</si>
  <si>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</si>
  <si>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</si>
  <si>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</si>
  <si>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</si>
  <si>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</si>
  <si>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</si>
  <si>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</si>
  <si>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</si>
  <si>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</si>
  <si>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</si>
  <si>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</si>
  <si>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</si>
  <si>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</si>
  <si>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</si>
  <si>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</si>
  <si>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</si>
  <si>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</si>
  <si>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</si>
  <si>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</si>
  <si>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</si>
  <si>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</si>
  <si>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</si>
  <si>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</si>
  <si>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</si>
  <si>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</si>
  <si>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</si>
  <si>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</si>
  <si>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</si>
  <si>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</si>
  <si>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</si>
  <si>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</si>
  <si>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</si>
  <si>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</si>
  <si>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</si>
  <si>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</si>
  <si>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</si>
  <si>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</si>
  <si>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</si>
  <si>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</si>
  <si>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</si>
  <si>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</si>
  <si>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</si>
  <si>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</si>
  <si>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</si>
  <si>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</si>
  <si>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</si>
  <si>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</si>
  <si>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</si>
  <si>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</si>
  <si>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</si>
  <si>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</si>
  <si>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</si>
  <si>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</si>
  <si>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</si>
  <si>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</si>
  <si>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</si>
  <si>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</si>
  <si>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</si>
  <si>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</si>
  <si>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</si>
  <si>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</si>
  <si>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</si>
  <si>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</si>
  <si>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</si>
  <si>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</si>
  <si>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</si>
  <si>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</si>
  <si>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</si>
  <si>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</si>
  <si>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</si>
  <si>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</si>
  <si>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</si>
  <si>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</si>
  <si>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</si>
  <si>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</si>
  <si>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</si>
  <si>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</si>
  <si>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</si>
  <si>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</si>
  <si>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</si>
  <si>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</si>
  <si>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</si>
  <si>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</si>
  <si>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</si>
  <si>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</si>
  <si>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</si>
  <si>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</si>
  <si>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</si>
  <si>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</si>
  <si>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</si>
  <si>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</si>
  <si>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</si>
  <si>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</si>
  <si>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</si>
  <si>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</si>
  <si>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</si>
  <si>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</si>
  <si>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</si>
  <si>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</si>
  <si>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</si>
  <si>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</si>
  <si>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</si>
  <si>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</si>
  <si>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</si>
  <si>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</si>
  <si>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</si>
  <si>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</si>
  <si>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</si>
  <si>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</si>
  <si>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</si>
  <si>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</si>
  <si>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</si>
  <si>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</si>
  <si>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</si>
  <si>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</si>
  <si>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</si>
  <si>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</si>
  <si>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</si>
  <si>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</si>
  <si>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</si>
  <si>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</si>
  <si>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</si>
  <si>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</si>
  <si>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</si>
  <si>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</si>
  <si>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</si>
  <si>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</si>
  <si>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</si>
  <si>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</si>
  <si>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</si>
  <si>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</si>
  <si>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</si>
  <si>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</si>
  <si>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</si>
  <si>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</si>
  <si>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</si>
  <si>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</si>
  <si>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</si>
  <si>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</si>
  <si>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</si>
  <si>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</si>
  <si>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</si>
  <si>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</si>
  <si>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</si>
  <si>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</si>
  <si>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</si>
  <si>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</si>
  <si>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</si>
  <si>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</si>
  <si>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</si>
  <si>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</si>
  <si>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</si>
  <si>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</si>
  <si>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</si>
  <si>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</si>
  <si>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</si>
  <si>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</si>
  <si>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</si>
  <si>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</si>
  <si>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</si>
  <si>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</si>
  <si>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</si>
  <si>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</si>
  <si>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</si>
  <si>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</si>
  <si>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</si>
  <si>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</si>
  <si>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</si>
  <si>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</si>
  <si>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</si>
  <si>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</si>
  <si>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</si>
  <si>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</si>
  <si>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</si>
  <si>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</si>
  <si>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</si>
  <si>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</si>
  <si>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</si>
  <si>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</si>
  <si>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</si>
  <si>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</si>
  <si>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</si>
  <si>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</si>
  <si>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</si>
  <si>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</si>
  <si>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</si>
  <si>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</si>
  <si>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</si>
  <si>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</si>
  <si>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</si>
  <si>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</si>
  <si>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</si>
  <si>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</si>
  <si>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</si>
  <si>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</si>
  <si>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</si>
  <si>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</si>
  <si>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</si>
  <si>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</si>
  <si>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</si>
  <si>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</si>
  <si>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</si>
  <si>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</si>
  <si>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</si>
  <si>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</si>
  <si>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</si>
  <si>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</si>
  <si>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</si>
  <si>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</si>
  <si>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</si>
  <si>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</si>
  <si>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</si>
  <si>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</si>
  <si>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</si>
  <si>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</si>
  <si>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</si>
  <si>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</si>
  <si>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</si>
  <si>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</si>
  <si>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</si>
  <si>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</si>
  <si>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</si>
  <si>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</si>
  <si>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</si>
  <si>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</si>
  <si>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</si>
  <si>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</si>
  <si>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</si>
  <si>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</si>
  <si>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</si>
  <si>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</si>
  <si>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</si>
  <si>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</si>
  <si>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</si>
  <si>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</si>
  <si>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</si>
  <si>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</si>
  <si>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</si>
  <si>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</si>
  <si>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</si>
  <si>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</si>
  <si>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</si>
  <si>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</si>
  <si>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</si>
  <si>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</si>
  <si>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</si>
  <si>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</si>
  <si>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</si>
  <si>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</si>
  <si>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</si>
  <si>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</si>
  <si>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</si>
  <si>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</si>
  <si>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</si>
  <si>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</si>
  <si>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</si>
  <si>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</si>
  <si>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</si>
  <si>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</si>
  <si>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</si>
  <si>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</si>
  <si>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</si>
  <si>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</si>
  <si>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</si>
  <si>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</si>
  <si>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</si>
  <si>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</si>
  <si>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</si>
  <si>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</si>
  <si>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</si>
  <si>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</si>
  <si>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</si>
  <si>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</si>
  <si>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</si>
  <si>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</si>
  <si>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</si>
  <si>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</si>
  <si>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</si>
  <si>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</si>
  <si>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</si>
  <si>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</si>
  <si>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</si>
  <si>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</si>
  <si>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</si>
  <si>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</si>
  <si>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</si>
  <si>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</si>
  <si>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</si>
  <si>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</si>
  <si>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</si>
  <si>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</si>
  <si>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</si>
  <si>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</si>
  <si>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</si>
  <si>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</si>
  <si>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</si>
  <si>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</si>
  <si>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</si>
  <si>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</si>
  <si>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</si>
  <si>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</si>
  <si>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</si>
  <si>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</si>
  <si>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</si>
  <si>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</si>
  <si>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</si>
  <si>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</si>
  <si>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</si>
  <si>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</si>
  <si>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</si>
  <si>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</si>
  <si>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</si>
  <si>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</si>
  <si>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</si>
  <si>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</si>
  <si>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</si>
  <si>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</si>
  <si>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</si>
  <si>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</si>
  <si>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</si>
  <si>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</si>
  <si>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</si>
  <si>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</si>
  <si>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</si>
  <si>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</si>
  <si>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</si>
  <si>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</si>
  <si>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</si>
  <si>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</si>
  <si>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</si>
  <si>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</si>
  <si>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</si>
  <si>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</si>
  <si>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</si>
  <si>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</si>
  <si>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</si>
  <si>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</si>
  <si>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</si>
  <si>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</si>
  <si>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</si>
  <si>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</si>
  <si>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</si>
  <si>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</si>
  <si>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</si>
  <si>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</si>
  <si>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</si>
  <si>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</si>
  <si>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</si>
  <si>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</si>
  <si>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</si>
  <si>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</si>
  <si>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</si>
  <si>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</si>
  <si>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</si>
  <si>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</si>
  <si>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</si>
  <si>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</si>
  <si>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</si>
  <si>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</si>
  <si>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</si>
  <si>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</si>
  <si>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</si>
  <si>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</si>
  <si>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</si>
  <si>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</si>
  <si>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</si>
  <si>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</si>
  <si>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</si>
  <si>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</si>
  <si>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</si>
  <si>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</si>
  <si>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</si>
  <si>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</si>
  <si>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</si>
  <si>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</si>
  <si>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</si>
  <si>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</si>
  <si>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</si>
  <si>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</si>
  <si>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</si>
  <si>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</si>
  <si>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</si>
  <si>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</si>
  <si>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</si>
  <si>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</si>
  <si>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</si>
  <si>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</si>
  <si>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</si>
  <si>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</si>
  <si>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</si>
  <si>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</si>
  <si>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</si>
  <si>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</si>
  <si>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</si>
  <si>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</si>
  <si>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</si>
  <si>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</si>
  <si>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</si>
  <si>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</si>
  <si>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</si>
  <si>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</si>
  <si>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</si>
  <si>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</si>
  <si>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</si>
  <si>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</si>
  <si>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</si>
  <si>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</si>
  <si>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</si>
  <si>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</si>
  <si>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</si>
  <si>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</si>
  <si>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</si>
  <si>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</si>
  <si>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</si>
  <si>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</si>
  <si>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</si>
  <si>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</si>
  <si>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</si>
  <si>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</si>
  <si>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</si>
  <si>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</si>
  <si>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</si>
  <si>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</si>
  <si>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</si>
  <si>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</si>
  <si>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</si>
  <si>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</si>
  <si>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</si>
  <si>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</si>
  <si>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</si>
  <si>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</si>
  <si>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</si>
  <si>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</si>
  <si>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</si>
  <si>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</si>
  <si>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</si>
  <si>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</si>
  <si>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</si>
  <si>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</si>
  <si>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</si>
  <si>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</si>
  <si>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</si>
  <si>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</si>
  <si>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</si>
  <si>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</si>
  <si>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</si>
  <si>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</si>
  <si>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</si>
  <si>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</si>
  <si>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</si>
  <si>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</si>
  <si>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</si>
  <si>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</si>
  <si>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</si>
  <si>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</si>
  <si>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</si>
  <si>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</si>
  <si>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</si>
  <si>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</si>
  <si>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</si>
  <si>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</si>
  <si>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</si>
  <si>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</si>
  <si>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</si>
  <si>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</si>
  <si>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</si>
  <si>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</si>
  <si>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</si>
  <si>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</si>
  <si>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</si>
  <si>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</si>
  <si>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</si>
  <si>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</si>
  <si>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</si>
  <si>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</si>
  <si>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</si>
  <si>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</si>
  <si>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</si>
  <si>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</si>
  <si>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</si>
  <si>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</si>
  <si>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</si>
  <si>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</si>
  <si>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</si>
  <si>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</si>
  <si>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</si>
  <si>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</si>
  <si>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</si>
  <si>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</si>
  <si>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</si>
  <si>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</si>
  <si>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</si>
  <si>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</si>
  <si>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</si>
  <si>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</si>
  <si>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</si>
  <si>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</si>
  <si>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</si>
  <si>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</si>
  <si>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</si>
  <si>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</si>
  <si>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</si>
  <si>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</si>
  <si>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</si>
  <si>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</si>
  <si>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</si>
  <si>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</si>
  <si>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</si>
  <si>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</si>
  <si>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</si>
  <si>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</si>
  <si>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</si>
  <si>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</si>
  <si>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</si>
  <si>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</si>
  <si>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</si>
  <si>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</si>
  <si>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</si>
  <si>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</si>
  <si>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</si>
  <si>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</si>
  <si>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</si>
  <si>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</si>
  <si>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</si>
  <si>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</si>
  <si>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</si>
  <si>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</si>
  <si>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</si>
  <si>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</si>
  <si>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</si>
  <si>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</si>
  <si>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</si>
  <si>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</si>
  <si>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</si>
  <si>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</si>
  <si>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</si>
  <si>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</si>
  <si>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</si>
  <si>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</si>
  <si>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</si>
  <si>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</si>
  <si>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</si>
  <si>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</si>
  <si>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</si>
  <si>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</si>
  <si>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</si>
  <si>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</si>
  <si>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</si>
  <si>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</si>
  <si>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</si>
  <si>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</si>
  <si>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</si>
  <si>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</si>
  <si>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</si>
  <si>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</si>
  <si>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</si>
  <si>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</si>
  <si>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</si>
  <si>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</si>
  <si>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</si>
  <si>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</si>
  <si>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</si>
  <si>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</si>
  <si>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</si>
  <si>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</si>
  <si>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</si>
  <si>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</si>
  <si>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</si>
  <si>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</si>
  <si>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</si>
  <si>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</si>
  <si>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</si>
  <si>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</si>
  <si>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</si>
  <si>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</si>
  <si>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</si>
  <si>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</si>
  <si>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</si>
  <si>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</si>
  <si>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</si>
  <si>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</si>
  <si>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</si>
  <si>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</si>
  <si>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</si>
  <si>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</si>
  <si>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</si>
  <si>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</si>
  <si>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</si>
  <si>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</si>
  <si>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</si>
  <si>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</si>
  <si>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</si>
  <si>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</si>
  <si>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</si>
  <si>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</si>
  <si>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</si>
  <si>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</si>
  <si>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</si>
  <si>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</si>
  <si>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</si>
  <si>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</si>
  <si>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</si>
  <si>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</si>
  <si>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</si>
  <si>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</si>
  <si>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</si>
  <si>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</si>
  <si>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</si>
  <si>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</si>
  <si>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</si>
  <si>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</si>
  <si>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</si>
  <si>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</si>
  <si>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</si>
  <si>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</si>
  <si>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</si>
  <si>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</si>
  <si>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</si>
  <si>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</si>
  <si>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</si>
  <si>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</si>
  <si>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</si>
  <si>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</si>
  <si>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</si>
  <si>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</si>
  <si>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</si>
  <si>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</si>
  <si>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</si>
  <si>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</si>
  <si>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</si>
  <si>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</si>
  <si>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</si>
  <si>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</si>
  <si>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</si>
  <si>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</si>
  <si>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</si>
  <si>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</si>
  <si>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</si>
  <si>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</si>
  <si>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</si>
  <si>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</si>
  <si>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</si>
  <si>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</si>
  <si>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</si>
  <si>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</si>
  <si>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</si>
  <si>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</si>
  <si>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</si>
  <si>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</si>
  <si>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</si>
  <si>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</si>
  <si>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</si>
  <si>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</si>
  <si>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</si>
  <si>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</si>
  <si>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</si>
  <si>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</si>
  <si>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</si>
  <si>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</si>
  <si>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</si>
  <si>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</si>
  <si>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</si>
  <si>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</si>
  <si>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</si>
  <si>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</si>
  <si>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</si>
  <si>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</si>
  <si>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</si>
  <si>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</si>
  <si>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</si>
  <si>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</si>
  <si>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</si>
  <si>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</si>
  <si>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</si>
  <si>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</si>
  <si>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</si>
  <si>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</si>
  <si>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</si>
  <si>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</si>
  <si>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</si>
  <si>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</si>
  <si>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</si>
  <si>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</si>
  <si>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</si>
  <si>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</si>
  <si>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</si>
  <si>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</si>
  <si>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</si>
  <si>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</si>
  <si>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</si>
  <si>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</si>
  <si>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</si>
  <si>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</si>
  <si>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</si>
  <si>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</si>
  <si>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</si>
  <si>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</si>
  <si>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</si>
  <si>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</si>
  <si>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</si>
  <si>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</si>
  <si>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</si>
  <si>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</si>
  <si>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</si>
  <si>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</si>
  <si>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</si>
  <si>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</si>
  <si>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</si>
  <si>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</si>
  <si>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</si>
  <si>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</si>
  <si>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</si>
  <si>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</si>
  <si>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</si>
  <si>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</si>
  <si>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</si>
  <si>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</si>
  <si>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</si>
  <si>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</si>
  <si>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</si>
  <si>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</si>
  <si>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</si>
  <si>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</si>
  <si>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</si>
  <si>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</si>
  <si>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</si>
  <si>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</si>
  <si>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</si>
  <si>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</si>
  <si>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</si>
  <si>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</si>
  <si>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</si>
  <si>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</si>
  <si>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</si>
  <si>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</si>
  <si>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</si>
  <si>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</si>
  <si>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</si>
  <si>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</si>
  <si>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</si>
  <si>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</si>
  <si>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</si>
  <si>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</si>
  <si>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</si>
  <si>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</si>
  <si>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</si>
  <si>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</si>
  <si>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</si>
  <si>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</si>
  <si>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</si>
  <si>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</si>
  <si>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</si>
  <si>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</si>
  <si>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</si>
  <si>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</si>
  <si>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</si>
  <si>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</si>
  <si>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</si>
  <si>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</si>
  <si>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</si>
  <si>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</si>
  <si>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</si>
  <si>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</si>
  <si>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</si>
  <si>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</si>
  <si>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</si>
  <si>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</si>
  <si>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</si>
  <si>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</si>
  <si>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</si>
  <si>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</si>
  <si>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</si>
  <si>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</si>
  <si>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</si>
  <si>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</si>
  <si>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</si>
  <si>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</si>
  <si>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</si>
  <si>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</si>
  <si>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</si>
  <si>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</si>
  <si>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</si>
  <si>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</si>
  <si>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</si>
  <si>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</si>
  <si>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</si>
  <si>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</si>
  <si>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</si>
  <si>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</si>
  <si>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</si>
  <si>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</si>
  <si>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</si>
  <si>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</si>
  <si>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</si>
  <si>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</si>
  <si>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</si>
  <si>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</si>
  <si>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</si>
  <si>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</si>
  <si>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</si>
  <si>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</si>
  <si>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</si>
  <si>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</si>
  <si>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</si>
  <si>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</si>
  <si>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</si>
  <si>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</si>
  <si>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</si>
  <si>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</si>
  <si>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</si>
  <si>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</si>
  <si>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</si>
  <si>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</si>
  <si>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</si>
  <si>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</si>
  <si>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</si>
  <si>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</si>
  <si>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</si>
  <si>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</si>
  <si>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</si>
  <si>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</si>
  <si>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</si>
  <si>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</si>
  <si>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</si>
  <si>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</si>
  <si>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</si>
  <si>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</si>
  <si>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</si>
  <si>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</si>
  <si>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</si>
  <si>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</si>
  <si>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</si>
  <si>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</si>
  <si>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</si>
  <si>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</si>
  <si>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</si>
  <si>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</si>
  <si>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</si>
  <si>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</si>
  <si>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</si>
  <si>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</si>
  <si>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</si>
  <si>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</si>
  <si>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</si>
  <si>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</si>
  <si>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</si>
  <si>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</si>
  <si>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</si>
  <si>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</si>
  <si>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</si>
  <si>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</si>
  <si>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</si>
  <si>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</si>
  <si>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</si>
  <si>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</si>
  <si>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</si>
  <si>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</si>
  <si>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</si>
  <si>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</si>
  <si>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</si>
  <si>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</si>
  <si>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</si>
  <si>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</si>
  <si>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</si>
  <si>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</si>
  <si>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</si>
  <si>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</si>
  <si>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</si>
  <si>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</si>
  <si>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</si>
  <si>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</si>
  <si>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</si>
  <si>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</si>
  <si>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</si>
  <si>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</si>
  <si>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</si>
  <si>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</si>
  <si>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</si>
  <si>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</si>
  <si>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</si>
  <si>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</si>
  <si>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</si>
  <si>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</si>
  <si>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</si>
  <si>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</si>
  <si>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</si>
  <si>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</si>
  <si>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</si>
  <si>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</si>
  <si>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</si>
  <si>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</si>
  <si>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</si>
  <si>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</si>
  <si>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</si>
  <si>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</si>
  <si>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</si>
  <si>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</si>
  <si>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</si>
  <si>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</si>
  <si>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</si>
  <si>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</si>
  <si>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</si>
  <si>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</si>
  <si>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</si>
  <si>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</si>
  <si>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</si>
  <si>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</si>
  <si>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</si>
  <si>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</si>
  <si>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</si>
  <si>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</si>
  <si>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</si>
  <si>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</si>
  <si>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</si>
  <si>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</si>
  <si>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</si>
  <si>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</si>
  <si>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</si>
  <si>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</si>
  <si>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</si>
  <si>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</si>
  <si>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</si>
  <si>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</si>
  <si>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</si>
  <si>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</si>
  <si>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</si>
  <si>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</si>
  <si>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</si>
  <si>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</si>
  <si>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</si>
  <si>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</si>
  <si>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</si>
  <si>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</si>
  <si>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</si>
  <si>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</si>
  <si>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</si>
  <si>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</si>
  <si>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</si>
  <si>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</si>
  <si>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</si>
  <si>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</si>
  <si>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</si>
  <si>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</si>
  <si>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</si>
  <si>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</si>
  <si>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</si>
  <si>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</si>
  <si>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</si>
  <si>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</si>
  <si>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</si>
  <si>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</si>
  <si>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</si>
  <si>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</si>
  <si>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</si>
  <si>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</si>
  <si>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</si>
  <si>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</si>
  <si>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</si>
  <si>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</si>
  <si>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</si>
  <si>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</si>
  <si>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</si>
  <si>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</si>
  <si>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</si>
  <si>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</si>
  <si>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</si>
  <si>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</si>
  <si>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</si>
  <si>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</si>
  <si>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</si>
  <si>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</si>
  <si>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</si>
  <si>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</si>
  <si>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</si>
  <si>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</si>
  <si>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</si>
  <si>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</si>
  <si>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</si>
  <si>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</si>
  <si>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</si>
  <si>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</si>
  <si>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</si>
  <si>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</si>
  <si>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</si>
  <si>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</si>
  <si>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</si>
  <si>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</si>
  <si>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</si>
  <si>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</si>
  <si>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</si>
  <si>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</si>
  <si>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</si>
  <si>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</si>
  <si>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</si>
  <si>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</si>
  <si>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</si>
  <si>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</si>
  <si>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</si>
  <si>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</si>
  <si>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</si>
  <si>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</si>
  <si>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</si>
  <si>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</si>
  <si>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</si>
  <si>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</si>
  <si>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</si>
  <si>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</si>
  <si>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</si>
  <si>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</si>
  <si>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</si>
  <si>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</si>
  <si>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</si>
  <si>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</si>
  <si>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</si>
  <si>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</si>
  <si>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</si>
  <si>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</si>
  <si>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</si>
  <si>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</si>
  <si>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</si>
  <si>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</si>
  <si>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</si>
  <si>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</si>
  <si>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</si>
  <si>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</si>
  <si>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</si>
  <si>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</si>
  <si>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</si>
  <si>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</si>
  <si>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</si>
  <si>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</si>
  <si>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</si>
  <si>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</si>
  <si>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</si>
  <si>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</si>
  <si>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</si>
  <si>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</si>
  <si>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</si>
  <si>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</si>
  <si>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</si>
  <si>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</si>
  <si>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</si>
  <si>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</si>
  <si>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</si>
  <si>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</si>
  <si>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</si>
  <si>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</si>
  <si>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</si>
  <si>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</si>
  <si>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</si>
  <si>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</si>
  <si>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</si>
  <si>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</si>
  <si>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</si>
  <si>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</si>
  <si>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</si>
  <si>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</si>
  <si>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</si>
  <si>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</si>
  <si>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</si>
  <si>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</si>
  <si>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</si>
  <si>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</si>
  <si>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</si>
  <si>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</si>
  <si>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</si>
  <si>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</si>
  <si>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</si>
  <si>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</si>
  <si>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</si>
  <si>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</si>
  <si>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</si>
  <si>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</si>
  <si>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</si>
  <si>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</si>
  <si>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</si>
  <si>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</si>
  <si>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</si>
  <si>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</si>
  <si>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</si>
  <si>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</si>
  <si>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</si>
  <si>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</si>
  <si>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</si>
  <si>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</si>
  <si>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</si>
  <si>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</si>
  <si>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</si>
  <si>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</si>
  <si>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</si>
  <si>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</si>
  <si>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</si>
  <si>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</si>
  <si>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</si>
  <si>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</si>
  <si>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</si>
  <si>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</si>
  <si>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</si>
  <si>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</si>
  <si>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</si>
  <si>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</si>
  <si>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</si>
  <si>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</si>
  <si>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</si>
  <si>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</si>
  <si>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</si>
  <si>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</si>
  <si>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</si>
  <si>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</si>
  <si>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</si>
  <si>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</si>
  <si>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</si>
  <si>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</si>
  <si>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</si>
  <si>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</si>
  <si>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</si>
  <si>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</si>
  <si>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</si>
  <si>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</si>
  <si>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</si>
  <si>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</si>
  <si>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</si>
  <si>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</si>
  <si>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</si>
  <si>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</si>
  <si>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</si>
  <si>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</si>
  <si>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</si>
  <si>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</si>
  <si>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</si>
  <si>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</si>
  <si>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</si>
  <si>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</si>
  <si>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</si>
  <si>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</si>
  <si>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</si>
  <si>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</si>
  <si>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</si>
  <si>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</si>
  <si>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</si>
  <si>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</si>
  <si>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</si>
  <si>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</si>
  <si>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</si>
  <si>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</si>
  <si>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</si>
  <si>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</si>
  <si>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</si>
  <si>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</si>
  <si>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</si>
  <si>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</si>
  <si>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</si>
  <si>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</si>
  <si>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</si>
  <si>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</si>
  <si>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</si>
  <si>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</si>
  <si>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</si>
  <si>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</si>
  <si>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</si>
  <si>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</si>
  <si>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</si>
  <si>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</si>
  <si>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</si>
  <si>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</si>
  <si>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</si>
  <si>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</si>
  <si>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</si>
  <si>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</si>
  <si>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</si>
  <si>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</si>
  <si>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</si>
  <si>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</si>
  <si>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</si>
  <si>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</si>
  <si>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</si>
  <si>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</si>
  <si>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</si>
  <si>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</si>
  <si>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</si>
  <si>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</si>
  <si>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</si>
  <si>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</si>
  <si>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</si>
  <si>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</si>
  <si>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</si>
  <si>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</si>
  <si>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</si>
  <si>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</si>
  <si>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</si>
  <si>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</si>
  <si>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</si>
  <si>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</si>
  <si>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</si>
  <si>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</si>
  <si>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</si>
  <si>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</si>
  <si>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</si>
  <si>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</si>
  <si>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</si>
  <si>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</si>
  <si>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</si>
  <si>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</si>
  <si>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</si>
  <si>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</si>
  <si>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</si>
  <si>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</si>
  <si>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</si>
  <si>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</si>
  <si>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</si>
  <si>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</si>
  <si>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</si>
  <si>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</si>
  <si>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</si>
  <si>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</si>
  <si>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</si>
  <si>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</si>
  <si>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</si>
  <si>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</si>
  <si>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</si>
  <si>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</si>
  <si>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</si>
  <si>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</si>
  <si>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</si>
  <si>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</si>
  <si>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</si>
  <si>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</si>
  <si>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</si>
  <si>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</si>
  <si>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</si>
  <si>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</si>
  <si>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</si>
  <si>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</si>
  <si>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</si>
  <si>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</si>
  <si>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</si>
  <si>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</si>
  <si>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</si>
  <si>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</si>
  <si>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</si>
  <si>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</si>
  <si>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</si>
  <si>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</si>
  <si>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</si>
  <si>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</si>
  <si>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</si>
  <si>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</si>
  <si>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</si>
  <si>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</si>
  <si>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</si>
  <si>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</si>
  <si>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</si>
  <si>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</si>
  <si>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</si>
  <si>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</si>
  <si>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</si>
  <si>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</si>
  <si>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</si>
  <si>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</si>
  <si>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</si>
  <si>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</si>
  <si>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</si>
  <si>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</si>
  <si>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</si>
  <si>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</si>
  <si>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</si>
  <si>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</si>
  <si>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</si>
  <si>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</si>
  <si>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</si>
  <si>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</si>
  <si>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</si>
  <si>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</si>
  <si>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</si>
  <si>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</si>
  <si>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</si>
  <si>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</si>
  <si>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</si>
  <si>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</si>
  <si>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</si>
  <si>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</si>
  <si>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</si>
  <si>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</si>
  <si>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</si>
  <si>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</si>
  <si>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</si>
  <si>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</si>
  <si>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</si>
  <si>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</si>
  <si>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</si>
  <si>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</si>
  <si>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</si>
  <si>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</si>
  <si>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</si>
  <si>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</si>
  <si>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</si>
  <si>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</si>
  <si>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</si>
  <si>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</si>
  <si>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</si>
  <si>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</si>
  <si>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</si>
  <si>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</si>
  <si>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</si>
  <si>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</si>
  <si>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</si>
  <si>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</si>
  <si>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</si>
  <si>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</si>
  <si>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</si>
  <si>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</si>
  <si>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</si>
  <si>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</si>
  <si>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</si>
  <si>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</si>
  <si>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</si>
  <si>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</si>
  <si>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</si>
  <si>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</si>
  <si>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</si>
  <si>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</si>
  <si>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</si>
  <si>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</si>
  <si>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</si>
  <si>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</si>
  <si>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</si>
  <si>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</si>
  <si>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</si>
  <si>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</si>
  <si>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</si>
  <si>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</si>
  <si>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</si>
  <si>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</si>
  <si>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</si>
  <si>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</si>
  <si>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</si>
  <si>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</si>
  <si>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</si>
  <si>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</si>
  <si>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</si>
  <si>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</si>
  <si>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</si>
  <si>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</si>
  <si>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</si>
  <si>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</si>
  <si>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</si>
  <si>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</si>
  <si>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</si>
  <si>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</si>
  <si>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</si>
  <si>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</si>
  <si>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</si>
  <si>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</si>
  <si>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</si>
  <si>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</si>
  <si>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</si>
  <si>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</si>
  <si>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</si>
  <si>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</si>
  <si>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</si>
  <si>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</si>
  <si>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</si>
  <si>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</si>
  <si>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</si>
  <si>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</si>
  <si>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</si>
  <si>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</si>
  <si>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</si>
  <si>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</si>
  <si>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</si>
  <si>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</si>
  <si>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</si>
  <si>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</si>
  <si>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</si>
  <si>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</si>
  <si>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</si>
  <si>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</si>
  <si>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</si>
  <si>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</si>
  <si>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</si>
  <si>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</si>
  <si>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</si>
  <si>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</si>
  <si>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</si>
  <si>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</si>
  <si>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</si>
  <si>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</si>
  <si>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</si>
  <si>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</si>
  <si>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</si>
  <si>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</si>
  <si>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</si>
  <si>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</si>
  <si>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</si>
  <si>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</si>
  <si>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</si>
  <si>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</si>
  <si>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</si>
  <si>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</si>
  <si>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</si>
  <si>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</si>
  <si>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</si>
  <si>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</si>
  <si>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</si>
  <si>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</si>
  <si>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</si>
  <si>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</si>
  <si>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</si>
  <si>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</si>
  <si>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</si>
  <si>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</si>
  <si>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</si>
  <si>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</si>
  <si>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</si>
  <si>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</si>
  <si>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</si>
  <si>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</si>
  <si>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</si>
  <si>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</si>
  <si>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</si>
  <si>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</si>
  <si>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</si>
  <si>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</si>
  <si>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</si>
  <si>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</si>
  <si>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</si>
  <si>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</si>
  <si>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</si>
  <si>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</si>
  <si>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</si>
  <si>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</si>
  <si>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</si>
  <si>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</si>
  <si>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</si>
  <si>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</si>
  <si>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</si>
  <si>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</si>
  <si>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</si>
  <si>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</si>
  <si>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</si>
  <si>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</si>
  <si>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</si>
  <si>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</si>
  <si>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</si>
  <si>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</si>
  <si>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</si>
  <si>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</si>
  <si>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</si>
  <si>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</si>
  <si>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</si>
  <si>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</si>
  <si>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</si>
  <si>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</si>
  <si>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</si>
  <si>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</si>
  <si>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</si>
  <si>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</si>
  <si>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</si>
  <si>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</si>
  <si>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</si>
  <si>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</si>
  <si>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</si>
  <si>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</si>
  <si>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</si>
  <si>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</si>
  <si>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</si>
  <si>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</si>
  <si>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</si>
  <si>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</si>
  <si>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</si>
  <si>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</si>
  <si>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</si>
  <si>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</si>
  <si>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</si>
  <si>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</si>
  <si>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</si>
  <si>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</si>
  <si>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</si>
  <si>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</si>
  <si>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</si>
  <si>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</si>
  <si>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</si>
  <si>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</si>
  <si>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</si>
  <si>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</si>
  <si>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</si>
  <si>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</si>
  <si>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</si>
  <si>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</si>
  <si>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</si>
  <si>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</si>
  <si>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</si>
  <si>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</si>
  <si>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</si>
  <si>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</si>
  <si>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</si>
  <si>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</si>
  <si>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</si>
  <si>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</si>
  <si>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</si>
  <si>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</si>
  <si>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</si>
  <si>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</si>
  <si>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</si>
  <si>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</si>
  <si>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</si>
  <si>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</si>
  <si>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</si>
  <si>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</si>
  <si>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</si>
  <si>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</si>
  <si>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</si>
  <si>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</si>
  <si>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</si>
  <si>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</si>
  <si>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</si>
  <si>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</si>
  <si>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</si>
  <si>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</si>
  <si>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</si>
  <si>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</si>
  <si>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</si>
  <si>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</si>
  <si>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</si>
  <si>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</si>
  <si>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</si>
  <si>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</si>
  <si>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</si>
  <si>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</si>
  <si>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</si>
  <si>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</si>
  <si>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</si>
  <si>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</si>
  <si>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</si>
  <si>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</si>
  <si>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</si>
  <si>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</si>
  <si>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</si>
  <si>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</si>
  <si>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</si>
  <si>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</si>
  <si>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</si>
  <si>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</si>
  <si>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</si>
  <si>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</si>
  <si>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</si>
  <si>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</si>
  <si>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</si>
  <si>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</si>
  <si>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</si>
  <si>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</si>
  <si>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</si>
  <si>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</si>
  <si>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</si>
  <si>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</si>
  <si>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</si>
  <si>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</si>
  <si>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</si>
  <si>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</si>
  <si>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</si>
  <si>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</si>
  <si>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</si>
  <si>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</si>
  <si>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</si>
  <si>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</si>
  <si>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</si>
  <si>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</si>
  <si>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</si>
  <si>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</si>
  <si>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</si>
  <si>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</si>
  <si>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</si>
  <si>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</si>
  <si>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</si>
  <si>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</si>
  <si>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</si>
  <si>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</si>
  <si>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</si>
  <si>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</si>
  <si>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</si>
  <si>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</si>
  <si>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</si>
  <si>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</si>
  <si>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</si>
  <si>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</si>
  <si>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</si>
  <si>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</si>
  <si>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</si>
  <si>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</si>
  <si>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</si>
  <si>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</si>
  <si>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</si>
  <si>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</si>
  <si>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</si>
  <si>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</si>
  <si>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</si>
  <si>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</si>
  <si>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</si>
  <si>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</si>
  <si>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</si>
  <si>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</si>
  <si>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</si>
  <si>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</si>
  <si>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</si>
  <si>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</si>
  <si>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</si>
  <si>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</si>
  <si>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</si>
  <si>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</si>
  <si>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</si>
  <si>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</si>
  <si>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</si>
  <si>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</si>
  <si>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</si>
  <si>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</si>
  <si>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</si>
  <si>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</si>
  <si>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</si>
  <si>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</si>
  <si>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</si>
  <si>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</si>
  <si>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</si>
  <si>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</si>
  <si>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</si>
  <si>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</si>
  <si>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</si>
  <si>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</si>
  <si>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</si>
  <si>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</si>
  <si>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</si>
  <si>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</si>
  <si>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</si>
  <si>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</si>
  <si>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</si>
  <si>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</si>
  <si>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</si>
  <si>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</si>
  <si>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</si>
  <si>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</si>
  <si>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</si>
  <si>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</si>
  <si>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</si>
  <si>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</si>
  <si>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</si>
  <si>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</si>
  <si>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</si>
  <si>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</si>
  <si>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</si>
  <si>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</si>
  <si>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</si>
  <si>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</si>
  <si>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</si>
  <si>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</si>
  <si>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</si>
  <si>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</si>
  <si>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</si>
  <si>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</si>
  <si>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</si>
  <si>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</si>
  <si>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</si>
  <si>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</si>
  <si>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</si>
  <si>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</si>
  <si>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</si>
  <si>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</si>
  <si>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</si>
  <si>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</si>
  <si>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</si>
  <si>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</si>
  <si>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</si>
  <si>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</si>
  <si>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</si>
  <si>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</si>
  <si>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</si>
  <si>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</si>
  <si>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</si>
  <si>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</si>
  <si>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</si>
  <si>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</si>
  <si>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</si>
  <si>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</si>
  <si>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</si>
  <si>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</si>
  <si>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</si>
  <si>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</si>
  <si>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</si>
  <si>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</si>
  <si>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</si>
  <si>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</si>
  <si>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</si>
  <si>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</si>
  <si>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</si>
  <si>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</si>
  <si>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</si>
  <si>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</si>
  <si>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</si>
  <si>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</si>
  <si>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</si>
  <si>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</si>
  <si>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</si>
  <si>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</si>
  <si>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</si>
  <si>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</si>
  <si>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</si>
  <si>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</si>
  <si>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</si>
  <si>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</si>
  <si>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</si>
  <si>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</si>
  <si>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</si>
  <si>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</si>
  <si>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</si>
  <si>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</si>
  <si>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</si>
  <si>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</si>
  <si>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</si>
  <si>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</si>
  <si>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</si>
  <si>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</si>
  <si>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</si>
  <si>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</si>
  <si>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</si>
  <si>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</si>
  <si>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</si>
  <si>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</si>
  <si>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</si>
  <si>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</si>
  <si>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</si>
  <si>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</si>
  <si>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</si>
  <si>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</si>
  <si>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</si>
  <si>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</si>
  <si>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</si>
  <si>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</si>
  <si>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</si>
  <si>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</si>
  <si>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</si>
  <si>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</si>
  <si>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</si>
  <si>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</si>
  <si>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</si>
  <si>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</si>
  <si>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</si>
  <si>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</si>
  <si>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</si>
  <si>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</si>
  <si>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</si>
  <si>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</si>
  <si>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</si>
  <si>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</si>
  <si>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</si>
  <si>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</si>
  <si>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</si>
  <si>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</si>
  <si>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</si>
  <si>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</si>
  <si>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</si>
  <si>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</si>
  <si>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</si>
  <si>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</si>
  <si>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</si>
  <si>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</si>
  <si>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</si>
  <si>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</si>
  <si>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</si>
  <si>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</si>
  <si>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</si>
  <si>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</si>
  <si>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</si>
  <si>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</si>
  <si>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</si>
  <si>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</si>
  <si>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</si>
  <si>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</si>
  <si>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</si>
  <si>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</si>
  <si>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</si>
  <si>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</si>
  <si>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</si>
  <si>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</si>
  <si>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</si>
  <si>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</si>
  <si>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</si>
  <si>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</si>
  <si>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</si>
  <si>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</si>
  <si>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</si>
  <si>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</si>
  <si>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</si>
  <si>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</si>
  <si>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</si>
  <si>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</si>
  <si>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</si>
  <si>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</si>
  <si>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</si>
  <si>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</si>
  <si>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</si>
  <si>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</si>
  <si>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</si>
  <si>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</si>
  <si>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</si>
  <si>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</si>
  <si>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</si>
  <si>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</si>
  <si>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</si>
  <si>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</si>
  <si>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</si>
  <si>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</si>
  <si>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</si>
  <si>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</si>
  <si>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</si>
  <si>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</si>
  <si>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</si>
  <si>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</si>
  <si>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</si>
  <si>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</si>
  <si>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</si>
  <si>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</si>
  <si>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</si>
  <si>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</si>
  <si>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</si>
  <si>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</si>
  <si>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</si>
  <si>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</si>
  <si>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</si>
  <si>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</si>
  <si>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</si>
  <si>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</si>
  <si>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</si>
  <si>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</si>
  <si>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</si>
  <si>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</si>
  <si>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</si>
  <si>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</si>
  <si>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</si>
  <si>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</si>
  <si>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</si>
  <si>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</si>
  <si>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</si>
  <si>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</si>
  <si>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</si>
  <si>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</si>
  <si>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</si>
  <si>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</si>
  <si>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</si>
  <si>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</si>
  <si>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</si>
  <si>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</si>
  <si>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</si>
  <si>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</si>
  <si>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</si>
  <si>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</si>
  <si>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</si>
  <si>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</si>
  <si>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</si>
  <si>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</si>
  <si>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</si>
  <si>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</si>
  <si>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</si>
  <si>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</si>
  <si>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</si>
  <si>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</si>
  <si>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</si>
  <si>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</si>
  <si>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</si>
  <si>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</si>
  <si>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</si>
  <si>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</si>
  <si>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</si>
  <si>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</si>
  <si>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</si>
  <si>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</si>
  <si>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</si>
  <si>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</si>
  <si>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</si>
  <si>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</si>
  <si>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</si>
  <si>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</si>
  <si>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</si>
  <si>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</si>
  <si>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</si>
  <si>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</si>
  <si>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</si>
  <si>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</si>
  <si>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</si>
  <si>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</si>
  <si>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</si>
  <si>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</si>
  <si>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</si>
  <si>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</si>
  <si>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</si>
  <si>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</si>
  <si>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</si>
  <si>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</si>
  <si>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</si>
  <si>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</si>
  <si>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</si>
  <si>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</si>
  <si>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</si>
  <si>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</si>
  <si>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</si>
  <si>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</si>
  <si>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</si>
  <si>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</si>
  <si>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</si>
  <si>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</si>
  <si>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</si>
  <si>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</si>
  <si>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</si>
  <si>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</si>
  <si>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</si>
  <si>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</si>
  <si>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</si>
  <si>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</si>
  <si>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</si>
  <si>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</si>
  <si>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</si>
  <si>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</si>
  <si>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</si>
  <si>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</si>
  <si>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</si>
  <si>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</si>
  <si>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</si>
  <si>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</si>
  <si>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</si>
  <si>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</si>
  <si>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</si>
  <si>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</si>
  <si>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</si>
  <si>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</si>
  <si>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</si>
  <si>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</si>
  <si>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</si>
  <si>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</si>
  <si>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</si>
  <si>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</si>
  <si>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</si>
  <si>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</si>
  <si>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</si>
  <si>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</si>
  <si>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</si>
  <si>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</si>
  <si>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</si>
  <si>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</si>
  <si>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</si>
  <si>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</si>
  <si>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</si>
  <si>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</si>
  <si>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</si>
  <si>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</si>
  <si>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</si>
  <si>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</si>
  <si>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</si>
  <si>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</si>
  <si>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</si>
  <si>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</si>
  <si>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</si>
  <si>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</si>
  <si>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</si>
  <si>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</si>
  <si>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</si>
  <si>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</si>
  <si>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</si>
  <si>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</si>
  <si>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</si>
  <si>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</si>
  <si>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</si>
  <si>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</si>
  <si>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</si>
  <si>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</si>
  <si>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</si>
  <si>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</si>
  <si>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</si>
  <si>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</si>
  <si>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</si>
  <si>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</si>
  <si>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</si>
  <si>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</si>
  <si>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</si>
  <si>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</si>
  <si>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</si>
  <si>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</si>
  <si>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</si>
  <si>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</si>
  <si>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</si>
  <si>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</si>
  <si>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</si>
  <si>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</si>
  <si>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</si>
  <si>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</si>
  <si>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</si>
  <si>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</si>
  <si>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</si>
  <si>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</si>
  <si>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</si>
  <si>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</si>
  <si>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</si>
  <si>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</si>
  <si>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</si>
  <si>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</si>
  <si>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</si>
  <si>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</si>
  <si>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</si>
  <si>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</si>
  <si>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</si>
  <si>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</si>
  <si>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</si>
  <si>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</si>
  <si>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</si>
  <si>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</si>
  <si>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</si>
  <si>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</si>
  <si>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</si>
  <si>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</si>
  <si>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</si>
  <si>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</si>
  <si>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</si>
  <si>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</si>
  <si>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</si>
  <si>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</si>
  <si>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</si>
  <si>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</si>
  <si>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</si>
  <si>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</si>
  <si>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</si>
  <si>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</si>
  <si>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</si>
  <si>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</si>
  <si>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</si>
  <si>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</si>
  <si>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</si>
  <si>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</si>
  <si>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</si>
  <si>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</si>
  <si>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</si>
  <si>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</si>
  <si>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</si>
  <si>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</si>
  <si>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</si>
  <si>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</si>
  <si>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</si>
  <si>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</si>
  <si>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</si>
  <si>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</si>
  <si>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</si>
  <si>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</si>
  <si>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</si>
  <si>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</si>
  <si>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</si>
  <si>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</si>
  <si>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</si>
  <si>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</si>
  <si>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</si>
  <si>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</si>
  <si>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</si>
  <si>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</si>
  <si>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</si>
  <si>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</si>
  <si>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</si>
  <si>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</si>
  <si>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</si>
  <si>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</si>
  <si>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</si>
  <si>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</si>
  <si>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</si>
  <si>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</si>
  <si>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</si>
  <si>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</si>
  <si>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</si>
  <si>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</si>
  <si>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</si>
  <si>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</si>
  <si>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</si>
  <si>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</si>
  <si>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</si>
  <si>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</si>
  <si>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</si>
  <si>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</si>
  <si>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</si>
  <si>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</si>
  <si>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</si>
  <si>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</si>
  <si>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</si>
  <si>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</si>
  <si>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</si>
  <si>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</si>
  <si>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</si>
  <si>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</si>
  <si>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</si>
  <si>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</si>
  <si>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</si>
  <si>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</si>
  <si>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</si>
  <si>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</si>
  <si>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</si>
  <si>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</si>
  <si>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</si>
  <si>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</si>
  <si>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</si>
  <si>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</si>
  <si>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</si>
  <si>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</si>
  <si>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</si>
  <si>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</si>
  <si>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</si>
  <si>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</si>
  <si>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</si>
  <si>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</si>
  <si>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</si>
  <si>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</si>
  <si>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</si>
  <si>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</si>
  <si>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</si>
  <si>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</si>
  <si>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</si>
  <si>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</si>
  <si>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</si>
  <si>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</si>
  <si>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</si>
  <si>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</si>
  <si>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</si>
  <si>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</si>
  <si>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</si>
  <si>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</si>
  <si>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</si>
  <si>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</si>
  <si>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</si>
  <si>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</si>
  <si>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</si>
  <si>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</si>
  <si>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</si>
  <si>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</si>
  <si>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</si>
  <si>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</si>
  <si>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</si>
  <si>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</si>
  <si>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</si>
  <si>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</si>
  <si>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</si>
  <si>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</si>
  <si>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</si>
  <si>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</si>
  <si>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</si>
  <si>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</si>
  <si>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</si>
  <si>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</si>
  <si>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</si>
  <si>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</si>
  <si>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</si>
  <si>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</si>
  <si>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</si>
  <si>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</si>
  <si>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</si>
  <si>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</si>
  <si>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</si>
  <si>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</si>
  <si>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</si>
  <si>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</si>
  <si>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</si>
  <si>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</si>
  <si>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</si>
  <si>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</si>
  <si>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</si>
  <si>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</si>
  <si>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</si>
  <si>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</si>
  <si>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</si>
  <si>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</si>
  <si>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</si>
  <si>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</si>
  <si>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</si>
  <si>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</si>
  <si>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</si>
  <si>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</si>
  <si>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</si>
  <si>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</si>
  <si>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</si>
  <si>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</si>
  <si>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</si>
  <si>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</si>
  <si>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</si>
  <si>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</si>
  <si>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</si>
  <si>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</si>
  <si>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</si>
  <si>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</si>
  <si>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</si>
  <si>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</si>
  <si>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</si>
  <si>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</si>
  <si>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</si>
  <si>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</si>
  <si>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</si>
  <si>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</si>
  <si>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</si>
  <si>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</si>
  <si>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</si>
  <si>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</si>
  <si>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</si>
  <si>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</si>
  <si>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</si>
  <si>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</si>
  <si>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</si>
  <si>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</si>
  <si>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</si>
  <si>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</si>
  <si>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</si>
  <si>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</si>
  <si>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</si>
  <si>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</si>
  <si>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</si>
  <si>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</si>
  <si>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</si>
  <si>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</si>
  <si>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</si>
  <si>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</si>
  <si>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</si>
  <si>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</si>
  <si>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</si>
  <si>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</si>
  <si>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</si>
  <si>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</si>
  <si>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</si>
  <si>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</si>
  <si>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</si>
  <si>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</si>
  <si>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</si>
  <si>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</si>
  <si>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</si>
  <si>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</si>
  <si>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</si>
  <si>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</si>
  <si>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</si>
  <si>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</si>
  <si>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</si>
  <si>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</si>
  <si>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</si>
  <si>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</si>
  <si>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</si>
  <si>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</si>
  <si>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</si>
  <si>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</si>
  <si>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</si>
  <si>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</si>
  <si>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</si>
  <si>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</si>
  <si>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</si>
  <si>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</si>
  <si>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</si>
  <si>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</si>
  <si>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</si>
  <si>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</si>
  <si>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</si>
  <si>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</si>
  <si>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</si>
  <si>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</si>
  <si>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</si>
  <si>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</si>
  <si>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</si>
  <si>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</si>
  <si>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</si>
  <si>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</si>
  <si>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</si>
  <si>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</si>
  <si>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</si>
  <si>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</si>
  <si>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</si>
  <si>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</si>
  <si>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</si>
  <si>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</si>
  <si>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</si>
  <si>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</si>
  <si>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</si>
  <si>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</si>
  <si>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</si>
  <si>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</si>
  <si>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</si>
  <si>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</si>
  <si>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</si>
  <si>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</si>
  <si>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</si>
  <si>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</si>
  <si>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</si>
  <si>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</si>
  <si>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</si>
  <si>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</si>
  <si>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</si>
  <si>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</si>
  <si>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</si>
  <si>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</si>
  <si>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</si>
  <si>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</si>
  <si>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</si>
  <si>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</si>
  <si>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</si>
  <si>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</si>
  <si>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</si>
  <si>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</si>
  <si>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</si>
  <si>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</si>
  <si>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</si>
  <si>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</si>
  <si>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</si>
  <si>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</si>
  <si>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</si>
  <si>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</si>
  <si>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</si>
  <si>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</si>
  <si>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</si>
  <si>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</si>
  <si>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</si>
  <si>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</si>
  <si>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</si>
  <si>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</si>
  <si>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</si>
  <si>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</si>
  <si>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</si>
  <si>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</si>
  <si>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</si>
  <si>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</si>
  <si>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</si>
  <si>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</si>
  <si>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</si>
  <si>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</si>
  <si>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</si>
  <si>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</si>
  <si>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</si>
  <si>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</si>
  <si>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</si>
  <si>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</si>
  <si>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</si>
  <si>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</si>
  <si>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</si>
  <si>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</si>
  <si>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</si>
  <si>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</si>
  <si>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</si>
  <si>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</si>
  <si>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</si>
  <si>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</si>
  <si>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</si>
  <si>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</si>
  <si>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</si>
  <si>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</si>
  <si>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</si>
  <si>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</si>
  <si>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</si>
  <si>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</si>
  <si>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</si>
  <si>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</si>
  <si>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</si>
  <si>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</si>
  <si>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</si>
  <si>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</si>
  <si>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</si>
  <si>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</si>
  <si>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</si>
  <si>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</si>
  <si>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</si>
  <si>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</si>
  <si>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</si>
  <si>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</si>
  <si>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</si>
  <si>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</si>
  <si>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</si>
  <si>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</si>
  <si>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</si>
  <si>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</si>
  <si>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</si>
  <si>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</si>
  <si>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</si>
  <si>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</si>
  <si>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</si>
  <si>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</si>
  <si>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</si>
  <si>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</si>
  <si>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</si>
  <si>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</si>
  <si>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</si>
  <si>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</si>
  <si>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</si>
  <si>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</si>
  <si>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</si>
  <si>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</si>
  <si>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</si>
  <si>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</si>
  <si>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</si>
  <si>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</si>
  <si>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</si>
  <si>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</si>
  <si>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</si>
  <si>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</si>
  <si>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</si>
  <si>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</si>
  <si>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</si>
  <si>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</si>
  <si>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</si>
  <si>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</si>
  <si>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</si>
  <si>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</si>
  <si>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</si>
  <si>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</si>
  <si>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</si>
  <si>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</si>
  <si>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</si>
  <si>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</si>
  <si>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</si>
  <si>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</si>
  <si>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</si>
  <si>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</si>
  <si>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</si>
  <si>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</si>
  <si>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</si>
  <si>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</si>
  <si>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</si>
  <si>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</si>
  <si>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</si>
  <si>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</si>
  <si>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</si>
  <si>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</si>
  <si>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</si>
  <si>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</si>
  <si>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</si>
  <si>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</si>
  <si>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</si>
  <si>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</si>
  <si>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</si>
  <si>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</si>
  <si>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</si>
  <si>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</si>
  <si>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</si>
  <si>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</si>
  <si>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</si>
  <si>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</si>
  <si>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</si>
  <si>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</si>
  <si>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</si>
  <si>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</si>
  <si>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</si>
  <si>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</si>
  <si>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</si>
  <si>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</si>
  <si>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</si>
  <si>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</si>
  <si>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</si>
  <si>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</si>
  <si>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</si>
  <si>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</si>
  <si>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</si>
  <si>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</si>
  <si>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</si>
  <si>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</si>
  <si>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</si>
  <si>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</si>
  <si>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</si>
  <si>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</si>
  <si>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</si>
  <si>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</si>
  <si>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</si>
  <si>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</si>
  <si>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</si>
  <si>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</si>
  <si>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</si>
  <si>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</si>
  <si>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</si>
  <si>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</si>
  <si>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</si>
  <si>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</si>
  <si>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</si>
  <si>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</si>
  <si>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</si>
  <si>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</si>
  <si>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</si>
  <si>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</si>
  <si>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</si>
  <si>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</si>
  <si>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</si>
  <si>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</si>
  <si>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</si>
  <si>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</si>
  <si>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</si>
  <si>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</si>
  <si>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</si>
  <si>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</si>
  <si>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</si>
  <si>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</si>
  <si>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</si>
  <si>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</si>
  <si>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</si>
  <si>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</si>
  <si>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</si>
  <si>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</si>
  <si>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</si>
  <si>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</si>
  <si>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</si>
  <si>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</si>
  <si>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</si>
  <si>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</si>
  <si>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</si>
  <si>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</si>
  <si>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</si>
  <si>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</si>
  <si>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</si>
  <si>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</si>
  <si>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</si>
  <si>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</si>
  <si>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</si>
  <si>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</si>
  <si>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</si>
  <si>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</si>
  <si>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</si>
  <si>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</si>
  <si>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</si>
  <si>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</si>
  <si>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</si>
  <si>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</si>
  <si>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</si>
  <si>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</si>
  <si>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</si>
  <si>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</si>
  <si>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</si>
  <si>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</si>
  <si>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</si>
  <si>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</si>
  <si>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</si>
  <si>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</si>
  <si>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</si>
  <si>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</si>
  <si>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</si>
  <si>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</si>
  <si>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</si>
  <si>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</si>
  <si>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</si>
  <si>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</si>
  <si>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</si>
  <si>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</si>
  <si>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</si>
  <si>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</si>
  <si>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</si>
  <si>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</si>
  <si>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</si>
  <si>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</si>
  <si>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</si>
  <si>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</si>
  <si>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</si>
  <si>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</si>
  <si>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</si>
  <si>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</si>
  <si>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</si>
  <si>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</si>
  <si>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</si>
  <si>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</si>
  <si>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</si>
  <si>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</si>
  <si>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</si>
  <si>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</si>
  <si>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</si>
  <si>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</si>
  <si>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</si>
  <si>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</si>
  <si>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</si>
  <si>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</si>
  <si>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</si>
  <si>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</si>
  <si>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</si>
  <si>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</si>
  <si>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</si>
  <si>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</si>
  <si>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</si>
  <si>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</si>
  <si>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</si>
  <si>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</si>
  <si>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</si>
  <si>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</si>
  <si>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</si>
  <si>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</si>
  <si>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</si>
  <si>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</si>
  <si>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</si>
  <si>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</si>
  <si>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</si>
  <si>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</si>
  <si>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</si>
  <si>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</si>
  <si>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</si>
  <si>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</si>
  <si>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</si>
  <si>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</si>
  <si>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</si>
  <si>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</si>
  <si>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</si>
  <si>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</si>
  <si>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</si>
  <si>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</si>
  <si>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</si>
  <si>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</si>
  <si>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</si>
  <si>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</si>
  <si>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</si>
  <si>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</si>
  <si>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</si>
  <si>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</si>
  <si>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</si>
  <si>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</si>
  <si>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</si>
  <si>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</si>
  <si>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</si>
  <si>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</si>
  <si>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</si>
  <si>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</si>
  <si>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</si>
  <si>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</si>
  <si>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</si>
  <si>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</si>
  <si>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</si>
  <si>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</si>
  <si>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</si>
  <si>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</si>
  <si>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</si>
  <si>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</si>
  <si>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</si>
  <si>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</si>
  <si>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</si>
  <si>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</si>
  <si>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</si>
  <si>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</si>
  <si>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</si>
  <si>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</si>
  <si>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</si>
  <si>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</si>
  <si>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</si>
  <si>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</si>
  <si>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</si>
  <si>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</si>
  <si>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</si>
  <si>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</si>
  <si>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</si>
  <si>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</si>
  <si>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</si>
  <si>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</si>
  <si>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</si>
  <si>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</si>
  <si>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</si>
  <si>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</si>
  <si>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</si>
  <si>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</si>
  <si>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</si>
  <si>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</si>
  <si>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</si>
  <si>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</si>
  <si>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</si>
  <si>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</si>
  <si>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</si>
  <si>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</si>
  <si>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</si>
  <si>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</si>
  <si>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</si>
  <si>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</si>
  <si>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</si>
  <si>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</si>
  <si>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</si>
  <si>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</si>
  <si>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</si>
  <si>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</si>
  <si>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</si>
  <si>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</si>
  <si>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</si>
  <si>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</si>
  <si>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</si>
  <si>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</si>
  <si>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</si>
  <si>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</si>
  <si>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</si>
  <si>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</si>
  <si>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</si>
  <si>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</si>
  <si>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</si>
  <si>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</si>
  <si>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</si>
  <si>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</si>
  <si>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</si>
  <si>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</si>
  <si>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</si>
  <si>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</si>
  <si>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</si>
  <si>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</si>
  <si>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</si>
  <si>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</si>
  <si>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</si>
  <si>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</si>
  <si>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</si>
  <si>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</si>
  <si>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</si>
  <si>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</si>
  <si>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</si>
  <si>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</si>
  <si>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</si>
  <si>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</si>
  <si>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</si>
  <si>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</si>
  <si>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</si>
  <si>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</si>
  <si>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</si>
  <si>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</si>
  <si>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</si>
  <si>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</si>
  <si>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</si>
  <si>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</si>
  <si>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</si>
  <si>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</si>
  <si>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</si>
  <si>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</si>
  <si>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</si>
  <si>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</si>
  <si>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</si>
  <si>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</si>
  <si>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</si>
  <si>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</si>
  <si>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</si>
  <si>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</si>
  <si>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</si>
  <si>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</si>
  <si>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</si>
  <si>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</si>
  <si>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</si>
  <si>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</si>
  <si>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</si>
  <si>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</si>
  <si>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</si>
  <si>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</si>
  <si>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</si>
  <si>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</si>
  <si>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</si>
  <si>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</si>
  <si>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</si>
  <si>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</si>
  <si>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</si>
  <si>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</si>
  <si>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</si>
  <si>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</si>
  <si>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</si>
  <si>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</si>
  <si>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</si>
  <si>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</si>
  <si>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</si>
  <si>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</si>
  <si>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</si>
  <si>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</si>
  <si>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</si>
  <si>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</si>
  <si>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</si>
  <si>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</si>
  <si>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</si>
  <si>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</si>
  <si>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</si>
  <si>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</si>
  <si>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</si>
  <si>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</si>
  <si>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</si>
  <si>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</si>
  <si>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</si>
  <si>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</si>
  <si>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</si>
  <si>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</si>
  <si>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</si>
  <si>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</si>
  <si>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</si>
  <si>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</si>
  <si>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</si>
  <si>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</si>
  <si>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</si>
  <si>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</si>
  <si>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</si>
  <si>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</si>
  <si>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</si>
  <si>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</si>
  <si>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</si>
  <si>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</si>
  <si>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</si>
  <si>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</si>
  <si>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</si>
  <si>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</si>
  <si>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</si>
  <si>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</si>
  <si>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</si>
  <si>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</si>
  <si>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</si>
  <si>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</si>
  <si>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</si>
  <si>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</si>
  <si>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</si>
  <si>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</si>
  <si>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</si>
  <si>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</si>
  <si>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</si>
  <si>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</si>
  <si>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</si>
  <si>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</si>
  <si>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</si>
  <si>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</si>
  <si>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</si>
  <si>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</si>
  <si>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</si>
  <si>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</si>
  <si>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</si>
  <si>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</si>
  <si>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</si>
  <si>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</si>
  <si>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</si>
  <si>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</si>
  <si>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</si>
  <si>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</si>
  <si>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</si>
  <si>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</si>
  <si>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</si>
  <si>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</si>
  <si>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</si>
  <si>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</si>
  <si>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</si>
  <si>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</si>
  <si>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</si>
  <si>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</si>
  <si>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</si>
  <si>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</si>
  <si>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</si>
  <si>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</si>
  <si>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</si>
  <si>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</si>
  <si>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</si>
  <si>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</si>
  <si>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</si>
  <si>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</si>
  <si>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</si>
  <si>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</si>
  <si>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</si>
  <si>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</si>
  <si>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</si>
  <si>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</si>
  <si>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</si>
  <si>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</si>
  <si>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</si>
  <si>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</si>
  <si>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</si>
  <si>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</si>
  <si>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</si>
  <si>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</si>
  <si>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</si>
  <si>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</si>
  <si>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</si>
  <si>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</si>
  <si>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</si>
  <si>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</si>
  <si>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</si>
  <si>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</si>
  <si>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</si>
  <si>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</si>
  <si>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</si>
  <si>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</si>
  <si>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</si>
  <si>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</si>
  <si>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</si>
  <si>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</si>
  <si>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</si>
  <si>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</si>
  <si>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</si>
  <si>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</si>
  <si>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</si>
  <si>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</si>
  <si>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</si>
  <si>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</si>
  <si>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</si>
  <si>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</si>
  <si>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</si>
  <si>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</si>
  <si>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</si>
  <si>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</si>
  <si>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</si>
  <si>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</si>
  <si>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</si>
  <si>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</si>
  <si>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</si>
  <si>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</si>
  <si>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</si>
  <si>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</si>
  <si>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</si>
  <si>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</si>
  <si>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</si>
  <si>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</si>
  <si>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</si>
  <si>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</si>
  <si>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</si>
  <si>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</si>
  <si>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</si>
  <si>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</si>
  <si>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</si>
  <si>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</si>
  <si>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</si>
  <si>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</si>
  <si>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</si>
  <si>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</si>
  <si>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</si>
  <si>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</si>
  <si>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</si>
  <si>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</si>
  <si>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</si>
  <si>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</si>
  <si>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</si>
  <si>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</si>
  <si>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</si>
  <si>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</si>
  <si>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</si>
  <si>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</si>
  <si>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</si>
  <si>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</si>
  <si>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</si>
  <si>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</si>
  <si>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</si>
  <si>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</si>
  <si>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</si>
  <si>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</si>
  <si>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</si>
  <si>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</si>
  <si>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</si>
  <si>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</si>
  <si>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</si>
  <si>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</si>
  <si>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</si>
  <si>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</si>
  <si>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</si>
  <si>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</si>
  <si>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</si>
  <si>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</si>
  <si>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</si>
  <si>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</si>
  <si>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</si>
  <si>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</si>
  <si>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</si>
  <si>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</si>
  <si>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</si>
  <si>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</si>
  <si>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</si>
  <si>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</si>
  <si>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</si>
  <si>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</si>
  <si>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</si>
  <si>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</si>
  <si>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</si>
  <si>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</si>
  <si>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</si>
  <si>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</si>
  <si>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</si>
  <si>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</si>
  <si>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</si>
  <si>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</si>
  <si>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</si>
  <si>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</si>
  <si>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</si>
  <si>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</si>
  <si>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</si>
  <si>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</si>
  <si>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</si>
  <si>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</si>
  <si>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</si>
  <si>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</si>
  <si>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</si>
  <si>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</si>
  <si>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</si>
  <si>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</si>
  <si>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</si>
  <si>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</si>
  <si>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</si>
  <si>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</si>
  <si>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</si>
  <si>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</si>
  <si>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</si>
  <si>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</si>
  <si>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</si>
  <si>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</si>
  <si>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</si>
  <si>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</si>
  <si>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</si>
  <si>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</si>
  <si>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</si>
  <si>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</si>
  <si>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</si>
  <si>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</si>
  <si>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</si>
  <si>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</si>
  <si>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</si>
  <si>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</si>
  <si>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</si>
  <si>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</si>
  <si>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</si>
  <si>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</si>
  <si>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</si>
  <si>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</si>
  <si>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</si>
  <si>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</si>
  <si>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</si>
  <si>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</si>
  <si>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</si>
  <si>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</si>
  <si>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</si>
  <si>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</si>
  <si>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</si>
  <si>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</si>
  <si>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</si>
  <si>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</si>
  <si>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</si>
  <si>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</si>
  <si>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</si>
  <si>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</si>
  <si>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</si>
  <si>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</si>
  <si>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</si>
  <si>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</si>
  <si>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</si>
  <si>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</si>
  <si>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</si>
  <si>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</si>
  <si>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</si>
  <si>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</si>
  <si>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</si>
  <si>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</si>
  <si>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</si>
  <si>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</si>
  <si>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</si>
  <si>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</si>
  <si>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</si>
  <si>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</si>
  <si>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</si>
  <si>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</si>
  <si>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</si>
  <si>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</si>
  <si>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</si>
  <si>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</si>
  <si>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</si>
  <si>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</si>
  <si>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</si>
  <si>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</si>
  <si>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</si>
  <si>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</si>
  <si>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</si>
  <si>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</si>
  <si>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</si>
  <si>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</si>
  <si>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</si>
  <si>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</si>
  <si>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</si>
  <si>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</si>
  <si>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</si>
  <si>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</si>
  <si>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</si>
  <si>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</si>
  <si>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</si>
  <si>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</si>
  <si>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</si>
  <si>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</si>
  <si>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</si>
  <si>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</si>
  <si>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</si>
  <si>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</si>
  <si>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</si>
  <si>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</si>
  <si>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</si>
  <si>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</si>
  <si>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</si>
  <si>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</si>
  <si>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</si>
  <si>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</si>
  <si>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</si>
  <si>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</si>
  <si>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</si>
  <si>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</si>
  <si>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</si>
  <si>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</si>
  <si>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</si>
  <si>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</si>
  <si>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</si>
  <si>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</si>
  <si>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</si>
  <si>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</si>
  <si>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</si>
  <si>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</si>
  <si>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</si>
  <si>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</si>
  <si>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</si>
  <si>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</si>
  <si>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</si>
  <si>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</si>
  <si>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</si>
  <si>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</si>
  <si>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</si>
  <si>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</si>
  <si>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</si>
  <si>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</si>
  <si>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</si>
  <si>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</si>
  <si>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</si>
  <si>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</si>
  <si>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</si>
  <si>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</si>
  <si>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</si>
  <si>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</si>
  <si>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</si>
  <si>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</si>
  <si>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</si>
  <si>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</si>
  <si>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</si>
  <si>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</si>
  <si>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</si>
  <si>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</si>
  <si>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</si>
  <si>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</si>
  <si>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</si>
  <si>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</si>
  <si>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</si>
  <si>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</si>
  <si>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</si>
  <si>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</si>
  <si>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</si>
  <si>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</si>
  <si>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</si>
  <si>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</si>
  <si>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</si>
  <si>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</si>
  <si>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</si>
  <si>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</si>
  <si>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</si>
  <si>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</si>
  <si>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</si>
  <si>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</si>
  <si>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</si>
  <si>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</si>
  <si>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</si>
  <si>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</si>
  <si>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</si>
  <si>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</si>
  <si>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</si>
  <si>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</si>
  <si>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</si>
  <si>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</si>
  <si>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</si>
  <si>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</si>
  <si>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</si>
  <si>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</si>
  <si>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</si>
  <si>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</si>
  <si>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</si>
  <si>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</si>
  <si>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</si>
  <si>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</si>
  <si>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</si>
  <si>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</si>
  <si>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</si>
  <si>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</si>
  <si>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</si>
  <si>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</si>
  <si>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</si>
  <si>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</si>
  <si>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</si>
  <si>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</si>
  <si>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</si>
  <si>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</si>
  <si>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</si>
  <si>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</si>
  <si>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</si>
  <si>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</si>
  <si>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</si>
  <si>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</si>
  <si>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</si>
  <si>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</si>
  <si>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</si>
  <si>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</si>
  <si>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</si>
  <si>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</si>
  <si>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</si>
  <si>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</si>
  <si>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</si>
  <si>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</si>
  <si>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</si>
  <si>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</si>
  <si>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</si>
  <si>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</si>
  <si>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</si>
  <si>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</si>
  <si>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</si>
  <si>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</si>
  <si>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</si>
  <si>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</si>
  <si>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</si>
  <si>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</si>
  <si>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</si>
  <si>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</si>
  <si>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</si>
  <si>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</si>
  <si>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</si>
  <si>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</si>
  <si>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</si>
  <si>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</si>
  <si>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</si>
  <si>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</si>
  <si>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</si>
  <si>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</si>
  <si>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</si>
  <si>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</si>
  <si>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</si>
  <si>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</si>
  <si>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</si>
  <si>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</si>
  <si>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</si>
  <si>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</si>
  <si>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</si>
  <si>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</si>
  <si>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</si>
  <si>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</si>
  <si>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</si>
  <si>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</si>
  <si>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</si>
  <si>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</si>
  <si>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</si>
  <si>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</si>
  <si>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2011</t>
  </si>
  <si>
    <t>2012</t>
  </si>
  <si>
    <t>2013</t>
  </si>
  <si>
    <t>2014</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</si>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</sst>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5" formatCode="\$\ 0.00,&quot;K&quot;"/>
    <numFmt numFmtId="166" formatCode="_-[$$-409]* #,##0.00_ ;_-[$$-409]* \-#,##0.00\ ;_-[$$-409]* &quot;-&quot;??_ ;_-@_ "/>
    <numFmt numFmtId="167" formatCode="&quot;#&quot;\ 0"/>
    <numFmt numFmtId="168" formatCode="[Green]\▲0.00%;[Red]\▼0.00%"/>
  </numFmts>
  <fonts count="9"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11"/>
      <color theme="1"/>
      <name val="Calibri"/>
      <family val="2"/>
      <scheme val="minor"/>
    </font>
    <font>
      <sz val="11"/>
      <color theme="1"/>
      <name val="Arial"/>
      <family val="2"/>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style="thin">
        <color rgb="FF999999"/>
      </left>
      <right/>
      <top style="thin">
        <color indexed="65"/>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7" fillId="0" borderId="0" applyFont="0" applyFill="0" applyBorder="0" applyAlignment="0" applyProtection="0"/>
  </cellStyleXfs>
  <cellXfs count="43">
    <xf numFmtId="0" fontId="0" fillId="0" borderId="0" xfId="0"/>
    <xf numFmtId="0" fontId="4" fillId="0" borderId="0" xfId="0" applyFont="1"/>
    <xf numFmtId="0" fontId="5" fillId="0" borderId="0" xfId="0" applyFont="1"/>
    <xf numFmtId="14" fontId="6" fillId="0" borderId="0" xfId="0" applyNumberFormat="1" applyFont="1"/>
    <xf numFmtId="0" fontId="0" fillId="0" borderId="1" xfId="0" applyBorder="1"/>
    <xf numFmtId="0" fontId="0" fillId="0" borderId="1" xfId="0" pivotButton="1" applyBorder="1"/>
    <xf numFmtId="0" fontId="0" fillId="0" borderId="3" xfId="0" applyBorder="1"/>
    <xf numFmtId="14" fontId="0" fillId="0" borderId="1" xfId="0" applyNumberFormat="1" applyBorder="1" applyAlignment="1">
      <alignment horizontal="left"/>
    </xf>
    <xf numFmtId="14" fontId="0" fillId="0" borderId="2" xfId="0" applyNumberFormat="1" applyBorder="1" applyAlignment="1">
      <alignment horizontal="left"/>
    </xf>
    <xf numFmtId="14" fontId="0" fillId="0" borderId="6" xfId="0" applyNumberFormat="1" applyBorder="1" applyAlignment="1">
      <alignment horizontal="left"/>
    </xf>
    <xf numFmtId="0" fontId="0" fillId="0" borderId="7" xfId="0" applyBorder="1"/>
    <xf numFmtId="165" fontId="0" fillId="0" borderId="1" xfId="0" applyNumberFormat="1" applyBorder="1"/>
    <xf numFmtId="165" fontId="0" fillId="0" borderId="7" xfId="0" applyNumberFormat="1" applyBorder="1"/>
    <xf numFmtId="165" fontId="0" fillId="0" borderId="2" xfId="0" applyNumberFormat="1" applyBorder="1"/>
    <xf numFmtId="165" fontId="0" fillId="0" borderId="8" xfId="0" applyNumberFormat="1" applyBorder="1"/>
    <xf numFmtId="165" fontId="0" fillId="0" borderId="6" xfId="0" applyNumberFormat="1" applyBorder="1"/>
    <xf numFmtId="165" fontId="0" fillId="0" borderId="9" xfId="0" applyNumberFormat="1" applyBorder="1"/>
    <xf numFmtId="165" fontId="0" fillId="0" borderId="3" xfId="0" applyNumberFormat="1" applyBorder="1"/>
    <xf numFmtId="165" fontId="0" fillId="0" borderId="4" xfId="0" applyNumberFormat="1" applyBorder="1"/>
    <xf numFmtId="165" fontId="0" fillId="0" borderId="5" xfId="0" applyNumberFormat="1" applyBorder="1"/>
    <xf numFmtId="0" fontId="0" fillId="0" borderId="1" xfId="0" applyBorder="1" applyAlignment="1">
      <alignment horizontal="left"/>
    </xf>
    <xf numFmtId="0" fontId="0" fillId="0" borderId="2" xfId="0" applyBorder="1" applyAlignment="1">
      <alignment horizontal="left"/>
    </xf>
    <xf numFmtId="0" fontId="0" fillId="0" borderId="6" xfId="0" applyBorder="1" applyAlignment="1">
      <alignment horizontal="left"/>
    </xf>
    <xf numFmtId="165" fontId="0" fillId="0" borderId="0" xfId="0" applyNumberFormat="1"/>
    <xf numFmtId="0" fontId="3" fillId="0" borderId="0" xfId="0" applyFont="1"/>
    <xf numFmtId="166" fontId="0" fillId="0" borderId="0" xfId="0" applyNumberFormat="1"/>
    <xf numFmtId="167" fontId="0" fillId="0" borderId="0" xfId="0" applyNumberFormat="1"/>
    <xf numFmtId="10" fontId="0" fillId="0" borderId="0" xfId="1" applyNumberFormat="1" applyFont="1" applyAlignment="1"/>
    <xf numFmtId="0" fontId="0" fillId="0" borderId="11" xfId="0" applyBorder="1"/>
    <xf numFmtId="0" fontId="0" fillId="0" borderId="10" xfId="0" applyBorder="1" applyAlignment="1">
      <alignment horizontal="left"/>
    </xf>
    <xf numFmtId="0" fontId="6" fillId="0" borderId="0" xfId="0" applyFont="1"/>
    <xf numFmtId="0" fontId="2" fillId="0" borderId="0" xfId="0" applyFont="1"/>
    <xf numFmtId="0" fontId="1" fillId="0" borderId="0" xfId="0" applyFont="1"/>
    <xf numFmtId="168" fontId="8" fillId="0" borderId="0" xfId="0" applyNumberFormat="1" applyFont="1" applyAlignment="1">
      <alignment horizontal="right"/>
    </xf>
    <xf numFmtId="168" fontId="8" fillId="0" borderId="0" xfId="0" applyNumberFormat="1" applyFont="1" applyAlignment="1">
      <alignment horizontal="right" vertical="center"/>
    </xf>
    <xf numFmtId="0" fontId="0" fillId="0" borderId="2" xfId="0" applyBorder="1"/>
    <xf numFmtId="0" fontId="0" fillId="0" borderId="8" xfId="0" applyBorder="1"/>
    <xf numFmtId="0" fontId="0" fillId="0" borderId="4" xfId="0" applyBorder="1"/>
    <xf numFmtId="0" fontId="0" fillId="0" borderId="5" xfId="0" applyBorder="1"/>
    <xf numFmtId="0" fontId="0" fillId="0" borderId="12" xfId="0" applyBorder="1"/>
    <xf numFmtId="0" fontId="0" fillId="0" borderId="10" xfId="0" applyBorder="1"/>
    <xf numFmtId="0" fontId="0" fillId="0" borderId="13" xfId="0" applyBorder="1"/>
    <xf numFmtId="0" fontId="0" fillId="0" borderId="14" xfId="0" applyBorder="1"/>
  </cellXfs>
  <cellStyles count="2">
    <cellStyle name="Normal" xfId="0" builtinId="0"/>
    <cellStyle name="Percent" xfId="1" builtinId="5"/>
  </cellStyles>
  <dxfs count="10">
    <dxf>
      <numFmt numFmtId="165" formatCode="\$\ 0.00,&quot;K&quot;"/>
    </dxf>
    <dxf>
      <numFmt numFmtId="165" formatCode="\$\ 0.00,&quot;K&quot;"/>
    </dxf>
    <dxf>
      <numFmt numFmtId="165" formatCode="\$\ 0.00,&quot;K&quot;"/>
    </dxf>
    <dxf>
      <numFmt numFmtId="165" formatCode="\$\ 0.00,&quot;K&quot;"/>
    </dxf>
    <dxf>
      <numFmt numFmtId="165" formatCode="\$\ 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border>
        <bottom style="thin">
          <color theme="4"/>
        </bottom>
        <vertical/>
        <horizontal/>
      </border>
    </dxf>
    <dxf>
      <font>
        <color theme="0"/>
      </font>
      <fill>
        <patternFill>
          <bgColor theme="1" tint="0.34998626667073579"/>
        </patternFill>
      </fill>
      <border diagonalUp="0" diagonalDown="0">
        <left/>
        <right/>
        <top/>
        <bottom/>
        <vertical/>
        <horizontal/>
      </border>
    </dxf>
  </dxfs>
  <tableStyles count="2">
    <tableStyle name="CustomSlicer" pivot="0" table="0" count="10" xr9:uid="{6FA95E42-8B2F-419A-8080-EDC070E3728E}">
      <tableStyleElement type="wholeTable" dxfId="9"/>
      <tableStyleElement type="headerRow" dxfId="8"/>
    </tableStyle>
    <tableStyle name="Data-style" pivot="0" count="3" xr9:uid="{00000000-0011-0000-FFFF-FFFF00000000}">
      <tableStyleElement type="headerRow" dxfId="7"/>
      <tableStyleElement type="firstRowStripe" dxfId="6"/>
      <tableStyleElement type="secondRowStripe" dxfId="5"/>
    </tableStyle>
  </tableStyles>
  <colors>
    <mruColors>
      <color rgb="FF000D26"/>
      <color rgb="FF006F96"/>
      <color rgb="FFDEEBF7"/>
      <color rgb="FFFFFFFF"/>
      <color rgb="FFA4CE88"/>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1" tint="0.24994659260841701"/>
              <bgColor theme="1" tint="0.2499465926084170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Custom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theme" Target="theme/theme1.xml"/><Relationship Id="rId25" Type="http://schemas.openxmlformats.org/officeDocument/2006/relationships/customXml" Target="../customXml/item3.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24" Type="http://schemas.openxmlformats.org/officeDocument/2006/relationships/customXml" Target="../customXml/item2.xml"/><Relationship Id="rId5" Type="http://schemas.openxmlformats.org/officeDocument/2006/relationships/worksheet" Target="worksheets/sheet5.xml"/><Relationship Id="rId23" Type="http://schemas.openxmlformats.org/officeDocument/2006/relationships/customXml" Target="../customXml/item1.xml"/><Relationship Id="rId10" Type="http://schemas.openxmlformats.org/officeDocument/2006/relationships/pivotCacheDefinition" Target="pivotCache/pivotCacheDefinition1.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Analysis.xlsx]Monthly Sales&amp;Profit!Monthly Sales&amp;Profit</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SALES</a:t>
            </a:r>
            <a:r>
              <a:rPr lang="en-IN" baseline="0"/>
              <a:t> AND PROFIT ANALYSIS</a:t>
            </a:r>
            <a:endParaRPr lang="en-IN"/>
          </a:p>
        </c:rich>
      </c:tx>
      <c:layout>
        <c:manualLayout>
          <c:xMode val="edge"/>
          <c:yMode val="edge"/>
          <c:x val="1.878540463340958E-2"/>
          <c:y val="1.9925282804350197E-2"/>
        </c:manualLayout>
      </c:layout>
      <c:overlay val="0"/>
      <c:spPr>
        <a:solidFill>
          <a:srgbClr val="00B0F0">
            <a:alpha val="20000"/>
          </a:srgbClr>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rgbClr val="00B0F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2">
                  <a:lumMod val="40000"/>
                  <a:lumOff val="60000"/>
                </a:schemeClr>
              </a:gs>
              <a:gs pos="75000">
                <a:schemeClr val="accent2">
                  <a:lumMod val="95000"/>
                  <a:lumOff val="5000"/>
                </a:schemeClr>
              </a:gs>
              <a:gs pos="100000">
                <a:schemeClr val="accent2">
                  <a:lumMod val="60000"/>
                </a:schemeClr>
              </a:gs>
            </a:gsLst>
            <a:path path="circle">
              <a:fillToRect l="50000" t="130000" r="50000" b="-30000"/>
            </a:path>
            <a:tileRect/>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'Monthly Sales&amp;Profit'!$C$3</c:f>
              <c:strCache>
                <c:ptCount val="1"/>
                <c:pt idx="0">
                  <c:v>Sum of Profit</c:v>
                </c:pt>
              </c:strCache>
            </c:strRef>
          </c:tx>
          <c:spPr>
            <a:gradFill flip="none" rotWithShape="1">
              <a:gsLst>
                <a:gs pos="0">
                  <a:schemeClr val="accent2">
                    <a:lumMod val="40000"/>
                    <a:lumOff val="60000"/>
                  </a:schemeClr>
                </a:gs>
                <a:gs pos="75000">
                  <a:schemeClr val="accent2">
                    <a:lumMod val="95000"/>
                    <a:lumOff val="5000"/>
                  </a:schemeClr>
                </a:gs>
                <a:gs pos="100000">
                  <a:schemeClr val="accent2">
                    <a:lumMod val="60000"/>
                  </a:schemeClr>
                </a:gs>
              </a:gsLst>
              <a:path path="circle">
                <a:fillToRect l="50000" t="130000" r="50000" b="-30000"/>
              </a:path>
              <a:tileRect/>
            </a:gradFill>
            <a:ln>
              <a:noFill/>
            </a:ln>
            <a:effectLst>
              <a:outerShdw blurRad="57150" dist="19050" dir="5400000" algn="ctr" rotWithShape="0">
                <a:srgbClr val="000000">
                  <a:alpha val="63000"/>
                </a:srgbClr>
              </a:outerShdw>
            </a:effectLst>
          </c:spPr>
          <c:cat>
            <c:strRef>
              <c:f>'Monthly Sales&amp;Profit'!$A$4:$A$16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Sales&amp;Profit'!$C$4:$C$16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CD41-4599-A43C-E4BDA02144D9}"/>
            </c:ext>
          </c:extLst>
        </c:ser>
        <c:dLbls>
          <c:showLegendKey val="0"/>
          <c:showVal val="0"/>
          <c:showCatName val="0"/>
          <c:showSerName val="0"/>
          <c:showPercent val="0"/>
          <c:showBubbleSize val="0"/>
        </c:dLbls>
        <c:axId val="1804808831"/>
        <c:axId val="1099656991"/>
      </c:areaChart>
      <c:barChart>
        <c:barDir val="col"/>
        <c:grouping val="clustered"/>
        <c:varyColors val="0"/>
        <c:ser>
          <c:idx val="0"/>
          <c:order val="0"/>
          <c:tx>
            <c:strRef>
              <c:f>'Monthly Sales&amp;Profit'!$B$3</c:f>
              <c:strCache>
                <c:ptCount val="1"/>
                <c:pt idx="0">
                  <c:v>Sum of Sales</c:v>
                </c:pt>
              </c:strCache>
            </c:strRef>
          </c:tx>
          <c:spPr>
            <a:solidFill>
              <a:srgbClr val="00B0F0"/>
            </a:solidFill>
            <a:ln>
              <a:noFill/>
            </a:ln>
            <a:effectLst>
              <a:outerShdw blurRad="57150" dist="19050" dir="5400000" algn="ctr" rotWithShape="0">
                <a:srgbClr val="000000">
                  <a:alpha val="63000"/>
                </a:srgbClr>
              </a:outerShdw>
            </a:effectLst>
          </c:spPr>
          <c:invertIfNegative val="0"/>
          <c:cat>
            <c:strRef>
              <c:f>'Monthly Sales&amp;Profit'!$A$4:$A$16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Sales&amp;Profit'!$B$4:$B$16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CD41-4599-A43C-E4BDA02144D9}"/>
            </c:ext>
          </c:extLst>
        </c:ser>
        <c:dLbls>
          <c:showLegendKey val="0"/>
          <c:showVal val="0"/>
          <c:showCatName val="0"/>
          <c:showSerName val="0"/>
          <c:showPercent val="0"/>
          <c:showBubbleSize val="0"/>
        </c:dLbls>
        <c:gapWidth val="76"/>
        <c:overlap val="-27"/>
        <c:axId val="1099665311"/>
        <c:axId val="1099668223"/>
      </c:barChart>
      <c:catAx>
        <c:axId val="109966531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99668223"/>
        <c:crosses val="autoZero"/>
        <c:auto val="1"/>
        <c:lblAlgn val="ctr"/>
        <c:lblOffset val="100"/>
        <c:noMultiLvlLbl val="0"/>
      </c:catAx>
      <c:valAx>
        <c:axId val="1099668223"/>
        <c:scaling>
          <c:orientation val="minMax"/>
        </c:scaling>
        <c:delete val="0"/>
        <c:axPos val="l"/>
        <c:majorGridlines>
          <c:spPr>
            <a:ln w="9525" cap="flat" cmpd="sng" algn="ctr">
              <a:solidFill>
                <a:schemeClr val="lt1">
                  <a:lumMod val="95000"/>
                  <a:alpha val="10000"/>
                </a:schemeClr>
              </a:solidFill>
              <a:round/>
            </a:ln>
            <a:effectLst/>
          </c:spPr>
        </c:majorGridlines>
        <c:numFmt formatCode="[$$-409]#,##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99665311"/>
        <c:crosses val="autoZero"/>
        <c:crossBetween val="between"/>
      </c:valAx>
      <c:valAx>
        <c:axId val="1099656991"/>
        <c:scaling>
          <c:orientation val="minMax"/>
        </c:scaling>
        <c:delete val="0"/>
        <c:axPos val="r"/>
        <c:numFmt formatCode="[$$-409]#,##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04808831"/>
        <c:crosses val="max"/>
        <c:crossBetween val="between"/>
      </c:valAx>
      <c:catAx>
        <c:axId val="1804808831"/>
        <c:scaling>
          <c:orientation val="minMax"/>
        </c:scaling>
        <c:delete val="1"/>
        <c:axPos val="b"/>
        <c:numFmt formatCode="General" sourceLinked="1"/>
        <c:majorTickMark val="none"/>
        <c:minorTickMark val="none"/>
        <c:tickLblPos val="nextTo"/>
        <c:crossAx val="1099656991"/>
        <c:crosses val="autoZero"/>
        <c:auto val="1"/>
        <c:lblAlgn val="ctr"/>
        <c:lblOffset val="100"/>
        <c:noMultiLvlLbl val="0"/>
      </c:catAx>
      <c:spPr>
        <a:noFill/>
        <a:ln>
          <a:noFill/>
        </a:ln>
        <a:effectLst/>
      </c:spPr>
    </c:plotArea>
    <c:legend>
      <c:legendPos val="t"/>
      <c:layout>
        <c:manualLayout>
          <c:xMode val="edge"/>
          <c:yMode val="edge"/>
          <c:x val="0.23308299945652861"/>
          <c:y val="0.11467000253903538"/>
          <c:w val="0.52313309150962872"/>
          <c:h val="6.2073008641872325E-2"/>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Analysis.xlsx]Donut !Donut</c:name>
    <c:fmtId val="0"/>
  </c:pivotSource>
  <c:chart>
    <c:autoTitleDeleted val="1"/>
    <c:pivotFmts>
      <c:pivotFmt>
        <c:idx val="0"/>
        <c:spPr>
          <a:solidFill>
            <a:schemeClr val="accent6">
              <a:lumMod val="40000"/>
              <a:lumOff val="6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A4CE88"/>
          </a:solidFill>
          <a:ln w="19050">
            <a:solidFill>
              <a:schemeClr val="lt1"/>
            </a:solidFill>
          </a:ln>
          <a:effectLst/>
        </c:spPr>
      </c:pivotFmt>
      <c:pivotFmt>
        <c:idx val="2"/>
        <c:spPr>
          <a:solidFill>
            <a:schemeClr val="accent6">
              <a:lumMod val="40000"/>
              <a:lumOff val="60000"/>
            </a:schemeClr>
          </a:solidFill>
          <a:ln w="19050">
            <a:solidFill>
              <a:schemeClr val="lt1"/>
            </a:solidFill>
          </a:ln>
          <a:effectLst/>
        </c:spPr>
      </c:pivotFmt>
      <c:pivotFmt>
        <c:idx val="3"/>
        <c:spPr>
          <a:solidFill>
            <a:schemeClr val="accent6">
              <a:lumMod val="20000"/>
              <a:lumOff val="80000"/>
            </a:schemeClr>
          </a:solidFill>
          <a:ln w="19050">
            <a:solidFill>
              <a:schemeClr val="lt1"/>
            </a:solidFill>
          </a:ln>
          <a:effectLst/>
        </c:spPr>
      </c:pivotFmt>
    </c:pivotFmts>
    <c:plotArea>
      <c:layout/>
      <c:doughnutChart>
        <c:varyColors val="1"/>
        <c:ser>
          <c:idx val="0"/>
          <c:order val="0"/>
          <c:tx>
            <c:strRef>
              <c:f>'Donut '!$B$3</c:f>
              <c:strCache>
                <c:ptCount val="1"/>
                <c:pt idx="0">
                  <c:v>Total</c:v>
                </c:pt>
              </c:strCache>
            </c:strRef>
          </c:tx>
          <c:spPr>
            <a:solidFill>
              <a:schemeClr val="accent6">
                <a:lumMod val="40000"/>
                <a:lumOff val="60000"/>
              </a:schemeClr>
            </a:solidFill>
          </c:spPr>
          <c:dPt>
            <c:idx val="0"/>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4-0CC7-4C00-90DD-4338B6E00A9B}"/>
              </c:ext>
            </c:extLst>
          </c:dPt>
          <c:dPt>
            <c:idx val="1"/>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3-0CC7-4C00-90DD-4338B6E00A9B}"/>
              </c:ext>
            </c:extLst>
          </c:dPt>
          <c:dPt>
            <c:idx val="2"/>
            <c:bubble3D val="0"/>
            <c:spPr>
              <a:solidFill>
                <a:srgbClr val="A4CE88"/>
              </a:solidFill>
              <a:ln w="19050">
                <a:solidFill>
                  <a:schemeClr val="lt1"/>
                </a:solidFill>
              </a:ln>
              <a:effectLst/>
            </c:spPr>
            <c:extLst>
              <c:ext xmlns:c16="http://schemas.microsoft.com/office/drawing/2014/chart" uri="{C3380CC4-5D6E-409C-BE32-E72D297353CC}">
                <c16:uniqueId val="{00000002-0CC7-4C00-90DD-4338B6E00A9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 '!$A$4:$A$7</c:f>
              <c:strCache>
                <c:ptCount val="3"/>
                <c:pt idx="0">
                  <c:v>Furniture</c:v>
                </c:pt>
                <c:pt idx="1">
                  <c:v>Office Supplies</c:v>
                </c:pt>
                <c:pt idx="2">
                  <c:v>Technology</c:v>
                </c:pt>
              </c:strCache>
            </c:strRef>
          </c:cat>
          <c:val>
            <c:numRef>
              <c:f>'Donut '!$B$4:$B$7</c:f>
              <c:numCache>
                <c:formatCode>\$\ 0.00,"K"</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0CC7-4C00-90DD-4338B6E00A9B}"/>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Sub-Category!TopSuubCategory</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5 Sub-Categories</a:t>
            </a:r>
            <a:r>
              <a:rPr lang="en-US" baseline="0"/>
              <a:t> by Sales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4">
              <a:lumMod val="40000"/>
              <a:lumOff val="6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Sub-Category'!$B$3</c:f>
              <c:strCache>
                <c:ptCount val="1"/>
                <c:pt idx="0">
                  <c:v>Total</c:v>
                </c:pt>
              </c:strCache>
            </c:strRef>
          </c:tx>
          <c:spPr>
            <a:solidFill>
              <a:schemeClr val="accent4">
                <a:lumMod val="40000"/>
                <a:lumOff val="60000"/>
              </a:schemeClr>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5 Sub-Category'!$A$4:$A$9</c:f>
              <c:strCache>
                <c:ptCount val="5"/>
                <c:pt idx="0">
                  <c:v>Phones</c:v>
                </c:pt>
                <c:pt idx="1">
                  <c:v>Chairs</c:v>
                </c:pt>
                <c:pt idx="2">
                  <c:v>Storage</c:v>
                </c:pt>
                <c:pt idx="3">
                  <c:v>Tables</c:v>
                </c:pt>
                <c:pt idx="4">
                  <c:v>Binders</c:v>
                </c:pt>
              </c:strCache>
            </c:strRef>
          </c:cat>
          <c:val>
            <c:numRef>
              <c:f>'Top 5 Sub-Category'!$B$4:$B$9</c:f>
              <c:numCache>
                <c:formatCode>\$\ 0.00,"K"</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914C-4586-94D0-69B00C88D3FB}"/>
            </c:ext>
          </c:extLst>
        </c:ser>
        <c:dLbls>
          <c:dLblPos val="inEnd"/>
          <c:showLegendKey val="0"/>
          <c:showVal val="1"/>
          <c:showCatName val="0"/>
          <c:showSerName val="0"/>
          <c:showPercent val="0"/>
          <c:showBubbleSize val="0"/>
        </c:dLbls>
        <c:gapWidth val="79"/>
        <c:overlap val="-20"/>
        <c:axId val="786389888"/>
        <c:axId val="786369088"/>
      </c:barChart>
      <c:catAx>
        <c:axId val="786389888"/>
        <c:scaling>
          <c:orientation val="maxMin"/>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00" b="0" i="0" u="none" strike="noStrike" kern="1200" baseline="0">
                <a:solidFill>
                  <a:schemeClr val="lt1">
                    <a:lumMod val="85000"/>
                  </a:schemeClr>
                </a:solidFill>
                <a:latin typeface="+mn-lt"/>
                <a:ea typeface="+mn-ea"/>
                <a:cs typeface="+mn-cs"/>
              </a:defRPr>
            </a:pPr>
            <a:endParaRPr lang="en-US"/>
          </a:p>
        </c:txPr>
        <c:crossAx val="786369088"/>
        <c:crosses val="autoZero"/>
        <c:auto val="1"/>
        <c:lblAlgn val="ctr"/>
        <c:lblOffset val="100"/>
        <c:noMultiLvlLbl val="0"/>
      </c:catAx>
      <c:valAx>
        <c:axId val="786369088"/>
        <c:scaling>
          <c:orientation val="minMax"/>
        </c:scaling>
        <c:delete val="0"/>
        <c:axPos val="t"/>
        <c:majorGridlines>
          <c:spPr>
            <a:ln w="9525" cap="flat" cmpd="sng" algn="ctr">
              <a:solidFill>
                <a:schemeClr val="lt1">
                  <a:lumMod val="95000"/>
                  <a:alpha val="10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lt1">
                    <a:lumMod val="85000"/>
                  </a:schemeClr>
                </a:solidFill>
                <a:latin typeface="+mn-lt"/>
                <a:ea typeface="+mn-ea"/>
                <a:cs typeface="+mn-cs"/>
              </a:defRPr>
            </a:pPr>
            <a:endParaRPr lang="en-US"/>
          </a:p>
        </c:txPr>
        <c:crossAx val="786389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Analysis.xlsx]Kpi!KpiSale</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8ADB-4099-97A2-AEA7E8F7201D}"/>
            </c:ext>
          </c:extLst>
        </c:ser>
        <c:dLbls>
          <c:showLegendKey val="0"/>
          <c:showVal val="0"/>
          <c:showCatName val="0"/>
          <c:showSerName val="0"/>
          <c:showPercent val="0"/>
          <c:showBubbleSize val="0"/>
        </c:dLbls>
        <c:smooth val="0"/>
        <c:axId val="628508464"/>
        <c:axId val="628501392"/>
      </c:lineChart>
      <c:catAx>
        <c:axId val="628508464"/>
        <c:scaling>
          <c:orientation val="minMax"/>
        </c:scaling>
        <c:delete val="1"/>
        <c:axPos val="b"/>
        <c:numFmt formatCode="General" sourceLinked="1"/>
        <c:majorTickMark val="none"/>
        <c:minorTickMark val="none"/>
        <c:tickLblPos val="nextTo"/>
        <c:crossAx val="628501392"/>
        <c:crosses val="autoZero"/>
        <c:auto val="1"/>
        <c:lblAlgn val="ctr"/>
        <c:lblOffset val="100"/>
        <c:noMultiLvlLbl val="0"/>
      </c:catAx>
      <c:valAx>
        <c:axId val="628501392"/>
        <c:scaling>
          <c:orientation val="minMax"/>
        </c:scaling>
        <c:delete val="1"/>
        <c:axPos val="l"/>
        <c:numFmt formatCode="General" sourceLinked="1"/>
        <c:majorTickMark val="none"/>
        <c:minorTickMark val="none"/>
        <c:tickLblPos val="nextTo"/>
        <c:crossAx val="628508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Analysis.xlsx]Kpi!KpiProfir</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3342-44A4-9AC4-AA74BF539C83}"/>
            </c:ext>
          </c:extLst>
        </c:ser>
        <c:dLbls>
          <c:showLegendKey val="0"/>
          <c:showVal val="0"/>
          <c:showCatName val="0"/>
          <c:showSerName val="0"/>
          <c:showPercent val="0"/>
          <c:showBubbleSize val="0"/>
        </c:dLbls>
        <c:smooth val="0"/>
        <c:axId val="868914960"/>
        <c:axId val="868916624"/>
      </c:lineChart>
      <c:catAx>
        <c:axId val="868914960"/>
        <c:scaling>
          <c:orientation val="minMax"/>
        </c:scaling>
        <c:delete val="1"/>
        <c:axPos val="b"/>
        <c:numFmt formatCode="General" sourceLinked="1"/>
        <c:majorTickMark val="none"/>
        <c:minorTickMark val="none"/>
        <c:tickLblPos val="nextTo"/>
        <c:crossAx val="868916624"/>
        <c:crosses val="autoZero"/>
        <c:auto val="1"/>
        <c:lblAlgn val="ctr"/>
        <c:lblOffset val="100"/>
        <c:noMultiLvlLbl val="0"/>
      </c:catAx>
      <c:valAx>
        <c:axId val="868916624"/>
        <c:scaling>
          <c:orientation val="minMax"/>
        </c:scaling>
        <c:delete val="1"/>
        <c:axPos val="l"/>
        <c:numFmt formatCode="General" sourceLinked="1"/>
        <c:majorTickMark val="none"/>
        <c:minorTickMark val="none"/>
        <c:tickLblPos val="nextTo"/>
        <c:crossAx val="868914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Analysis.xlsx]Kpi!KpiQuantity</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E9F5-4468-9751-0ECB5E593C14}"/>
            </c:ext>
          </c:extLst>
        </c:ser>
        <c:dLbls>
          <c:showLegendKey val="0"/>
          <c:showVal val="0"/>
          <c:showCatName val="0"/>
          <c:showSerName val="0"/>
          <c:showPercent val="0"/>
          <c:showBubbleSize val="0"/>
        </c:dLbls>
        <c:smooth val="0"/>
        <c:axId val="832700416"/>
        <c:axId val="832712480"/>
      </c:lineChart>
      <c:catAx>
        <c:axId val="832700416"/>
        <c:scaling>
          <c:orientation val="minMax"/>
        </c:scaling>
        <c:delete val="1"/>
        <c:axPos val="b"/>
        <c:numFmt formatCode="General" sourceLinked="1"/>
        <c:majorTickMark val="none"/>
        <c:minorTickMark val="none"/>
        <c:tickLblPos val="nextTo"/>
        <c:crossAx val="832712480"/>
        <c:crosses val="autoZero"/>
        <c:auto val="1"/>
        <c:lblAlgn val="ctr"/>
        <c:lblOffset val="100"/>
        <c:noMultiLvlLbl val="0"/>
      </c:catAx>
      <c:valAx>
        <c:axId val="832712480"/>
        <c:scaling>
          <c:orientation val="minMax"/>
        </c:scaling>
        <c:delete val="1"/>
        <c:axPos val="l"/>
        <c:numFmt formatCode="General" sourceLinked="1"/>
        <c:majorTickMark val="none"/>
        <c:minorTickMark val="none"/>
        <c:tickLblPos val="nextTo"/>
        <c:crossAx val="832700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Analysis.xlsx]Kpi!KpiOrder</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0BEF-4F8F-8D49-75CBDA9275DA}"/>
            </c:ext>
          </c:extLst>
        </c:ser>
        <c:dLbls>
          <c:showLegendKey val="0"/>
          <c:showVal val="0"/>
          <c:showCatName val="0"/>
          <c:showSerName val="0"/>
          <c:showPercent val="0"/>
          <c:showBubbleSize val="0"/>
        </c:dLbls>
        <c:smooth val="0"/>
        <c:axId val="835300848"/>
        <c:axId val="835281712"/>
      </c:lineChart>
      <c:catAx>
        <c:axId val="835300848"/>
        <c:scaling>
          <c:orientation val="minMax"/>
        </c:scaling>
        <c:delete val="1"/>
        <c:axPos val="b"/>
        <c:numFmt formatCode="General" sourceLinked="1"/>
        <c:majorTickMark val="none"/>
        <c:minorTickMark val="none"/>
        <c:tickLblPos val="nextTo"/>
        <c:crossAx val="835281712"/>
        <c:crosses val="autoZero"/>
        <c:auto val="1"/>
        <c:lblAlgn val="ctr"/>
        <c:lblOffset val="100"/>
        <c:noMultiLvlLbl val="0"/>
      </c:catAx>
      <c:valAx>
        <c:axId val="835281712"/>
        <c:scaling>
          <c:orientation val="minMax"/>
        </c:scaling>
        <c:delete val="1"/>
        <c:axPos val="l"/>
        <c:numFmt formatCode="General" sourceLinked="1"/>
        <c:majorTickMark val="none"/>
        <c:minorTickMark val="none"/>
        <c:tickLblPos val="nextTo"/>
        <c:crossAx val="835300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Analysis.xlsx]Kpi!KpiProfitMargin</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60A6-4A85-846D-C9A6A66A13DC}"/>
            </c:ext>
          </c:extLst>
        </c:ser>
        <c:dLbls>
          <c:showLegendKey val="0"/>
          <c:showVal val="0"/>
          <c:showCatName val="0"/>
          <c:showSerName val="0"/>
          <c:showPercent val="0"/>
          <c:showBubbleSize val="0"/>
        </c:dLbls>
        <c:smooth val="0"/>
        <c:axId val="868990240"/>
        <c:axId val="868988992"/>
      </c:lineChart>
      <c:catAx>
        <c:axId val="868990240"/>
        <c:scaling>
          <c:orientation val="minMax"/>
        </c:scaling>
        <c:delete val="1"/>
        <c:axPos val="b"/>
        <c:numFmt formatCode="General" sourceLinked="1"/>
        <c:majorTickMark val="none"/>
        <c:minorTickMark val="none"/>
        <c:tickLblPos val="nextTo"/>
        <c:crossAx val="868988992"/>
        <c:crosses val="autoZero"/>
        <c:auto val="1"/>
        <c:lblAlgn val="ctr"/>
        <c:lblOffset val="100"/>
        <c:noMultiLvlLbl val="0"/>
      </c:catAx>
      <c:valAx>
        <c:axId val="868988992"/>
        <c:scaling>
          <c:orientation val="minMax"/>
        </c:scaling>
        <c:delete val="1"/>
        <c:axPos val="l"/>
        <c:numFmt formatCode="General" sourceLinked="1"/>
        <c:majorTickMark val="none"/>
        <c:minorTickMark val="none"/>
        <c:tickLblPos val="nextTo"/>
        <c:crossAx val="868990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Analysis.xlsx]Kpi!KpiSale</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4925"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4925"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2">
                  <a:lumMod val="7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11D5-4AE2-BB84-663D400EE9F8}"/>
            </c:ext>
          </c:extLst>
        </c:ser>
        <c:dLbls>
          <c:showLegendKey val="0"/>
          <c:showVal val="0"/>
          <c:showCatName val="0"/>
          <c:showSerName val="0"/>
          <c:showPercent val="0"/>
          <c:showBubbleSize val="0"/>
        </c:dLbls>
        <c:smooth val="0"/>
        <c:axId val="628508464"/>
        <c:axId val="628501392"/>
      </c:lineChart>
      <c:catAx>
        <c:axId val="628508464"/>
        <c:scaling>
          <c:orientation val="minMax"/>
        </c:scaling>
        <c:delete val="1"/>
        <c:axPos val="b"/>
        <c:numFmt formatCode="General" sourceLinked="1"/>
        <c:majorTickMark val="none"/>
        <c:minorTickMark val="none"/>
        <c:tickLblPos val="nextTo"/>
        <c:crossAx val="628501392"/>
        <c:crosses val="autoZero"/>
        <c:auto val="1"/>
        <c:lblAlgn val="ctr"/>
        <c:lblOffset val="100"/>
        <c:noMultiLvlLbl val="0"/>
      </c:catAx>
      <c:valAx>
        <c:axId val="628501392"/>
        <c:scaling>
          <c:orientation val="minMax"/>
        </c:scaling>
        <c:delete val="1"/>
        <c:axPos val="l"/>
        <c:numFmt formatCode="General" sourceLinked="1"/>
        <c:majorTickMark val="none"/>
        <c:minorTickMark val="none"/>
        <c:tickLblPos val="nextTo"/>
        <c:crossAx val="628508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Analysis.xlsx]Kpi!KpiProfir</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4925"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4925"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solidFill>
                <a:schemeClr val="bg2">
                  <a:lumMod val="7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7B07-4019-AB48-3B20435BC61E}"/>
            </c:ext>
          </c:extLst>
        </c:ser>
        <c:dLbls>
          <c:showLegendKey val="0"/>
          <c:showVal val="0"/>
          <c:showCatName val="0"/>
          <c:showSerName val="0"/>
          <c:showPercent val="0"/>
          <c:showBubbleSize val="0"/>
        </c:dLbls>
        <c:smooth val="0"/>
        <c:axId val="868914960"/>
        <c:axId val="868916624"/>
      </c:lineChart>
      <c:catAx>
        <c:axId val="868914960"/>
        <c:scaling>
          <c:orientation val="minMax"/>
        </c:scaling>
        <c:delete val="1"/>
        <c:axPos val="b"/>
        <c:numFmt formatCode="General" sourceLinked="1"/>
        <c:majorTickMark val="none"/>
        <c:minorTickMark val="none"/>
        <c:tickLblPos val="nextTo"/>
        <c:crossAx val="868916624"/>
        <c:crosses val="autoZero"/>
        <c:auto val="1"/>
        <c:lblAlgn val="ctr"/>
        <c:lblOffset val="100"/>
        <c:noMultiLvlLbl val="0"/>
      </c:catAx>
      <c:valAx>
        <c:axId val="868916624"/>
        <c:scaling>
          <c:orientation val="minMax"/>
        </c:scaling>
        <c:delete val="1"/>
        <c:axPos val="l"/>
        <c:numFmt formatCode="General" sourceLinked="1"/>
        <c:majorTickMark val="none"/>
        <c:minorTickMark val="none"/>
        <c:tickLblPos val="nextTo"/>
        <c:crossAx val="868914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Analysis.xlsx]Kpi!KpiQuantity</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4925"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4925"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4925" cap="rnd">
              <a:solidFill>
                <a:schemeClr val="bg2">
                  <a:lumMod val="7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6D82-4632-9163-CF9B628A0179}"/>
            </c:ext>
          </c:extLst>
        </c:ser>
        <c:dLbls>
          <c:showLegendKey val="0"/>
          <c:showVal val="0"/>
          <c:showCatName val="0"/>
          <c:showSerName val="0"/>
          <c:showPercent val="0"/>
          <c:showBubbleSize val="0"/>
        </c:dLbls>
        <c:smooth val="0"/>
        <c:axId val="832700416"/>
        <c:axId val="832712480"/>
      </c:lineChart>
      <c:catAx>
        <c:axId val="832700416"/>
        <c:scaling>
          <c:orientation val="minMax"/>
        </c:scaling>
        <c:delete val="1"/>
        <c:axPos val="b"/>
        <c:numFmt formatCode="General" sourceLinked="1"/>
        <c:majorTickMark val="none"/>
        <c:minorTickMark val="none"/>
        <c:tickLblPos val="nextTo"/>
        <c:crossAx val="832712480"/>
        <c:crosses val="autoZero"/>
        <c:auto val="1"/>
        <c:lblAlgn val="ctr"/>
        <c:lblOffset val="100"/>
        <c:noMultiLvlLbl val="0"/>
      </c:catAx>
      <c:valAx>
        <c:axId val="832712480"/>
        <c:scaling>
          <c:orientation val="minMax"/>
        </c:scaling>
        <c:delete val="1"/>
        <c:axPos val="l"/>
        <c:numFmt formatCode="General" sourceLinked="1"/>
        <c:majorTickMark val="none"/>
        <c:minorTickMark val="none"/>
        <c:tickLblPos val="nextTo"/>
        <c:crossAx val="832700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Analysis.xlsx]Kpi!KpiOrder</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4925"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4925"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bg2">
                  <a:lumMod val="7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99B3-47CC-A15A-17D95613FB6B}"/>
            </c:ext>
          </c:extLst>
        </c:ser>
        <c:dLbls>
          <c:showLegendKey val="0"/>
          <c:showVal val="0"/>
          <c:showCatName val="0"/>
          <c:showSerName val="0"/>
          <c:showPercent val="0"/>
          <c:showBubbleSize val="0"/>
        </c:dLbls>
        <c:smooth val="0"/>
        <c:axId val="835300848"/>
        <c:axId val="835281712"/>
      </c:lineChart>
      <c:catAx>
        <c:axId val="835300848"/>
        <c:scaling>
          <c:orientation val="minMax"/>
        </c:scaling>
        <c:delete val="1"/>
        <c:axPos val="b"/>
        <c:numFmt formatCode="General" sourceLinked="1"/>
        <c:majorTickMark val="none"/>
        <c:minorTickMark val="none"/>
        <c:tickLblPos val="nextTo"/>
        <c:crossAx val="835281712"/>
        <c:crosses val="autoZero"/>
        <c:auto val="1"/>
        <c:lblAlgn val="ctr"/>
        <c:lblOffset val="100"/>
        <c:noMultiLvlLbl val="0"/>
      </c:catAx>
      <c:valAx>
        <c:axId val="835281712"/>
        <c:scaling>
          <c:orientation val="minMax"/>
        </c:scaling>
        <c:delete val="1"/>
        <c:axPos val="l"/>
        <c:numFmt formatCode="General" sourceLinked="1"/>
        <c:majorTickMark val="none"/>
        <c:minorTickMark val="none"/>
        <c:tickLblPos val="nextTo"/>
        <c:crossAx val="835300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Analysis.xlsx]Kpi!KpiProfitMargin</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4925"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4925"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bg2">
                  <a:lumMod val="7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AAFD-4CAA-8E90-A04E3ADE91C1}"/>
            </c:ext>
          </c:extLst>
        </c:ser>
        <c:dLbls>
          <c:showLegendKey val="0"/>
          <c:showVal val="0"/>
          <c:showCatName val="0"/>
          <c:showSerName val="0"/>
          <c:showPercent val="0"/>
          <c:showBubbleSize val="0"/>
        </c:dLbls>
        <c:smooth val="0"/>
        <c:axId val="868990240"/>
        <c:axId val="868988992"/>
      </c:lineChart>
      <c:catAx>
        <c:axId val="868990240"/>
        <c:scaling>
          <c:orientation val="minMax"/>
        </c:scaling>
        <c:delete val="1"/>
        <c:axPos val="b"/>
        <c:numFmt formatCode="General" sourceLinked="1"/>
        <c:majorTickMark val="none"/>
        <c:minorTickMark val="none"/>
        <c:tickLblPos val="nextTo"/>
        <c:crossAx val="868988992"/>
        <c:crosses val="autoZero"/>
        <c:auto val="1"/>
        <c:lblAlgn val="ctr"/>
        <c:lblOffset val="100"/>
        <c:noMultiLvlLbl val="0"/>
      </c:catAx>
      <c:valAx>
        <c:axId val="868988992"/>
        <c:scaling>
          <c:orientation val="minMax"/>
        </c:scaling>
        <c:delete val="1"/>
        <c:axPos val="l"/>
        <c:numFmt formatCode="General" sourceLinked="1"/>
        <c:majorTickMark val="none"/>
        <c:minorTickMark val="none"/>
        <c:tickLblPos val="nextTo"/>
        <c:crossAx val="868990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Analysis.xlsx]Monthly Sales&amp;Profit!Monthly Sales&amp;Profit</c:name>
    <c:fmtId val="8"/>
  </c:pivotSource>
  <c:chart>
    <c:autoTitleDeleted val="1"/>
    <c:pivotFmts>
      <c:pivotFmt>
        <c:idx val="0"/>
        <c:spPr>
          <a:solidFill>
            <a:srgbClr val="00B0F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2">
                  <a:lumMod val="40000"/>
                  <a:lumOff val="60000"/>
                </a:schemeClr>
              </a:gs>
              <a:gs pos="75000">
                <a:schemeClr val="accent2">
                  <a:lumMod val="95000"/>
                  <a:lumOff val="5000"/>
                </a:schemeClr>
              </a:gs>
              <a:gs pos="100000">
                <a:schemeClr val="accent2">
                  <a:lumMod val="60000"/>
                </a:schemeClr>
              </a:gs>
            </a:gsLst>
            <a:path path="circle">
              <a:fillToRect l="50000" t="130000" r="50000" b="-30000"/>
            </a:path>
            <a:tileRect/>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2">
                  <a:lumMod val="40000"/>
                  <a:lumOff val="60000"/>
                </a:schemeClr>
              </a:gs>
              <a:gs pos="75000">
                <a:schemeClr val="accent2">
                  <a:lumMod val="95000"/>
                  <a:lumOff val="5000"/>
                </a:schemeClr>
              </a:gs>
              <a:gs pos="100000">
                <a:schemeClr val="accent2">
                  <a:lumMod val="60000"/>
                </a:schemeClr>
              </a:gs>
            </a:gsLst>
            <a:path path="circle">
              <a:fillToRect l="50000" t="130000" r="50000" b="-30000"/>
            </a:path>
            <a:tileRect/>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B0F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2"/>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lumMod val="7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2"/>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lumMod val="7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bg2"/>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'Monthly Sales&amp;Profit'!$C$3</c:f>
              <c:strCache>
                <c:ptCount val="1"/>
                <c:pt idx="0">
                  <c:v>Sum of Profit</c:v>
                </c:pt>
              </c:strCache>
            </c:strRef>
          </c:tx>
          <c:spPr>
            <a:solidFill>
              <a:schemeClr val="accent1">
                <a:lumMod val="75000"/>
              </a:schemeClr>
            </a:solidFill>
            <a:ln>
              <a:noFill/>
            </a:ln>
            <a:effectLst>
              <a:outerShdw blurRad="57150" dist="19050" dir="5400000" algn="ctr" rotWithShape="0">
                <a:srgbClr val="000000">
                  <a:alpha val="63000"/>
                </a:srgbClr>
              </a:outerShdw>
            </a:effectLst>
          </c:spPr>
          <c:cat>
            <c:strRef>
              <c:f>'Monthly Sales&amp;Profit'!$A$4:$A$16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Sales&amp;Profit'!$C$4:$C$16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4197-4651-B659-A70FF2271BEA}"/>
            </c:ext>
          </c:extLst>
        </c:ser>
        <c:dLbls>
          <c:showLegendKey val="0"/>
          <c:showVal val="0"/>
          <c:showCatName val="0"/>
          <c:showSerName val="0"/>
          <c:showPercent val="0"/>
          <c:showBubbleSize val="0"/>
        </c:dLbls>
        <c:axId val="1804808831"/>
        <c:axId val="1099656991"/>
      </c:areaChart>
      <c:barChart>
        <c:barDir val="col"/>
        <c:grouping val="clustered"/>
        <c:varyColors val="0"/>
        <c:ser>
          <c:idx val="0"/>
          <c:order val="0"/>
          <c:tx>
            <c:strRef>
              <c:f>'Monthly Sales&amp;Profit'!$B$3</c:f>
              <c:strCache>
                <c:ptCount val="1"/>
                <c:pt idx="0">
                  <c:v>Sum of Sales</c:v>
                </c:pt>
              </c:strCache>
            </c:strRef>
          </c:tx>
          <c:spPr>
            <a:solidFill>
              <a:schemeClr val="bg2"/>
            </a:solidFill>
            <a:ln>
              <a:noFill/>
            </a:ln>
            <a:effectLst>
              <a:outerShdw blurRad="57150" dist="19050" dir="5400000" algn="ctr" rotWithShape="0">
                <a:srgbClr val="000000">
                  <a:alpha val="63000"/>
                </a:srgbClr>
              </a:outerShdw>
            </a:effectLst>
          </c:spPr>
          <c:invertIfNegative val="0"/>
          <c:cat>
            <c:strRef>
              <c:f>'Monthly Sales&amp;Profit'!$A$4:$A$16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Sales&amp;Profit'!$B$4:$B$16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4197-4651-B659-A70FF2271BEA}"/>
            </c:ext>
          </c:extLst>
        </c:ser>
        <c:dLbls>
          <c:showLegendKey val="0"/>
          <c:showVal val="0"/>
          <c:showCatName val="0"/>
          <c:showSerName val="0"/>
          <c:showPercent val="0"/>
          <c:showBubbleSize val="0"/>
        </c:dLbls>
        <c:gapWidth val="49"/>
        <c:overlap val="-27"/>
        <c:axId val="1099665311"/>
        <c:axId val="1099668223"/>
      </c:barChart>
      <c:catAx>
        <c:axId val="109966531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00" b="0" i="0" u="none" strike="noStrike" kern="1200" baseline="0">
                <a:solidFill>
                  <a:schemeClr val="lt1">
                    <a:lumMod val="85000"/>
                  </a:schemeClr>
                </a:solidFill>
                <a:latin typeface="+mn-lt"/>
                <a:ea typeface="+mn-ea"/>
                <a:cs typeface="+mn-cs"/>
              </a:defRPr>
            </a:pPr>
            <a:endParaRPr lang="en-US"/>
          </a:p>
        </c:txPr>
        <c:crossAx val="1099668223"/>
        <c:crosses val="autoZero"/>
        <c:auto val="1"/>
        <c:lblAlgn val="ctr"/>
        <c:lblOffset val="100"/>
        <c:noMultiLvlLbl val="0"/>
      </c:catAx>
      <c:valAx>
        <c:axId val="1099668223"/>
        <c:scaling>
          <c:orientation val="minMax"/>
        </c:scaling>
        <c:delete val="0"/>
        <c:axPos val="l"/>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lgn="ctr">
              <a:defRPr lang="en-US" sz="10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1099665311"/>
        <c:crosses val="autoZero"/>
        <c:crossBetween val="between"/>
      </c:valAx>
      <c:valAx>
        <c:axId val="1099656991"/>
        <c:scaling>
          <c:orientation val="minMax"/>
        </c:scaling>
        <c:delete val="0"/>
        <c:axPos val="r"/>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1804808831"/>
        <c:crosses val="max"/>
        <c:crossBetween val="between"/>
      </c:valAx>
      <c:catAx>
        <c:axId val="1804808831"/>
        <c:scaling>
          <c:orientation val="minMax"/>
        </c:scaling>
        <c:delete val="1"/>
        <c:axPos val="b"/>
        <c:numFmt formatCode="General" sourceLinked="1"/>
        <c:majorTickMark val="none"/>
        <c:minorTickMark val="none"/>
        <c:tickLblPos val="nextTo"/>
        <c:crossAx val="1099656991"/>
        <c:crosses val="autoZero"/>
        <c:auto val="1"/>
        <c:lblAlgn val="ctr"/>
        <c:lblOffset val="100"/>
        <c:noMultiLvlLbl val="0"/>
      </c:catAx>
      <c:spPr>
        <a:noFill/>
        <a:ln>
          <a:noFill/>
        </a:ln>
        <a:effectLst/>
      </c:spPr>
    </c:plotArea>
    <c:legend>
      <c:legendPos val="t"/>
      <c:layout>
        <c:manualLayout>
          <c:xMode val="edge"/>
          <c:yMode val="edge"/>
          <c:x val="0.25322868095008838"/>
          <c:y val="5.7293921349720764E-2"/>
          <c:w val="0.52313309150962872"/>
          <c:h val="6.2073008641872325E-2"/>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Sub-Category!TopSuubCategory</c:name>
    <c:fmtId val="6"/>
  </c:pivotSource>
  <c:chart>
    <c:autoTitleDeleted val="1"/>
    <c:pivotFmts>
      <c:pivotFmt>
        <c:idx val="0"/>
        <c:spPr>
          <a:solidFill>
            <a:schemeClr val="accent4">
              <a:lumMod val="40000"/>
              <a:lumOff val="6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40000"/>
              <a:lumOff val="6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bg1"/>
              </a:gs>
              <a:gs pos="100000">
                <a:schemeClr val="accent1">
                  <a:lumMod val="75000"/>
                </a:schemeClr>
              </a:gs>
            </a:gsLst>
            <a:lin ang="18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bg1"/>
              </a:gs>
              <a:gs pos="100000">
                <a:schemeClr val="accent1">
                  <a:lumMod val="75000"/>
                </a:schemeClr>
              </a:gs>
            </a:gsLst>
            <a:lin ang="18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bg1"/>
              </a:gs>
              <a:gs pos="100000">
                <a:schemeClr val="accent1">
                  <a:lumMod val="75000"/>
                </a:schemeClr>
              </a:gs>
            </a:gsLst>
            <a:lin ang="18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Sub-Category'!$B$3</c:f>
              <c:strCache>
                <c:ptCount val="1"/>
                <c:pt idx="0">
                  <c:v>Total</c:v>
                </c:pt>
              </c:strCache>
            </c:strRef>
          </c:tx>
          <c:spPr>
            <a:gradFill rotWithShape="1">
              <a:gsLst>
                <a:gs pos="0">
                  <a:schemeClr val="bg1"/>
                </a:gs>
                <a:gs pos="100000">
                  <a:schemeClr val="accent1">
                    <a:lumMod val="75000"/>
                  </a:schemeClr>
                </a:gs>
              </a:gsLst>
              <a:lin ang="18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5 Sub-Category'!$A$4:$A$9</c:f>
              <c:strCache>
                <c:ptCount val="5"/>
                <c:pt idx="0">
                  <c:v>Phones</c:v>
                </c:pt>
                <c:pt idx="1">
                  <c:v>Chairs</c:v>
                </c:pt>
                <c:pt idx="2">
                  <c:v>Storage</c:v>
                </c:pt>
                <c:pt idx="3">
                  <c:v>Tables</c:v>
                </c:pt>
                <c:pt idx="4">
                  <c:v>Binders</c:v>
                </c:pt>
              </c:strCache>
            </c:strRef>
          </c:cat>
          <c:val>
            <c:numRef>
              <c:f>'Top 5 Sub-Category'!$B$4:$B$9</c:f>
              <c:numCache>
                <c:formatCode>\$\ 0.00,"K"</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D180-4C0B-A3A5-C214CBC046BB}"/>
            </c:ext>
          </c:extLst>
        </c:ser>
        <c:dLbls>
          <c:dLblPos val="inEnd"/>
          <c:showLegendKey val="0"/>
          <c:showVal val="1"/>
          <c:showCatName val="0"/>
          <c:showSerName val="0"/>
          <c:showPercent val="0"/>
          <c:showBubbleSize val="0"/>
        </c:dLbls>
        <c:gapWidth val="79"/>
        <c:overlap val="-20"/>
        <c:axId val="786389888"/>
        <c:axId val="786369088"/>
      </c:barChart>
      <c:catAx>
        <c:axId val="786389888"/>
        <c:scaling>
          <c:orientation val="maxMin"/>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lang="en-US" sz="10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786369088"/>
        <c:crosses val="autoZero"/>
        <c:auto val="1"/>
        <c:lblAlgn val="ctr"/>
        <c:lblOffset val="100"/>
        <c:noMultiLvlLbl val="0"/>
      </c:catAx>
      <c:valAx>
        <c:axId val="786369088"/>
        <c:scaling>
          <c:orientation val="minMax"/>
        </c:scaling>
        <c:delete val="0"/>
        <c:axPos val="t"/>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786389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lang="en-US" sz="10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Analysis.xlsx]Donut !Donut</c:name>
    <c:fmtId val="5"/>
  </c:pivotSource>
  <c:chart>
    <c:autoTitleDeleted val="1"/>
    <c:pivotFmts>
      <c:pivotFmt>
        <c:idx val="0"/>
        <c:spPr>
          <a:solidFill>
            <a:schemeClr val="accent6">
              <a:lumMod val="40000"/>
              <a:lumOff val="6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A4CE88"/>
          </a:solidFill>
          <a:ln w="19050">
            <a:solidFill>
              <a:schemeClr val="lt1"/>
            </a:solidFill>
          </a:ln>
          <a:effectLst/>
        </c:spPr>
      </c:pivotFmt>
      <c:pivotFmt>
        <c:idx val="2"/>
        <c:spPr>
          <a:solidFill>
            <a:schemeClr val="accent6">
              <a:lumMod val="40000"/>
              <a:lumOff val="60000"/>
            </a:schemeClr>
          </a:solidFill>
          <a:ln w="19050">
            <a:solidFill>
              <a:schemeClr val="lt1"/>
            </a:solidFill>
          </a:ln>
          <a:effectLst/>
        </c:spPr>
      </c:pivotFmt>
      <c:pivotFmt>
        <c:idx val="3"/>
        <c:spPr>
          <a:solidFill>
            <a:schemeClr val="accent6">
              <a:lumMod val="20000"/>
              <a:lumOff val="80000"/>
            </a:schemeClr>
          </a:solidFill>
          <a:ln w="19050">
            <a:solidFill>
              <a:schemeClr val="lt1"/>
            </a:solidFill>
          </a:ln>
          <a:effectLst/>
        </c:spPr>
      </c:pivotFmt>
      <c:pivotFmt>
        <c:idx val="4"/>
        <c:spPr>
          <a:solidFill>
            <a:schemeClr val="accent6">
              <a:lumMod val="40000"/>
              <a:lumOff val="6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6">
              <a:lumMod val="20000"/>
              <a:lumOff val="80000"/>
            </a:schemeClr>
          </a:solidFill>
          <a:ln w="19050">
            <a:solidFill>
              <a:schemeClr val="lt1"/>
            </a:solidFill>
          </a:ln>
          <a:effectLst/>
        </c:spPr>
      </c:pivotFmt>
      <c:pivotFmt>
        <c:idx val="6"/>
        <c:spPr>
          <a:solidFill>
            <a:schemeClr val="accent6">
              <a:lumMod val="40000"/>
              <a:lumOff val="60000"/>
            </a:schemeClr>
          </a:solidFill>
          <a:ln w="19050">
            <a:solidFill>
              <a:schemeClr val="lt1"/>
            </a:solidFill>
          </a:ln>
          <a:effectLst/>
        </c:spPr>
      </c:pivotFmt>
      <c:pivotFmt>
        <c:idx val="7"/>
        <c:spPr>
          <a:solidFill>
            <a:srgbClr val="A4CE88"/>
          </a:solidFill>
          <a:ln w="19050">
            <a:solidFill>
              <a:schemeClr val="lt1"/>
            </a:solidFill>
          </a:ln>
          <a:effectLst/>
        </c:spPr>
      </c:pivotFmt>
      <c:pivotFmt>
        <c:idx val="8"/>
        <c:spPr>
          <a:solidFill>
            <a:schemeClr val="accent6">
              <a:lumMod val="40000"/>
              <a:lumOff val="6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6">
              <a:lumMod val="20000"/>
              <a:lumOff val="80000"/>
            </a:schemeClr>
          </a:solidFill>
          <a:ln w="19050">
            <a:solidFill>
              <a:schemeClr val="lt1"/>
            </a:solidFill>
          </a:ln>
          <a:effectLst/>
        </c:spPr>
      </c:pivotFmt>
      <c:pivotFmt>
        <c:idx val="10"/>
        <c:spPr>
          <a:solidFill>
            <a:schemeClr val="accent6">
              <a:lumMod val="40000"/>
              <a:lumOff val="60000"/>
            </a:schemeClr>
          </a:solidFill>
          <a:ln w="19050">
            <a:solidFill>
              <a:schemeClr val="lt1"/>
            </a:solidFill>
          </a:ln>
          <a:effectLst/>
        </c:spPr>
      </c:pivotFmt>
      <c:pivotFmt>
        <c:idx val="11"/>
        <c:spPr>
          <a:solidFill>
            <a:srgbClr val="A4CE88"/>
          </a:solidFill>
          <a:ln w="19050">
            <a:solidFill>
              <a:schemeClr val="lt1"/>
            </a:solidFill>
          </a:ln>
          <a:effectLst/>
        </c:spPr>
      </c:pivotFmt>
      <c:pivotFmt>
        <c:idx val="12"/>
        <c:spPr>
          <a:solidFill>
            <a:schemeClr val="accent6">
              <a:lumMod val="40000"/>
              <a:lumOff val="6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6">
              <a:lumMod val="20000"/>
              <a:lumOff val="80000"/>
            </a:schemeClr>
          </a:solidFill>
          <a:ln w="19050">
            <a:solidFill>
              <a:schemeClr val="lt1"/>
            </a:solidFill>
          </a:ln>
          <a:effectLst/>
        </c:spPr>
      </c:pivotFmt>
      <c:pivotFmt>
        <c:idx val="14"/>
        <c:spPr>
          <a:solidFill>
            <a:schemeClr val="accent6">
              <a:lumMod val="40000"/>
              <a:lumOff val="60000"/>
            </a:schemeClr>
          </a:solidFill>
          <a:ln w="19050">
            <a:solidFill>
              <a:schemeClr val="lt1"/>
            </a:solidFill>
          </a:ln>
          <a:effectLst/>
        </c:spPr>
      </c:pivotFmt>
      <c:pivotFmt>
        <c:idx val="15"/>
        <c:spPr>
          <a:solidFill>
            <a:srgbClr val="A4CE88"/>
          </a:solidFill>
          <a:ln w="19050">
            <a:solidFill>
              <a:schemeClr val="lt1"/>
            </a:solidFill>
          </a:ln>
          <a:effectLst/>
        </c:spPr>
      </c:pivotFmt>
      <c:pivotFmt>
        <c:idx val="16"/>
        <c:spPr>
          <a:solidFill>
            <a:schemeClr val="accent6">
              <a:lumMod val="40000"/>
              <a:lumOff val="6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6">
              <a:lumMod val="20000"/>
              <a:lumOff val="80000"/>
            </a:schemeClr>
          </a:solidFill>
          <a:ln w="19050">
            <a:solidFill>
              <a:schemeClr val="lt1"/>
            </a:solidFill>
          </a:ln>
          <a:effectLst/>
        </c:spPr>
      </c:pivotFmt>
      <c:pivotFmt>
        <c:idx val="18"/>
        <c:spPr>
          <a:solidFill>
            <a:schemeClr val="accent6">
              <a:lumMod val="40000"/>
              <a:lumOff val="60000"/>
            </a:schemeClr>
          </a:solidFill>
          <a:ln w="19050">
            <a:solidFill>
              <a:schemeClr val="lt1"/>
            </a:solidFill>
          </a:ln>
          <a:effectLst/>
        </c:spPr>
      </c:pivotFmt>
      <c:pivotFmt>
        <c:idx val="19"/>
        <c:spPr>
          <a:solidFill>
            <a:srgbClr val="A4CE88"/>
          </a:solidFill>
          <a:ln w="19050">
            <a:solidFill>
              <a:schemeClr val="lt1"/>
            </a:solidFill>
          </a:ln>
          <a:effectLst/>
        </c:spPr>
      </c:pivotFmt>
    </c:pivotFmts>
    <c:plotArea>
      <c:layout>
        <c:manualLayout>
          <c:layoutTarget val="inner"/>
          <c:xMode val="edge"/>
          <c:yMode val="edge"/>
          <c:x val="0.26290501612994976"/>
          <c:y val="0.18070558747724103"/>
          <c:w val="0.52246787333401512"/>
          <c:h val="0.80139528035690533"/>
        </c:manualLayout>
      </c:layout>
      <c:doughnutChart>
        <c:varyColors val="1"/>
        <c:ser>
          <c:idx val="0"/>
          <c:order val="0"/>
          <c:tx>
            <c:strRef>
              <c:f>'Donut '!$B$3</c:f>
              <c:strCache>
                <c:ptCount val="1"/>
                <c:pt idx="0">
                  <c:v>Total</c:v>
                </c:pt>
              </c:strCache>
            </c:strRef>
          </c:tx>
          <c:spPr>
            <a:solidFill>
              <a:schemeClr val="accent6">
                <a:lumMod val="40000"/>
                <a:lumOff val="60000"/>
              </a:schemeClr>
            </a:solidFill>
          </c:spPr>
          <c:dPt>
            <c:idx val="0"/>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1-E0BE-4E36-8353-134E0EA03AF9}"/>
              </c:ext>
            </c:extLst>
          </c:dPt>
          <c:dPt>
            <c:idx val="1"/>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3-E0BE-4E36-8353-134E0EA03AF9}"/>
              </c:ext>
            </c:extLst>
          </c:dPt>
          <c:dPt>
            <c:idx val="2"/>
            <c:bubble3D val="0"/>
            <c:spPr>
              <a:solidFill>
                <a:srgbClr val="A4CE88"/>
              </a:solidFill>
              <a:ln w="19050">
                <a:solidFill>
                  <a:schemeClr val="lt1"/>
                </a:solidFill>
              </a:ln>
              <a:effectLst/>
            </c:spPr>
            <c:extLst>
              <c:ext xmlns:c16="http://schemas.microsoft.com/office/drawing/2014/chart" uri="{C3380CC4-5D6E-409C-BE32-E72D297353CC}">
                <c16:uniqueId val="{00000005-E0BE-4E36-8353-134E0EA03AF9}"/>
              </c:ext>
            </c:extLst>
          </c:dPt>
          <c:dLbls>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 '!$A$4:$A$7</c:f>
              <c:strCache>
                <c:ptCount val="3"/>
                <c:pt idx="0">
                  <c:v>Furniture</c:v>
                </c:pt>
                <c:pt idx="1">
                  <c:v>Office Supplies</c:v>
                </c:pt>
                <c:pt idx="2">
                  <c:v>Technology</c:v>
                </c:pt>
              </c:strCache>
            </c:strRef>
          </c:cat>
          <c:val>
            <c:numRef>
              <c:f>'Donut '!$B$4:$B$7</c:f>
              <c:numCache>
                <c:formatCode>\$\ 0.00,"K"</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E0BE-4E36-8353-134E0EA03AF9}"/>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t"/>
      <c:layout>
        <c:manualLayout>
          <c:xMode val="edge"/>
          <c:yMode val="edge"/>
          <c:x val="6.2383982187985014E-2"/>
          <c:y val="6.3621574330235742E-2"/>
          <c:w val="0.89999983748161516"/>
          <c:h val="9.2182229877263627E-2"/>
        </c:manualLayout>
      </c:layout>
      <c:overlay val="0"/>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C6ED55BF-5250-42DA-9917-1CBF20355FAE}">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A0A61DDB-63A1-4577-8C03-F08C9DB26A14}">
          <cx:tx>
            <cx:txData>
              <cx:f>_xlchart.v5.5</cx:f>
              <cx:v>Sales</cx:v>
            </cx:txData>
          </cx:tx>
          <cx:dataId val="0"/>
          <cx:layoutPr>
            <cx:geography cultureLanguage="en-US" cultureRegion="IN" attribution="Powered by Bing">
              <cx:geoCache provider="{E9337A44-BEBE-4D9F-B70C-5C5E7DAFC167}">
                <cx:binary>7H1pc9u40u5fSeXzpYfYgVNnTtWQlGR537J+YWkcm/sGguuvf1vexSixzzu+dUtVV5PJjC2BaOBB
743Wv6/7f12nNyv9oc/SvP7Xdf/nx9CY8l9//FFfhzfZqt7Lomtd1MWt2bsusj+K29vo+uaPH3rV
RXnwB7YR/eM6XGlz03/8z7/hacFNcVRcr0xU5OfNjR4ubuomNfVv3tv61ofVjyzKvag2Oro26M+P
Vzd5flPXNzcfP9zkJjLD1VDe/Plx42MfP/wxfdhPE39IgTbT/ICxhO1JipWypbTvXvjjh7TIg4e3
Lcn3CCWYUVs9vX8/98kqg/FvIumOoNWPHxqIh0Xd/Xdj6MYK4J2Tjx+uiyY3660LYBf//Pgpj8zN
jw+XZmVu6o8forpw7z/gFutlfLq8W/cfm5v/n39PfgE7MfnNC3ym2/baWz/B492kq26l3xMdtWfb
UnBMmLp/baIj2B7lklOC5P3b7PFk3KPzFoq2g/M8coKNN9tJbD5HOojyaPW4P+/AOWKPIQyMo+g9
Z5AJNnKPKyEkpfj+/Qk2b6FoOzbPIyfYfP5rJ7H5K139vcreExq8JzinmD8KrQk0INQktQnBNki+
u9fjsbhnmzcQtB2Zp4ETYP462k1gdDQW+XsCQ/ewIhhLRO/3XWzyDEJoD4BjijN+xzRoAszrBP0C
mMeBU2C+7yQw7iqNbgv93vIM1DznCj1oetj7l5YAQmqPI4EFomgb07yNpu3wvBw7Qcj9aycRerTa
PhS3H9wibbK/31X3yD1lUyERoZsgCbFnI44VJw8GAbz/0lz7b8naDtf2p0yA89ydBO5wlder+nHX
3sFMkHtUUoHBFLg3AyZspeQekTaS9qOJByLxJWKv07Mdo8dxE1QOL3cSlb908t640D1gEdh29GBa
y01OUniPEoUYYw+O0cR8ewtF25F5HjnB5q+LncTm843Oitw8Htt/zjKU7tmCYfhnYrcJDNYB5opL
cq+BJpi8gZLtkDwNnCDy+WonEQGFU+jVj+L9ICGgcJRkzH50ZiZSDNlsj4FCIhwgeym+3kLKdkye
R05AcU93EpRPZhU+7s0/5xGi9ggmAkID7F6tTOI2d5a0kBhjzh9nvXduXqNjOxr3oyZIfNpN9jgG
abV6T7eGgtVFCENKbA8FIBtMZwrRAr62116yxxtI2Y7H08AJJMc7CsmqrlfXYVPfGPOOxhfFe+Cx
EEEF2Wp8CXA3bQbYyYnVdfxWen6BzubwKUa76dK4BUSfr0103ZjHQ/zP5RhFe0wwxIB9tiMEoRwi
IWCAJ7r+jdRsx2dj8AQddzc46Pfx8XsZcw/Pxif/2/SA2gP2YMJmoEVeRgMURKaRJBQU/1Mk56Vg
m8Trf03PdoAmwzeWsBvJgOWPVfiOBhjYxODS2wI/Bl8m7gpCdI8zRQRYaI/cea/vXyVkOwIPwybM
sfR20vaagz0c/Vg9bsw/F1tY7jHFQKMTtckXEtxGKQjF8kHjTOzhN1CyHY+ngRNE5rsZWl7cFJCQ
eUdECPiGFBQFVWirIpFkj1IKpoD94M9PgHkDQduBeRo4AWaxm1r+OKrr9Z+yjN6PXQAcgSGRKR/T
mFOuAfuYcQyy6yFXNvFZ3kjUdoA2Bk9AOr7cSXm2TNMoL6L3tJTtPQS6hYKLf6/PJ/pFqj1EJSfs
CcLH0/GgZd5A0XZ4ntcywWa5m5LtVN8ERf64O/9c1VCyp4iELD/h98hMeAdhew+ClAgR9DjpPSSv
E7IdkMdxEzhOdzM6ucx/RO/q7EPkBVJkSqgHRlETPCC5DO6KtLl68GjoJixvIGg7Lk8DJ8Asd7Na
Zll076j+wdO3BeVM0O0hGEXAkbFtjuyH9yca5jVqfgHJ3RqmeOym4j8EH625TobH0/rPJReBChks
CIYSpYmRzIBFIB9G6YNIm7DIW0jZDsjzyAkoh992UtEfFU1Uv7P8sveUBBtZTrMrCkFGDEHIWD5I
tgkqb6JlOywvhk5wOdpNZjleRfnN+3EKZVBluS58eZEEfhlt4WoPI44oiLh7G2ACzavkbIflYdgE
kuPZTrLKyU334fimj67fMepC6B7FiEDJy305kg1O40tckM33kA3ZSFtOjK+3UbMdlpdjJ9icHO8k
NscrPaSr/Mf7ccw6IblWLmxifQm+J2woyyTqgVMmbv5bKNmOyvPICSbH3k5icgbF5PWQtqt3rSKj
NigRDhCsVcz6NeEYKFCSRMp1NcyTn/kybvxWqrZjtDl6gtPZjqqa6DqMgtV7epRQ+gIpMQX1Y08Y
vJRqkkHOxQYPZ+3nrF8TW/n4DRRtx+d55ASb4+VO8tBpkkKU/11Ll6GOAtIq4Mncs48NeuUlNgps
alA4ti0AnrvXo0x9cPrfQNF2bJ7XMsHm9HAnsTkptAk/eKukMKvHPfrnPg2k+gEcAvr+oQRpon9A
6sGVjHWN8wPvwPsv5dtbqdqO0eboCU4nu6mH1tbO/ior6zB6z6szEDbjknGkHhPLU0W0TjxD+QyE
ce45bZI2ezNZv0Bqc1VTqPZ3kqWOo/X9s/flp/X9MoWg1PIhLTOVd3QPKZB3wFCbjPQmWrZj82Lo
BJfj3QylrTMcRaOjxx3652IOzGvCBZS+QoL/7gW7v6GGIM0pBFT7sYc6859MhNcp+hU4jyOn2Oxm
2d/Jzd96VSfvqYJAcsEtjHXx33Zs1B4Y31Bx/shSk8qZt1C0HZvnkRNsTnY1ZNCu3rMqYF2UyTiF
MM6zc/OSaxDikOdkUG32cNsWhN2GcXDzGj2/wuV+3BSVzzupZb7c1ObD8x3H+w16F5EGVwIZOD0P
l/4md8+kDdebiIBYzrPn+hKcN5O1HaPJ8AlUX3YTqsuiARvbXekC8tHvKOII5DxtCOFg9IzFS0YC
rNbXbiHpud1DfTtd28Gajp+gdenuJGOtTdqDG13fDI9i559zFcR7wBOyFSPbDQUBZWlQ9gE9Eh7c
1Unk+m00bUfp5dgJQicHO4nQlxV4QXlg3rV+ADxWKA4AwfcQMZjIvfv6AaiderT1JkrpbTRtR+jl
2AlCX/7aSYTWZ+5boZN35CAM9R0K0/V19LvX1FFle1AZBQW4j3emJ6b2Wyjajs7zyAk2J992EpvT
MHrH3A9INgrX/8A7fbi4OcEFKj0hhg0O0C8iPa9Rsx2T+1ETPE53M1xwH636v2AdQIyUQKnzk5k9
kWgCatUguy05f3CQphxzFxl8C13bMZqua4LWyW5aBxchdNL5sKzfN08H9zs4llg9xgnUpBQEbuAw
BN7QuunD3Qu47KXV/VaqtiO1OXqC08VyJ6XcvW367nFtyHQTUDEQE73HYcJTYN3tYWJDqI5PLLi3
0rMdoc3RE4QudzOifXXTv2sHAQQZBSIpeDv3BgIYaC+dIbiKQ8B4gJTqg2MLLPaShV4lZzsyD8Mm
kFx93Umm+RLV10VeR++bReWQA2IEugzdvzZhgYppqH2DSyJq+02QN5G0HZoXQyfwfNlNmfZlKKDT
XfB4bt/BLQWjGvLWmP+iuwPER6FoGkGozn5A73Hu+zTqGwj6BTSPK5kC8//IpP51u7unroDeyqxm
d+0EX3S8+/27d2uHLoeToQ9iZyt89xJp+ePPj5ggBNrlqU3h+iEbAuulX//TsJtVbf78aIl1hAhz
oeBODxQBgTH48UMHgcP1W2Aewm8k3DgR0N5jfXE0X1t8f34EYwR0HPRkw0xhSF9QUGX1OoQFfRCh
nggeB36WgmsoCJroPLVyPCvSASr6n3bk4ecPeZOdFVFuahhNYEHl/efWS2RUwbViyJ9A7kpiQaEc
HN6/Xl3AIYePo/+DK51npGF6X7VWRNxcEzODWXRyGPotO+xtXbWXAav9g8KOwmbZwkTnYWm12SKJ
0ZC4Wrdp5oSJilzhN8TxGx07uOwDNwh8Gp2rtrYXIsmJE6gqdsfe6k6CBIXEQ4PvX/U4Z1953q5S
NLgBPOqqrXx2aZJiPK+1uirKIHbTvEyoU/DUrx2GRO1oEo/HTUdZ7shYoouaF8QxpbG/qgTF3LGs
CF/keZcc1Lo1syKTkctLGNhxYc3AuOhPsr6oPWQhdOGP2JpltaVua6wL2ykL0ndOm416GbRxph3a
J+WKtMjMxq5W7kjr2LnbqGSspKdF+DfgH7mWVcPoDrV6yRI9ysU6wlu4cdYsxySmriANDKxZV2MP
5+UQOzxTmfrSxmMVuHkq7a8iM+MxL1vlMqzG/czux33T1XrZWg3MjmTXOXlsDfM6MsrtooI0TmiU
Zg6NIpw4XU3GfR3LJvNwGVjfmoawS2niLHN4Q9CRlrWyFx1D6echSYX02qBBX3UmrchJehuelmZh
fyrL1Lodw065Pan8gyTswx9WWvcnJZNycUdfvaYKTrYenBj+XuLUABh5Nrau4CLv5rZu8kXTDK1b
yHKcRwVsci0HM8vHtgkdYSJ8FEjU8NBpTJJ0Rxz7YbjvpygZ9zm0GiXzkIkkWpCRFIUT+6Pl5FaR
HIy0WLaaGuyYuG3mJgrw19KyJZ+jcpD2Ao7KuN+YDM6CLJODuKlrD2aPXFXXLJpRwdhlkY3pZ22R
9DIs9fC1KsP6SOZEXcVjK+chwZp7VVaRg5w1waFf0fBLPJTESdXADq0SwJY8TriTGBa5bQGLjEdm
zdiI63wBN5eok7DKdA5Xhjt9XI7fxrwbFpLWapGmmNx2nHSl6+ssKxxExj70AhxHyVzFtglPkrSA
Z6kmLee84LjDLiUtIOy0uhDxzARJfeFnajiOxi5xSZFE3mhs/zjjWdS7bdDJBTIKzXUaks9pI5NF
JnurcBIeqtTrTZTJRYLs+tIU9CszaXOUMftLLvshdoe26kInbkZrnLVJepwF/mjcGnE+j+Tou9BC
qnQbO8kPAh86tjpRI/XpOKbFWc3H7Ly2CJ93w5CdsYiigybIlYNwFcwywen+KLiZYUXHg5BWSeok
uCNulzLyqUfcdlg2yN7xNQdG7bvGoXUCjIHzCA5V5yfz3LT9DBeGpo7tx6PbdLW1qEpSHzdExae9
JMlhbnXszLAAz9qwNfBBUduNE2SpHzvSUvQoVVXUeF1vi6/taEXHPkLB9aDjGER8sdQDQD+WKvFy
uOjUOTEqwtgZYsJz14Yxq7FSwPRWrPt8Pyiy6rJSdhnPuhaFsyZsSeRYST5+6tlgz8a4Ck9aUuqD
0S6LzxZnwwJXwsYzMliFcXRQ2tYsH0ZUOm1qqIfDvJ6RJmcIWJl1yGnSzvZazofDzi+L87Af6y8K
1k+W1B/7eFlmhag9Pgb6oPHj0LUG3oxO0snEOFnOIlh/1TTuGIoCuSIvtatTHF5xEdij26c6cbHO
4sPWxMngtjoKHTvGPHIIL2tXq7ZfhHaQu92QrYrRrmY6GvCy8CtxUgyNdZUkKQj/BofjXHV9TGCK
1JTuKEd9pmWSHIi8lV7RgTDHvAWpVPPG/3YnWarE+Leqz5KDtAAOxWhE9j0XlZDNv+xHkFG6y6TH
LRvEaouLFqTGABpGFzxf9AGI5zJPMQV26PAFYuuJTKh7L8c1UJK2yXjc2V1bOmFnqfwEtP1wUuuk
GLyiGM2sbvLxWEvEoKwMbIAHA2VDyV4X5aCjIHxomfz043+uigz+3I15/uW64/LzT1BieN+q+bef
gku7a0Ovnn5oTc3Ts567Ba9NlCdSJ0bPfXPnX1hEv33zbeaSlOuLfb+2lp479T7bSvdjHk0ltgd+
O4WaNSoQaEyuXppKkBbgTELXR2pDL6EnUwlS2dDMCdKlioDaXptRL00lChkFZnPO4Jo7hhLfx9Vv
oAj24RZTCQqyfjaVOELQkBWaGEOLAz4xlZK4DWM0qmp/4EP41cQmLz1eEpBT/ZgVbi90ZuZlNZyl
BR47Nw1bF8ojlZv7djmPwXCKnZGM6KsfNVno5HnC3UjZ3U1vuOVJeLgrfZI4aWDOcmlZjm7S79TS
0iNNVM7zQNWLgdjBTPeKDw5sYrTvZ6DMYtPlR31vxpM0ZqB0ZGOP+6Kqfer6YL4cwF2zxGsKv3cs
kYYO8EjlEMX1YV+BqcYzkjpWz+JFB8Rhh2heLsUY+cvC0uYiVwE90HX0PRaV9TVKM+sqqHLu0KoH
9a5wMCsDUIylrMvTsa+ll/X1eSuDH8xKYJE+rBSF+JziAZSbSkJvYMRy4iA3CztIbktNos6xlSm8
3AamZGU0znFlynk1wuxhi8856W0nEubYFBUBWYPPIySv/LY5Rr7KnbDPL7tqREd9V8ZOmuStg2W3
/is7KobsiMryq58Z7I7I9AfJEHxX3F/yqmidlJDzZEi+V6yNHVEUl31sjd+SNLe9koShl8iymTc2
aPcoyl04glc98We+AAMz8fmahMrhDB6tqp4sxCjsU5JY1ty0SXEZ1Cr9DEKSfkY9yRckT0u3Cnwy
5wh0XG5M5YR2dluP5RkEHcd9n1oHhg7VqqBIX5XKtE4Y+Zi4pExnncTlWdqxfV+O0pHMVKdDG+qv
NJFXvI6KRdHraIHqITjifiJmo1BoX1VcznQqP6VjaVUOJd2ngPrBAc2KWrgiqLNzrPzm2rLBCXBF
ZZNzg1NykkVViLwOh710irAaZ2mYXxIL9TOicx16uCAXdWrUvJZ+7hEScteHrJATR23khanVum3W
V2qhK1Imy6BEyAmiAUw4xKRjZMuLE4z65jAILNPMO22xT4J20SHNuP2dwsK9ejCRm0UxjjwGe1nM
kdS+dkg/2IfdUDGzLGKbOYzFZri1cjZaC6mLwr8dlOiOU6xJ6AQ5TWapiIh2UBq4ZRajy/8v6H/d
rf9ZaEN4j4CU/bWkf2oB8tOYB0kPZRHwCJvBlaSHUpcnSS/FHicYOsQohKEd2Z2//OAVEwRN5hHc
l4EUPrHhTs2zV4wplJrBvfN1gB5qZeFK838j6iEOuekTg4FBoWUQJNWgQS3c0tn0iQOwDUdZFs0+
xk1g3DRRWeZSHKojCnZm7Qim86OEN/CdCCoEs+PFXm1RNKDLXs7ObLxuD4Jgf6SAXhN4Td0Lj7yq
glG1Y28WXYPbmRgyPkMRTr1BRNn+/2IqaJcIaohCXn19/fXlVOBFtwhlzCxA5ESLFKPOIXVYzohE
1f9iVbCVCqo10fqLACDV9XKqEYEPPVBqFmnfR4uejJWnjUlc04sGYoVPh23LBoKZ8NMGroupoXM6
HArwSDen6lvTJCmDDVSRr5x2wOe5bvht33IvyP3YFQVooMr3E7e0aQFJst9NDmdwy+SEivUpRmrd
jurlOk0f+j4pjVlYBeUOivtwliNaQQuJ383y8xlZV6pgKM+j8J0LYBltzlIHktQQJ2kWWlGu4Wzm
tXFYX4l2FpdZnr2yqEmQCI4kw+vkF0TE4NItFA5uTseqFpMQmWYRDNxArEffQET5VoL7A7I1O+R+
XDq/X+DP28igJaSCRt/Qgh1uL05sLT9M4k6SolmAnGdgQakUwFLF7PezrLfpRfDrbl14/a0iEjLk
60utm+uijY/ypEqaBYnawSGWdRRY9emAMHZ7O2OvrGnbLr6cbQIap3ZQBSxtFrIFz84vIidoM+OU
cVI6hVLgDibJ379fIAYL/KcVQhUnX2eZIW44FWVDmHCIGQHboZDTU1rQ9HNgN2D/FKPcb4oADMPq
QrSDdKuU1j+4seVBych+E+hi0TaqnTU97hzdifK674m1HDhVDvZNdTlC6CcVYeCipBpfEUxoC/6Q
xIPreWDzC/zTiZN1wMHPBzaKuoYmDrW6RDh9z9qZZREwB2tUuaUsOo/A7s1w2tPv9ij6swbJ8kSY
kbhBGahT6AwXvMILbCtpIJ/XHM7g3wkzxCrlychSs+hNOIOYFfMiHfZuJSG0UVdB/amPSOzaHYdQ
S5GO+UGfx/qo9rM2AeMYzLrWzp1kHUOshtx2CCp9z8+l7eQ4GA6DBusTzEcLYoZd4VWtMV4nGNiO
RqvPTRdZn00rfVeRqHI1tcQcUm4QGCJazpqiPzCJhuCJlTau8Zly+pQdhjT51HSyPknoQJyBjMlc
g0vhdZY5LZQY96tIjM4AQQWn91P/yA4H+4sFcd9FnCcW2HbDbTKQCyNN4igRJPuGh+YUnpzPf39a
f2aQdedeuEHBKIW7mWKid/s6YA3r1qDX4YmVNKEbSXuJov6qGf1y1jQZ+q9ZEmaEfsBwi42JtbzZ
FABK961UY2IW2veXqKazFGJBKqdHmuTUTRT/+vsV/iy3JbgJUqD1jUUwfSZirQ5UmwM2ZhEPaeng
lnbLoOjITGI9eL+f6udjKqHkByqyoHUFNA5dZ8NfKqKgAaemawvQghLi+IVVIWgt0ohXNnDrLNA3
A8wUyO3CHm7Oktm+lZkONtDi2tZOJZS131SBPPv9YtDPcgxWA4llyIgI6JTKJvMkkTUiXoIH3Peo
8ApUx3PeZ4HH67xwqF8LMCng4NuCBAdaftE4WBQ0iV4TS+QncQptpSA1AwkTKCSFUMTmcquqoGPU
inpB+1TMukqlc7+LzZx2JpIuoSNdorxXM20XN2nRiYvExN0iYHZ7nI0jOWBJ4b+CAN5KEySJIChx
1wd+olYCalmWH5J6kQdNvrQ1mym76ZwxN9WJX5eNG4qm/JYyYOW0sobTpowGl0c29pTMCw8idjcp
6tuTRPbeOHbfm9jCbhWZ8nLIm8gpTcT2WRB2B/mQnli2ec242L4ABaWfUNQOec51FOnlSfWRVhD3
7WBTw+Ei0KKcQ2Yn+ARRO1D6lYg9v4bQIMSPDWgsnR0M4biSkbiqNVfLpvR9t5e6nYV2oc6LURRX
ko43I/PzAyJDNe/KYPC6JLZAV5h0rqOqfEUloDXsm3bEutvY8womp7MzKRBcDBCfseLgwB9VfmBY
n3uxZXsm0iDkG4jYxLG9JOtcQV3S7JVTQLaeAgV30xgwI4JY+uYmygFkycCaehFboSkhbizZ32BW
nQla55C2sH8Uadt/ERiF17V2TdMGblxgiHGQMHfaoJ5juy48zalwugh1mSNwU7ohTLiA2FDs0jhA
N0OOEIhKcSlIMmN2XEBwVn0pZaz3UcvsIwsSS/tjUaxEa1/yASYKKGrcslM1e2XPfzbdJBTNQWIc
LARug7e0uV4I+InEj0EgVHH6JfcXoo1Tzxrt0ClGRl6xE7eIbQ42MHiekN0AW3HiUdRpwnMNQmdR
BvmtiqQPWhtCRrQf1SszrZ80OUkwk1SQA6GQ5Z0a9pUfNKXwGZwkHVwliARf4nT0UycbwJtgkLOD
gD635IHPUfjKEdqifTk0NuSCEFBMYHhv7qgJogr7sV0vGjF8840860V1YVP/NhXmb3B5ufeKTF9D
9NNaIY8JaVBwuCFGuzkhJJzrPorgyIIbnl80BOyewSfekEPglLTjje1DkD1Key8YSjBuKORw2zrQ
ng3Wyu9J2XqY4ELUfQ9ue6qWo8a0LGyBfztZGM8uBcQ3Qz90rKgIXBbGt7+fbovS5DZYjusuRuvs
+0RicxUnQdb0APKg+wUEyHx3bGT4io94Z9tP9xfq6aGb6Hp74ctdNvc3rlFQIFrWC/CRtStbSDK2
eaxc7ktrCZli4M6WNp41VBBg9IPMhWhAOutb63Ac+Wsy8menXEJFA1jLNvAQFL1OwO6Gho1hnQAx
rbFnYSCCea3H46EdoFAgQ5Zb1lm+CAWkdYuksV9hK7SNg8Eags0Gu13S6VkzQQuh1NzWiwHR8O9S
QNDR6XRgTusIsQzKAgrO3aKBBzjWoCAb3vIqZZ4dlwl2skqEidtZQ3fchiTwHWxMg1wGZRE/fn8y
tpAJXUk4BxkjwM6B4o4NVRhaMhpYzqsF7309b+jYzmhdqRnY8tErW7JlKrhBBt01bAFhOOjbuDlV
FKO6rLSoFmb0s1tKBnE+5iFUO1jc/l8sC2xQ+G7O9aVCmHCyrDIvR1NKWi0YjvS5YojPi0H4h7Fe
t0T4XWBkixCDmSAsAiaigKDW5Mzj0Q/iooGZIsiUeD6kaC6zoMIz0G6jY/cZdWgRDq+Ij61bCf41
5eveV/ClcJtbGQR2blTIqsWAUetmDKpHojjDnrZx/cpUULYHD5twNVgaUAy27otCQGJtTiYTWjTB
iOCIUG1Xcz4MRrtRSLvRY5mfpy7XUF/CwSZP3Yq0nTUHz7HpZ2MvSHaeSQbMFRGIMS596LrzGZdt
Gno6T2TjlWkKqV/jV+Gq6Jh1nBDJ6nkQpgGUreQIksM5LAmSvLyQ0lMtJKjnHVyJHw6ZFapFNGgx
zgqqIWEeJCG64g0ekZfSnuF5jLKez4gqQ/xVdSjKbngMwZLAKcGDCQ/7UBPf01Giw091WqBhmeYQ
XVuEEcrozLJLdJCNfW8t6iZp6xOW5Y08pqYZ/HNeozSfw89WN886XSe901CV5F6etDQ4liJnwmsY
KeJ5w6r0srUgAXSgoZZkH+kk950h0Fg7Kow+ZzV8MYbTN7SIlyLogtKVTVEk8yGJBqhgKIdcH8Ut
uJNQTaTKLl3UdQeVAn3Lht4r2sG3DzOr9m2IO2Ql9sqMrY2rCEqvVqL2IV4ifNNDdpwW+rJkkSUW
hanj4azzRXuZR1RD7ZVVKXFhQ8VSMIPimaBZghHbzyvZq2hO84CXDi2DcXTrOlaLXIOKmqX+Ovxn
W1glTlUz+SkOqxSy+1lB3JqGLaRmypLtZ7I5hzjvvGlZ+cUvcfo1taR9YXIoc/CzuN+3hjidkUqd
Nukwz6t63ociv/AFBFFpGMySMY8WmCadl6gkmwdNe0DaoXNxWa+gGIY6rMG+18Q9mWeE/KDE6mZt
PtRAgxYLXnf2TNGIL6gaCwcs5tGJIbt4WNOy/1uYqvNoAzVRuWihxoKz/Zb0o9P2gwNVDJ+hY+aM
W7w6YyrTM2Tn0VlCOqgAsSN0KLM0PCYd4AHeQuTUkf+5HwlbMAudR1EIBQBD7y99RRO3j5MGjArI
f6WgJby6FuN5kvbLylDjROPA4K/kNIHoUt9RfZD0PfZGO6lmvdGpE0NNnJuIJDvsSOhBukueQQ3M
RWaF/Qx1MpyPox7dAdJano8HvBjBdL3wg7T8nsvaPspDqLgaTMW93jb6lltV7lqmLT0JAesFJCDZ
UqdqdETu90tiR3hZDwJSeH17AAmzecRKNE/Y8DWzm+prHvn7gtHLqBm+st7PZ52tIFDX+F8zbgUa
ODCTy7YR+by1Kt+D8qSrREn/oPZJ5PGgkDM7phbgUI0OjdXoheA3XETaas+qQMuLuulBL5L6yAy+
cNJ+jJzBgq4bVVfuS2Ki/ajOsv08k+0trU3jDFE3QoQraSMzDm5TVDnUbTlgaerAnxWRMldJIcPR
wXB4vmSQrO89UYEfAcoUhEQcNN03yP0mJ1UHpywefKjsS9DSboJhBqUyBaRNR3kI/1PMemCImQ/f
yjVA0dbQBV39bQi1qCtnwD7tEm+EOr5vFiJzOw5k4FgYaF4ICxfXvRiTcp8kKW68TGrROkOBhDyy
LG5iJxFSB046tMw6gPCsXUOQtor2tYadckySp94os/YqhKj+GU5jfOVneRItu5jrGVNRdYI6LOdF
1Haj01cQjAuj2v6b2z7YkxDfLWditNPDEpTstallwGfrek437lhEIH9f80vaJlATA8H9xgUrIAPn
229tb4SiqE+QZ8pudal57gxZjb7nUG7ggYvGTlWOy2+RyjuvDuthYcBiuZIDjf+HvTNbjltHtvYT
8Q/Owy1ZVarSaEmWbOuGYVk2wQEkwJl8+vPR5T7d1j5hR9//+8K1VQMHAJnIXLlW8svYcZzFqOZ9
09v6cm3Ip/O5dk9o/LpPoHBbIb6DutOPAytBOJH+LLJQf9PKLQ/lbOjPgbbzY9GmfXVy5r485IvZ
ffIavZAfNtO081NP9rth7TCOyja8pDTdcpf5vpcUBFynQXvlLgBC3pOVRu2hJG+SR6kavg9xb3zW
6ZSt+9CjpB9H2ZTmSWO6OkokpUHoPQJ20YQfucyiQjyaUlRxE7SDfegYTuO5hk0yJIEqI3GV2SuX
6pfj82jPw3STpWl2l4dwtRpTrTdNH4bXrnA5qqPyC9fM/cext701JhLRl74S4q6YOvUCdGfD5mq8
u6zFVPc1XMHDOszlYWpmV14EQZDdVZUag0R5wrvDiDRGxewCwuvLUkbuXSCEem3HrL1319b62OWM
dw7D6mJdaliAgkE1Wne5Mlia98pr1au3ZZhJ7a9q3JW6yC8Y2fzozZLDGsP8wWpdfamsIrpex069
9otqP4+CcV2DQH9rrAxOxzoIhlXXMr3MQCNgZ/TdWwSP7M5dtQGjtYmyuzn3ckW8K+XythaOCxdB
QcKDUedMVrpcW2zLajdFRZYYItSaOrooajzUAPdWN6b1UVmLd5d7TfqkfJHd+t7QvPiZX+76Qawi
to01teIxJIj0BsfeZ32oL5fWTHeZMYxXreTmkTLOT6FR4BezND86il/DhMvuBjgLayxCjwi8hid0
5zq6OrVlKtO4jwBxdnk5pZdC9nwhHaMwzrKp6nfFqpohXrFzYKy6+7QsgNZhMHZvQeZ6SZou1clq
+22VD0IN1Fxs7zGXYnx2m34IkqnhIivPLB/CvoXrWwj/0YhWXcWqnsTd4svaiju3bj9Xep0/hH43
PJtqLh/ybbrtNg2vvcJKH7Q7cqISgu7WWNDeCKvizu0YtbAQywczM5Yf5trkF8a8cZcB7dMHWxbu
SZuivoYTyhGbtXwgZJ+feLJq97ZOI8SQtQUS3xtSLD8CBcyXpINImxi8pWvj2jemOvGNJqjx5Ks0
ktzw0wdXkHLFauj0cpLjCM9WDKyk1dBw5ACQWGn4LHFXlQXcQGmtzQfDKQBxx2XjWZtdKMaT7zRh
DXO2/9FASfKoXcgi0XLSP4ymsJ7dTE27ceqs7/5YwDPE9PQ93mL90dgFZEPfrjeKeOEN3+1wWD3m
DNaSoRTD4rOTdxfmVFotPFnL+rjalfEQ9SbeLPDH77MK9X2f1gD/2la3/bioL3OR6nurD7O71Nf5
RR8NIc+ADZ0Tfixq90uIfddG1n/SMHbM+9YIO3x8U0rv1CwNgxc6wQ05cXpQA+TbGC5BAG7aQ3zW
qRO+rF3Y36ZSZRdjVY1H15dMDdvmtdO65RB7QZZ/8N1OHVTtdk+tGtO4XcWPPmt4q1NK7dJROa9e
lHkHV1Vrotyl2dnODH1odPwLi/GKqWi6u7JvscPekcuDJdv5A0EI1G63SJ/tKnOTymge+8i9GQNc
4myaOblM2+6mISpuNfiPCdX0spCq5bSlf2dO0roVgcRvOCvldTM3bmbfUHf14qWPfmo3p2jOhwyn
K9fYqik2aohzJy/vL8dlqXY5tnljZlN7XWcB1F5RLzGhPiFgRPkPCPVr5Al9KoN6fiib0XkbK/dS
56aFSwv5x+n0vvYtlcy9ezXPhfuJeNuMF3NuXqNpqzM1/UGALJ902gRUywQB6Vg0y6dwnrIHsxbT
IZjV0W8qvYsmI8/iXDfHcFq/gv/JL6WEXsWewyDZhpvh6MlwkmBZXJEUZdmdSsN04jE1zLtSuurQ
DYN3JdNh3rmVLe/5nwBQPjU+DtrwcXVR9jB0nGTw0uDDYMIjA5heYpJS92uUR/4zDPTqmOfB81yY
8gK4VBAHEsrFcqMyNfkkbvIQ4Kax7FMKce5VmOl0GEPDvOjhsu7CfHB204gxdkr08VQCFWbL4l8R
XLifCte7qL25OWBOOOCmIDvNfDhTURVFP8ZysD/NyrVuIxmtsBak+1GJuUhmYtiDh+/i1rrq2UIk
eb+MzJI3drM+BMSFcdu32T6bZ/V9pdRkJyrr81tdsAzyuspgJ8+1wq2pRcSuLLpkVkWbUECIoxUm
2xD4BPRuVnwtlrm8zKb62Je6KmLPNaDTFfP9atqf+tyQB0zxkDtrQaDmeQRkwXArXS99qsqGMMMd
DyUusIAZ2OcPodmuu1I64VW3QKVLTbEXXlXGpdN6d1J5TZOgNrAoWlTraVma8cb3DLYdhAklBufX
lyqbi7uqcEQT62KtsLu2Ji2tjAIzooY23kRpX3yWNHm/4AGINVsOAo9YrwpIY8iN+UOUOvp6Acwm
qwvGvIwRqpSX0ZSbD3Trv2yLYD6mY5+MYVfeVMzyVVdPAV6/qSiOTn1cT11/De67xH5XHK3ZiD5H
1EzJc+g7Uw+JFN6aaOUjBghqEcbj2Fuf58VtT40dvFqr/z1tG/1CxFq9VJ1scFqd8RRUnnFwxiHb
98Eg7xefiKVaWouid9SvSTanQhEOzcfRlmN+aTjN5O7GwOyCY1BaEDZr12/ujCkrs7heguYO+Aa+
tB0WWUMZoMIJNZZXvEhZ1Pe2DuW9n4Mjx/mCAy3E1L9VnW2+1l0h3nRqriqxDQ6oYQFcem3RPC48
Q2r63BLxMG85SY4UfsUuYfjOqVIhO0o0qy/slmBna2XZA6A/HzVpbn8kPiYzLaVwL7Ny7t4kTTDf
uqEDROiWQf4o3RpUoVv79MXsCuu1FC07feMu84dOz+mLXUKRT9w0N6JErWn3ZnjKkLG9jhEkx9Kr
Hys94xg6MU/NIcj6sTm40QSiMcyC5SHsgQCnqavmUfhD6RFjNukLj/njN5GC/74Liqj0dm5tsoxq
Z+nL3dhxlfsCWnG4q2FpBSQxMyctcrfurvLV68kbzRq+fzKpKc8OBK8ceTXCuTm5E/DjTrjRYlwY
yxYC9FRI05hkKrouhOnWO79FcJVUqc8sGStbXVLNQ/oytqOAtTjkEQqIzJM/7GHgrIN2FsiY9CV8
OQ+mNxrZEDuUJ/Nk7UyYaYG1zk1MPtFcOJGXJY72uzIBC2LoHcutHz34Y/VFlRfAPTALchLMci6P
ygIFurO1N1uH3lu9q6Xtm0dvglHBFFJvTaZUc39l4IGHtMosi6sOFsN4IReIHzfR2I8/Rh9sFFau
p8SNb1jiY7mM9kU91PUnyXNI78sg0mmiVGh+nITqluMMDJ/euQM3fbRHk2skKueq8zpl8vxlrg3q
f41XJcwJtgv2L5YduAyjOBo9318h+L/lZC95zMVG10s3dt/zoiuqi2hoNQWMCO7ohVnm9pxUJvYT
T0zneqzB/y6nvDPMmHVIROcJVxUn028BUVpqKwXOJfdaTJ2OT/zWYP9K5GCmZVyHA7Qqe53X6g6V
h5noLYSsgtru4wpu4JNVIOvQVWNeUpNuj5McnHuZhfM1XKb8eUXz8DTZ7ngug/1/scFZm/mtGeq+
XR6+Z/m/Ww391GZuyO7/AsP/UGa+eyzjv3mo9va7XyxU3/9/EcUunsWCguCnruBfLFRQVbo90HI1
pG+KB70BcPwXCZU+EADZW0fJX8/67M66TAtdJnwgaB3Q8ljYdvDfMFDflXO3M9LuKKLPmx3QpBc+
6O8ob2UVbW1NpfedGKMfor2tXEX6bqoxX589b1DlV6QBoLO1XrrF3fX27EFCMprUfM3q1q2NpLHn
MrgEl14GADuj1scpklV3U3lSGQtB8exteWdfzM3O8H321iQDUre+BzO09YdKzEH1NQw9lX5zJD7l
NvMpnTuxtLCgKnHJW+WdsEzUB7us8tqNxTZ5Ul5bwaK55ExKa7mypVMXP4xu3NCH/5jSD2fM+z/F
q79j/TQvNulGBMMSrhDThxr29zEKLJkPwhfh93Rq6kIfe+lW7rFyx64NjmtH3DMla66q/AdOILfT
w59P/66+xvkhXWwVLQfeBRqK9+Qhsuewo86XvxVW6ZR50jd4ZeKoyDZ0cWiJa9t+14o+c6kkusaq
6g/48aWzE8td/cm5hEdVd2XcoGtoifW8UPPZny9yKz38u1oAgQ5WDo9D2zgrtMRgWf4+RrPIDRto
3XjzjXaE8pGtQRboA+BnD42ubnvffyk9M+3/wsF9NzfbeZHyQKmCYwkv5f151bA0QWM44Vu2sOZ8
8kZVdZ+Fm9p1hjfOh/yuTgUEv1iIhmeD/61M8o/bDjbiKP1cXEhQ2NDvt515Y26Ys3DeULwE2km8
idLUVwzJQDrAnlvd5obVWDdOqZfhsexME+SClmcVg/LnCfi9NsQEeLAXCYChYMLl/kfds4doUyxU
Gb6l0Vp77UWjlUyBNFPZRcvFErYzs/LnU/5eat3mPITxSWd2no+zNSd8R1ISgUirYjHbN9efsPLD
YvmrVR68dhpguMFecP2XdmDUddzBwvNfGiQubbQfc5Cy6S8Lwfq9XrUNADgFVoKhQlFy3gvMs2gt
vEj1xitttQNpHGFNbgaB/Fp0DQrOAtJUkstusVVMsulwVV5uiuFRKr9Yktqw2voxkoCm9U57TWs/
EAbX3eufx2zzp/9pJ3B3eMqTybPPA3z4P9hyw5SGVNPW+XUmf2IRmENpMljmPDmeEc+tMxqPyi71
ZjT91GwvOUDMfztYFro3gmM4eyAVLq7t93UbarvrF8TsrzVZAT68wHutIHeL2SM8dlIPv99lQ1t+
lYVHepe0pDeWdwRLM0aKPwJvu3l+KFKgCflajVebeL35G2fLer/GrJ9MfsgidA2AcvS+ejw7U60i
EP7XLrV9Q+6LvlPV8EGvfa6Qi+pFc3FGIEc+axYtEV2G5boYj5NS6amL2gqAEUqcuVxJoes+jWsU
d2mfDJ5pVA8I47OVcMuJZlyibRSLVV+aa1Rx1DJPJ3DJP8//O4IhngrZFYrDjUoEFYXF+vvIszJr
PdajeiHY9QoPtjnNInWcpkMUtYm1BgauPV3O3rMaXD4bfroT2BshH81T7/iayBW12t8M2n3vxeHH
EIx4gGCQ/XEk75YFwXonU9GoF9ViRXrvdGXo3sDlovTqdMPCcETpWK3PiPeXJYgBgictEhz+5D9k
ek2NYyuBBpG8D51/G+b+FiCQo8squigHb5uepnMiltAyBt74oEiN1+cVpvNUxmZVbZtWzugzQU0d
Cd50EMauz6FEdwgbyisWXrrVBO3dKa8DkvCB/flVOWc5AYb+efooBABFoNjMBYdoCB648tyot9ig
V54sv1IFqbU6RGNrjY+ug073ugX+bWN0xq0tEyNL5XzMXDbXL3VYp+7zaI4WiywIM+KMUdcNIcqf
18Z7F87o/6Rj8LgLiMLOe1KGky51ZkWqelkt2VEgmskJFSTrpmgoiwx6wlH8+YzvvRGdOFwTxcUW
lbJ3vz9j15qdmKQzfXHWYVuMcOA392d3Qcnm7Y/a81/SwllZhJM99F1281NQ2/4leNhktb95Rbgy
AKBsXKhNUCX9Q7QDLKGplstn6dayp8NGM3jG90YLjTcSJZyAPWzAJv8wUs7C4yjhNYBPYW+PJKRB
MFVj3NuZvqrS0H+EoVuFS9xNlj/CJjfMPNEeqesViwjeXgHXjCTchdq2GbswWYdovokuTmlR9pvl
j2g47tCNBAq1Rtk683jx54F/79cgMaNysbe75m5Jjt/tnaWfinrSXfA0DrVJEOu1rU0QS6MA1i38
D9c9CmuaWbZzGTm8bJDD5up8tS1pZygmO31MZ39709b5Kttjrmxnc5GadN066GpUXU5peNmU6Okk
t5jaWkKJdQaWxoz+fEvvJCDQviBOs23i1ZhBmCPvUgnt0JSjKWr7KeyFg231CHa5gN5whs10f9ox
fT0Xri0V82bi+MrNpbTwg8qvhkA3f2XRz4C3Gl3SQr6KisA95lO1jYNepsa/TfXMt3JoyBxmyaTf
HUojoIeHgprrdMnCfsHt/uXW3kWZ3FpkQVa0MBUIi8R7vzvtfi6toBqa5cnJxs1T9a1maa3Vmjff
ejMsbYqlqIbX58Cut/1RGg1gOxCErCgrr9K3+uwQOcYwPRGltgzHFBQOqw/6Id6kBnZiiblTpTbv
NuA2j7mt6N+S9EQknDDvU5O/yLEshkJmLkPR94Ew+gShT4FJiMgu+Os8Ppsr3Drw/29i+39kQe9s
FAEYAg/2L3QyFp2G3oe61rS6PqCh8XGUQYN3OIe3tgjnkdYgoS1o3/DnM9rvtqPtlK5DYL9xGE1k
S++2I3i/hJBqDj52Awyar/3S9ywo9n7Gxy2U23j7dDKauYv9ylkY8GpMa0IWnB6jNLVz1X8IfNTD
xSHt3RBngEGODy3N5NgBpIHh93PNRvVr2jI4AQzlXIU1toIVbdMBnrhNBPivxUu0FNH4AG2m4Uq8
smRvKv1+y1P/fO9Qfn/3idz8tgngJKD/EwW9z2wIBzsjM+floxALDYlixIYOnVwmGpLc+vbqtste
CzT01LMRnBQCoFrn+tKsBmf2YkW0Y1y1mTTcG7TxgZNoysrZNzOvzOOUDq6/o8bSVG8uvN/2QTa+
bL9O9MKY7tyRoiCFBUgzmxyI+LFDPT154XjbapECAfrSlNa1Y7ZWtKvrNrKSYu6HFkB1DvUKGlrT
N2cGUi5HjGFc22mp4tnwCrc4RLY1uI9+1S9uRqMTa5iGCxVNwoK8saRZf+pFQGSWBGs1rStpLUtR
neZySSmddarwD0CymQMHzZjXj/Ap7fx5cKss3Tm06rGShfy0ATnP+i6i7mhTvUELlx0D2+l31JWn
9Qo1P2xza6JfwAEdXijMvSob6T4t3piVxlPUmPP8ce5np78xur42NnZyMLxBTfbbpzUYM7Qgqmks
0d1H4HTlRZqDbhzWxg1psxOVjWOLJGjXToevlizC+k3YqhnnHUtl0d+joZ8mMykr6pnFkcqj9sId
eYBX+RepNEr/NrICoywvRl/ZXSW+C1oG0WYnmS0nbN0b+C4jS3q1Wko+945v9r65r2tXqeA0RGku
qmtqPiW9cIox66fxevLSLM8PKEWb3H/wKPA1J7+AahUeWCs+3Bg1ribhZ9WF+RTFmeH6ut+JtF2L
5TRlnSHyiymHWNegVZpcHOyo8sH73BiD73UnFsdkpMnkELZYt4Mi6orifnHC2b+roE/y0p/fNPK8
4jNIFy6nW5vO1a/roCObIqPfqszeyh1GECRL4ZUDYpsaPl9FUWjc9kWTcj23kzkem8rXOV3oRJgU
ngCMvlvAyFXwoUiNYqoOQekYtjqVw4Iq6c4vHC+PYh1FGyYRtL0nyucA4oaxXrluhZhuDzkZl32D
19aCzktO2gbVtZXr3Ko+FMVUhOl+KnAEGRQj+r9TcXbs7ZKW0ajAY81MLLnemaos6KNR96bh1Z/t
zK45nyyotT0NEF4Q0pEHM7LUqHN2kMTyxXYQrp+QJdY62mJ6F3bNlhgIq6bFEZWTbcScqi95aTrR
G4+1DDaX7459FgYJZc+GBQBabftUqlvJ99T5VgVwO8OnC8gkAXtJl3K2SlgkmdAst+mxlCts75NV
zds4124EVXZnDEbLVBiQNYX7XWsSGo2eJSfSSqbQgseCYE54g8EMuoMenvsCBU/NeBlibS7EsLrW
fBMWwXbJOTOt1keflcUZHD7Sr6kxbwvMb41t5r3F4L0qktvQjKPFV9liQz1xDSM9LLnHX/fTto6j
XwHcBO95s2r8x9Jz08hJ3CkCAIpVICzG4tfqSdcu4pBBYWw3l/bLz8GAfM38/YpxI+oR219O55U3
UOFa4/HXUBvnr/9rkM/fAymwyxs6U0kuwKoNMb6Wua/y9iKnqMNNa5B7zpXZTpabjyTgWRPF3nmi
mnXsWWpk3kObnaCdLqkXWyWCAP8ukkPDKFF7q/iKrcDYoNJHDtyTuDSXLejNJBoHbJSWSvo1Oo9g
o7Ag/Nr5noQNSQ+9agPT0jouUP35mXme2vPyoGlHxfj4bs4v9h41QY4402aGdZpZ7XYa4QqfN5dG
m4F4oorjDv0ld+psw3teSOuwoL3bc5PbUay87fgdoj2H1dX1Yrv084Aa67TyR1M5jRvArvXqsjit
SO9mdZFtiJa5n/KBouo1PKAN+egm5hfhm61fLT+rWT7QTOV28+1IsHvXgWVvB7TH7cUds5AX+qhs
5iBXb7v+evARkT0NVUYVmm42IccV2rEy51h2S2D1V1Tlt7VCJSfqg4tfQx4VY8vloKktOQg7QMPJ
C5WX7POjpVfffCJyK8Jxp7TR13lidlnKyb1CNKRMfaXANiE5bsgN00QHw6DJNnMe2F95r1wGvwgP
JcHivFzS3aGam2PvNlthrYrcSo5x2mXAhvDCBr4vet3xQtDoVbdSD/y7SIp+L545WUBFGiy/uh1p
bgUoMLUFZ7dE1ozPPqROsoB0oYMQkl7I5IDEs6NtPEzYCrq07SvJFiv3s4HevTt5EVvV/MX06avl
H7IKInJ5/AUnI2QTLXxmUZHvflvcjuaTR1UIhuPC+WkzugkrBqxLpzJdnx2BVrp/0s4kJv8IP2e7
9TnKOobIUfNackclREpv76+mhZfrWzjK9c6a1bZqwKu2JX7GTymPQ/qOrcHe7ren7yAvLQuc7+sc
KNSI82oFV45cu6T7G5AF/KkbR1mU7Hf+Ym057OgNHevqDLKslle16WGodZvapyzVkFXj9Qy9pUi4
QQ2155bgpSmVVp9SNrlTnfQUt8lDJV3tuNOeFjKA8FkJg6vfOX5KDf22W/A0xYFcbxu8IXc2qICa
cAkWX1R1xs95IDB3+WUiPEuNyynt2ja/jZxiAymbge3uBqGZ4/f39OaRS7qfU/ovioM/Ka/qdkAX
NKKOA0Ag/8XN6J+gUQ1NEZO/GpD/0oNfy23bkF66jTlMc4vFdx7Jom9Aop3czJ3xclqh71MvXYfJ
eGwJpkEVVqUj/wV/y/oyJrUyAgXtqbZlpGrY0AfSyw2lqlBzblhAJJtJvfjRIrT1ikTVr259X6sl
Pbh20/XGD6R9xZzu2dGcyou7CvzbSMLKCtpnEEk0Ax/pUVBk2Sb6dsT8MAXENvotGvNR21+6NASa
uGjLYZRRYthrVz6v7mC7EA3YHWaSfctqiCmDwIsGiyZ7kSwiOxl504CHFUxUpubdrzs5z6VWBQBx
4nl0xOO2frobqFeb/4uWbPMmRP+b8UI33r5R/0Tv08Le3qPBjME3FtpS8JI6oBNyT+a+1TbyKlWY
cka0mN6u/WKpfYGhblYZye2TX0uWmBJPFEGl4aMzHr65UyNL2nlpnSC27NYMPwwCQUATTyZ0ixd3
WdPIPk263qw8M9YNDuyoE/HiEpb1J72arG/XpP5wC265XXmZU2l8+XUir43Y0jRLxXg8Z2x1XqxB
CSVeDe59eXZY5Rlo1CG9GlFBIN/drrH1W9fdyUxqxMRC+4PxOMAN5577iSreeJnb2RbGCXfmHMFY
bZc1/DQ4+meyj8SpN2xGruytzLirp3lbkwF9UEtK6qKrpdyLosIaD+cBAQfenF4Z0mga995ZRnEl
bIcGon8Bvt4l9GA5+AdWMH1vA5+Wku8SetFTQwCvth9FQ99LHQdZNmMNGx0A2pu7WRB9/TbrGnO9
Xftfsrvfc7vt9DzcnmYAdMNGyvMeZ0Um0xhTFwBVnV1jAQbMVZAHYEl/PtU7AB1roumvybmArPjX
39L6/+jyQ4NGHaaEkv9aI2Y5Q4LSKnWhD0fUrPDIvtgmdcgLZhhZjcuU/XKOf76W3yEEOuWwfjZB
e7hpP1nn9u/Xko6ODXxbZI8RVTX/JfesLR7vujBw9mtD6Py3cf7nCem5AnDgh/QkYa7fge2wfEz6
xpjwZeeajYJ2plF/CpYSN/fLsv98g+8F2twh2C0tHiwe8WBRjnp3wrkqXDrOVSRZZ48xiXUD7Rff
WTzvMLtdOB4Kla7t/TA5S7GTQ735c6fFNRjd6rIf/eWKfl/pjDmp1Kb/dIIIhSalut/HfIlMYwoW
Rz9UZ6OaiOuw8Xmgsxy8unDMmQLhDguWGaF04Qq0AVEGyr5y9LAmoyazP3jSaTy2clwLon6tNF/H
PlLrNl8c29HJdK5nqbOb/fNNvJ9GJg45p0nfHCBZ6x9diNh3dQ81arxF2Ll5pvVnIKQ6rx7uFyMc
3L8oWv+v83lbV5jtv+2hKb+PWQCpkQk2h9tf296cCV3EJu1vvSamR2H2X0FrKHN5ODxdjzAMB1P9
hztwJlrD1mNe3J63JYLkbTYCGic7+7pDvPI3CfYGnP27Cgk+iyKThbqRUijb8vfvNzgt65y3q1ce
g9poSy8JpAycF7/FYP5mgv88FVO3tdZBKkmS+d7VydSWy5D52fEciox0psDXzLaWvPx5mbyrrXF0
GBoRxXhGkTwAz/r7bdW0NE6LWUXf6C1L+HY2K9svt1CxdeSWTk7hCL3KlG5rQ/NtKyodcUUo2iW9
g9TlqZhMnOBfrutMEfmPAQfDZAgiiDumg2v7hwjWNKkXBbnoLtrVNkW3t715Y0kM6OSHht6MNYX2
pOlgbXdRLNOVLDamt3BvoQCLJNSgLGlKBSJ1bbtgIuYHmXpoL44LMYvX3KZzXlrzkqQ2pbAvnaal
NO070T3Wei+rYbX7hN62fid3YesBAV47dDdx/A/Ruc5I76bRcO7SWlp6vikzMUZQeYbRzy2wmgIK
yZEEKMjlDhqsYon8CpwCg58JaJfTtkTJHEI2Mf+nez2nQOXP0ZyEtNlSSFm38GQabYNAu7FD8pd6
Ix8+Evr5Q3DrdNUWZBrnmEtRtGXeTBVaSMKgd6IciOuujWpkZSqoigF29BmK0WznNBQ+B1g/Izsq
fhPjS9v0LbgI9OjoEzlP6dt7ujlxSlmS7YyXJlWUPIMYKTvyPOoMVVE9OYTjkXPrLxDj1anwETwC
UnQjetdkOeeH0bR0jt6JcpDAwSBDAdUPZHt92KSJQb+ryZSxRj/s2R8iHalg2meaR/7oj95C073m
I3WQrdJGbGra/i3qTIobH3MFCp7tWOfQHA6i1ZZVIJggGP6xkBJ34aXnz5P9Ynnz0oe3rqRX830d
IfO390UN3ZAMHYc290nbo6mx0RQtzO1umu2tiZZpgJiMCSGj5YXJ4i7pdF0iuYATTpl8ysnyo7Cl
XpsLujO4ZtVPiMpkuYhd6pII1LEMatl+rkGEjCEOt966gHjn1EBTp8/861CynxQHBFU+BN1f8R+A
/Ba/LnW/bYbnpVH9jFLrgJYXRPoRTB1aU7emT+ultsuagMuwSzTxU2mM0Uc2lyZ8VHVkVAeZI4iP
BYKcR2/JvWKHIjC9yN3ROeams55QOYxHEJbmIWh9GqwhKLgN8r6CSumO7ceURX10Mw/SNtYnXotW
VZ8zM6cx7GDSMSsVrXsgCQfq4pEBV6EyX5oSc6wn5V/7U652gSsEs2sa7QEut7svmny4W4uKfgNk
C/0+XExa3ZadL78JNTza6ECu6KCVXcmxo/NsBzQOQSY7js0Q7UQ0hfeBEhq+gcrf8g4NZSVUBhW8
rndeGunLcLXlAaEi1elaeSioynCpaZRSB4eJQ55C8sRXWOjDBXyM9E1HiDzL2arotRUVHmoIs3lU
9Pdbaflr6i6G2p09TfMafq3oaQrEMMiPNH7N96bdm5euiUI5bmh/du0CHx7avkONWQTpPaBmDo+q
d6I3ixIUeZalrIfRLkR+QLJs7K1O9g/d6AKE4Ap23TIPl07XLiUN16cwQeCbivBzPtrRcoIZMXzr
bLew9s2gkJZnyKSWeKSHxPew9wK5M1KjvZQRNImda/XF/Tw6Jfmb/B/mzmQ5cmPbsr9S9uaQoW/M
6r0BgOjJYJdkkpzAmGQmesDh6Bz4+rcis1RXKelKpapJTWQmSzKCEXA4jp+z99rtyekHjLOJn7Vv
etGLK+XZ+ql3jcsKxc7GbDed5qOizL7WvXI60JXXjjkEGjP22f0+jHm2mnBdfdgmA3rHl1l089dO
01Rk5sb6huW5NVE6CGSN69qzcrMKLwNKLol5fZ1LdXRHGHuhboj8vBgeGzFHvWiarco6AsCsxFGq
Tm5NMZonp6pVSAf6yZmXd5h4ydk2uH2mfhxiWp46eD5VT17sLK1FasDQnEVmy5dFKGpFnbF72odj
iTYDH0qeOiLURst+Y2LehpZZNSB5Zys09Xq4U1AG7/oMcXlUDkP62GVL9yyVqM2wU6OKICCBLi74
+5gE+/QCufFUtka28ufbwOwztNDrhCWjFmvI8Kl+atq8w8MxGXcBw42DMKUfjfhbjnbe2G+976qr
gjnExDjEHnnTZCCXQ+s4KY8Qgn0N9iA5C8Gb1Ci2Yp+6EYdH0Xe37uyWWzZ6aBhBvnr7Afz9Lfoh
NCdzJh/NthFgAZWxK8TkvuHZf5w5vz+uXU3eBb5RKEddnX5d+EJ2GYaGcUN5ujzArnOwbNgdk+Qy
xaueTXjLglLsOupj+MBeHzwGUBS+WEpYn3Cctl+mFQbMyALH7dCa1zaCBzTdrhl3qhseqHs15N/N
dKVh+X9d9RbGcoWDMWpoc59B2Nk8yxQ7kl7kPn0qHJZ7j4FRJPqm2JXOKB/RnFn8/ZN5xFBubQvX
6l/oF3a3QZNBNFqq4KGu5XpK+wIDuMeWy/G8zs+NrQ9HOdrzbYOr/5MER/FulRObg9kt09leam4e
em03hjWMJyW9+ZDPCjd0O/rNLsFUFnNsR/lJOyY4rJpMrhK2t7vV9LNHn337pVt9/NJplu652bzr
1dAGtFVuvq2CxLli8m5Y0VADGPRxlFqsd9ls11Rrb0tGA7epakUXoVjRt3IuuhcxjHbKoX9dr+CF
jicEVCVdi7r9lFprQHhLWsN29kp/bzCLjCax2jf+lFpMDKT2oSUm2rirxQF9FkRLrajB8fTSavev
SseavGGjkxdToYMPRHI1ayK9pfsDK8xemqdqkG/8TkoDOjee+poKphi94qyCAlkojvb8GLTCfB21
ZLww02cdJow3PubmNHW7DB61HQWZ4Z3spJX+NtDrJjjWmS9i5ssgBCbm8DEMv9oLi3UIprC2kubc
augQTrAUPL5rV58HedUFEwMoQ0ljPjR2V99YytbuvCbIReQqmbWbLBDyvkjzqYaa3S7Zqc7LNo81
2RDbQFaNoe1wlPbr/eIDlM12l9JDj4NOtVVb8q21eHCOJb0CWUWGR+USOfWYTNd0cfBZWaORfpq9
tV2wOFfuFTLCBGOHQYl4GmgQDE9OzqlUso9IMTjYNQleQO60nwbXOzqm0pvi02otiYlpXXV6MB6h
E3f6wYfwsOy6CjhFnE29Mz4EWloWKIPSKpCh1HCtlZFmB+oht1DzhGZmV3ftYmjrbnY57UY6Nm/9
Cs8vNkVTMl+49iq20xjh3hq3dNyOhQmQG75PeRy0RfU4sRbNDVYcd3UDVSWmf1SXF/WYMJ36Zhjs
wh/ixS3cCn/S2LfcDz5j12g0FrPe2MZYZVdlxtSYkAraz9E6qA47bL0wkPLGotwDw3DaTTo783WZ
076NC5WrvQVOjEAIX8+w/LiFNA5lKgVj0tHxltCcmcq7gzmcNSdQXlQXiQ2s2cZkFi30Ep8MocmP
KaA0saQAzwAx3LA26ZSZoxlRwmVaG6EZQCI3h17m3i+a3XoUZqO/5FXETjrwA62u5Sp/ZxOC+LnJ
BBxHJ+0MoH94FA0v2whTtY5zbWiTOz4yZK6TfdH59ls6Ta/YQNLHNBOvaSAcYkW6uX6Y0ZxsEj+R
O52Hh84m4UrGct56qhazOgPIH7dTJjFAdWIVoYd8VIR17dQPsqncWErQcqOf2+yv01C/D+S1bL0W
UFiHd+yayaevR4bq5y5eedjYt0GfWQ/wvKSEYEEPivXAggnR6c0fRivKO9E1vb/p8blf9W3TPoxd
PwAjUTCUDnSzUxBJtQoOdVt05Bh11ba8JDY1pW5sgiFrT2UCO8YslX0yBcPUNu0Zqgcci2LTTKa3
ZvTG3apM85LNwkM41oOp6zfCgAuPrnEeDkLOSRjAC8EnWhL/ZLs9KR6BUSdoWxFqjofe5cNtFprv
D2si84+EeXx3Qd9NseSmhH64lPLMU56Hf+6W+FsL6gv+hOSepw4IFNInorER2VORp8YrHUG1RUwU
7Fo9qLee8IpbDSs0IHs3e9ab+rEqUKilHNy2HpC0l3Y2hzaEKdO+WHpC9oppEa+QSFX4UU7T9ghe
hQ+d6nTeczVFHMKtm4JjyXGCffNeZpb3Wiap8Qzibb6amCjHjujag0Ur+4mhgFle9jQlQgzZ3bUL
Upq6lc3xsgjtdxsnJd7apr48tZXZf2nxneYb4D0MaGlyt+6hcZq8jXqZq4EZ2NrSxPTmwoisin0k
dLW8cK4r0ZtfMrAfMDgq/oawwNXlRyWvC4kAiAjcFOEcajA+XswRfsL1p/H4PsJvGD4LTm1ZVArL
0l958M4QdDR/nvbaULrxIAptn3eO+XjRM2wNyCAjjkMMyVhFiy/jBKWXHUlT23ZMUGm1iWNdMVKU
J0EYTnUJxjHllepH8aU0B5VfEDIUtvlUqfcBIInccVNyThtxKdofE9O0KWRSOG2aYrKONM+BdM25
WinmkbN+xT03Jdvay4aTDSqEsyzlyBBXSac5G62r0SLr6+Q8DX1VvXhiUlHZW31c6Vqnn8fZMx6Y
+vkBaiVquNAd5qzazRRVR3a/Zt6oLgN51KmA0hN1idaerWwGaTbiOAVKUuuO2OAVx/mAUoZFFNlZ
nRV2OW3TyWXEU5cXD/OQYGDnGIvNEmumSU1tNcn63JBTU96YrTH3MaeKpGRLC8A3i0gaY1otO003
i8a+cUcr8cPS6HLrrYIupjXRhCWxSLYM8sj2ui6z1m2DiNO2sgFErlndw87ggessccZcza/CEZW5
vcQNJKO6PC0+CA896kcVGKRPTHStIAQjPw/GrRxFlz+nKTSqNJ65VRjv4BKyGoyhoE/cYZtSqzWH
MRs1Qi66Xk3OJkOXVTcbp2MG+JDoJjOhnUDANTSxXGxNL26LUZRcB1tDxjUWKKyZTUzI7/n4X2st
8HS+x75olhiOlHKeHemY2cOPJrImLoOQoQIr+KCZRqLEieTFi6QAHcNlPsN9uHofJGDoyt2h9165
3zqjD/KXUcyZBtzKpwGncbJNitnlEcF2PDyNGQ0F/2qgoFRnvQj0xY7GtB+7crcydeNq8cgr2uKL
hUFwqmPA0OPSnKyRj7eGuNpMs48Q41h18mANxJvAMUJAm1tHfRy7pUUflQ/UOJwd0m6LT5LwPOSD
bVyijro2EZlRuouAHXMJQBsNvr3LB69eFkF3eKLDm0dIvYiJsjdpo+y82gh43y0UIdm0/tVK6edv
Eq1yE6ZzUxIAvzDsLrA33rJa9o55ZP0k/LF61FD9DKHZYooL7ZF7Z4MKpv7QG+LUmB7pmSw3rdsH
QAQl+hkVrmbHUHR1x+W7+v8YwHO5dVDt7ulP51etnlhRabrjdWEQB7YRVo2IbCJ+zhJa9VAEavYO
HSWcF1qE4YHdIq6v2clBR12pfDFDztKn8kNguy/ZWi/+T7zRAAsHa13u+1ybFQWCVm2oQDkhwqB3
nB0A06GOk9pXX+CQqEWERjp3xr1f5th857xp3qXOYD3si4mjQbNqE6cRWRDeRTkh+/2YOeX0kWog
ZbWIitpsorXM0i3+MegC23o0fERDZhdcXOw2NCIbJM7e6FvvpYKJQMPSS0yoPjQUc4cTqrf05xqU
6RibujMOz0gykHOEUqD+i9CadBMFkmGid6K5dU45edeh3VGHXysGgQr6DXEuXulWRy3tWyT2o4Pp
A82fqJGUmMvYx37jBIzKtCHb4afgwngq1UILzd++ExWZiyMNsy8rQgrWRhLcjQRq8TlXwuUMoW4X
LnZsB4kfbAo0H181RFU0DwuRXmlsw/0rh8s5u/OKWl6qLmjjeyoY9yhJ0su/sEVay86a7OIekHVy
jXwz/UilwTcPvEEho0tGOiPrmsM5yPX50VfOeDuTTMdHwF7H1NqrW3ZTj6QgVTrBvUH70IuDop0h
cpN6F89odj7Plo2/0Sl7ew8lAwbJLJ0HcKntdjAb/dmVvQGcHH0kDJwV50C/LiG+rOWM15MYGXPs
IamHBEn2YZBPwXRIXYlqrm8ILQrTZFb8uQHpSLPkNByJxlvMLZMr5r8Ai/M+TidrYuvFy00XZoDR
igc77TuKAghn19YoxqsU+p8f604qvC0CDfFpVt6AGnpo+JSoFLxX0HjwqGoK8JtOu1S8PWnKTUhN
veShWyYBMpmyyzNYcn6BIox2ye1a0wEIV1cId1NOCP9iS6/zzdopfid1kPkhZ6lFPFni29xnDUj6
XkXz4CwvHrvFdFJDI0VcdRNML7zNI2/nOB0HgpwuUG2211aVmCc/q0oP+VIC2kkSrASbKDO/LFVe
HpUm+ls0hEWENs18w60zNsw/vGCJcqeHHuHNdr7E47wUfVhJf0gIwsv9iv1XWtWpMMzF2Q7u7DyB
mRDqTOeqJMXNbmsCBERtXOBV6RLWCETOLcoXfePNzsKhIDBxW8AkcOpNbRRYyx0l54jnJlUd9Xmc
WbLzL9+bezNbM21oy2yTs1/V1nOH+iMNp7F6sSAtPEu4YWGWN/QeUXoi4EonlnwlX1Jt1lNqK6UR
nbca13LEdtTTd4FMNGoHWXBTX7CE3s0wDu1xcDo8KNIrr+gLeHst0f0nOsa5xzJI3S/CXK2NsvX+
fpKLeSh7wFtQVf35Uq3pNZKehhaP1/f+voe7TNBgoFE41Xj+wYGYU3WPizePJc2tWLLUbQiOzrih
fDFOzdKCXihm4zlLFvUM7cIIRT/qWDqdclP7VfINubMe2449PPqU+zvDTowvLcr4Z51fcSB/8MVh
RXjGC+RfK8QHOzEN3HX++IZwergVo74koT9AeeI+WG+DVAMqIQ2oVzwPZMMxo7di30M0w29fzZ0p
icWsjdhXHFQ6MmjhnmUGQYd+ZT8UGZ79CFqldhCiMRjRoQAtLet9Gen+y00p6AfJLzygyhoUkY/P
xnvmRNvW4l7afWs7NwMgQ3b53vcvminZ4ctGvEBKZd0xa2AQ2t7YCxKfZTebeEjM2Gp1NWRQ47K6
WA8IzJfhMcnV7Lw7jd2W+6L164FYNNCZwyVzzbFnyeZVorJh1oZuowiM3CVxceiMlbLR15c8kqUr
dXUYF0UXM3RNBdvHbmb/1W2I8YKkI4D3VOxjTqY7MXUe+omYIMY0RWgDF3xCJk0Zj9prwaPNTYO8
3naQqGai/aqDZL8kONLW99AginkpwUCseVqiYhJpchG3swY7xiBpka56dzdZ/sARJreUK+VT68/J
VMQMiH3OfViZclWci6LtxzbuZxco70YXFhCoL2O5TsYS8ioXAPzc2pRk4SoydgbCxzgVBxEd68sn
sd1UD6pdlqrJ6z6PWrqacBETv+Tf0Oh7rjoBYuDAfCqWPqlcAEVkHkzbvx7P/TztZWroMafHOwsC
lSEdM5mfp4a5s2BNSnPvo2zFZaABeeIi/KhLGDlUvS1jqb8ZVP48k7+8IzZuhpUX7zAj3wsq4Lea
DJpz/qDjl/ha/3jH6YeqxnIayWi+9zJ7RAQ36QpAfpYXDAV/fOR/RHP4d4mPvw18/H/Kl/z/MDqS
6+zzZf9v28sfeA6/CZL/F8vhf/3Wr5li7i9EE0FgcC5WmEs+4680B8TKv8BTcBn0csdePHz8069J
294vaEPwthn8C4Pw32SK2eYvuD88tECubUKC4C/8B/GRvMVvRvusYoRdF9sIaxrDEtGxP68tVCmc
/p3MPUGgkbgxDXXrGHBC1mUpV+SWvfM34oU/e0PG+3pgGw4xa98Tdn4jMCr51AI9NK5hh36tMc14
zgL4b25FXZguvfE3gqafb9cfHxDvMt8X83QcZ78TZwSFi6obY+PJazP3DTK/cbaKwvjU48Xf/eba
/4nl6XLn/2tq//2tuNRca8cByP2H+1Rmc5aOpWGfmHA7b7lXyL0zQHpgb06N87CuwZNHOPlZJo66
/+u3/pNPyUpyWA2+jvnn91KGuSvxYsNuPPUm1L7GR5ACha8h9hL3yd+6rI0/flBWoBGgimDuwxjh
50VDY7mvPZXbJ1o6vJEnOJOGnLYrSPiDVwB8sgqRHfFP9gyOJd3fZ9tooR+pKtci3WyCf6TAuXzz
LloqlDc+EROMu3+3J3NMopon1v3kzzhCo6CGIUVDgf/8372XgR3fMljCLJzfLai0sPQqA/CGw3nG
vWJrwByHWt2PACpf/vqq/iyG+fGxcA/ajoNIzNd/T4fPByFhXo32aUoyQuD7YDOakNv++k3+uHQw
l7vmJfhHN9ilfncx9algiGhW9mmlLjwVBL5yRHKFhrm8BGX012/2O8Xbj48EPOYSrYDCEBnTz0uH
JFkD06phnQjRLOvYmnhPI9GYuVTYk178rnTe0Ixxk1J83i9Mjwm7T6y/Axr8cQWTKcG2p19uVdv8
/YJJ8G4miVvCBMQUfLTKxkDHlgBUFNjoIp3eF8LY0pRuuOBeMOLvN69z8aeyg8j9X38pf3YFbIpl
yCRcaSabP38nZRW45E0Lbl5MC/e6Tp94bsb2ZAvoF//8rVwXNavh8Wgxf7+iYFfKVqLiPOWMIu5x
/XDLQuJlq4cd2v5InOaJ/+fRxD9v9WzfGCeh6hMZQvLLH5cvfEGoiZ0AWrzguAg1BkgvjVWJl3UG
z3ZBcPt/s5aNn7fgy1teUJk6j2BWs40A8OevUpRInpkHBUe639B0fVgUCJN7de/OmrrPSTurNxbm
7tvMh5Ocp9xSZJ+1J9qSEEMBEHT7tePx930HGeySY/lCx2RF5qGBg86N9u++JOf7I/Zfjw2HBz8h
0R4LMdBpVfJo/PlvJt6+sFVt2ce+0ustxJcVVrOrYbDp6U7j+FgYfgIBk2iF2kIs5G7yYndSalWN
dYl2OZj0hAuJxmv4WOlnfaCFYekG2cp9ZYK8yOJLL2lCmD5zcjLSwH7rcOLeV24n99Cohw+kNBZS
V34v7gsIybPJgHZgwn3yU9uCQsgXGC4oDW/TvNLkhn5L8DSsmVZEWZB0Bq0mh5emGJVzXAeZW0aV
zJkPQI4DMFo1He/BEe7kIji4ZUal6xjSENSgIxYYIrKWFQJaUrxA6BnWnUZakXucOUqdmPLUMubg
3GTHssqGjxINOO1w+NJHoE/LPXJJdauZgzZxbijT/NWgJwmufLXckmE2J5EnAGisPUYAb9DXWO12
YTpvixH0Hz2aDJ7Q0+S8Yd8w38H5ofvrvO5eukO9c2bca+goaOSz/3IymQOHJ4yxAIbVrI6bVF0A
zgkpVgxu+UYTKO+gCfNdguHlQ9IZjenWGZ8GVOxpGIDUv+/7dH0yJ1I6RGBznWp3Dp6YAPcfJaJD
M3Rxb27WniFg5C+XdD2x8FO0QKxDgGGZTg3ckU9EVxhne9QZX35/yqEM9qGuYm2mtY8L50KjGEBE
eh4rG5MWGoi6WVbvmF0KEw0p0m3aQf9D/Hhhpy6u2jBY0NzYaSrjjDeYVVOisn3zXGzL4VIUAghl
e9ESTRd0+FFc9kuNo1i/6+2pq3YmM58uwthVMqkeeC66bcb91+rpJaUA+cw502rYhgtwbuQ9LZa9
2IOUCm+2TAgTYtzEWp4KLXjq9YSX9Qc4ukqz1K0wmCSFWNgv3CDamfALaUxYkSAx4nr1qpW4x7x2
3qa2c97cjABwkiEkQgQc8PIBOYG5X9c59WIzde3XZpqaT/6aL9ccMquYKUBLFoFWGf7WyHV5zCsO
x8wweBt8V3StmrUdY70nXBtuZY5JzvWbMvTAi5x93SddwYaCcjkCBpfWkxUpYKrR0qzLpxJ+ymZs
MyGO+PKgR7MmOUfrfXM3iJ4mW5GM9deWBtg34sHag2PCK0WsCkt5YUiC9KtkZ4rWio1r1oXkS9AW
8exWpey3vbO473AmjRjbcXPV9kDttxd5LR5R4tRio0B9gmysPTOEMmbUOn32mmIRg1g7iOvFzdxd
1yzJyVgGr9vRnXGB3ZMWv5CMAjx7bo/0SuiBKVIRXpuqI13LMcl4MJi5xX7ikDpQzs1rgTNlYDyT
9XHJyGV3KUYZBym4YcyBa23TUQPS9UKXVvuACdmYAOvQib8fy1470FtENymzfktS2PKV5um8ybRc
u1uCtn7Oywnu8NKQSNpc5oi0HEKvlG/eYHN/5KtGpgE963GSxpYJIC/ka2dbZTrbv5XQXyuJ3TZi
18NVOERlB3vPCTHWEhN7ufJivqLS9femBT88bvIJo2yS8EY2mpbYHtPs4GObjKqhB7WLYWhj1u34
KEqXfix20+3olIh7Mv298voW8mpuhnlALEKvERqFoEDf0RODbmrA+OfCr9mVa3cwSdBLbWYvNYur
1guaW30YGWb1A4tac6nI3hY6aWfNLLgl+p4Tw6YVg1mcSOChwDbB3ncRu+1AU5tBcNSugfFp0VeW
rM40A2YHg/GNPypHx+FDGH0IcEJHhuIlkFexxrUviWGrWzSsGrziSu6HPuB57EMeRoSFd+oEDP/y
arjQ+l2ZD2xB7MYUZqJlt1Wco9C9UcK502p8moR9kVEQNrO3lU1mh2OU4kUIlm2EVgHxJPH11YvZ
din1XEYOoGG1JgRbTPGifsUV6Ytvi5jssGdskhCQPvQMTe35a+3PHWFXpeZ8Jh8lOMgs6PfIYFIG
Y2gDRgRjRfaFLvobgxZr49j5xSa2sH08VyvO5IccBru1BzjhnydZIBehd7zJ5rnbF5q7bhHNiMc1
SBHq0ICZHydH1vduKr6Z1fqsTNu4KZFu7NlXPcgpgaTtOQrzIwUX9rHm+fyQohsQt9zxxaabyjRA
TegRtDBlebmEHYrxo+vkZNgpcB30cF328agc+3TeD/i3T3bXLtcoGax7F5U9wvO6HI3Q5SogMKCf
8KQ1k2o2yhiqayWlfbOCz7rpDHu8r4kRiCT5b+/43SvSFOBetYE7odsRqxk6iZm7tPKtPEKozwhh
XPGo1l3FdoFcKy5q3z4u8/QlEdr8MA9peWeMo34tEcm9lgjusJpVWXBRjhp52C1Weg7sJb+WCgSv
FsxIdjIS+t7MfBYnDAHBpsmd8YShWktCe+hruTPY8rYaxewUI88yE9zdiae22EOtT24pBH5ta30Q
eUa66zKudwNhiWEwpfPLWA3duNH73s6PSGyUE/koXNzQT7AonV2lz2IXZGO/55SrXRXolx5xY5vY
/9BYN8C4PR1jJYvnPPOE/2Yg5bgeUSbu4Lwup6bo6yoWQQZQvjU4XmRsbruSxnQeCSoLRmyTN92l
JhLNsCngm7EuacuXCtoQzkznSuUm26ilL8GAO2oi5cKsCTnBXIwmcGCISSM16Ax/41eezYZozF9b
ho7JNtC6dZuK1D7YNpJrq3LXfT96+X2Pmv4RIVL/5FeLvZlwv0Yr8iLiP3By2nqWGaFaCw9j7Ozl
kYHq/wMVJ8+hAU5elGhTXsWoOqisV84pEKs9Zszgjm9MnVgDXc7aNYJcC4K51VlbX7OYmzWicbZw
hRwkHGZObOHI2v2WANn8LEhTeQcF4X3MLrjArc4gm8ycClMsEY0Vs0oAY+23dVg7RgPZuox7bxDf
aCWnt31R0xJd8344WrOCjd22DfJ3lXdMvzwpLwMueaNVc7ExL3i1GNJCcEzXRSk0mK2Xhc5oD/6J
xLUFRqU3PWfu0iILSNfiRvcST2f43FQ3TVCh72sw+9xlmsVVgwhm2AR5wAAan1QGq9n+cYL9R73Q
Ty0Jf/X//Klj+b0H995SiuVpNvzXdf4u2779NvzlT/27pupPr9z/1/fX4Mx16T/+9D+bZsiH5W78
KmHR9twTv3YCLz/5f/qP/+NH6/IH2fbto86bmAsj8/cBJO33N7iQbelDXBBN/74XeqgqBlV5/ye/
9Gsr1KNzeWmZG/CREINcDv/z1374z//QAuMXRvAuRscA753D4fRfrVCYtxi5SdXAIMAfYdMex8Ey
ZP/5HxakXAgYGGQCl9RC2qz/qBX6vXXz25OYTz8HFDVuIGbEFnbGn09iuZuDtzH67Kg6w8uJF2gd
5MfA8UXnaZwElWFTERTBgyg7Mjgu6XdJpE++QxZkz/N1L9GCJexUlXtcV8/mOTa1Kx5wXVd3KClq
e2cU3qLdlXAzPndYdh30mRZSsoVxBYYGs5+uqrn2sU7jhTDDsdZXm7Sf0YV44HrM2Zl/HVZjHWy2
pZZTAp4vuZlwT2eRNbfEKPWJmJgwa92XoFi8d5+BdjwwWNwwpEHFjjBwAHuF0cSJkSDY5lVgDhkP
hNq9nvGGhvU03vdk5my9npjPcKkmHRGYa+QPoiiWO+qq4Qzto76vC5D9G6C8GlEH/kXR3Dh6ytyz
EPeVw057UThsiO9Y9imh40eT4vVkZP6OrVMSeNLm7dZpHBe0Rgb3fZjN0oiVA73fHjzzcxXg5sjh
nDwYJgltQWa/pkRt3DjtAkVotazb0SzkYWqhDGeGeZvR5+Xo4sKNWHjsKcQct5an4WNv5ntHn1G9
VhVMA/hQ2TvJE2Jne+SQSZjjJ6PmaZC7qmM+CjMWTmGeXveYLs5zRsMCltI6XunzpjNbzFNC1t+K
yQ22E8Hl1OAkLKfS6+9NN3h3kqSNjYQABlfLMDf1/Af8/ufA1jCqeHUTicpBbAf50mO8/FDI3rq3
VKBOFqaf27xnkCZKXCamlb05rTvHa6pO1UULhTK8oJPMhgbFSbubWlU/VLKso6as+rNplVlEfYjd
PCjv8OegNlXlGOXcsY+lot62e1OdF+zqsVCOSQ+Bv1SDVxjrU5J+Wn0Pqjs9eGw4RdMGvGxRSGZ0
wjhZWacfF338qPj5mxR80p03NRwPiS8L7j2mUXe+yQEZrECRUNiu69nWrAFK6KTtStAYOwqx5h5v
Ar1idxyuzNK2TwsaXCEtzDMs++tWWevLJJFubLRhyI52Qc1O3lPVhRYqjrjjoLEbiyTdat14cgFi
gOJzr6ep78D7uw2y0tYvIr9Q2t5qMGNDAiFJRjEFD8cE0pm7Dk8adqAMoTRplvo2Qbs9AbXvu+Z5
mcfilrH9jTYQX8GZOw4q+97o9GpDL/29F553qIv2CfgAqcVoT2q8gFtaCcMS1TmeDVhsUXO5UssH
2miI0wZhx+uof7bHAFXAEiR7MU/a9Uwre5OMIo3BCr6wGfY3DEPUVutRfVRl6hwWtEdPtqvNZMIx
gK0TYpo1i6ZAoR29JCOqJjdfiF/pNqNHhQVG2DwU/RHA6dVQMzXvBs7qDWaAhHMSFEdk23Yd16rg
tDGLfFviPkOrUPT39GKrO+E76YGMYvSAa0l/gVbkXa2qdUezhKRAIeRuLZV7bcuJ6AprPqCIS0r0
4f18N9vo0IxF22twF8+zbWQNNxiQpll/aAqNA1TcGdIsbnGOWfUVbvlzLf0vbQeIzXXX4FNhIRez
TUqYzM+T28Xy8xt8/m+wqewDkgayo3LjzRWTg4+I0fhrL/nIxG2JGBeWeUqrhoYZ0u5Y6GmFKtau
yC7LqtuFbTfMFPtd1Ur8616zvK4jQrUpYX+eRtZgvqjlNVgUYSt1rncPpA89NLoLORFp9E1LNATx
gkFFaZ86iXGg6MKOKSDeibByJh3FU9EeUAUSd5Rj4Y5b3Gb3Q+F9E60+R6lJeMGc+RXhPD5cqFBz
Bz8UyJRp4tl5zeEsAlqJKRHlnYYQlaYfJ2N8Wz9qFs78lwom+1HPLFPzXdOZjTxbtO691AqYZZld
kJmpstl0b0qJTTEsAKrty9Ev1itFY+lO8cB+sGTCLVLOLL2DHCbnuYfAc8zWeulDTgzOl4HVTz0J
oieLDC3x7HDGMHnfkcJo4jikH9Iyhzx2CzqzISgazB/dcEASmt6Ah6kegPwiR8KS7u2yMmHhBuuc
vZCr2m8mZGN7g4LpzWdwxeHDl2ik0mWwoXJJThWeLQihW+cxOUzC5/6wpgnFplq1O8HW/g2VH91w
WIvz9YDH4XbBCazHHnEMMlyNBmtL4UBICYm8Hj+j7OveOqnnLzyT0yYk6+C6t9b6JoHb8Q3u9ogM
q0qse5iL02etrNZzrXsHpmnV17q23A8HhF0e5hlCQaSFU7WhUZofHJpBNbtt1FM/LDFnZb/G7cW3
SHR65j+N0+JcVW5ffaDNLpJjPaKtDKE8zXdJZ7tPPEeCDW6CdDsui4lUnI5cEhkl/J0DQmj1XuZ5
YLMZpckT+aDTrcLlxapcMu02L9xecNqv5QvZg//N3nl1x22kW/QXQQs5PN7OzW6mZhCpFyyKkpFT
oVAF4NffDcqekeWZ8Zr3efGSbTF0N1D4wjn7FDdMzxP0Q+AJA5rRaj5GKD6/ubIrLigTH0jWQlWf
clleFRa9ObQoblZk0d3t3DkEXvS6B3VqE0XJ6Bi273WLevsVp5n+jj+u+8JIXyHhoM9dxVFFMzt2
k3ElrFzdEVdK7AX+POPdNaf+diLoBk4nUVaHIZhacQgAqHyJkrFm5zfHw7G1pKM3eZZT9EdBlX/u
cAO4q7Bx5CV3F/mdMTrdjS/b8sg9RzTGYJvthNN07BbOVYT3R5ivcSRjl9YSEgXrYsPbD6WbXVCM
mnskfgG+qqFG5Ry6+Z7jOQ8Zcqtq7RR2cJ607K4s6B2oclxzMylUiSXQmtXiI1kjpXS3nYnmjGw5
jJYpsX0r0ofpgnu56T0vOpeGGkjjihu5GYO8PfaBi9yoKmtaQZHLYJUlQ2+tIQo3LwWk8HoriVjB
AgdU9TsBsM51TKO6cWz/q5uk0VOQ1tUbxoNm56SLgosjPq5Q3BSNsSaxlRMRq655zOD+XkezG3xh
GlEe2rQljdpOvBluqDM5XwMt0pNkPvyMsQHdX1gxe151QvVM1WzgMuHIH0H2YJ0immhCZhp3Cods
ar2hMSR8qfbwerixvPciiWQ0hx38ynigibeJqQeuJbPHsVsH1reoszt8IJWfGFdhk8cvRGbWTxNQ
zX7n1Ol4Gvph2jO0NRiPCYZATAKKY54Ud+Y8ZC9dHdwkk9o0aaXW2AG2OhwQmOKVvndlhIo9wMGc
wHLLNuDY7VsifAyswkmw73wKi5UnlPs1Cmab6POmTZ5rF+nqYiYgM88ymNmtrT5jxFYmyQ3Ds3mr
yVo+2ujj9rPryc3cOuUOo+5wtox06w+i+p7mNnoZiGYBWb8ZgxHV14y6fSmeEi+Iv/puE+9UY8I5
5NOc+3Ur3OE6tcfimFBmsW2JPawumUiI30Rpnn9rsYrUK7H8ozXSkqPF0dcNecWfy3gsHzNUynsz
86BdW/FwFi0mMy5wn/5WACxKTGrESicYd0np3dWiGw5hFqHhrO2keAF3QhJdGmtFUl7mMRxrW9vf
dvE8nwrDaq80yTVnXmGJ2T/L3uM5k5iepaQN7pDyR0597EoQmOw9PrfTqIe1ZVviLXG64A4jgPHd
YnLyY8H6vy7577pk03T+U5P8f+Xb17cKycxPjfXHl/zRIrufFkWP5fqASyzUdSwwf2+Rw/CTy94c
3QWB8Rb/pHv+XS3keJ9MPElBFJpAe1gn/tQim59sxD3IfACTkBUXWf9Ni/xnQYKH2o4WffktTHth
U/y6vc8tCqDecY1DZBhuDhJvmg9D5PaPP70n/0JI8+eF+I8fs+xEGRE4JjkZy5b3J43QbPViwmZr
HEDcWOTzVoiLBzO8rSihq79RJPyypF5eUkTKAiWEA9sJTcKffxafRc5ez4kPk9VEt6Yvlow3C1v2
bLJ28itywP7zi3Osv748pgw+8idmKhbb6kWc8NPLG4veY74g4gPJ5DEG2K6RZ6zi5KI1mF+ZdDJb
fUbu4tg7coYV7Tfb32nv4+6q952XkMKrlKsJ7yKSuOUIO0TNyHpsigSBaaBaMJX20R4VerTXM3vw
yp/sNZy/JX3Oqu5LFAd7lrjyyZJE2AG1b3cEf2Q38UQmHyF7HvS9pE73U4c4mCU56GDGufc25Ljv
oBfm57RwxXPQJtfmMGVsMcp6PWDrPcycj9fIAfxwnebOcG/3hKnNztzczo7On2wzI0jbjMud16X1
srFT66Gp9cFsaEa7ubP3oWICLIB3b60Un1kpnf4UWLK5wVzAIAWh7ptZJsah9BfjoDD0oSP0K6EA
jGIfoShhyn1I2I8/VyMm9DkdVmanUbeL0N2ZvS1es4LZNeHoKT079oQfQc0R8xBim9O6zXdBzT6G
jDGu8zXDSI5606nqr4MI2tccLutnotnsS4QWlaQ1s4++5SGg4RVAQoJOK3tqCpgk2bgThM3i+Q+d
lPy4MvSIEnPLW7PEZLaG29GcA2DGpwkv0XM4zWDk44zoZJzFNL8zJn4XM9wtaMALc1NzHY/5dEnh
7m17SvJXoNpq14ym3IXKZxI9QmT+Jqoq3ad1+j6JvN0kyEBOSRQOmE1mL622PW9OWsfldVdW82fC
UYx7hzCOszkD0Fv1o1Xgo1SmsSmyPKbrbCDF8RA+xi6mdaXrfutMWcHCOBm+Jb0vvxbWksw+J/Tf
dO1ZdMVb0MMB9t87Wa415rubumTpRGLTN9MZNZp490QzPq6KInmKepTeXdyWe4MsNbiE1YjEncjY
xnbNNWBi6rRWnnIaWPxdMgEkZYb5G0KpmL8cfHHiwdlgHpvwwPvdJdalffbT/s4btbZWYUh4YqS4
e5h2KBJ1XKAnFvGtVWDsPGHIazDs81dJqBRDoNb72kJMuGUmA6hqlvLSedJYQyC5ACXMthTWL8Yg
nBt7Tu2tPc39jRHMVBuRrx/qOiJc0IrUbqrc+1pXnwMWj/YhKzAektDNwmt6r/2MgVZM79lsiPwb
c1bzYWvnqxnLz6ZIqoKm2B6IpZ1KwobPoS6n8VhGLM+rdYqhmpG3geT5ueg1rcJqxDqiE96IptsM
k+rzRxfcaMLGn2FgqPRjMMl0G1l9kLAExyVFmCZAqpXXmShDZFjXe61mP3gZyS0Nd1DObDyVoe7N
DQKPKdz1eZ91FDiVhPJZ6Dm5qMJbENBtpohX7rCarxqgNPouwZMZOnS3XZ+eIhYRYBwAfHqvdotT
HxJWHVN7aTFG9nMORpKNA5SV4FtA72qtUgmj+KqYiK0RDwXxgBUWgagvXg2vLR4iRXgsG06O4aYK
yGY1mdAE8WQsXEU7nthq+c4VeCRSC/WsNP22kUZ7Tzr4Le24O1vsjg52ZTDaHIsJP0i1bErttCGG
se+W/xzEfvwwTYN+JxYYr2JNX7lzcQQcmxK2zWpwMfYVdB3HlnzFq2zU0VZWw1yvqy7GA4a9tDl1
7rIADVRg7SyUVBvELzgKW7ZDdW+S9QhzBYdGHEdf8PRX604a9cOMygGnbG0M2GSUru5Hx22/u74b
nvlFloTDZQ3bTvR5Gyi1ZboVhBoc4XFEt6WX+W8lOscU1rMiIqEPqntDFwEsDwi49ZL8wP/zDEli
YyjKZ8eUbHsL5LDAGarmIalSdC89k3bWSk3hD9y35ebjUfe/KvBvqkAHkRel07/flTzTHGR19qc6
8Pcv+r0QDLxPNuN/9GAeALAl0++fhaDziaWHuxgCyO/C6/VTIRh9QkLoWmgEkcAh3gbv+M9dCd8N
ZwhyM0oq2/f/m0IwsJa66E+7En78AmUkhMZjY/KrBpinTtOwhbcOIYqgcklxD9dYGL31XE8dKBAM
R3X8ZapDD/9umKRPJlPPtWsi6MqQSd84jZ+tIqGcHT0XNH9Gv+FdOiWwj5jmPjb1VMdYQkOCmeUj
HseRqcLQvZlOWwj2jbzBT4wi6mdb+tRpoK1K1idwFLy4RrqQJtGZtFbvrTY79A6jjY6dOHf+kk1u
37MkB+V7MbIWLZymGr9HQRQF+VXG6PKG9eNWVP06JNn3ZBI6Gu59ciIeNU5YmcMnGdybQdqWteEQ
MR4N12vJ/iTDAFQYyoyAcJJVX3F0bgJUGjcWsRIb3Q3GV0IMKoWaTYW8LcScHSym7+e8tQZEPj7t
HkV3A3FBa2/H6Jm9T198dbmXTwkYKeaIs7vxyPt+EXnP2WLF7sbAVEBkq6OfbZvygOLRSo7kL2T7
pq3aO7LdTKD4ceoeTWiyr/jIs83Qj+MTxC5aXpJXGRvMqN2ekbaSMRz4o8FSiexwQs+oAbpd/CER
DWZX2rdYuOduZ7AMehTMW94GYPAzWRq6fXUTDq2l0H6ELrS8y4XFe5E2HLXk2BI3O9naekwyiRKk
bL1F8uUslYFoELn0jsPWAcUHUheHtW61DT2F9CRMI5QthujqYvchiLVEiTzm44+oPvhc49YX/qoj
1bVac8DyNfB6i+Dc1mP7akNfqdaerOLn3MVou/YGH8c0ufUIXNIEOWcyetFz2BTk3hL1hQZvMORS
KaoG276g9QAlzcuoBqwCOmiGeT/KyDk6qfTeSOlFoebKEEmWGPv5FNWLXgzbWXNC7o/GkAQ5XlCw
vCl2ByX1JIu5TK+McOIX0FaHPidIcnSblYrbV9Z+OImTWDG285i057jXgtLF1gZx9gbIgYZ6S6xL
cpRL2CbZ0rn8hqHKWGcFkhAK4OXbpk0nyn2Z56iDGpQjvVr5BmQQNoIAP1aIH/hzOEvElugReQeF
XjqHuQuc40eq/MiCj01OL9tXH6fh2jVaXkQ82OZdmCn//PETYaGgw/tIWgb5w7XZKRC961wzwdSi
QNyH+BuxnatJKNoLnHpvJn64cO2CADr5pmhfO9ua1arDOXlIqHPd+yQn1qhwurQ5Zg6I+G0MOYAY
Ejvj+ycOq7v9tKB9eEr5n12ZT8bzx28JTnxIDigmsnpNK8Yv67U+V5mBoOuGPDeWCyXUBDytvuZz
xtPXzQ9SF02xg4/DR0rG0PKe5EjWbiSKs1O0KKEn0fDvEcCofMX2FB2tAQ95z6COC+JDHRzokhMq
yFHQupVpTTtSSMvf5tnjisx9Y7mmLLts8MIaYbVvBpZ+dDLVOCzz2XE9BoXUGxnZyD9mX1/MD010
PrWvDleaA4ARSzfXKZDFFcrx9izDYd20HuNbjyBPtfrhB6jqxMFi0Qc3WFLiUx5N0TMfpp9uQOpa
lxyfPhy3RVov3aGHbYja80FxFe9zHVa72bFsNtiJdz9ksn/Pmag5bAG5LcqoHB9CMvTWgS24sG2h
BS+GN+Dsm67BqyOOmtSbxquBYWKcpk2NoI+CPEzUfFgKvIPGqvIOSRsuqYXrH1xZjDGe8XPhHhOm
Z0faD97faUxjBGsBJwiUMsUPrPSttjx3S6FrE7bBHBkZcwxdshIgFh2o+/umDNN0LXhi3NdWW1/Y
tPtY84slLDkoUptYljlAeySm725QOVexkNkhV6H1rfQCEuKSYQx2ZDHn50742XenG/Xj4HnTsa3q
D1k1YuvMeBK0H88pU49N3RWwVcoozPYwisAhjAaRH9AB+G9jvTPDatrWiTl/z6ak4A7QZX8KkQ/n
KFpRuZI3EDuvKKj7E4QlRMWYkqzjMIvimqAGb+NpDPiYSKXtr7N4Ds7Qe26Ez7ySQXQKc53AKlJx
pm66quEQ3JTauFiVYY9bk3EFippQ9da5xEzZ3c+ukx6VGe2l8smZwSK+6buivdYDSTSFMcR3JO5w
mhDJR5ZUO1xA4b04ibaSJfRjTkCpZc65LWrTfooR/T0DFhEPsBzuUk91F1TihKUmvXUBRBs81AFr
x3IYZXjbod84EGPabkk4MV8SW48AssLHObH9zwNcM+hzZGXuAaSB/OBzK5GA0Rdw4+sDJNaKMYJ9
hz56CQ0itQ1FcgoBqqE7RtEnzXt04s12tAFuoIe3oCU4YkSFJtN2W8JANyliU/0FwnoF68plwbYz
q2GoAJ+W5bA2LBaECtX2OqRzfmTxGL5mbEGQrWaOeTvk7rCqTKM9Kt/hqtZO/mXk8X7S5TDcSNv8
onHhX7d4+OXK0mPrs1iM5bn353yj3Mh+mCKDxfaYW/cgIOVvCtL5lwlnXfc2Shr/+8xn4HOSYmaU
XBaIATrxQjMZ3yPuihlBF/GKUnA8K4n2u8RIqgIfik/vGLdCSFp/ckImJN3Vd2Cb47mbM0bzGFLv
gZWoV+wL8Ya6HlBrG3m344DgeVXUKXtUGNTtTUAHeI2w2q436WAa924BKzFwB0gxVRmslOuPV21f
1V+yATOy17RPbKpNdMvimTQ5BXud67TPzVfLTo6E3PRnAy7Li9aJw5KkmMijjHsLqkeanvrETW4d
lpLXQyAO4aAlOjakv6lpDZyaTTu6Z50iY1FogdaQB5xyk7TQC3n4GTdo9Gwm5um50mFzsEvrc5y7
mNlLHwqA3bjrWsti449lubFaxXVgt+42Hdl2J04Uz5vE7SBw+jzCd3gvzXFl261zj5PBvyMBRD40
TPR50NcKMzIU1nUxs4IPpLoGGEcY1pA8+WaHt10YiKhB/62hKXi7SFbVQ5Y3jPlzyo+djS5yg8U8
hxKF+RZMje+xR+/T9K4ayZhDPT89mkKo09Q75mdD8IWKhBeirgN1yMYefgO0vHtHmgBnapAuG2kD
/3SqubukXlUqNOS9Rj6+tL+pbqyrgZ3vfbZYwUXsH0OZh+emSKYnsy9jsHUVK+Mhfcnxg4C+tEIK
ilElT6pdQBz9KHni9s6Vj+LgMJqJvXKjNNz5g8/nIEWusSJUZoQXKID1tcPx7XEnVOAhUYwgy8kG
no4oQoEfBFW5b7UbPrcRL1y1o3iI8ybY9WMX51seh/oQMj/YdMh4VnkCnRV6/4XJUN2vRJ66m3lK
+lPjTox2zHRaaIRus9O2PTokEUbjdVCNMJ8CzptveTf4v6Fj0tus8L35kEayfEeR0R0iESGxWkqr
liipValYvTExrpBSVLm/zYyOcAVI2aiaw+FaY4rcxFMp15PqGLkEgX0q8krdzH3YOk8834prCQgh
VesqGqu7XGbOui+85jIACvQvZWQ489oj2WGlZE5ZUGuXEZhtktWH5Z4byKQWLHyruGX9/5AAhTrX
Rd9vp6FABJITLHffUwZc22XbcvJOTvISVKpuNrMDoQKv+2syWM1ljnWOmSBJd10xTGePTeRNV6cd
JCu2NZuh8QBkNKU8jVY37cM6G+8sT/aPqa6u4Duf2nAeN11kd7eQoHuGGoG5BxwgrizlxXuRhM8U
ahp9l4BgKdz7XE1Q2TxVFCA2xyopr3qCS6xdBsyU+YoLBJRInrrJGW7682WA8/Z1LIgq5PKxSdJs
a9JxnHrZFzrxfC4GYVTvkxr7OyOa5lsynkS2xdzvDV9D2T62cIgK9ALZQOr2no2XYxzJ6tl3wMcu
jVV+ZmM3picEuUF8dmrzTeqovR7JAlplIdfCsdBZzOdMfPU2LPI0uES265mfs4o/Cb0SpFrfodjv
dl4GsYtsOK/Vn+fUbdauI8IkuEvstrvj6XeEEV0xQf6pk/8Xy4u/LBRMxwvZsxCPyh7H/TUrIon0
MNkJdW2AWvsIJCY6Q1C0H2d4Ct8iRA9/4zr2/rJOwOhmhRg3WSW4lApMCn5eJyDwm9j89M2hrkQE
EYrSvedgfiuY/aQbuxne0xKz8k2iwsE5CuFDtMDCYaTVde7lJScfN/bWR44obiuhrJsKXTxEWiyj
zyrFisR6mgLQnYm1PSZEaH4zExZNNPSunB9sBO1i240FgaLDQJnZ5t5b4yktH3or8vrdTPgK6jvI
bY77ZaafKEDxjjRsCXA1av2EXqTgxHhkcUzeDYqXb1wy9W/hrOoHJ0qo6GXH6bH2UQe8mpU7jmcW
3IGxnJ0mDRaalfvZQK63YzchcA0tTvaJvyhuWRlb/l6kFuam3gqb149euPK7v3OZ/2UxxvrNd5nU
hMSEMJz5ZWNVUCHHfg+/yJsWS6WX5fQGwEZp1/7z1bV8o5/HLvgpWVj5WJyZfTj2r1dXKOjgupIf
VKYlH3HLrmMr647Ph3sPxC5Ba7RLzUgTMvOUff1vfzobxsVtTUxIhFL2V3ulAbwYlBMhNXlrP/po
ijZk3uHAqzGQsIPip/qStcra0BVt23/+4dayF/vza0f9i9SIzEcWaH957Tr3jLiJRXP44dlTGiki
KUid/Yien7YZATEvXrlTc5IJRsCVKeqBxq9OgnJxw1k/1pT/G2/+zXiTgy3EpPrvx5snttvDezH9
ac3944v+2HNbn5ip/cjT8Zhx/nO4GX3yAo5Nup8owKb8ExPDiT5Zrh39m+Gmi3CcK5LwU2zsfNUf
SvjfT2xE9P/Wt2z9ejdDicARv4xWlz2tbf/iyGXmmYpwjpMrZcUSYbVjBfc0R/OOeHm5zzq8Csr8
mkN6O7adyyYWfk90oUSWBzS+au90Vrc3ZWaa65/exn/xbPFsBrh/ugdCRk6c5qFp+3iPzF9X4yOW
P6+wQ/8YKK9tbqOoMG9DYHf8DkbsFcSfNQ+Z5RruNiNgVVIOr4xW9WvIqEP8ja2Pdd+D8+9grtFG
BJ/n1khuEB1qCf2xt14ruJu+QLfezjSOvhFuSi+3TUoJL+yNjetLIzws2W0b1yxqlOMWbSHKLAL7
CvGUTipZzgF4UOvIKzs0pn05bVximqqVQeraVSgGoLv2lG9HET12iIFwVMG0d+5myx9o2gGna9ER
bxeVNiXGACj6awWr8kImACWI+ihHMtay0yoEvGXtVGyn5ZWkIip22UcpkyO1v687urqlzqlF/DzG
ibEnGF5cdUlu7YfB6d8z0IHkKKLd9+nJraS5Ih+yfww+6qlonPZBP8gTAGwFaUwZmyyYKcHImPZv
OteZzjUFGrzSol2lS9UGNvTVXOo4A7MXJR1O5RcYAxR65gAt2Ega4x5BFoVgkE49OYaKx1gwP7Dh
L28FsDvMPRFFJB5MK9mFheF+FX2VryBK9quRof8Mi9HM/ItJStxFkR+5ruKwuvOgR1KxoqYsrhE+
985TnqBpGi0ju53nbktsg73rolLjDqQRqlPkQKPfenuS6+tdS+9erC3hD2taFJ9U0MA6jE7cbgMY
YMRvmhDGTVyV7iz12uoS/553vTuFfrGkGZTmVUKmxlVEzNoVIRplsolrs3xppdU/NkGT/9ZpUBr4
3Yz2AePmjBrfHs+OMiFegkrbIUEjcqTj1Qub+XM5AQO0s0b6GO6Vu5vBbKGmK9r0reCyXzm2GNeY
gBF/YqC7mIHSN1R/6uTpftiiC4z2bpeWW2kglbN1Rk4UoWuXVFYCERieuESQBcpyDhvkTgPOm9Zz
5/ovHt9kbYylgacpGrZepK03O8lTWM3T9N0G23rdoQhmJEtd57au0ms6AP+1p3lnERmk1tFWgJ83
jXamdD1LBMcYbxnKrwKv70OmV1UAyznCh46aIJo2S9wks/M+Nh69sWcL6RqlPEajsE5R6yGQHnkf
jyqYRb+qLLDUCdjSEwtT3j13iHGwq3yb9yrdQWMG2VyHsfuOKo4eLiu1eJx1W58hUtH4tXNXXHse
xFWnieK1HSK7wIIbLsvd0o3VXuEZLze2jDTccXRq+6AA1Vugh4tSPX8N1DwSnN27x8hnuJb5LCQ3
rQVOlpNQv7LcDsWqDf3JpGmZa4thiiiQtelaT6jBRfClJsph2HidGHOU8RaUSKdC4T1aKA5XFYwu
1BPMcKrz4v0nSWGCwt8kPtOJnkOkWudxWGL8aHw6ryyxb/vS1fcodSwAhHWqRgTvfXnLjL8FuBbC
vNWNaowd7EUsAK2Y/Ruf4+BUpbhzcQOU1XNMzXTJBkcyTWKncB3TOJ2NjvXEJnA685ZOo3kE728w
YBgyd2M2/H+fazTaCmtKrxRj3msNBvVuiYx+ghaIodyTFtrmAbV9q3FKYzsly7UvincAC0aN9zGj
h8F259/12VQaL4t5HZk/AoOL7egw2wYmORmrpGXst3PNKvouZqe7YqWgXxNAiPgILHWxpOoOkPQ3
s+EbAr5Ckx5A7SJJl13qntJIIWHRSjyAgSZcO6Yougf7Yn9uWKVfgmmsrANIjOTOdd2Wcgl0MMbW
IO2/NBNO4pXL+htg6aLsYARfvKE56SxEtaO6lmGlmAFbeiGIOiGunQKRwa0xSqPYeApJPGxIqX7j
fI8ukZHqXRf4/RffIGJknUTmfGZ8QaDB5ORHQbDpttMePgajHY+E/8YvyLIt/sFFxznPTc4OHnY7
EQqsEEFNrCOzgnuae11wthKPOQTAirRYmb3VXUUjbeGRPnc4SUhBHx/bwQih5ZsCiO7g8CKVFWz7
1H8H4aM3OnRb7OCj85xh1jjmTBTuIpzi/NTq3e6ARhG0XDi3YCbPeczRP3vlOQE+/I7a9xgFCIN9
D8BrQg+5Cc26RZfp5jeT1wR7tzFavmAe7duaGx1FfYYTFUeXubZxwWyILsFlBIuRltY0vuS66O4F
28KT63Vuue7btH51vUi9K4cpcgFSYSOQoO+XuuRraRTNO1epR4zxFMB4dPNAhVuyXFLA6AqZKI9T
cXLCDoSo5yxh7laPG207TAZmKU2X6OwmRlt4kufBfPZzKett53dsG2WQFNspqpHUM8Cz401OKzmj
u4JwxD4u0G8w2HGHtEWmAEkz8XjNsG8R/CH4uNI3VIHq1jDd4jKZhC2PsbfPcyIht44rghktROpc
9xmG0pVF4XUbF7V7pMRqvkAcljs5GNWmkSafV2zmU8PNktdfHJwgfM9MfbMJLNniFyURB85IdR12
jLx7jjPuoh4yZzIrUgiou2yUY/A+uUACu3hjC0FHbEG2mCyQxjqP2itgsgaEXx0a7srBxwRAoIw1
Mqamqy46xeTWLHY3dJrZw/jhgVvk3MwMF2vc0PcX+nwe1uznr1OvgWzVcIudM5Sb3iYae0IWgI+y
dfIqN9kCcFUboI/BO+ab7ivUyJbV52xEV4Hb66XA9GyxxWAUbacPbx+zKDCRH46/aDH/yQ8fYAvC
3V6NxhwwzctzdQYGiUQaSAoOQvHhJqQ8EZ/tD4+h+vAbIn0e77lrcSGaH47EaDEnqpzJGT6UrO4O
UPIJPx11nMY8Wl3qL/KXw4dxxOzYfPge3cUCGYqCgzaNnHYfNn6ZX7N6YY3F0V7d5DBsnjFfdxfL
0cGXLg7zfeMngpkvart3F8AT2vGgQ73YC4wURlKZziq1Zh4ZXZAO+wzI6p2NT6S6CtsswmMWtL9F
telma1po88hmnTymulHGqncGpp/jwLhInvxwshv/R5H9v7bu79o68FM/tSN/gR3+HwVyU/9JswIC
jS/5vadDbfLJdE3PWZQhtHCLlFb/sPdaFrpmy/V/RF1+GHX/oV2GdLh8VQi36cPCyzf8Q7JifXKI
dYN7/cMyHP43TZ39a+sE69Pj94KQR3fHr/cr6rDqgr4fC1+TO9+CvYAloCVWjlXo+Y15aloV2pQa
HfShYV8QrF6ZnyURH9YWAkvVP9oV4y6xWgidNkPnXLQ6R/BVd234kPkAnH25HvI6Q87R6pFEBpdu
ERtlHU2QJrTGJguyxq7UESx61WPQmAEWg2GpyymvEYBliDCjkLLNI5XwCimwMo851dY1jrsYr1zX
krjmvxic8XsKnIBwgBGjopfzfKpw/Ff5iJbLo05+TP0MCVgGZ8NgWb0wn9geRlvtdCB3SjEv+7XS
Hy8zVPs3s7VRsdWyV9f0RAzz7FSioxMsAWfSvhKz3NejKvejEmXIkrfJjn6VdMFNFEmVr/vJRMZp
GJBW/HaSe8lBMayMksFrWrnFoY2F3uUzxz8s8JpvDCcbrg2iB3Vro9Z5lXqyLtpHQbNvZC43ad+j
b0xIQkEPmvD0YbYjNjz11YsU7vQcz03gr0XSUTaMDbm8UNg9XigE/cF+icu8O2vPKve9TSPrWoXa
gvOghOktwSqxsZZENgL2AF4xLcoK7R191HPP2KXHs82wud9nudtJnKKChDzFpb5hmz+Z951fbG0q
uWrvyBKHb+ONFCofNqA+zw1U2eRywc5zRbNhOMoiyVfVgTRkHg+JGsKdrbXeapk3azhPKtlNtjR5
o5O29XhEl/q3IM7MtxkRz67wuBt3iyR4a+J5eavg99m7SFT4n5qxfYDRmZ7wrJQvDYmLPC4Xvg+9
vDyUKk3MjS2CW/LIxWawU8RViJq6NUxdNrwAXSy1TZKy29Gtj9s0ENEt+x0yr2KBFAk08BVIrzFY
NU5VPNAbLDacdEDCmxvNkUBem8E5gWs+wq0v3A3EedW5FX2NK4Wjb0LgVOwTyVQOJtlw1PRaO9YE
MB0iPKkPoaveTe0ZGzWF8yYOBQZd7oDs2AStg4qHhRW9gx9a58ov3St2UOHrIoXfKyq3mHp6Rnnl
KRvWGKpOZ9PH3SMhd+IGpNj8lTol3gxdMj2DFasO8YycdG0YJoab1gCCrVoD51oz1jedl+cIynnK
Zytb4eOnUg83gCSbJz/p5EobUX0khSn5LJFLU/zIuLwUbmuv+5k+Q8EGkw0pnCKI2RoTA2/ee2k3
rCdSN6NdU2NZ5GRB2XZqeXphJ5TtrajiaNf7Zvm9torpiEq/WQOpYKoxTtGKVfJ7btJsOJPWaw+z
3CGngVs3rv026ukzYfQeZu8kGjd4uAJRbDqHVE+0d22XtoN/p0EOsXJfkUU/TOLH9PV/T8W/eSqi
rmAG9+9nneu3MvuNqJI/izl/fNUfD0aefhYcXzAWtv0h2fzng9F2P/HwM02sPlAsmF7+w9QD59e0
yHFl5r3c2x9+nz8ejCAxHL4hUMUfj83/ytTz61zdJC8ZxxfM7cDBP8Sy7M8LJEzA5LINw3hTayA+
ikoQA7tDR7YuaCTvsRdMV/moltrbLOSrbFz1VLiseld9VHeff3r3/sWI01ogGz9N+ZffhuWCHbBF
MQnn9ZctwE/uGMTWbQHZR93YXW3dJAVrp9WACC5dj0o2mLK1O7wG3MjMjKoQnRuB6zzg4hlzJtaZ
oP4WSWne8j1Swi3K0nqaUWBZe5Zk8Xfc6qC5/vNvbP8yLv74jf1gCQ1H1IRf6ZdxsZsFKZ/tJG+c
kfsRWcJcPiEHCZ2dDCYQIgpwSM78EG35jHWZM7IwnX2lBGBRoRr5LaVhsNYocRh4yAzxIYs7k7xM
AVJxi9AvvSsG0uUIOWE8Ab3kGazE/7N3JttxI9mW/ZW3ao5cAAyAAYMalMN7pzudjUhKEyyKCqLv
OwO+vjYYGa8kRT6pcp4xUMQKkXS6AzC7du85+5zSbAQKFreac8bEOOS/GSv+/TJIlBGSC4GOmPV1
edPfXQYoJSGReZAlPpSRZYhCeWWlJrcGSgV1HWnfPlSBkb38+sNc7rXvr740JNa2ZbzDvcgfy6/1
3cvaugqtqg2LS+HOxgUXcH8hxNeP3SB6+vUr/TRJI0VbSg8CLMM6hxPgQpz5/pUqdlUaulF5cSsd
HOYI7mwXdBwoVrQbN3rdo45EwOGWfiLsMf/dTbPcFD++UW4UhrXW4thjdfjp5VFWI4NeUhvlgrzN
k55pHrCCbGfPebshBKRcOh9JtBuzeiSQMy3lH13mtYfRm6wb5YhGR2OWkPCXSILARFOZuGFc2pWV
NlRrXSN6kIZjaQGhFs7c/24Y9/cL5cpl2SASHOgBYvQfPz7d6YG32IF2Rs+Tv8ZN1wIW1dKuWM7T
UxEexyhOv4YuykU119HWAewf+6YxyPcO50yJXjeUxDAkwx9xI+Q3xhmRPP76Elv23y6ywMYkpAP8
28DqJxcV+3e3k9O48ByjTpyp6BZeJYLLaFHxLnt0hxfHJzFCvxvyye5XRI5JvzEKCsem2mXLVg9+
JL+H2ML+L7MxfB6TvDxQ4cAipGD6RFamuw7qIsDFttQR0LWoKQLk2ZdxKTTqpeQIQ4Pqg9QfKhFz
iPK9TdV2bybhNZyWPkvWy/rSUcV0H/WMs5Q2UE1N1garn+cVwtDkJlvKIOpb6xgtpRFQGKqkUY9I
suCmiw/aRx01LiUV3TltDTjsDQlE94DOi8przDuJRQTxBJoL87GO4MDuAqlRr80wG756H1Uc3QDt
S7+UdlXVEhNCqOrBYHTwLR4q6ESUZ+lD/FEZDkuR2Czl4rQUjsvY7rYeSeskt6LeGh8VJiInqk2G
tEDqhqUIzVtBOVp5t1FAWOzaMMpuz1ZjwqVcSli3k9mLyvXoZDZeRfeyo9T1Es2kYsrnV9cpm02r
q2SGu+OCgSFY49VcimZi0Kmf549auvioq9VSYoul2J4+6m7IudEaK2G+L/jSFRsQFTq1OdV68lG5
y4Bmjvyo562ltBcfVX5DvR9aS+U/LoeA+OM8kHycDcTHOUEJqW4cQoSy4K4fa+RhKxIZp6L5Ri/O
NOfPLdRhSYCQ17CUl2/mlCedaBCKoZTQL13akStOQFU974hQ7wKyqBe1c4Js+EGXmjjQKUVH3HMN
AkIZdWg1xKO57roAXg3uJ0shLDlMuXRIfZ0R3ALqgRK1Tyc5LnSezOtunLYT3FFjUBrt6PfshVtH
i5Lglv6QcEK/divckQa+9nxbZHHjrWCiEru0USQU4ljyEHGspoBDiF8u+GRwvz1S9BEcIo7CgKoA
ilOYIxqjP0qHD7ZP78OfRec7tIi86HVraBTKMHbftX6QsU4z3WSKaiHKujDRD4NjIWQHTNUvVFvP
077laNYQWBlGMt8E7YDpwGvaIt5O6P+mvd62eeXbJiFAvlT2lDHZq+HKL6qJZ63KEfbDWV7IlMhK
tFsiEmF39QBSn5M89/KDaBCQbVLmnPdzj09sy7HGNE7Q+1sMnDLi+LsLmqEqHtiMxZF0EzPd9hW/
AYhFpjYbFJozoSRotcdz7tJ3pWtYVA2sFKM/NsK2kTIGIuzXEu0ZR0zZUp8UcyLmP/Cves7a5ReA
fQ6mtz5gvreQwBOl5RNgXos1xKZgPfcBQkTUy5V3TdCDWb6Ia4QyeZXM2gkHLdikKoC5JSNPVhtG
ErBjo9gYw03qWRFHAr5uZXj4Gbl9QlH7tMcJfiOzUPvSkNkzaaQWpq55MWYsoOjfsUWIxykbzf7i
VN5EvDnZNmc4tGxJYYu6c+kkCD6tII6M4jNpiOCY6ylHP9SO9gzaqwu7xw+usq3QH65cg5t32xdk
3W9QyNJLyHsjydeZqFPcNWOwiQHjfM7GkcoiCZPhobWd8WvVRGI/SKwEqLtsnCNMtvg5dlYmilku
8iTyJ5nvtp1tPBodKYOr0dHwFnTGJNVmMPMk3jfKNInTlWFr3saa9J7+tAGBtMKzIbMWl6ia8G5A
el+aI9FY8IuV6JONEzuY94SNirubuQs4bNfwFMfe1gvMa9KQrH1vupBCDmBOx/7cqW4pPqNJXWGU
IjMqx5yXLssZe4Myc1DWeiqXN7/86iPrE78X46KLZRe8i762+agi3Aiz76UDj06VhWl8VzSSR77p
qQpC/o411eyKaMF+gl3BJAMn8xDhqOzPuRahkIr1viYqlFQKsUHdaC6LBg+TzztiASEocamTu4LB
Fzb4ozvEsUs73065L0igfR0LcgBXqsFDJDqlt6eQMjehJ1akyYPLbrFrCx0otBfWny2kCQArrCg2
j6Ubev0pwEw5rKdGgrWd5SR2lcnHusT3Tm9pltpX1S/SqBpMZfo80jtq90Sm5u/T7C1rSLyQpjkH
4A+IzQkKMK5771nTA2jBYxXS67ZY5qZmjO6ZDLcncikT9PJmYy6AUhtd8BCZEG8TbQg3mVks3hbY
u97BKkqj/iNnQZ6OrsEttSHtmnsEHRGfqBrmYcMmg2LSaHpU94GXdeD3IqbTlN518gWgh/eoTZTp
x9nrGuNb18KsZxxryIHkbJMfxTBtCUQfQyc8VFyWEf6o52xnxjDdWU2SQEEIZStXtphECDbazyMm
Xz/Vmcjsqiwty3PhIIXWOt0i6bkucIiF01hFvmu3efRIJYLczitYRlg6cfOkEQgfMOKDW7MLTPVD
FtZG/GKUs3Dx7VCBTZ+qTuDiimpCwOnukJV11IJq/EpbSBt8KMVOeog93bhT9Auw5/QM5jcxsBZy
Ic0uEVeFMQhUl1MtYb3VoEP/MiJmLoztRpQLIARhiaE7ZRoyy5y1o22zjaGEQlCaYTbdzS6mslVq
KTxAE/D/FqMW0bjPIwOYx4TJTcDjEHtP3Ot5ey08uiHb3qy8ZOuiXh9Xqv8cTo2tQT3LjOzeJs2X
eR10e4u49cwd7uug9UglDbmjN9WHK42DA+27WHQpvvqmisTVVMRZoyxdMiehLGnhOW00UOh5S8Tn
imqs785ZBvYAcEsabtvITaP1qHQdBBvDx/UEaAPfVBDJ80dV+p9Oym86KctEj1PO/9xKOTE8fG1/
FI19fMs/+yie9Q8SbqRE/mQvCjGDM8dfAwadbomNOBBlIoOGj9nDX1FKnLz+6pvAC/XIiEE9JSiT
0ef+OxMF5hc/neEQnHFEdlH62oJOxc/JDThT3SwJlXPKzWpxMTjSGNeOMU4jLOxWqzrWLnBEiLNI
RiYCEFOrQUymrWsQBmfiVY2HDCq3loPtpORRG21GBx/s3aA3yIEWg428Ff9qdUkjhMZyyyaSY1Ht
8C1FqB5MORLaSwegC7d4O3PnZrDq9i0Nx7uOrgSQMTjI6Locuc0szwNWWYdrwgCnB82dZ44RHR5w
v/YMtseV6ZkJbjijafWbQhmZjWKd0TlLIT6FfYZUq76iMUsfGoJSPrfZLLBfcaQwfBwOSXVy6EgH
G+icLxru6JKXmJx5o5BxASmRknhnMfG4ijJ2b9O6cD7XUo5rzSvHLzExndfZ5oxS9hOcjCZidJgM
puroQ0WaS5tWq3bpnGeHBKL6F6e16xezJVZxRSqn91Z67lumFhY/gG88YPl04I/gPMAGuI3tWN9j
7zU2rG2er5aYSrr6Xn3HtIYFG2eivu7GcOBhr6SXE3ReovOyAvLLMaEN+4Kj9LU3+hagcA5bChP+
DrrrdOch/wGEjQOQsh87GGAoLd5HWRJ/436w75IU/MQGGZB2G+UF4FPbafZtqYybEf3JYzRLsq/c
vryWMzi3QYUREnW3M88W/e1njZQla+XUJHSXFsWkV2XMDWibHYbYIIS9s8FqIaLvN4ZZ9BsyxqmE
tEAhUhTzPgPCzhk7qOcv2pRXWxeow67mpHGwInN+Q0ghD+j9qodZn4JLr9XlTamFfb6zZm3COjQ7
g2GwR1r40dLVX/+GCWkN0VmzzaqCLaqD7SLBe/CsojkmtG3G4pgH7ZiVayDudeJtIb3eu5qxJE0O
GOLGecOEydDf/rOifoCXf7eionf91YL6f5r070vqx/f8c0V1vX+APHJ0+iMWglcGs/+9orLYOgZK
c2Smf2IGaAD+hZtyPojMJk0fFlJsB9+NbAVNa8wIixgXHBXggn9nhbXdxbvwXZfMMPhpuljGxmTa
8Jv+1IXkhsUQZfbQQDPX9XtbGy5N0cF2CyJ1pPShoNLKZPLLcZy+2WWLbTK1iDt38Rzcl2Wvr/q2
0l45rBI0DnjqQjcZ9DzNmpBppVPAbbbkBRZfez8lQ/yIzDXbpfi9D3noGF/KKnBxGoIGYPnfdBNx
lZBWkr2i30K7J6ELumr7iuepIgAmDkLHBNSTmg+smemRVNXiFEiR7dCbrkhsKM6oRGKf0zxBnEke
4chpOQ7EOcdqTBcg2rRQHpFDIsIIMnVbVi42q8z1bqY2HNASOsq8U1rvXWSc6mdjivUzQEByb4ZS
1FsMpdnOKM3wZTn4XagFr4Zy+nNgkhajc6QznIDxa03APVCkSrzTqFt6QxPgJGMoTL/Jm+7qTQYY
xMWzi4kbBVHDFG9nZ3r1bWR+vBUNmqw65lRIRFX6qbYSTgOK5WaHqyzZezTH1sgQ87UuJ4NDmdk/
l8BdyamN2JXKeH7zpnF6KZpe3OGTnfZiSpqLIxJ1h1A89nXTjLc19OsTeehIf0Wv1kTUy201wPST
RsrbCMHEW2mR7eHuL61Rq/+meQIinz35wqtOZgEFIdDUpo8zfZUiIENIGJzJ2MrplGkHIoXTNYmu
QJCGpt7V9WC/hyQ74yftYtITrHFHgCFLfR7lV2OWM5NXLUmPCHcDbSPmpD9V1pQ8hVPsfZa1k2+Y
01dHaATjQzWM9aMXWPF51h39DE9HDUi9RPwMtLO9SXo9e7BKq9rlDD+81ViX+t5WGRLINBPibkbR
dQ5Di2AKKam/QSPJe8p/wpuKrsZu0Yrhxhlj/eo13Ctl2DmBn8xW9tYrVV0Cx8n2k+rFacFq7vLK
IUbelXAYq8i4FGFl3xHJiz2bA+uF44A4maONnaMvw9vOKtvHZF72yLzNDrkGwrMIxoC5re0yjanM
zwVC33MdWhwgDKy7CfyInNibNtuOVmTfZtV4MqMRUycYgr2mdwQuh91r1LuotSeVGhuzCuRrLcY/
7Frlh5DEDzinuX0oESFtJa2o9SQL80lY6ds0CoAhWmiZn6VbPJaDmJ/atpoIEy/0O8IcsXtjHNeO
ttbqtNg4s1+iwbANf9Sc+pXDT3JFzQan3ULm/0ZObLQrBr4pnOPsE33h3B8ESVY6pcIpCbmIoxBI
G/qMBo2V5Q9StN1X4XpDQz6R8diVBfzH0TkiBd0VpC350JOImoizJL0TxnJOCbK9A3P06ARzcSA+
GHdp1aernsWSqZkXHySn/S3k3HotWyhYQaGSe6BC1h+zwpQscLP5M7KqFVEm6YvUNfVJFhUoXCJn
fC6o1FdNBJa5JiD9qjWKLpxTn2pAY4nveVu7S/Id269+Jpg429XZHbjj4UULxhJvsTDuEj0U+4Ly
mDibUR8uhT40b6Ijmx3E13rUldyVxkgTJYOEwdFRuC9MsGpav/qMcnZkmrUpcG7ezm2Z7pB90jia
Jpuu+YD3Fvoact4wmDY9QUPIW8qe+CbPGz4R7AAtMEs98r7RbbDMtVjzsj6fT6Wm6jOoF31jGNpL
Qv6YuwpD2uZx5kFscmpIYE3h+JkWP4PT0g+ZThA3mgcK1iQtv2ZONJ+CMvLubOLsD21rq3w1h1p3
Fy+iVCkL30ab8+okUu0SZEhXnXZy51e50C+DW+q+G+QzTAI3czYU6d4Tgjv9MltR9AwyLr7J5+GL
B+10zyY6+0SJDxe8zeRrDGNy0yZO4XeT5t3kvdVcO3Si50Qf6yctiLMLupVqQ9s13BpeGa5nhmcb
u63Fc0qPaO8wd900gVtuI5WYf8wyxKIKA/XVEvWyufSz9RLlWfwJ1gzOf/Bh3lYkXrhDCptSZ4f0
GowguhoG5uARodZqCGuFn4CPvoA5v56mrtq0ynRPLqORhPDNMroVEmuGSBGLYFXHrVzpIDCmUPQ7
fA/dIfXm6lPWB7vYqJJNOgXzNaVRvKmGAQ7e1Olz4vcaMx47VFsHWMPFANGA/j9Mv4y1CRgc29Zq
wPh2jnnETy2g/T0DPwV3oG68z6njxOu8GPWXLACAyMoUof8015Pp2Ne5T7S3ypL6sepcbZuHsr01
4iI72JYWbEHmtXfZNLqfwtENtoZe6w/REOu8nAw0f5o0B6qubC7NVH8t8Oi/6XPP8t833Qx0Rlnh
TonRwGzrChAU2skGbzCQHgKDuV715WjndEyLXo9Z0WL9blG2sPcnSQgXgkJklfR1RtKT8Lq7Oqyz
fRnxSBM0IAmZm9tmpHccuPW711TpYcgixqVq1JCEQpNwi/w60Crfd3b/2W5srLNlC/EHX3z/Ne2c
zzhEX/WgfyfJ7LNbqvvCIO9dQ8TP69X5oSnktGnqGJBMWB0ZlMnHoUrNpzQZizc6yuq5CfjGoaAT
+urEExqsY0UfUe+PVd3WQ7dD7VXPzplSi0D4hf1CLFlslp21cUp89spEYtyPqnevdVdPzkvrBO99
jMgbPdHIhYNfZkKJpGdGcJu+6yeqnl1OUvg5rmrCpCoWUGovb1gbKkhxLk8hWk5tiRMcE3NNkUfM
AgOvY9/E8jMmpvoLvJIwuQYqyk74vI3msY/mKNhlWGcQrykOC2Bcws5OvrkMyLVPdh0oGywkMCZA
mXFaHmoZi3Wh6dOu8cpiOzjtM7g7LMAqzNY6ujQMUNYzsdjj3okr6U9511/4SrX1Mkk5CY0nbqwb
0uIYgegao/qUqLgnTYIepRb5VMx4SSIM1Ed2EO2BTLLwBigPKv/CmC7orCB0cDWB76MkiuLx1Uq9
6dh4DjJVECk7o1DTquiXcosEuh49ObrsOD6kwZZQn2k9IHreuxma5BQ29q7F+MWRzbrLZwb9Sa2F
hxnm1KEHWn9scjM+dnp44xhZRm/VqEDhON16CmX9pRdOBtPCnjCnDfE2oVu9YcaG8Isou80YWJVa
lVHKRkYjzre5zPse2R+6bpOIQz3Q3/GUUEbjtIlJHEK6YHwj4s5xn1u9L2T71lvLmPoTPHMqDp+O
bYzn+z+HuP+fQxwCi+VY8z+3xe6j8tsf/3Vos9fi2/fNsX9+4z+PctL4h4GgAKkGh7Yfj3L8lUsI
q/5n6M5yWvurNUbTzDQwEn80w1An/b+DnMWPQ7DEcE/g0vx3DnHiI7/2u0Pc4opmsVwCbsn/1QlQ
+XEIXzeQHXPPK/eabEFnTFH5AEG1AwrgejmrkP0y5sNwzrQqZpGtXrLQ1g76KC9417PU52mAYd9a
+R0wyOKa9fqTDQcrXlVZnWxLCxPy3DMsbQwS2qxJkxhMYI26MJGqJQjEVMY1UWPz6on87IzZWWgj
So8qWHeN7fn9mNugI3r2kSZ+7/U+vuSQif1aVsUKYE7NyuDOWPBQ1sU6FYunXx2jFQx1x9dSjWpl
p/SiLco2EEPvLeXgOgfTspGle5FC7cZYVn4VFu/A/c8jDh6WsQi6a7+1zPTcT/MVgf1JD/kqZhjU
tPHrVHUl4vv5ze7SI3jHNxSvL/XUgqwKMo5pkXjmUdzHjeusRhC0G0az86rQ3IvRiZd0yF4lUYBb
PcQjB9Vi+QQgVrpr8lTekyXerAVltxUZZ0KBPHjVY8ajQTM8hmK8dwvFgdBkotFk3tsYpN6O9v8+
DCfyuMzyMBMEhcGbsYaOwdWy46MZ9aavUvXoRNP9WFG3iPQYquyVKcprySxBRrieVg6JEBZvCGfE
e9lNVyvjWk2i29ZeRUKGlR5nliFQrxGSUOx3K7PkgzIjjKyBTUfQM/UIBghMzR7G6Kmr4mkTastn
GeWvvTFhcSDEZNWNIF2X16osvoC4NYSR+rUzyY+hVjTckJ110E+VLDUfs9G7yPgy24jPaapOJhdn
75Kit0pi3iGEkqc56IJV1jlEBHkCOG7LCyHWTtaRZ803jZ0cy2l+aqyaQZ6tHnPdXqupQNVAF3Md
lPErpaLHYEq9ueV8Qt4BKS1q4ktay5dY6V/dWtx6Y2z4DtANJMH7maiffa2Gx5n+BoKAjhtV7Eko
jFaa7gIK7ihb+n4+OeUEV3Xkenpwu46e5E5QwGtXtZnDY231pyI03jwBfAcgDRGQsD2YXT3WTf9o
qew9x2Tj6w7pBn2uHkVgRBg2umqbmUu0FDIBn+KSfsXyuRuFg+DbeinrIqEWsy8Vk7dtt3zf0q2N
lORWFM5LLJtpT0glec+GulSmVn1JAs3zJSiydaMFw50gym2dqTDwGbTY/oSKfF/LaTiSCzMc2txx
D2rQtNs0mrJNPVf5baFV01anS3NkYt76uPLEGw7TL7hFnRsD2x9BFKqMQS42aVQla/hsYi3TeXwN
ZEkLO6zMzNkh3CiegIM85UoDdzpbLeUbuyoS3OBiFemXRpCjl6qMTBUHY6iI11U3wbYgTBQxDnx1
iOeqgdOPTH3loNrJtOhalAzuRs16KjXkLi0Isc3A1FYVU/NWFGz6hZZEG85pDAEnVMjEGm9zAmDW
gKKDq9HZ3SosuP3nxHwrDVJk2zrHUjzoPs0eYwsMjusGJxwHHLchEDTML6bl3lq67HekoSAMSeWL
1JxLz9T1EAzNO7KBk+WkvxFT/TTsYBVHC+ihXufRhzVvLH//nZSKJBKiz+Dm7a1BS1eir7uF43Gh
zD/PmAx/oy/7SV728WrwAWCpoAI13J9HK54Fq8yhF7APedTXDAiPgLGjlSNY0L/bTK9/7kP/VfT5
tSSHp/3f/+snidjySvir3AVqr5se8skf39copRJJUIGZ6tJXL2A1XJbjhCmOT9cOqx//pW9//Zp/
c/Evr+mygaP785Z///iaoSjw37ZBsZ86O+JMODyWigdbE9YePDJRUrxfkoZPTcvq9uuXFovk7cfd
mNcmQVhHaEkM/M+oErgYI+wct9gT0CnWSZm71wk10bJcnJIySffIjN7GVg1ERQ3Dkfk1zy2OQFoP
09siwQ+L+QSWnl1X2AxWcs1Pekwj7ngaCbjE/2Diq7S4V8uE4Xazze3hHqzQkw6DHHEs9FQ3AwhV
lmCagYx9Dm1C4CyX5eHX7/Rf3EJM0NBYMnjUcdb8dGHNLPZyUOLFPjLbrVXqV9BW13xu6t98oh8R
AT9/ohZCSFfarsWttNxh3z0ZmMVdxV9yr5IadgCvep2M2NogISE81PGSdetClgoX8v4wXWWn53fR
Qomx5vC9HliXl1IlSSkgDFOdQq2l5Tb2j5rnXEQz7CKX5d4ml9kPwyWwWZnqJUT+tMNEUm1UPMWn
Xm/a+yJVT6ph2+/N2Dp2sUtHy+lIKC/i9yC2AaLRYeRs5JY7pSXvQflBQYTP07J5V2IfTfY+iorY
R81FsE+lTqnExGP285UmEGdmk5/tueiHbBKPpUGN9esL9i9WGMIlmPAauitNOO4/fo6zxHyJCqlA
JGF8lBOKlc0m7AQhlNj/+rWWwcHP1ww9PopRFxkwMtwfX6sxJzCF1lTs7XS4t9r4mJe/WzA/nqSf
XmORyFrW8idnyJ9eI44gRma6XuxLb6i2baxM3wrmt2Wlj2cx4ZQKjqlpEaZhXsbAizayyI6aCp4Z
MXx1HWhxuMWaFTNmFFEJm3hEcMGqmvKzYYTvMzzTDYahdJ+h710lNpBMGAftTRY7GzIGPrkd/9tp
XXrhcM/9zKZuIQmDvFr8p0zmTNDhXm3uegXAWDfjd7vgFqzj9Dyo9AjrffJdJ6FANVBk2AatiCKK
/UHv7svCjDaWmE+/uSb/4onlWnjQZViHGeKbP16UwqwWHH9e7I2MgwJa2diPOxqoppbyniM+AVr8
yTqb3EtuO5UfoMhE85LfwrN9cjETbzSn6LdjMHMed4xy3Uf6CzA1gT8b+1k6OJegxzvWB/YlYtwN
TpmVqCrpj8pketLN8W1udQR7eH4F1SEZPLHfaGqXRvrTRCG2qhCs7kQ27rxqvA/x2ayShvvTqlj4
Wmcgdx0H9DoPCNgw7fnJq5rhT/XI/win+RcPCXvG8g9gDU5vP31GI8Y72I9DsUeBQ1IBxw858utY
GMmCKvzNFTF+9oYsuyM6dYZ8tmGY7t+eyYV0gjegL/aNif7RWND2bpAcCcfYewbXZy65JWd0x9C3
WaaAYrzEYXaGZDnTU4NJWBZe5WPRrjcemRx0y1tabpP7tU2NG21wbzMP1jZMwWSlilKsRdW+5cl8
r7KJTOllM+Y2C0X6GoxLlTqaDDv0M8TnNfNtBNpxtwHG527JYiWRgbtmthQaSpsv9GiCOVrHdxC9
uK2CvltlKB4OylXXj0MQ7fdyDUiyPBb9+Bh3HCTdlHSVueaoZ8/jY9OF+moiCNATwyNI62utxbSC
qNYM2a+hOUzr5T80gpZIdlhuyKoftoYFvXh5jFplX0o5PjrhcoBAHsjzVGl+VlMtQf4/qxr5uKz4
6kazX+rE5hFjbH7j2eqtWcZoPR8wgOgzkLTc9xSluJVZL0k03AMjd3xRkodQ5EdtSI5zXtc4CXmA
uy47cijekRzJcCIcuDF5OpwRtZNhf0E+VpANZ1+GdlgLtAz+cjBSS0rMWDclrWL7knXWi9kQlfDr
x9v5F483tQ7WKJJ+uaOWOOHv98kM/RjjXDvft5I8jHa4b3X2vUUfF4AnWS/118dRu+w8Y9t5VHof
z3wRddtpbMdVnfBtdS7WaDSTjZd6a3fJa0XZHda+iSpz46l+2mdGC5IyTsGe0qjf1EUWvtVa5p2r
xiOjLGRf7ObIuylYy/1ZkumhscYk3fQ0CMotvRHks+gxssmwAx7tUlmHHAzZDyPEK34SUmbLpH/s
ULWvGrO7b9Dz+l6foTfp7y17oa/TbgXAlIp1Pc5wR8ZHkJzuOjeQ4BJg++a0c7Vtqu5ecjrYp7Fz
GdhEOGT2jwKc/VLNd/Kv/fU/wrPfyCS49M4vPXyXP742r236+kN37c9v+kt6Zv8DiT9bEpMSXOzk
pv63UMLQLaRnnBscV0AM+769hhhCx36Cse5PmBlr+T+VaJb+77TUzJ91EcQt2Lpt0FJD0Osghvup
tMhET9cbRNINrFgPRc6cNkQ+cCyzeEiKG7Si1sSwOx6C6I+o19x6ITGMjzb8wEPLQfIhy92lY8Sv
fybd0bk1m9a5UQleH5rCWuXjrIiGlSkabVvMcf9itXl+aVxZQzo2vR4WrhtfTOUKH6dyyMY4zOam
MiK6y5MtLl2Y23CRCBDQByBVaaoX124c+3uvcIAiLYjsJ3RU49HSGrdHeewUL2ixg6dej5B91nRg
7rPIze95vp4cN50PLap7xv8yvDq1Pd/rRtbcq1AANYLIdUuPBvXcKLpjWjGmU6NI/cExMKREwMdw
edfZYx8n6lXKvN5D6IINYs08anVdtVfMfdFznUNbBbtOcpIIByb+kTQeJEFV97Zyks2gAyOn/1Ko
myYczRu3bj8xnSMvgI1TNitrEJDURTU/wsZD/Gyorym0KHQfYKb2jNrjmzouEoz2ld1+iQsyUlco
ooNPZLLkF4KCoIl10Uyf30IPHwGHXZMUJQljTl13RQslvppem+y1LLwd0wTGT6LS9Rxhm2iR9+z1
sRxvVFT0NwW2nktk0EfBRzhODxNMnG2qvNTvnNS8dUkr2E+YK8/EjI43FprmPVpJ8ZpYojwmSMUf
HNfMcOinWrpZajIam5HpHvLK6s8zyRTb2oC+SZBUcYduWTx0SOk/Y+bL3iez1R9NwAF4L1SxQOO0
i4jlNrT17oXPinTPWhXetSaj60U0MZslwIN10Zn6ZizSeTfqtrYBkaS+1WPL9K+rypsEuxYNrmEZ
wXHjgN/XPO9NCE6dft0YjNGwWRWZrzLmopZTRHfsLXq6cjAwbCamuzC9Cctyodqu6JO/Uqi4p2LJ
dKDqqS5WQ9+mL5ADaOYMnL9lsgk9zWMMjrbvppota5+FlbvX4WT9QfxtctUrj601DefbFPoChh18
cDT3hJuvArDo3qoenQzLuETFUsSOZP2KGDWlpCOjs0/WiZbZL7GR688QsXAQeam+iYjtONMptpnU
VPVw15D19LnOKhMbSMbeU9lx+OhZqX27gLsat4LSPsjiGuttd4+vzNykWKamVT/Mac49CUrOLuue
GORO2WtcQJJYElqFNLFdJziIJEHf4hnNwWamna1crAUz+Pla9Ssg5fkTy0h1Jdll3heET9HTyhkY
apV+BnZW0EodqsqXdezCFpggDYd5eNtElrl2akd8yZjeU7ohUXhuEVCHK+X204PjpCIkezTTNnNi
RBjhgvzYg3klNk2TI8HMWm0P26Ka9NskQFLha1B/84uG3+tJGpA2VtIpg8q36jpgJYmreU2U0bcM
ZKS76p1cncUs84lLY8fpOpkG7SkcWpqiiWHDu8m0UK1FbGAOm5OiNreKmWi+qtxK3ZmZbjw3tGRI
8qpQ3dfbDL6Drs7AEl2FWoESrFfmFl9QmC9ws8lxQ9B4OBseAowjk/MplDk7eifwLu+hCPG0H+eK
QfPsd+7/Ze/MtuM2siz6K/UD8AIC82smkBOTQ1Ic9YJFUiLmKTDj63sjJZUpuW2X3/3S7Vo2mUwM
ETfuPWefJB8rz+hFOnySyRg6b0aYBkTgRQjTBvM+53hX275TmUq6UbquTb5MdlVp6dbhFkk2LsZH
/9YBf1MHsAtTcv75oG1dFsXXtzZ+69qPlcC3H/t9zEaHAjyojYRch8LL+eu7Bt3Wf6NrQSEAyMbQ
GBFRI3wYtJHjREmBWvKbLPL3SuA3xJIWyGiTpiqDu3+kSf+28//UdLDp7jEIRAaPUB5/889FNn0h
5oNlzCNI75+IopgJ9ly45OC0T5OVvjoqQsKqnFsfG7e7JhAMvOQ4pThk0mqtts6d0zvpARphejl2
2bF3DEToFKSilkSDqIDs7ATz6dQZrHAofeDc5KqHLgGik1O7m8pVGBlYHS1/V5yqoMfwFzGyXzJ4
fK22IYtxjFwxnu7XCay5tYqSw0vS5qnPXKQWcbmqK452lpm8Wiw4Hrp2wow1lAdAb+S+6uWTBuV4
PZu9vkpmNow8sB+UQb1NdO21B2zGzzJFLJkyhS3RgaWNUdASJ42e60oUfB+rGltflfWTpSUu6Ht8
f4PC1yswjKF+I0eiV2xQ2c4+LNoWDyKXpscTGba09OYkfRepMq4si0tZOrLx1JpfCjNVR5YY3vMV
uAwqO2bcNB5WQgAfKn9DXxmoqgKBGzEipTkBZcpAD6kCayb/NjVOhCO3/vKT5GM7q9jtiAcUi2Rt
4hJUmU5KdavNp7DMTu6U9X7W8JFYEs0L06BDB79B+F3NH0TWVeqpc3ifNphGA3sRYpXF+1TU+LB0
CYoymBDrkFnNdsr5KMgUjevg3rkqqj1202rdqES1R5zFNxjlnFWpkhstE7e5C+i0kDCK7rBSsnlT
zepMM4Krp+MswqZj7x1NuTs/JHE9oejDk+BVNs+BNumwyBx6Kqp7N6A5xfLI/2Fidupj/qgwIRgG
TZ670RKiusswHw+22wqwLctT1PLf0jm6ihsN9knZCN/uo2RtBRa+WNxYK7hK1ToHl8/z/E7Bs/Qs
+dOzIX6l8ci9n8+lFFtsrykFR3+ngeBU8jMA/+EDIT8UdjVfqnXjrmUjn873Ow8dmlEI0Ii54fuG
EY+M7ZJrWNbUHp3lZAeVfhwvOU81qgmMdTydDqEzq3J5F6DJTPdZxP+0nORV1/hDePMYNwPRu+q4
XOCI7iasqP5Q857giggOAxl+lxHivzVDvSfybDiS2txhp+NhcngbzxejqHgpBoX/tErz15x8WD/A
dXfIRGOStcNDS/RRcJiQbd7mTUJVD7NqNRCuu9bbqtrMuRC+TEvVI1eHS6r2/A1hRG5NQ9MLMbN2
JDQ+xjlIcZ+Cw1wjyiTbLSlQtYDK1EkppNYu0ktH8KLirFA5kqOZQf2T+WSnvRN6Ep/6yLw6v156
Ms87VeuEPxqgpDrgTbgt0N0S0tJ4RuQyNY7UYjuiFvJ7bXkNU/gL53urMNNbKUFxJIxtWUJ4BBib
udi8uTbnp3xm4rcpOeRvEehBMcwzdwPjifQ1CigSqbjuyxPOK36Kgdlvmfa5a7fn/TZmd96db3Pb
DTr/FY8RKm5aS4kWvJBcoOzMiK86K3xW0WnKLqAeBUQZvyKR4hZo6TtKUyQBOm+PqvA253rrrgkI
CQ6q7IojtufxyhzNrTMkr0oYTysKnuIYpCL1kSLFGLNVZReavKfMy7XjhK93Q/YLYNdcL44Ko0qC
9Vi+7CRH8s/igG+XaaSxdaOsQaEw8su0occNpJNKQ1XuYTlvGAQ3cj/QBF68yI43xrlK2K6p+xwj
WBRDjcVt4NYpNlN+Ur5Oke4621kDX4uLkBOd0fdrzkC0tnr+hKEDucorUu5yhxUstxkonNcm4Y7C
P7+0uMZ7VLvKHb87ujElj4Q0jZOYlgTjAC+PiRKWbYcG3VSPtMVRZq3TMiO6p1YLwBbGeNXZ6TuC
Ri4NRSi+TC6xBYvTS3N+ZadxX40Cb74xto2nOCZL4CJltDMluCFWjCFTWWdbJ6jf64WUmHeQcgMT
LH7MegJnN95QU705qmL6nJXCNZTDh3wZ46bMc5Whu7KXAS9syPAwxSOdSYUoHs0DqqT6VHAkjRbf
JsjZ/Dk1M2i6FhWB5bvO0nmaZ5m8iqQcPSSU5CHGqrgzwzRjCjRUySWW+O4QDyq3UFcxv3NiIKjI
T1QwUFEZtzcRKTWcTpF5IXqXzOGS9ZS2qg8iik4hwtQKpQBBIAc6mi9KW5ZfyK9+M2ICw0i/GdN3
9ATKDE9BmcmuZ/kfdm0hyw222dGtCMSo9XWVSN75hEmuF7IVedCHgkuXnCVlk+nF0FwBenFs8Fcc
+3ftNLfK0xQa/Tpi7pcdg8jV25WUGSa1ekrr+MrsLYEWg9RS5bboKB8i27r7UIr9L2Nam5Ym0kxc
l3RaXP2XvjfhK2I2Stnt7HhC7zdH73HK5qIXzl0nCSIzW946I+ZJ/+vP/UO/fflcJtC4mhkSfBM3
fRzuTQYw27bqdtpwXux4B/U4/VIMDMHHKn3/60/7Q4t0+TTGRbhuNBdi4S/V2zyEigG6r9tlEw/I
Ugm4KZYDZoLqt+/17yHgbw4BzGmXTIE/PwXsXoaXOP54APj+I99PAJpp/MaTQJWvm0xFTOv3E4Bm
qUtqK7EvGg06/hPcWd9PAEL8JtjaIUQBHDp7rf7bC9Sc37jVjFYEZtJ/fAL4BXmzYKVwx9KlFKRh
OyjulkfswwOLTD2bEzMUnzBLVB2Ck7yZqHf4O9dzlrvHygjliWOBJEMpBRUZpcot6NZpWxjKRMUQ
k1SeNSNVJ5gJDJoWLh5XQbk+9gTLqCq/h7xn6kaEGTFEBF4CXComacnRiI3boKSoqKqPQlHHm8gt
Bg9I/rSFCZ3eLgyMnYuuG/ir0n0tZgWiZmQMBgzpOLoeAZBkq6hphxdyX6YXW4+mmBWKy0YEdr8Q
v1I5bzgz1wdiwqpX4IbJS8th/AbfO6cdmBzPkwTJ7qJ+ttc6K9fXXobaSlRM5kPAoCdG6CewEXEM
5rYR950+zunfLBnntej3M9j5FlgM/LmrKu+w9ivbKadlhFO2sT7NEgyBqXemX4klksUlG4Emrahb
G6997t4APRRHTEx8tcpySnaLlCywOUqQD9ommOm565HXmNEVJrjyiwZO97GozeY2mrA3ETPDfJYj
AUryiFxs7OzONow4VnSNXl47jrxvwTfuCEA6oosWxF6LLZUFkVpYqz68JP/P+uz+DAzjS6M4Wh5g
gK3L7PYPuhJEpmGgQk0xyjx41pa7H0LbfGJAPt4otir3HWl9e6IhKLiiIhc0fdp501AUctBEB1el
ZBagkR7G67BADDiUuvkpmPinWhfiq6hKDXGEGK6jzqIwxexwYzrBA8EuYuvGcYa2iwLISjMiCIuh
2EaKVLa4FyxvKmXrz2rOM71krV2os/6lsLrjQMbRrmUavANhz1ySiAkv5uzgj8wPfbp8ERlSzxlg
goNhlMMbsRPUGq0+vFUy0Pf2ROqN5FQC/4MIhqrvNm08jLe8lOkVGnJepiaNd6n+BctxIldWIC1C
KTiyMmZjooclaWSMeNYZ2om7VWfOQCKmBrSLYrwdC+7Sqi3i5BLBZ32cnEw8Tm1RfXXAUklOe/Ts
4b264OBncseLqGl27ljFeINb9fLMJHEKrb8E88GXEzrHI7+O5mQ3Sc4wa7Tl4laJ2/G6aTUuKPzl
TTw7HObM5d1U0pnD2tA8GhG2RzdMw6NhSHet4r67+utn55c1izYFVjdEOjoqRXZ24f6C6RJMKYOw
t5XbCIfJqXW7YqsARH1Ax+t40qaXYLjLsyPL+Q3C/7xuWpxgcDem6EtSlegMLREcCIisH+3awGVE
4tUWstHTSMfUq2kN3uOqpOzsJXHUSa8X24x7fyyJ91ipLUyfBkMLR4ZS3I4oZg3I8nzVqVOmS2Op
/Fmupk2PYmFZUFGKSLNqNQ7jivAX9Aq/c+zHK45S8+n82FYJRxNy+qZLWVPOa1UZvJeZoz45St48
uonWPGIrrznKxtT4RF2S1KWThvpaqOm2RrNIEiaJLSg0us7aQqpLbT91IufaUety8v/68p97Qr+v
V8vlR+TtgC60rIVPaf8C3Rtq6tZwlsEtjU+LXC3N1laTrJVPyezyDTQCYCg5G+UumWLw8iZJndUl
gtJo3DpqzPai8w52K5HVwcFJ++oFpYWcVm4NvmVdaTJ4htvLl1FJctzXcads/vkXMJbtlbqJfVmc
FVof9rxiThupwZO7zSwaW+Rvjld1FYabmsRvHLoF60xQD6wXwmKJwR2l+BzUKyw3qnmhDXhdePdo
YKDJfNFHW8NhiQQGx0sXEEfoBHeZXS+cHmD+zuqv//bzfvzLxTc44TMlQl7J+PuXZ3+AhCJnYzBv
S7Sj9KGaJnjnaQ6cHR2I7EGDnHSZjM14nQGb3ra5wzcQRUH6YxX3B+R7HMtcIfeZOUggurVy11q5
u3UHo6XRglLienaa+GgLvv+Qg2NYtSBk3nu2CW5RbLw2wdDt1Xl2EL/W83jTGUNabG16bZwTTJTv
Aslc23XBo4g0BlCO4hyA9tBrcGxrQ+JMuKmyaHxmhgdNZuiDfTxFcomSKaAyCTF+1UK0hoiZDPgz
TSU0f9YrzGxl+qrlEBGIpKlXelpV+8zog+fC5lWnJhhvzq9e4CrhF0moKBxnkDI3XZEGBzgZ4pY2
x9RxjOF46Io6+qKSzLpJaDY+8+T1X/FwLivIcmkSOzh0zNwuDXXm8hko526rGPHQJPL0TgWJwTiQ
JtyTnSdvJMJjLQqjkaRB0UC3EBxojUwco3FoPNPOxqtEm9lL/vpBoEikMvvpSXB1HPUu9nnzXA4u
//7DU8xaTRsk7etbOM0tbiWVF2x1XpszYnC2wBwicg+YBK4wSoUbSrHqxRLtfJo11iQfls4+Umrb
g0CRHWqUNgNx5GrMJFRJ4hxbZbFpYW/xumq2+joNanbP8t++isHov3axbSgejerc9mDhlDgcKccu
+6I1/ZzQN54Do9BxbepYEDaZhgtsRcB6t3NCZfSmubL3o5Hfj0NJdC1pIhNyVsgfbm0pJ/Ldp8Fr
8FZ8qU22FZ6vyJMlvUgiYAhR563d2cjWKDmX+1oNcfvYjOmOaUg/IXeOZ9/Vp0etYlaokyO94u/B
I9AkvBBuaPCwJqIx1hZavzfdNnJP9n16KLVE3YGYglxm6XO9nWsRlXghCNpcY8uNHtgH4odGSbBZ
z9Wg0+OM8+SxwS1JZHZaW+Euom5hEKqzGqyaqIqwmdvarQIilwJHjuVBJclwq6BZ9+TcAwJj+NP6
LZwQla+bsuRlZcOFagbJPwdtx2uAkW4OUAI1huFldFruwrBt9oFqsOvMWqK/RnqAXI8meZVeKC1+
iZrAoFMIGJa5GbO41zwrWVfbGkXJxMqurpUCmEtoDulh4kHAQAvm/EIxMNqsTU3XFzpU7PA8dfMp
KVwYABrD41tJbbkDdEiOStPM8zv6AWfvdLPi48xNaSBYgYYtTs6DTxcIey+tmmjNcNCmhajwFMY1
VeZqDCVUTdRNaFQD1YPGlL3Tw7xtacKQhEjZGqyGFB9uNjDLY/4e3QiUXWs2A5crQ0To6fwi/Xuy
/ZuTLYJA2gV/frCFDdDK+K39T/n+H6igXf76M7P628//mHOBSlIZYYFT+jbm4hj5Y85l/wbhDJku
9dqCrFY5Tn8/5eocZV1IQvRnOAcgWeJf/WAvOZyaKe74l4DhEaP8s4g+Dtkf10rWSajZ5J6i3DUZ
xC3f/ONaOZEEo8EwUHcpmJs8fM9C5Xqcgn2y0DGHYpfH6qHBAMnT/qTxbCZ68zenPJfv8oc/gXYU
LxDfmVH5L3K20rSsynFCdVfKSUXU/ikGu7GaAY6sBMoKpvzEBxhZcFlVYbK1UaL7g3hmCIzHn941
QDI2o1VcIl5kWF7Z8PUWeT3wnxWdQw+aHRVT9WaMqCZLBg0FQof0c8LYY/nHyTDwkE33zVwSn4JR
QfEn090ZJSlQK8LCjnTzi2k1qy19QUU2uu6pKbxWvXiYHBQdPA07VOsrrGoraquLsAOBGifzyaC0
RnPM+MlRltgw+pSt3vhNesTSegqgUfmIJNHk4oO23GdNV/wmtF9w/DOISzToquQSWfY6r12inSPS
qzOvJ/QFdOLtqBBkUQ/ShzaKbrP6jPVW3RJrcwNiEs9F8Tqjv2yTdF1j1NtaM3/GgKCReOHiLR8N
dZsmDigJdXgrjNALra45kpCNf0/FYmc1fNi8iQltCvMkXP+7rPwv/lRMKjz5f76ssJSU8uVL+bFj
9u1nfjTMFjabASjD5U3Vlpn5f5eSc2QMVB8LLRv2ItPmHfq+lGBAVTWBog4497LGCBagH0vJgnFD
UY+uzjR13ALuPxHTGctS8bHscmzqAvTUtsPHGajPf15KVFzsaqCAVSXiYWFWob52pu5JfsdafYNc
pUz1I97ihjazedQBVw4UXAwpbLwZ5WRU4QForpPql4VCnw92GGquUCXI28lk3Gy7NGnHYJs64Mji
oxkOPa8peZBJ0O2AdPFZ96oJOoZCFApXN0ZHrc/Nxc44OLbCZF0B99BzaMkPVDgwPVN9wLeIIYwB
+7Mg5LJdl1ZLTf8pqWdk/j4thsE+YZ3vIvc6Ric9tC70xBWTG06XgF1Jp8o6UqgmDrtw3dYheiHn
e2jvv5vx32zG3OOlQ/bnr83V1+E/u5e8aqJYfv347nz/yR/7sAqGiw6i9f0V+LEHkwCx7KI/AiA+
7MEGUlXVQtD0I4WJ1+2H6lT8xpyMrVvnrQG2per/6MX5+b0xFuMMFQAVAg0Eh6HMz++NAe02rB17
3qWFSYbZzN6Fafjhw0W5+fYafnTn8ZZ/fDm/fQhvuru86fy/pQ74cCZqifyqeB/nXZcKOFN2M3sR
R1NIBUbr//VHIc/5w0cZXBYby6Gtmr9OmOhajnUC/2EH+RqnSRanF0LoAYjBKkdkEbe7XKOjOM6m
ASEBFM5ff7zx68ejJaJrygEC1hmFzVJufPimIpsdc7BEvUuK4Y4K+dGJ/65k+bVicZaPIMuUzjT3
jQHBzx8hpTJ1aqDVO1Mb7kZTf2hcrVx3QrMJh6t5Sv/7OP8/d053fu4I810gcQqVaYSFq4uK7Zfz
LB1awxpdmpLGQIxlmOZ4iFBE5HiLEP5lvXFvBENN4iQKCZWkwjLJV3XmMhLIU1BkHirdeGUL+Pmr
KHHSPRWKC7Sp7F2wxVlGiFXTuGgRRK1Vw4p0zxX6FLEXSa4zgB22aP/a98JYGiayVcXD1GBFUSaX
hM5UKfQr4npcT49Q6XeEmj9MSSCPsRUOHONQ9EaeUbv5nWVm4WM82SX4a6mfgrA0r822SG8tU0HX
Y8gc93wbXnV9oa3YEQKvhJS5MlWz3vTw+/eIFy8B2/QbPc/fDTu7LWPjzZqdUyvLnJRAJz9U6vg5
7A3cQ3li+QpDc8qyZPbSimNrWpv0cYhVNZtk+Cojt8Z9EF1XE5262AWKb4i881H/WlfjiOzZVazg
IEL9wQYPdEiiGMNXY4Mh7/uvOlGcd2PRxN6kJcnV7NYh3SISJ5nZIq3pQ88uFy/1EPQ7KFkBY+kx
uiwac91FAfMgZxouzFBl9s4JsOWQOkyhu0fe2I2buLTdu9pGZRA5QLiImbWPFRoi9aKotID29Cil
dW8UtvIY0Ye9Bs7M7yFRV9yVhHRdsE12O1VHtBBL2ebcVTO6CPJaXiIOMH0YwCk8aJdHJK+Tm7rE
5A/9RvP7qRObPs7UB4Ozrwf9elwrwKm75y5Wa8b76oTTCLzSHYa82S/iUlsFVm6gNyC/gWROzd3P
igyO9ILlqZoLeZPL5hi4k/5cz057Z3R6uquVSLvURt3a5QXPAiydeANTftyiz3iGrGJOKOy7kExk
fdzhJ3RPqkXVr+iVvARHVd505GCLppsuQ7JbawZUmbqRhFs/lxahMaTqVijJRzMGZWN0F/HiQw7m
yLqJ7WYTEH2NtLilLQtp6XNC82LPjz2OPVVHHtTeWA2nakrv6Ssvc7lE2Rp50V+0CLJWcdQ3q76D
CQsITNsKHRyqplZg4vIWrmLV1BdTyahvpVIAXJOE4RBNGjINR20Tqic9qKeXRilVtEQKzoIwUS5a
pEFbfcRNY2VIdL0kJwUgDWg91WrNp4WpTnyJqyj6uqTfsgmqaCJE2wmeHaw72MZDdxsGwXAxglda
22U3oO9Qoi2ybcjQKRwmYagcS4KO5gtQoRV4m+EAP0s7jnDeNkFiuQ9lWSZo1OPCs+zoRQ/0R1eb
ESEw+7hliKPuRK9/trmvipOFnxA5QTW0udJ6PB9A3XXrPgCIMxsKkAaioL3a0ehuzMml0tTVKamD
zCvq+UscOuQ3R2pK3jgzij3ZFZ3PdOs0Tox7xjLcJQoyvRJD4HZO+bVhYNX3UlNsGlTNoHgVtios
uaX+0vRZCoansvxm3NCf1u9Ms3IXs7ckaszumxuicPWXZbC7j/NB36oaob/jou0my4g7ZBrVfBVk
aUsSdlBN96XmEElbmvNeG12Y/8J8luWAQgeXLnVjUK6zKhAeeLwjGrZtxAawIlUQn14Y0s7OSC2+
anJnn/XiPiVyaCUCrViHjjwY0iFEZFYCL0gV5zIM0q/B6CbruW58uxPGS6ca1WvS6f11hUaEnOOM
d48lwbqOJyTtVPUZKYFC7nQHKXY5zMMTrBQkovFC/1YJ28ORavECrRQgeO/kfGSP2lCrd4E9GycQ
i5anZ6621rI8aValmelw+6PWtwqeL220xi+k28GIwN3FZS7WqbSTBzMysdS7cZlhDMi6tWaMxjoh
f8vPHBRB3Wwbx0yPB7rNKOewJzjKDuUHKpbafrOJd21XqDwzD/xkQvyqY98xCNe2hRnnvhTGhFhw
inckXKB1stxo18X02cqxY8Lamua1FWspLcMw/OzQM0Xktc1o9nmEdI/3GiuXJ5ii4vKYsjvdCbU1
+B1AnwpQ3U80n31ryPPHdkqNz2NvRVeWtObHptC9Mo0HwDiVlFedVrWblLCgTTvZyQ6cC6Rii4eM
zfO9SBu45rVMN1YYNHv2x2HfI4llDoME1rpotXwS5HxnTfevluTr/3I0FgAUKEj/WxX9ITL1EoFv
CdHsp/r+2w99r+8h8KL9cA0bwN35jPu9wHfN3yivmYpSjv5+Jj4fBlCZCKDjVO/Lh/9+JmbsTpoV
pwXGefTt/klpb+pL8f7xUAxmXXDsZhroLEKXX72aUrOSmuCQ6DBjgqhXVFsWywbJnWJCqWD0zyo8
misFgMNtXE3F1TxAOaudXNXWBbJlX0Px+ClpU1ZkKcb0OnLo6qwspUhWri23o0uySouUkvUIgJxn
OljJVmVAdskqSAewQBG7f58N5VEN4VqtSpEdq0imNzY2m22uuhH5RQFJ22lmtBALWKlouFvbOY7k
PjV067JrJnJU5obccNI7W4rKwREXUyasx5jluFvbuUjWIxC69WLZ2JI01GKnLYNbKATUYrEyjPtO
fU3TuXyx08zBZMcus5Kjg4CByAd/6K2RbW+0rodgxA3CmkBKMQmS6l4D47bDk6e8DaWs3+0l1Jgs
a2dfBrn8Go4iqNFWV9pNTHLjttV1CYTAGA5JStcVoksy5WsdKmSisvEmJpEWVVbpQJJI67gK1SK8
aKpZeSvOIctMl8UV0+RiP8X1U++O9S3ySgvXutPfR1XbfiKplS5ihtrm1Qjs8EkqaQr5yjQmROxh
0q1wCODXdop9tqSVrIQay31kumhohNDkS80gvlsLY3hEdsSK1hXZK963dufOcYvhOY7fZhWzAGFb
18ocmodUthUBUfN8UQVZT/AtVYw9Oo3wJHhC+poUbZKbGqZPoIpphXCVOn5brjQbwO7ZxaSBr6dA
tviibDyIs4OO4F6UuImpRtuR7fmOkM3oMW3jKF0PRaULELNl6ecYBzRPCUyAlZEg1wilzZjua4l7
rWO00xDWhb54NWl9sImWcWAWLhEVQ8NQCqo9Mw8T0eR7nAgMZtXIVJ6A0iWuI4mwW1mox416so8h
YgTPnCdaodLJL6tWSdA86dq0TvPBUBZ0lD3RG6rCB/Y0IAFuFxqv9TgYFQlzpsV+xnZcVmq+m6uZ
pIzepqVZMgW8mnPTPQFSjdbkk/uIA1BeAnu3pHmFsap/Y0Ka7lVJvsuQKErk9dSVW4Np4cUMqbTZ
JG5b3LtlEjwpuRUqh6AWNYbpwtaw1akNUWfq0N3281AGlM+p9tyCpGbjL+rupHVF/ZmGNv75atBe
UgmCZN1P7XTbDHbm7Aw9pcLA8lzuYkEaCqFAo0FtGkXxqgs0/UHvifCqiSZ77SwUvSsNWVm4tuWc
7YCgOZ8TW7VhcVOh7ZHou3fMzUAtTIxoOQnCeMq8KmzKjYNE6MUMI/deMqNW1KHyrErqxM1Z01ez
AvLJM6GVBVPooHhKwo4ERVKZEVZB3ZbPrW1gf2eTrPbUQa2XKzjYVuzS7jESYwvZSZ60BjsgwAve
Z8lxbY0IyPCdrJrX0PGBZPaI0kejihdleufPQ1sf0lKzD6ba2OChOJNyHQBfw7llWYMeZa8Vt1K3
fWbEWPIUc1vGajp6dMoDwzdsSaMujSBrGayovVBRsLgFyqCtDasZGLJeX8HN6TJkYvriKo9p8ROv
njymcVLT6tNQHrGiBd0+CEdm6/QEq8+9PVVyZyhOQ8COy+HNVKfm2mik8laaNvPGRkv6m6meeAxC
N3SZhAhXrmD19RvFierPFnEVX4ngGZ4no9Au9SYOMMgPDX123QQ8tXYDvb6OJjdIPUdUuacpTX/o
7NZV15wjPoVpU8FNcIcLaUmE70xOPauwDwZh0JC7C6wqUcMIIIyZzpBVBhHXqJH453dhYXZbwKnB
Kgbk068alBA2M46pWMMEs/xaHecvs87wADOAVXul3uW+Wi5BB5nqJNcjJuC+uzCy2iratSGHKn6c
lTCjBrTheSG2mVIcr6tI6hrup66bmuQ6GAOOF4tnWEvIMSPHSt5aeabeWou3mGURl/HiN+7D4cE0
iuK2pvN7i+49ECs1ToKHYfEqY1LBtozCYQAKjpcZVqZgkVoczk5cFTdqN+Y3TNDqTRPihG7j1Lhy
GdBjYcJKkZwt0xpbHmajCRPI4qimlYa5Wl981omLXbazUmWDCAobdrM4soezOVtbfNr14tiex1Yw
nymwccvF0W04eLuTxeUdng3fcFKjrzrtXfBpS7BDu2Q8TEvag1tW5D4sCRAhX/ytWlIhhkma5CLi
FB6XzIjUAK9Bta/Mu1DLpk1iTGI1am3n123Q+ek5fKJbcijQH5AkgTJunQ8cy+kor8wlsyI4x1dM
WhrcDnPAcTXBac5xqVwXS9rFtORehEsCxnI97+SSiuGSEr5jubC3RGpQ26dLfAZBXuaJplD0BX56
vItHhahviXOAz1HbiYm3PZ3ARsNAmVx332vkdMighLe7ZHfwPtGKx6wiKfnpHnGLlqCP+Zz5cY7/
6JYkkAHrSoyeAPb50qDzoyUzJKkz47pbckRm2x33DRsjKk0xXBXEjahL7oh2jiAxG9JI4iWXRAWW
uG+WrJLiHFsSnyNMonOciYEQc4283N7EfZLeBEvuCbEoAzALzXoWSyqKWPJR2sUGAc95iU2ZB5LV
fAQoovxUEKwSA7ZnxY5wv13U5+gVtXBEtO7pizzHSzaLqblNfWOdI1twItbYEXDdmmsGc7V6FFYb
s4+5OGtqYM5L+AsbP1e+XDJhJOEwy/F6AqNMYkzlMsSLEBrBl6d5MGuiTC5ameEI6FolAsykmzGH
VV5xYsZSDllymGVordJvqGFSIEfAw+U3DDGPrIDHgoRpQRTX0IqpfcfHlJ7CW9KP4sFtO/tOW/DG
NZzjegEe5zroY7tuMBp3fU6fYLy14COzAL4b8JITuMl2N3Sv+pmlbCxY5Qa+sg2rf4cjI7uptcwf
jFw5cnPEylnAzEXa1u861kGoelUNuXmoOaFC246znSyn9kTWK3SrrjMi4NjSDcM7xwJvls9iPkX4
hGAKf0NFn88F/85J/mZOokHdoxP+50eo7ddShj8LFb7/zI8TlPob0mONI5TKiQUAG0eZ74cox/yN
nIblVLQMJBdp8n+PUjqnqh9HJ/U33bSNZcQABZD21j85OaFp+PnkZLiL85dfxgzGMIR5puB86OO7
oiSxsHQyOh/h85Ai4WqbtPSxtTwVivVJwpYukIw+Obn2BAEDXJtNMNPYHzjSO/6s1GKvk8kBD5iS
vNAGc+92KRmXk1p5tlLDm+9d+T7BG/LKyMYv5hDYxK5XfVZBl9wqYhLbWWk7+ifDvK6cON4E9Fj8
DnkkESfOzTDHXuq0+UUxxAO/jYJDH+rabxQBiH0w5EFtISv0+fXUQB+oWgOuUzbuZWPPJ7MJTA+o
kb2Gt9rdiRisRDiNwbIFVDj+tdMAFnDbtOGjZbCmioE5vp1n0WWrxtpFovM3gUSLb/AAS98kqeGG
A6hvIN/uRugFyPFJOrVMvGX9S9lptNj1fvAkBOvXGKnSRTrAKdDduVzwv9bWJO7Al4a0twPZfLTT
s9EnR+NLm4z6xuhE4MWptZRR3YvoJ2aoLUhDNyVaMCZTLiH8cju3RehzV1cDhsvbvG42LTveXCrX
wZRkfqfU467S6a+NdqndupXIntrerB7NPtnk7rIytvltykH6GGeOhAjmQIRfU8ddykoPB8iIwDxr
2tdP3VzGp1SPMLk2SrtG8Avjpwp7+anWleATniDzwkjZ0VZKbspd2Fo1ZqsqvpJlNjwFrmi+YPxw
H8ZcT2Gg0zfF6mY7x6iHo9wMmGdJrXZOAMHAjGQ6erRMkDnY6k71bMcJ5LPE7rOHgoHdhZlFKM4R
5II+nVUb6VlWpptQreTRroXjEauncfFcwRk96mqqbVEVBwgJAZ7kUi0O1AbMOWqnsGuGZSm7slYS
Z43epLxYZGkbMdjJZ5s62PLGICx8om+Ch3O2raNTYo55XH4izkW7AnkEpZD65oi0PPlcVYvEkUP/
okdP/4+9M9uNHNmu6A+ZF5yCA2D4gTkPSkmpqaQXolRScWZwDAb59V7ZaMPdFzZsvxuN28AFuqqy
UpnBE2fvvTbMwSon60CkEa6iUExLNG5CZsb3T3dkf3tKYiKlkPe2IM3wC3ZtQJ+36WD+zGbzsxt9
52A4zpivEgxSe+5t/Dep0g+8gRCA9ZwtEXYj61lJUR/JFGaYdQDcr7lmzw/gestXMRKX3ote8Zdv
52S+EkHhNVbS1NfCG+Wpxw1UkDfh50BnD7+hhQmw3aBp1PRxVpgYh6p5T/n+7TIv5O3WMNjXsc5w
8Pu36EZj1dkFHm7/xTSmdtboNN9Cd/ohHmVz/8cry+O8CdCULH77EjPxY7Kw28hEBz7TidPg0dV8
BtlnV7/LKnWPtajH5z53J4wBs+dRq8ZffHCq+TqTGXnxNXoUiZHcPgjFIbIOHJzlZtizCpnc/OOP
T1oumBjo0wgVpsHZFqdMwzJG7JP3E/GINErZHqzE0pavbjjZbwBGMrkZKtd/5HHsHiTrkSukSEkc
FRKbnYy+u4cVxKk3uvWR6DI/NZsI6rako/pr8NOMVhLp3aOIzydot/Y1NvPgOrVGtUn5RAKbC0X8
geG5jWhs4NJZx5rfCFTOY+fP6BBlkhpPcmmJ0Xi5fKKqIYTHNYSbP35a1VTJpyyZKYzti5hrgzWo
YCWxjZG5dcXZanvQpWS6U+7bye1Oi8S1wvPLp37hX1kQvHNNnFd2K7NVny8X1gYX1c7s7vtn1SJK
KiE/avpVkwqKcBjc2cN4b07JA0xfcGJDuq/y7reYwlPoyDIaYCPXtn/VvbN1VLoD2viaMOSv2bsF
Z7YzHHSxwDDFraWZJWDuWl5RggR7B0fSMZBZ3tVt8hfuedbFU5zhhRUkiCKNs7J8apuzar5kOqTb
EhJpLI9O7d/Aw4a+t7RN5aZM4BJPgZfuPFmQLg+Vu5kJlEc+0sVeKcLTQ1C06dqgArVO9Eq19ndb
Q+AGj9icchxvYIIq6+DY4ldnDfua7jsek4Cq1ejcU1kRvxMY+9Ebwa95RMhaarqmuehDpZ5rtTEq
Z17n/YI4Yt+81o3nyafRcd0V6f7lq1JiZS9pDZHv1g076Kc6Hxtg18XOyYd0JcTCDzjzaKtroTDm
01ycC8968dhhkNNvD4WeqwMJFGc/cQivzWCEmoqJHBWCeowEEpsh5Xtrju4NQWie58L0CXgM2S6f
PXMtsKSbVtWuSKBHUMZ/O3ODeTzwvzPbz9C2W/PD9wxqqYriebD6/CdVJM6G7zqbJ6elY3is+4jC
0uHmEHK5+S8L54Gjyn2Ss26KSAa6cBTXdhg/tVX/lc5DvGGwny865U67gUaFhntjJHGTWTo2Ecqu
z6inFxzexSMfK0qM8Oo+OMvsYjGEWb+qxhtXri6AzvTUg/WW3Xz3grA5174DMRdCaE3zcywlZUJB
H65zS/0wY2gCpuRpj5te7GBk/zJd871NEaLmNn6ZLAIDjlMopHrqfaUrjLvOpRRiromH8DUEz1Qn
P8jg9au6d4iRmMEZokWyYUgIvlwfDrAvMuulmNvbDIG7ZNW73nychhgLn7KJQ62oOXvJfXh8rEOr
7z728++h68pj2FVsdpIeeV2hpfNMn7ZY2Y9TUtF4vAzmxY9z+Qh2UBMYbJmsHENEU9MFl0Y100dt
zuXHRBvyxUP8WwkmrIhV5LIu+RZxkg/ZeLvtsAWKiyoII0/nyVlR7mwde1QxTSpxgYESckEOkrYy
+Uokr4OnjXvP6gLcWLZu+SGyrY27xNioIh/PvuhcPjE1aW7ZCuo23GXiMahHeZHQW44ubVCbuBW3
kvM2fg3bbLhOxZLlm6VvgSINYW1AUgvEgUmh2FmmbDeZpp6+nIR0N2mnf9cQHO6tKhlepi6b9jTD
tG9eO8io5CxcJ0vICtEntWCwxlrBQD0UFVMYbQvG0ZQcYI2F4UTGol813ZCv8niOtzKzAl5WSeLA
LT/9Hg9m38XTfeEZ5l0X1x0ZcdntcNMryhOKeMXMcKdlvnUNY0cwlLKmYHnPu04267xWKJhTS/bU
Kiy0aKrCKtfEq0bIardIon9ZSpxbUhdvj/Gt57tXD0vBjFcoybrEAxFKnWr51Ob9tA+cwnh3hvAC
N6b/nv5on/TmYRs2XrIdy7iJDIf2v67LsjXWNr7iRA8iFZhXnqDyvvahWzXhOEc91KVXp9E7+huS
de8sT7Pn+Bed2WBQgiDfzbW1o2aNoiyr20glk+9WzzuHNWekWlluVJaP4J+0PmbKYqWc9/EBfMc5
S9qrGwuxpgsoP8yLp09xHqThgB04pQCNJMI1LDhdrZM/AopQm7wh7kG7KeuT5NFBdqFDaWRNEfEX
dkHOIaMnPBIw/lNlF5oJyoA/lbM+aObf5UwkbS64oVeF2LDfUmsdNKyixFjonE0iSEq5rryMNRgV
gjeCdxFMil5RJ5b2nqfhm67cRwPvx7ZCuFkl7jg9sa9eNta89JckF3KbK+HeDWL50cLE3yyNd8V3
AvV7GYYrAV97XVIvdU9fhvjs4feucrtePq3eGu6myje2maW+IZPam0nY6i5gqbP2A989Uo80cfql
/UM4ka6ZfK+9JowqGzsenTU9Hh84z8CIw2/4OQ3QiDOjc4HcUIZTGZkXJTn1E0WL+KtUpmGvBkDM
Y1rvNIuinRkAszGGWzuHe1ocBu2yzL9IQSnW9xWNg1axKqX7KyVFtI6HLDzOCaEeUGG3oZ/66eHT
dKfhyy9Efp6mumeO7929g/3zgM3oyVQj8QXqsRcqIdRQHFjMwgZYFnc+u1lHaVtZLW9lZ5Z3fVr9
4gKaVBtp0+2Io5kEKJ1nEoRs+qutKp76Rlt9+cq7nVnxMGzHGjZeZ5ndO+OLxxLM0dchhmzIDHR1
slygJi0JSjhU/KPphhTKzQvftLGeXj12Iqe2ARuyQBCk33ceyvuibn2xWgIn/azbHnNFnGd6S3s5
jwIzvAGQuBpK5oAyDL4wtXNwqERYVzwtwRuApOZ9cSrs2alEVlHgfw2OfD+sV6M51SAPEV6EtQRU
sQ1yi0lWbwJrIQgG0KaZuGRR/FhcMkzm79awwNJokTAicQNKd3k+ycjmD79viRLd5zIA1Fdn4fCM
Btqx8CJJUi8kTZieh2Ve6WxCM2BTOowsAnv1O2VnuvedIdt37dRQzll/F5pFDQIg3fBOfy46dv9N
0gVsek31kKRDc6VKDYMVhlt4Tqg1IpGg7GI6H/IwiI+8sBcufvHaD1O5pasTkwSp9y76/63P/0Y4
t8g7knP877c+h6+f6d8c5X/+ij93Plgkb5Zy/rFczK7eLUr3586HaAqkBfyTRDL+Lp6jtBPHN28g
D4En8bYM+nMDhNccc3qIrg6EDYPs/80XS87l7yugGw2WTa5HegZorEXx5N99loUVt3CdYu8iUtc4
JHCm2xMLTY5AI7DoS4SHSO7Q4bJJBKd8WrJGhJ9QRL9T4D9Prl+wKrYkPbUQTN+A8GcnzLGUYZe0
FMZRQy9XRfauD+XaYOYbrkZpJy1XsWlqX8y6ReCoMcQ51akIsZ4zweP1822cgxFP0mCb9Wl9qOKZ
nF4+tqtqtpJ1XZXuGiOy2KYZSdVNHo6PRRMim+dstXHNNM25H+1hN3uqPaIgTV9sDD7camCyC3vz
Hane35lN1nx0VXGrBaq8g+f0P50uR1HVQcolw7e79LTMqd6bjXS3/KCMSw0pQdPTqLapGRAVXnUh
cfBu5TejVamt6IEiRzbMqXsjTe03NeszhrxmbWUaRlmWmte5v92IxrZeq8F8K0UWvmjkRWgS2tk1
dvimdQAR35xXsaOqR9AM7d4dO/vSVRVQApYRKzPHlF8pDDPCS7O70Ch/hkPLFaupAV/AUjtBhw13
pTQU4HI/PsyxcLZFbZXfMGDJuuaB9X3LWLek5Dq5D+3se0Th3tDro38IK5hguGV5wvMiSFZtVQYf
tj0WG4GTk/dGvtEI84bFMLsDcrkQm5nUezzAJ2Lwkxu3yPyVaG5lo0CjuFaAHBIWRraQktJFu14U
m2lzuH0iX7DfedvAiumEZANV7NlktORFfZ8KQPB5tOXx/N2ZUBHmdVOi6kdeYSVXt7CKh3nul/t4
SvEwLG57Th16Oqm80oI/xZGsyHx35+Ylye7KcLInsFLlWVTNfE4Znu5oQKAYKI2nh6lru23d9/rX
QJEqCrBJ6cBYGM1vzMCYDZLJtXYVRZRnRrRsr0Xdn4c4YKWnvSn5Sm2g/GXTiH1qsZqL5rHxTxbb
Bhllg29eWPSZkdeFtHZ2tW3WZIVUGGHTG18dTHlwwp3Z3hZO0fKsgLu3tpNUbXHRiVVhVJh2ZWWH
J1VRV4wGANueC63stuGkz1nLi/Jbunzpj+xfEp6LVaSAIf2W7O42QVCG8IcIV3XC+PKwxhD4THMA
UTQ/R7CSaSPWC2QHp3EaAL1m+MZCqohU5+ODYOlZESJhQSHMT+DE5dbm7v6rQAwhz1wp3Icq9dDD
GAK4Rk8/Quk6D0YR+2vTp/FyBJyVrOpimk+SwqFhFbBnPgZegTRekY/e4KmgqkMAslpansyep+v1
oB370KOPXTHRgh8rp/Fmk5OPGbPHDFeYbJwfJtkJ5yFuhSoMKiQw/kqeZPoi0h/2lM5P9BN1at5Y
i8oZr6h4zaZgeVHgYqkNa61tioNoncIkjLrBje/SABeth2RrxUH3DLTEu4bOuO9qZ7mfmBhWUiOj
j3yt2Szb+oDkzHA/efIhr2xjY01WD1yyCeYnuoWbu6pXsEvwMHxkptWCpOHyPk7ddAjmLI0PNVGM
J523WBa4Mji6Me+YO7lCy+kxcdvuPOdNvuLwNC89Uv2KNV+6Qnh3OBTacJ04k3lYWuuLXbt3aWiJ
OtiWsg9VP3pRZvXVSteNDeQmTnadHafrOGueDb+ZqV6yneGJS9b8XZnwcBfDn/dzzkBNYQrLb5gE
QPYdFDqcK8XOp2ljncUc5Ka9DKcsHfVLXZouXtA6WXmB8u5MXeMJkRxEYZJOmC/D4N2RZrqfm4lA
tS5Dlt0UzrIvEd47D8FlTxzT+LZypD49pc5qpqbpN7hoeaGZTV57uoJXDS3NDFHmz2Spkg2qGC5A
qdQuUL2BxYVc+TsJ+OHcVeW1Zyt6TEN6bZ2uo0q7TIaHpeYWMOlgeTAtjEw9PqwbESBeNm7idTRZ
c5NkQg3WfRGo9ein7ndy2+xMvv6F9AZXgDOTSvNiSlcdvvlzarAHkY2Y3jD3gO2ymuXqBVPIelJ6
72OQ8t1wvGa9iKA8AL3RdzUUcw4syj0nkbkfRYmAh2CeXay4rqmEltbPqUpc9qzLC9eHeGVPs70X
yiO7YWIGesoyS6/pMYbKGZbXxbQOTA9E2PEGeJvCRMGkc06Eaz9TjxMlSW+GFhXNRkQrZ5jSD3nZ
z3VktMn0aiZeewyd1j8mKLEBJ2gc7jk3qdUbzHPvG851WcaHkcgIeQazPI28YSvBZw+Ahl0d6YSL
+EqQsEeJPXtLkh4w7F4LtsfclTtJ4tLBlebWSYDe7Y3bJBjKTY/7YWUG8Tnn+riTXo8NhNUoKyEz
W09NhZcbHNJ2rIjuJwOWZJsL4kZTb0w0vOP4nuLpZ5qZzY72O++0qN7/RWNi+dn1jXERfffYO5V4
WgKSaLMLAi6kimKaHDiog7HsgtFH/Be+eumrdDwKr/qZL/lwSHMfzkaRyZ3iIroflxLrjDaS/phx
j0PYSdxrn9TygTI7DCQ8uRQtIY9W0tjvxlRPZ+wlMEVY7ao3yuaMfbkoca6aLD/amdhKOiOIipts
H9xXtH83MoOq3GQ1wRwfGN1zGCTNbhyC9r4JBmqD+sbZmm38TZMHR2CSpjv2W9y52Dzse1ku5xTv
3ol+7QSnXE++pKdfrFnKdu16YvktAMWnFZK2XeT+U0Fv0nawCrQaK8Yrlzt3eP5qLFnWR9xzbQAb
mN5DoDmXE6gYbMnnObbcl7ItEEhyipNhYKtdRmpjm+ki/ujGWe9cnXUf3FK4woYj3Y0AyQ/+hKm3
9PqPCesgckRlbckIRsXt1liO6U9jFKgWs2NGfpAvxzAktVck5UkPJ196LrslWamLW8pklQamXKWm
X77k1OE8MVQVp7oNeNQLiwtRNhV4Z6QcrF3oJ82lTNxt5TnNLoB8czc5Ljx2LYxdmrsVpXt2cvaB
BuDizMd9wq2RTd2Uew8stPQhdUvWrsHYrec8F6hv0wcU1XwlfQA5O673y32DCnTrCLCOcunqrQgm
/XMM4gDbdrvczJ69R+1umbR15KF/rIVc9K8a4OmHB6aUyq7+Z5WQquGF/K7Gqt0SNgjlaq6N7jD3
ZoC1oYCcuXQF3MsWbzSGs6K+a7SNHlNAZZxUBTfDcBMMJJ29Ru2aeKR5dBZSVIJ8U+T3zL1YdExa
7G1v2ZqUweH2iq3jwjnAnpNpMyUAt48dw/xNmlREWLhVNFI0uSZzifEzw2fF6NFt+rJ4FD5GUTZM
M6ufuL9Jf3Z+wMU6fty6wPcEIuKNX48NOYm5ByXUj/0KzaJft1PJDrrF1vqjTc0bBXf0RZQt5qPf
8ECKUCLyizUN1i/d+CUGIFLVprJL1J/C3sb1UtbWU6DjMce2r4JU/srGSqF+VjUtO8++TovCPcYC
R/5p0Dj4nqdZ8a7J4UsbxEDDmkmZQiPPWgiFl5aPcXPKxVqEWeGv5zSpcfjHOSZ5FN/vxoOHMYW8
QmYE8YNfIz+MBEvVbKvmwCJRd5GlAr02+yA7jipo79qG/1r2nnzHZQbxZe5AsJMyL0IWGCMrol3m
i4YO+UbXIF9M605mOjh4QD35BnOZu/ij97yA141aVK8vt2zoSlv8pTnFIpw2KAHdtbuBYnOv6lCX
murRnFJiKkhbLGHTady75UCmHD7JmqnPXkuXEcae+hsehSotryvdjV8K+2TWvXvsTKBtmTBJ00K4
WQtvhuLrG/x5ZtHIF50p9w0YMZbQPmtYUPfWrbzCpLTW5J27whSB6FYO8/sk4vskD3hbzTLUT4ho
yVrlWOJWA+TXu7lJqCkaoEV3Tok5sBeYTiCDNgCfeAojgqNtHPIezkvUN2SAdZXnz0lQDu8Doyd3
pl5d5npJniqx9FsI3u1dXJFXxnp487PaVXqhenPCcltrtfHGxjyA/W+f4rgyhzV4gZx0RCgOcJTq
65BgEExaq33FuWT9sJqg/VFLbKxwYM4uDGEMVDW4Wse+AQbrkI3QSKEq9qrmiaxDX6/juKn9O1LM
7mOdtj/9pUPcaRYN0cBIzWUVTCaP/WxJ8FmbZezdF+VcvuUmMlaAK28HLozg1jxa9o6r0PDCAmf6
UgZkmcZ28T5XSbPmFdXbvGN5tAZFhQnOw5TGQojw3EBdu72OUzF9Lkx9TPwGsTI8ZvNDi7kP+kJY
ZtcuCZnE2lshoMphEpMGsTa2v4QHlPTskC5LfhY0zB8qalgu5S3u52uPD5NpfJZUub5Aao1F5Fke
fzlEIbkxRTG/UdeB8GSpyaRlwF/ujRmfcDk28W6wVXmtb3OSs/C5gvo0RNiykmNsF6zimXxBhuGr
rfPYWuVcy5D+iMttTEt0Z+EwXGc15bKcYPgV5nbyUz52edX+kMMUVPdWkfcOyFyPy1gL69yM2KCn
1JynHutuwkPe8mWg1UwP1h8OqRQpLquVMb8Rw2n08zIZCL/kUbjwDg+j2UPa2oyjbxMeDJ1OTyfe
ki4ItjIBVEE5piXRaf6lclWfusiJlyXRu9jw2+eyrPT/kAP+g6bx10BCAO/DFAHpZZYrlvjneGyD
cTovHWu6wEIVWGrpXrJsxU+kOhgwP+Lkg87bncrto1OIreF2W5Fam8AHvzGCd5Pw7pWxC5d8DbB2
95fd1H8RdcU79LewxB+vDfSY5cJuDYF4/X3fU1mqrc0YZ2DTdBe/YVaM95n6nyB5/8Ufcqsg8pED
cQj88xsg4Adw6VXTJbOpqON/nlFuySJu/38l+b9ZSbIydPm5/vcryedv/bP/a5Dnz1/x50oydP4h
zNB2QgtfpA/Glw/Bf6wkTe8fHlhDAHs3agU1EP9pQ/P+4VLXbhP/oaCdlSWrxD+Xkrb4x60TAkcb
8Xoy+0T8/+1f/1YT2P/T//9rjp696C0q/5dvEIA5dqLYV7ERmfSv2Tfj2l+MaeZgGDzyCKdMrd29
KcPleVXOvwJtl5fFMtpNCnMx0ojDV38K7sDHqh80HLRPjTSeWuIGx3GmJ/YW+b8jP2mwBHO8eKdk
DpS7bo2fo++T+vSkyX4tiDmdhLCT/qH2xew8ui4aVEXaj7nisKCZ2hfqs0350petzW0F3KRkXVfA
pb8Lms5kajTVxIyD6KUwlERxXOTudlkS01doCl3XvpQBdDIKEFleWtxZtcfD147DYeOnpttv05KH
FVlPHDx2dOtRQkHT9jyHGzhfi3X05Wy/ugC5W1wldC/j03ZjHfD08WdxINwnkJ8KikLz53g2jBEu
jw+ebZ2iJf7M6zj4Sryc4MZi97pvNx3aCOMUZa6Z+USjHkVSAy+h34Eosk+B6dyiJ8QGEQTZo6ym
wRf9VpGQVptF0si7RgKBQk8jrq4zAtBl7QyES3WwmQjZv8+ocBETRLrH9PSUlMw+kR7zuxZDyD63
p9dcZs4uHyD8W1WY7LHao6O0VZK+ZUgmCT6k7OAH+k663YlJaHzDmo5+U/YPTqXThJ0x9ySVeL8A
lUwRT9x3OMK0bUOyLLRzSHTxiqGXUEVo5UfoT59JRvqc2XPk0jj2XESNajfyllLhKiPhE4jt/dTf
4ljZgYUib5K9eqUNBzMbTksvibsXyWVJW1hB4/Auq/7ICrbek+jB6Zg5a41ZIernxjs1jWltO5rc
06SSEdD81wb/FRKvAbS9Ut9eVnt3lbfED1MoPWZvbRC3uXVyOvG6mMdi5yrXYjen7u0cIKxSCquB
FZcgRFV6ZlPa3QUDzFe2Z+bBl3gmazgP0Wgk6QoxPvgkMqZ2XF6zTzIT+qi7ed40rTCuSTO7UZ0n
3zGK6r0whiecI3hUqrlkHc4SiJqibF8XnheRR2dLKGfBfl4Q4YSccOBcSLc4vMMtOQF3JVIj3Clv
+paiqA5DOsh1zNkRQVzKCE7r7FM62BeUwCmeJB3qsFlRlCEdnO01gXyxGCBhTVUSUWbEDmz9bIna
jJi/Xo0yRqSsISX09FWKwXgTc8wGE6H4mLYiXBmNm/0GVtx9kJSlmwXbJ25LyHeq5RIB/b5gR16M
J8+7YfjHLmjXjrsYv+XgUQ+twEEw3fP4StZdrhDqZorWScua45Ws1eQ/lW7RPCDCsMdu4y67NCAq
oEDSIXWL8vVkfcf8ufeqYTWY1pLsslzaVHMmXQW2ihs+agcdYRFNoGyVoNibsVIPVJJbCMB8LDCp
lVYEUGD+ahsO1U3iu/NxHLKaam9CLuFu4KMFHABXj14R9xaksftp+G21LSMtV5dm6+lxTH8zGhMM
Yh+FOuiabTNdqEbt33vBp4U4iZsuW0tV5imtw2o3ZWisaWvYuCnpam8L2iHnnHhXKjklND0H0sQR
IhwsdMSOuQE0rbNByy13OKNwyAbLD2254aufNfpS5gZZ9uLNXjJqBkqMw1U7HJGH3Utu2sW6K+38
hMnuK+6Dbp3ZTfZadXkpI4+CsDubag8ilePirBersh6Alr60pQ0SMAydEPR3KY9WOGyJfKozNW3N
1XVC46lwe/+nXQlY2wVsjaW6tZuMScrXeNKIQTG3hu1czuadF8M9GWJ6F8jZDxiQUkk1WFZvpWFi
47h9a2+Ri8dqUQ7IVUEpH9Eiom7qoUwp48zmfj9ZbBVIjHH7b4MliGgfr0lgzO/ENATt8lX4q7P7
R1+76RT1haNwUg8/PPaqiBGmsbEddWDvEKyLETZbNFjNQJm1625yYzBOeBtTLkCjta7NJdwAB86i
OQmSbexanAe4qlhdF/eLYaq7OSNZWM+jjxCvWd33NIMpFJPN4NrJLg1pODInO1ixD0cKsrrdfJOA
A2e4C0dOrcWZuTRDM16Zg64PQ+FyG5g6QTvJdB2DxY5oLyk20q3YLY4y3Lda74y5DQ+dqeKVtDTb
HC+sfnF3UNSG3FQSy2DN2ROhyiuJ1kc5b/8cZjmckoC22dYtw3U/tAcq8LC5oKjo1n+pMp+FRTiN
W7PH5jPN+AQMgNWbtNYsBEdaL4yi/VLFcleS3jlZwFOiZcLrVNp+fW8zmZxtzQ8Wk1S+nbKBdTgD
+N4QmKLZTSNg1NSCB5RYREbA3xlsFXadquC8a72PZbkZ04JbbKYYPmxZFCdIkHBzaI+LYmciMDzn
1pnPQL/rMxdHUlH8Hj1aPHSzfCQNv2vBxR3Dyyziu1haJK0UOgAP/uSTjCyoyHLoHthxxKsUs80F
ZgpqYWk3kWcm79ISv5uw/QZ3C5dUMDAo7b5VADehQ/TtaxnwWy1YxKNm1MPvbnS5avd5sXY5RFn/
TekDeIH8EeM+GlpgL2dVDLwNfvExVgAtOUwlp3am3mD+8MAYHHbJrMdVgpkoR1qMRi8rP20MeqsK
gPBhdCsPz4w/r+rQqLd4RKuzbdnThiINPI3O/NmnLBOV7QHSJADINqIoMN62wWuPMPBQOL28Of0w
4CLcjbrmDWt4+ZhM8ne+9sVwN0zUXrS+4Nc6JsmdMT5QOIi7vQyTx7EvpwfBoubdz70n4XnILWVy
cW3Z750xSAidpTmyJlZuDrMsdV+gd04rLTzgpENAG07s2TdmTMJPWk3zemlvnXqIbNYqkfaXAAwr
YKoTnrEbS94raxn25qL9va9F8DEVqMGjqX/lTTzcL6ZjUJ6pUrXPaZS5RxZWyEi5rjlZmwEvYYpJ
1lYhq0Ah+ESY1bUNQnGdyOSaK05NgxHDbmiscvvyd985ATbNPk/4mVLFJol4dt6uaSzBV6b2Brnv
eqD5QI1u3PfEeWqymag3e3mu5fmPHvP1J4WGx3JK42WdyxQ5NnG+2LyKp9rL7F8WgJMKNjqljJGR
jfrQ3BLcVAqm+bjWYta/zDIgoyrH/mlB6TzEHJ53KjXKXVh7D1iI8MD4A3FeHgd6bxnUvUfKU/5X
nPjVKrV7/z4cRPZGhtUlzZqJdVdNJSx/aocbySYaA7uPVQgp5No5LpFKwmr9RRc2/iYzliIiLjom
a67iQ7VWuifgF2TlLrG6fBv7E3ls36KDgde1GzrP2BEfj6sdteHZG6dZ8cYjbvwBUdh8KvIh3pu5
nx1MMTHxxq13xNjLoiMzeqzWMxDG18TO8vnEmuDmOUi7I0UsfCFIEBebhjTy0W4JCKeVtuhDcWtS
uioxge2jJwxEFN/MYBm/KCBQ+6CX4Unm+XDv0lHwAt2/K/j+yXxYO61HuY9gr8d0tbyG3VDhRRKi
J8xoccJi8nVhNS1h41C2Xjaz2mQ534cTHISq2gRx6b1MKMjej6QwMHWyduTJGoxuyBexQ3CbO2Bl
COmud/GcIn1X/uQhtPnjU7nUNEfgiDDuylpn73El6m0XBwCCqkWXBwRD2umCPAki14WFEvU305xJ
jPQRQF+91+jIlLaGT/jXa4awdvysqxpnRuojhw9LcupqRtKyVu0QDZWqnim1Ru8wfXvH1qY456TX
trB4UvrO2pJOtYVCJ9E1YjtRtPlItVHXkTMnHY3/iVqs3BrPVb2MkWvn9X70dfJgN048XwM/7+Q9
Ozb6PsNEmy2JBAjdNsMCgPkQy3uEJ8Fu+i/GzQxfblT47eQ+SXA+bOEZ8GTgd/0+D1OALhP1mcup
1DejV59bG7ifdYfpKuUc1QHtpuxxnf2QgiEC9VSNa7prGn/fFXwXP3HmxGvTyOPkDHaK4lY+wl2+
sYOExIpNdyhKvI9YnsLAOqvBaPYjKLKrbsFeV1Zr7BZ8GNg5CC1DC20OHZ/J9Tg42RkiebaK7dH/
TRmA+8usb1ZRcsMDunTVPPeoVtm7ZbnjqiKQcDfcON0BdONbBWoQfEt6U/ceXaakVQYEuzbr/Ncl
J0MEq39xNyEL/G1v98tPk8H6NM0N623ux/R0mDuCyyMUonZ4bPC5/EjhXV/ROMRxaQhSgTdv1uyc
nIbackzJ5KIHWvNipgOg2ztdKGvVdTm6LP7DNe2mLpZ9ReBTU8O41Fa+SXjW/Tt7Z7Yct5F161c5
LwAHEonxtmYWi2QVSZGibhCUKGGepwSe/nxJy8eSTrd/+792d0RHdzvIkkgMO/da61sM5828BVre
b4fcuzLqctxUHNxZyibBrs1M69WBanOAkFYjnvBkAgbtrzxWuPskkiNYbcc/yYTc/yrr4ukzxUnj
PrfsO6ni4M0s27uRPwkyPQn/2rLmA3Jwwyg1RKeMI61akbSb2Ju5DQlQ5WwpeOJ8w0VprkSaxNuJ
vfI2yHmNh3SZfOqY6YEfecXBSGjPMCbeJOXklj7cy75bG6ZBTUMq5a4KEaHLwDPuejxL9/UEPkdl
+Y3KUOSdqJSsnClqY38Zx19rECM3YUipx6ZuokMI+drOOh78A+LSTLvDmo0yTJ6sH3npTPOF3ojg
dlRRtk0p3D1kuDS3Vm7ywETPPuIaOPtIj5CCMKiuhzp67bwyZYU8U25ci8a/zQw8yqowqajMQxtX
QiBf3sEjEi5EsS6SuHgx6u6lkfToxqO/tx0lTDTs8c1UvFj9xFww1tPwKzh4JqvRwbak6AugvAsL
MiKpuwFn+0qDeIx5GJ6vVaqPtc8hIgJatjRvZZp/xL+rr7fBrLbAxTIMMVLSVMA+OU8CYG5J57xm
nQKSFUEtYmZ+h39j9EWe450X2ao5kbTWK/zOwzCewe9o7eSUR1FGPKAzzc1gq8GnUNEcb7ueeTtF
Qdo0ev0DnqO+CpomR/wayX2nvvl1KjmipX06HgqbSOFEOvECY4GNQN1+6WPVHz0ABmiymXdkr7WJ
4xngQu02vICN7Gh5xXhZMmD1UdJ85rzGKDaXybyxl7S4QgMbSQ+O3fw89iEtduN0IylIfmKUekyM
poEa0XvXsSsnaqMXBscqvgonGFQk0ox2U47Dp0A0N0imgKVS64l8JVbo0bZ3tYspfwJ78xwrUaxk
05abwKThAJO58wgk3SFOklnX5RyfEqN86WuvO8xd/ID49Q3SIfPfzHRURvTZxJX1ImN4VnIs7bfO
yduNGbVyUxvFkwLU862uC4NeyNJ3+xVbD4ZvVYN7X9zi3p97vLZVBJGkr/3w02gO5CfUSEvpKpin
+0ZoSYeGCYp7WEBM+N1sKo/SgjgNUUZnn5FPp1KtcKhYl05Fgm8MvYEsc9wDzeAecM2sPVq0PRPr
jBRHnXDDr6oGsZE6BMdcm8EaADYO2yVLxMq1UAm3o58LYMm4xm4t4fpX/Bf+UVb63yyaEey04uHh
J/ERmgVMeYeXq6D0hkLJAR6hkVF87KJUel5abJxcHZfEy7jVxRMiMZx3WrtXg6V3gdrXAm/RW3nC
HfU9wZSXCGdvOUzCFDHySHBVO06HtKLYbWw+Rf5yhEoNbC5Bosoi4yYMOmad3Gm2KYYLdNB+N0na
ULzMzY+1w/qvCaC3AL9q1kym1pqIDQ3t4yVIO927wxUfzs42UOWFZhi07WKm2M7GD+8ZfYxzZGaB
CHfmbrLs50TY3XUfGvUGKgHNnZTh7WOzJsFSFeKggK1sWmforso+MtlckLMwM+etnsLgMhgma7hw
oiummj9lEaEAq5/lzsta4F29/Bw6o3iYfEwQrpqnFmtJNX11Om984NlnweFxMD2azXBEwrrxTZGu
RWjYNzkkNvYsSUJTp5llB5w5N3afd+twkfawwUIFm8SLBOoj1ReUBfB+FMRjd1ky169oNNWL49tS
Iy+X5QtWtlAR3c2M1wqJ9M4zc4g6vPDgI3ieOvhZSv4TwBnlvX4aUxgZHVu08y2xwfkzcxa3VlQX
r0kq/LtqkrAR+nj4gh3/W9SKGaEIIftIfjS4YEwM106CY3FdJ+b0wVfOcLas2F5uQShVCLpeUe3Z
ghbxKujR2JclcHeC9IlHe3yCWcdKyhaRcK53SY3cY0NpvhVJ69BIycvgkITj4xw5H5gQnIcGMOcu
wup+4D6YtxAQBIcr/4lcG0/4uLQeIlOX2saSaGEXvhYYrdZpEfpk5Cwr2eQc0o3ryWKoOeWES1ZN
P8bXzBC92uFxqrCpJ+5wtEuePyu3R6mEYDhhUoPUENOH4DfMNIUrSGwveDrlhLuJ0uGqfWpxlF03
je+P9DtCZl0NJju+uU7DNXq+eHEroAu3Eyrz48g3cDc+re3PQwb1nNs4ZGnEghqkO/HmGznUxIq4
evDE1FO/n5oyOS01shMZDKmbjIeIiWmeEBatvqCksdeTEE+ZFxodCFS0sc+tPaT9gbQEGEtD4bug
8YLW2sgA1GT7Uj04Qw2PlSai2sVzgLGvBvb+RE4ienPIe2IWjgDQbNipESXNRoXRghsN0yFRWgZ6
Dt7K4hXNCFrUm1HW3ybG6y0SwWU2GOuXzjWPdeb2G6ceoLQmYXNR0Wg9pykT+MaxeWAvrSPOXVMJ
6EzN6N93Tsv7lGdZdc4XY3ymJXE4yrhhL1MsZCzb2eifs9owb81imvdW7QONHcZOXpDSvfvACDm+
tCIMruElWZ9n4L7HvvPHB5IVLEMVqCcK4Uoeq6vC8UtgER22gQTkKjflBGd/Qw40pfoRIkR6y4a/
532CdywHWm/NeIRc8kRtXaRbTCZRulFZdyafYeOjnGtrK1lDPZowSI8p7u51mcfzt7wuxEsoOga1
xe39DZuO9jYOggQCeJo0z4OrTXcGb90IKyYve4RuDjvJ1oy6dF8bEwIvq9HrNlTe1ThRPFuD+zwR
JCZumHnCPFVLNX3o05IQjKuSYhNjn6K/ww55nPQEVLKmvnXmyT8UsYi23bhg2enIIsoaZi2dAVN/
4+eF/Mj21uAlNtWPJvPdqa2aCTMq0z/rTI8tjRHfz8Qd8Y1GxI/QMtZR3RU3Qx98MUYhtjycwoMb
O/3GmBdxE4zcGjK14m3S6NZA4Z9LnFMgaJzx6BreMtGUlm/snlPHwMSIkbVvjx0Mphuj9bITlOjP
pa8gv4azuaMP4JVMVLy2sEmDFk1ZK4qQxHXTzk9GIsOdhw1zW1sLpbdc6Pt4rLv12M4WZoeKnU2V
lbBtQExvYqlIpgjS2b1TMcuaS/uS5GR9OSosh7lV7sKLrBvOvodni0EPH2VJpim/V04MUhdz3SZ1
MhI1GQGVE0r4ZnKQb9ixCiaNKt6JzCdrXi23tODw/5shnjuc6hMlbytrzJ6CzvooIx7WjlFuE1su
GzYlr0GJWyCIEDymKSatZlCWiy+g2lkisw8ATvZ2lN4vfs1RwXacdTCYC3aW5U7GCX11afMM5DU9
uxGoecM6MFj1+3Gxx0+GQgaxpPFRmsLcmQsTsmqMZF+PvKixdb0WQQocZ2guA/y9eWVWPq92oQ+C
cW7c+fTSrEPTiq+Qv62TPRpvwHuGm8oqW9wNYMESZDAWPYH9sZ9w09PnfRprfGNt3jz/K1v/Ldma
gAnxkv8uWz9UQx//n/UriIikfP1Jv/79S7/r157/G09W03NdFz+Ja6GF/0FRkfBRXEdrxt53SOUf
dS/Ob5ZJBSrZaYnH0NH1Dd/Va6k7H/BF0NDgCsfScvgvavVfqddO8It4TVwcYrZpe3xPl5ZA85dI
zZBYWckrmMao0RPTNoDazUGTlNg+JjKxc0uLF13JmeUCWXIZSYzAU5gAS2zGHPMevqpBPKZhIp/d
Lp7PlWuVD0QlIAnYQp3rRRIc86bFOdQtJxBkNVAcCQ2nGy8rK7WeVOYWG0wuvANiwEry5OdGfJuJ
ij5PVjTyOMBAaLYNj2/2EfM8iXU2uHjGcMyX37oCrQWf/WzvMqOz7+hRU+csDu21USk2nGZjSHCJ
8J8QBBxOpoaMua1Y7qHIVrN7YwGoJoZv0To5FFIeJ5J8V4FKzHKLy3d8MQv+UBvknv4rnyLGVWtj
LgZCQhAbI31DHMRz8xnbkCOvVFi67ZoXMOIElEvnkBCW9LZyMYtvGEug2YaOOrulg2hM/Vz4trgO
AJBMUAYJddLj+/Ine7ZrhxbDycwItFL2iTgZY+4Py8e686u7viMwcE1AIMKxNFgcxcPYIyBJKZsg
cCMaarEW3NMXlgDzlsgFP0ja1llzmRKPPKhR5V3ovqs/icj3z2FekRLkcWKKTRiAd9sEJI52no8/
24FApuqivstEE5wdGhfiU0pF7gFZvt6NVROccjehACyOp1M8BNZOxcQ/QGeUEEg4/V8Mm6slzeJi
Hcw+7BlBhqMIW/EYVkBVEvL8R2rD7Ss1eNUdS5fReFjsgjHTS8XR7ibOp3k22AwMltMd0MF7/s4C
oEPJsXdaiual5Qn6XGOslutgaSB2OJHTvQmjIHWIzEvbFrLNRdU45ObZDh6sNokuSmKZ4+jSwohw
oFlboeo6FiuGY2EtMKZXf8nInncCaa+W+LDRaCGCK3Ygh9Br+oXt5WzN+yQcjJMV0lu2njiSb6Wp
fCqEOhloA7eTORO7l3q49wRKALkfFZxrzHByJVoiRaWY7Zu4A8EIKTW3DXPlpylBtbUr2kXuI0iO
QbgyiHHCB0Duy9rDTPTAf2lA9WMnCyZYpzWBY34/Bp5mqjyHRq+YsJJxaFgsXktVa6ByuvVgXuVN
MyfPrCkBJjj8i6JTLp+PcFqNByZfjlVZeOMVxXidjH33HDfFLQ3x0SkfCpBsKTY93s2WxJltHKPC
9MqNxybogyPNhHpTzR5d+mUbtnO2M13+Zy/N/Irelekp6TkIGOSMbroUeEtX9/fpIBgD8xoJno45
4a8yrqEnl4J298DtbTyWkQz3Vdsu7WpwZFHj0BeEPFILCGKmop3Rv4/NJX+Gw2wmSEbjYA2bma3f
tYEicVUNWPrmoLyvFv/U6xh5qgPlgV+p46RD5p5K8q2tg+dNpfYEf4w3Z+FJk4dAmsJlr3xBXF0H
1+e69267WT30C2dmCn9ZKaTOk2hJbKUs/cHeDXBbfPMe3RRRQgfkjQ6KOyGZaDXq+DyrG5TSkt74
1CnxwJKyT2fv1lys8KVps+lAlj9HKCGVn+IuZLnF+tXWmX2h0/uNzvFPCYl+zIa3SeODwNZp/1jn
/mEBYsEw+CqREVlP3gEBDEQvVUg0ec69u6VukbYgCnDcIzQiNWVA8wbSd/KAZhAQOaOYqqs+B5pP
UGpSQfLOLND0glJzDCpNNADEkKxzTTlINe8A6Rq7thd9qhLC3pEgdZxpPgLYRZYvfdU+A+KfDqbm
KKRD23NhTKAM4CsMrZvvGW7nbd9O4nEUVvgJf6FRrFQIxslNbQznhm+ZV4NbTdlBFraD2T6pd5wO
IATVEWkMygbtox8a5LMNw7sMLOP3ycKrKS1gDfWOXXBVuIt3O79jH9BpQUD4mgYBzE9zISBESM2K
4N0bU9rgN5/LSo+Zi0qyj1jBC5ziY8tqxfJ3RdeDQ1nG+oW1hPmMrmpsYXyReprK5RZcIHQmTsyH
Qhb+BU9CedNpikUHzsJ7B1uIAMZFpGkXhJ0AXwzvEAxH8zDgZoHGANuJcvwOzMgsDc+gOHPZ2Jqo
4Wi2xqgpG1I36y5FjAmcHTZEpYoNl1d72dFoIySuOho4fQ7GU1+b3TNXXNlskmHCWA0K2dUoD6Wh
HjLNyo3f85Meci4DoB+mopNTidg+WFYbrsaOhC2VhOlXqYEhFCwWGzeWxbJmpTgRpNOAkdLTrJFU
Y0dcDSCp4mGEXACUhCE32qIe+6cmtD4ZwfCNXFz00bVcwPR4ZQGUOB9KTTrhnsqYldnejZqDsmgi
StTaeyXTTyGoFN+CmbJoesqiOSoymT/O40yiSTNWPK99JfWJkC7ZatGTvm01kSUKsbJlKewYy5fp
YXxHt1ia4kKZjjjnnaub0mC8lMBeyqgvT8UC/6XoNQqGlCxYmCluQcR0olhuI82NqYvubUjjx5nD
oubKoIaBmJk0bcYTVIo4zOvNKtAP18zRi1QJoaa3W7xk79SaMoTpCMjGsNxqAxbO/BRryg0mHe9r
K9r7YRTfKOVgAZlQYmF4L/j5zE2D5wmFA25OMIcLtR96Oyjptoig6yxgdibN2yHUUW9HzeDxo1Ee
Us3lkWQFHE3qSV3xIdHsnpxrHtMUPB9Yp8HeSmH80COybwERHSvwP7bmAAlNBMpBAw2aEdRrWlAv
h+oBBWNcJ+8woVBzhXKdQ3PcCglQU4dgr7AHAEQUAiSCNgnap3HkHQbvfF2ALWrAF1lgjArNM0o0
2ajWjCNUmOp6AHvkFROAF/GGCg8QadBsJEEB3cGvIYN1dm1zpo2x62uaEhOLdy+AH3NYmtId/kt1
x6I2PIMnZalGdiRv9wSYb+OZ8lL8clyimtxEPhpMtqY5Sfzwii3MfajiYY/vnjOUh93vfoiHChMD
0U0wuY5mRNm80k9GAzeqAyDVpzSvMmw2orxDjCZLNgXXFKh/c5Lo0FhFvooNk6hvd7fkbFhilJq2
Y4FYF5/aPChZ0ajHiYNuLfo7GkJvmNaAXbl4ujCQKATpAcAdnSJgm7nNCemRc3Rk4lAdoyFaZQpO
yy1gFcZ4CqzZw31vZMVyttoyu/734Pd3Dn4WpyAOSf/94KcLxm6+quTLTxyF71/2/dBH8hoogu06
1K6bru4Y+3+nvt+r+aRr2viGA33w+9O07PFFkgOFb4k/rM5/HPvEb5Jshgv4ALqx5nH+o2OfNs7/
YFk2g4CPx/TP1gJ4Pt7Lny3LTWrnyMplekLeSuZXm/UGPlPb6+2tGWOuoRmGGHA6HxIYsIVxVVlx
zRodxEN5qKbE3AObnd9aGRGdNEzWTupd1Val632lIQTfF4b+dmkOLPTfNfAsn2b7wehiHK2MRL/L
5blXouuZuMg8QGzEQuLgzkyM3ruMFc9DuSUv0dbzg3xv4XMJrIBD+L2eb7ENhDntDCa0Q6EmNhvf
g+SGdUB3+0WLk1H1B0O3qf0HnrRs7PA9+9KkYQQZh6kyLXmkP3Y+1YpbP7Vlbj4njdcvw76sR98q
1p1ZlOZ1QkoWMpjZfGEB3+68pp7PjpWXuNTmiUWa787G8qkuycPf/HsD/p0bkGsbVOxf3IBX5Vvy
+vPK5fvXfL/7fPs3j6Jv+hpNFiTS+2Hl4v/GkTsIXO4y7fzX25g/ezE97kdA0Z5D3oR4wJ87F4/O
EBAnfBkNvO/rmH+wcyFZ8vPdZ/tCCv4U3HgSFIelYws/BgYGi5P0EivjKuQcikcnR75OQ2hmGJkx
38Vw6MbV3M3Luhv02TKLLHFy47a4YXyxkZko6d2GZjK+ebA87hZAjZ8CM521VTeL4PMMRrFRVdiD
nlrKT4XDdsN0hXXXJhNSKs4deQNkxF/WWVqQg+2C3AWf6T94bZbft2oY78zxteD0BZ0tzp56SHgv
tOWMxnoZc8roM7Mm05H3heLMwO4ZOlgEEVYFhLBWsvewCyBVZ59jIyOZJ9siSon0tyGcpjmBG9go
wH05e2dNuJU7uvMWAqqt5dvbHK+MXLecoAXA11Tum4BS9pWKw/gkU1rQttQBJIBcy5w+XDTT6kvd
1fVL1ZvL7dDN5nqQeXcdBd30BWdC+YJ90cnXox/N1yR0kUrqNHq1YsuilNeqVgVD+ThwvnQ5DINA
8qfbxVHVmVhYhVnHVw3mvWLy9jlnglsfR/8F4viy0xD+uauuII3zQGtoAB7LoV259ryfrMQ7w7sM
GL5k8UV1uKelKvyz6wgCnH3aP8gZdlyCa2JrT7M8hEstcswghJudnuBDOi/Dta8myP5LJ5rjuOQx
OKnIwZyaOI138s3CKtfUDuZPnI2Hh8GmcoszNRoaOrj4iG4cfsT+o112KLwlhsnTtIAvYyHuriom
YTZvDJRLJIbnPJspTnOCoj1NYdtcs9YbvwVwQFKCtL2RbTpcKXejXebbugm0vQMDN/QR4Y03uaFa
XU08ZK/NO9+rU4zrUVIwDlrp1H1Ce8rz9RQ2De0cjYzOpR+U4sDLKrmP60w+W1GRXILF4dPwbrUP
Asrabmhi+1pY6WjiSKjiAxZeoFwz4DurH5vDxCbuPoqLfO0WqXoxyqg9IpUFX3lpee3O5cBJKZmc
/GQLgDm4p5VgmYAIRJVBo4V0z1imtfuWs2PJzL5kX+y6QuYbYkiOEfv6TeCQeW/o8Xrk95gh03fx
2WNJedOJOT564DSDragmYC5haQPOmKNCm9mqR1825l3U9hVswIZ/LqrIvmlGe8A1XBX1bUqyLOlW
U8Fd/lHhTkLKyiOKsPnxKDKVADhH3NhM5KXACr5SwYjpHXpEoMz8VJqALPqVBeV4ATIHkyUcFzO8
nyfsr8fYidNDM7ln4WPDrW1vWUuJ7DXbbfCgcu4eCtKG/CWkg2+FHYdKEA8rX4fpxKI+oMCqOQyI
lKs5EWQF7Jn9UpmYt3aNvtDjHNvbTeqsuqoDQZrNbNDCkaZBySG45X65DzuwMLoPMf9A0kUWJ3fo
zfTs6WNDsKFjbTA5ZHSTdvN4rEHxSDTGYRraJ5uajIuR+UFG5lROV7Idj2NE9oRGBTgYNHltcpWD
2B+K+dJUvnU1pHmzqnwnglXS5Zep5XjLaUCt7SwFzE2R8Nar+UXStL4qQiIboolvSSetBhyBK7NP
TmN6ZPLnO0mj2Q9e2GyDxHpxSbeunJQFB/bSQS9TBbo230aPGE1nP8W2tK9CYERrwY9lxzDX3SWm
/RLgftrA6IY7MI3GDTmokFg/T2uqQZ9Lgb4TRiyCMsambrzm1Juvw968ThPcDGvBpndndvEHJfXx
K62efA87ReHXX8Ba5lv4iffm3AYA9TCOyvbOndL03DflR5Ky5Kznaw8k864wq4cxIbNSKI8jrIk2
i5103FhlPmYsHGr/4MXw+WYXBzkqbgOeOnZvGmAsx1bi0MBYuJsDf9yTBQBb1c3wSGzydxsvyOJj
S/Aj4a9XLy+kkbubQE32zoU1aHEZkV4ZekqlsFyYxlDe025V7SkxNPY2GNF1T1r3ltaTlKxAxR6d
vub60pAZuyezS3I4Svr8khmKVVTQvnlVbB6zJBLXZCaardHh6FzXOMP0YxZk8QrTfvToQbHbIKNU
m0Y51nZJumITudF8mys2cCQ22g8LAZ+1gcUZxGhycVqj4ZbIoKWMY3dbtBn16UVePLCjCy+OhUHN
HohoOJU5Y8kcr4OQvnmWMfFrrsLXuDObi1V709lSgbpO2k7eu0lQPgwTjaO9dI8dLClggVw6qWE+
szEnD2TwH3Gq6HtBeN5YmfdlUmN37xsosMugaIWYl2A3UAL0ze1C3fi17YZlOE09Qylxsc6+5Rlj
nNI+8cjhxUVzD2OcMj2PM5+ktmvt4OPeB6qLv9h5zr0Fradbe9lwz0WY00pi5ucU6WHlMp5vE3fp
NkKYZw8S7Ka30vaqWKQ856iOG2OY6ztnEp+csXUB2hjZQxFg6XF6z3ruyfTvOpzOgisjJl3AXODS
BeiVO9akGK+oKd+Luk2uKdQOjpiMZ5DFibpye16RKlvcKyMXrtj8Oyf/vTk58Jks//tB9aqaftIl
yTrpL/g+JAfmb8LxPCbnnybkgEitbWGHsRAlSMD9cDy1dRLXFb5nSz/QA/KfE7JN1YOrZ27TJaD4
fqj9JxOy/KXrwQykdGzpMr0HpuVJCdPwxwkZ13Y/ll7iH82mYJ+fdhjHSCfeK+lkbzSw0qtDa40H
P1x3vGZzmN1icGxf0tRF2SPzZpxF5OEQjLG0n23Zh08Zq3b7ukmU+hL3IOOuqkY24Tosef5rFyQi
DzaWbahy72l2+ukytLUEbjAXeXikkip/G8fZOY3N4D/FUHmpOMVCBhOBbPKM4xVmCDVSV4SbkqvR
ISiYsgKEAlcGDlnFQrpvoNfzrxwUr8iYLnQRqfG5Txr7PguNYWHnVYffsPAWd5Ex3mSwaUiElklK
LYtsXm0qUp+pBS/WFm7Kb2D3azKKkZYPW+Wda0IkjPyz7LjTI0WxTovlOYCn/s0rDONSlSkCkTcW
0e1oWIRa7NqDktP5+IAmko8nK04zDsg8MAJwV3BxFjrFDrkbdls43fELTlAA5dIv/H3nOdKjngzA
4izi+I6J4cqpBgpbkymP9rCR/aNj2ePerFRNXq4o3IcijhYKBco495DhYguXu7CGZRWD+sP2ZFfB
G5ZbwIOz33pg8vKRNCRphbUVZs1xIKG8BdKBTcSqsGrmjQquW6wgvKh5la3MoPZvbeZ1XvyjN9yP
XtEcojmuDplhdpxCQr9fB0mRV2t7ceuHJp/6o/B8Q7fo8sPBb9LrbXp+Rzke7Co/WtI7fOu6dNbx
xo/5wFoYY2bvX8N1JX8dLzNxKHInAWOnG/abCMjwNu8wgcPTwlunEnrFAG0BP5oUfjAz6ZDh6M+O
V2jX0Rm7xzd2ITPFzP3SII7REfBtIgdms3hZckoS7aX/UraMHQcsrPkTjb3p1SjLhjzanMorWJXj
ay0CDhVTiz2lLp1dYEhqvlLZSNx+KHcrlYjpbum7KH1qTAoDsAwbPiWuiM9G3+89MSbEgbz4DLdv
Fvkbv10LJ1NctAk/W0InrDxOmHXmivoJ1yvCWxxzwaYQFSYdux9fJmdymb+E9SHy+Qxo25s0Xx7s
DnV1KqFNrHshxvIQlkLD4NGgS+7Q9UiT+nHubRIBlBJze8t2PVcA06JsInQuWu1sqbYdMd9104tw
l8a0BBteb4HpDoDTaidPnolrqw9A2ZjUWKrKvjft4JBPpoNxD4ckwQhzq8xyPriq4ec+KKRsesUp
r8SOxhVol41J0SYugE3XDRIsWwhMKl36o4XYQQ6GAQzFdjoNkmKXCVDlvnGGgexBsTTXLjVRRwuM
GRnc0i5XSeU6exziQEOD7kL4Gl2/Sr9hJ/ggDB4DuZ+9+SQrNqlL1r9K0u7RGAhAkBfy1og0MZ4e
Rzy0dsZTywcsxLnEDlamy0hLQi9epVPkIwGhg4wDnnO7fArsFjMgnvKVUbH176N7F6AadQxYXEM4
5+s0MbG9c/70D+3iwkDDa8FPu5oe2ULGBPDmgEy2veDod4HWWal1j1LcbXg8ZVsODc4VsW2c0KBd
1Sqyu+GG5kpz26gUHBdAnGdUa/ujVzjpJs6YO1QdczYaeu+RHctwXU9k53hIdTxTGFN4VrLINr6Q
aMOkGmf4qMyMuxddKD0vI8/GDC7PoVps+zAYAXBoYQRqG3WR2oUW0bO+NOl175xoDVGouS0GSj+8
tvCvs9Z6NV3ONJDhRnrWigUEVdNvwRvSDCH5oVwmDtBbnL0lR8Yo56dtSQRJmv6C4EuSzLxEfKnz
NInqFU2jFHInALTv0s6Hj2M6gOdJSHMQscyt6eN2xm447NrOLz5yGvHPcU9cfR3x6/+Ygnq1nAHy
W6bKO0GIdzPnkfkIxpOY3Wz3L56I7Aev0cbpJgYfAKpml9f2cDMuvX+Vmjbt6XSCQzH1rZyHbpwM
D3jWQFLGnXyVHZe0lM10UlZT3qCKd5CZHXHXdU62Vj37DJJU8wPmQNcHKCqS234MmMw5rJ0w2RNM
i510PaYd9dG2zyMzj+5oN0vx/RoJWMzBQ40ffY/6IRltqIJgVUIN5XLE5xvvClZGkFLy8EMM8AtX
J2aVT4x/CaqpMSYn3HbdAbI/Etgi1OeiR9FY8DM+ylESjAlTj2ZlQAXRigKyD1D/rNMC2/S0TBVM
9tw1U663Jr533EE8IMVZFAYBfJinhmMSSPr4uW7qjsyFq85xV7E048HUHHijq9c4AzInY9vriI4K
tZ0wtK9Ny16o5xkwPbT9pX/vKoxaqYsLSXLp4ZY0nsjMj2SQaTgEoNkmzzZnATpM+sodeBNluhRx
ee9HLIEFbgcBgXOWI/2Jta5S9HvUolDXKwLI5xEcg1fGKaQLGKN4HvYTnYyTUs2eEsGIvijWOvwq
882gSxyl3iQ59DoOEfb4Rlc9/jsf/535WGK/B1/93+fj51f2rKi7VfmTe+/3L/tDyBHub4HApuc6
fqCpMQzQf9BnLNbM0pUWA94Pa2RNwybZHZh8kY1BjT/Cdw3HdnACOgJJCOS0DWFb/CMN56clsu2D
1cZrLZCWBHtsxvifR+SFJp7B6Ab3UowA8dclFphLm3c4nrCSdJ9++MH8BxCT/mZ/6kXvHxYA4NFL
cJtFsaNdhD8gbiJH2Tl1SvYlNub6hXnNepx5qjxlCUlYsi9m/QI+xn4NxrQ9/C8+Gl+i6ftoRvxQ
f/7oxMiE6kkIXpZA8dG4PwK6dSGgbj1u8keJYRmYidlalJ6EunX4rz9ef/uf/+aeZVs0qrD55xf3
68db7M/KAEDWJS8MfNC+MfZkBIDL1cek0h+nCjTZv/5Mi2vk//9QLhWbRLErPK1H/vjjLusyHKI6
sFhJlNZjKfEkWlBYmp0H7+Wp7kki2onkwwcxtN0+7of+za3xvOQGZ6p142pzjBel6gCHFtD/QnvC
K0oEUR7SMqa45qxBODehiw1cZC0KAilQceTvT56fWEk/spF+1jn0VcMBEvlFu15RRH9VGf2J1aDy
YusieJ8/ZUOO0S+nP2Pnd0o85slcXasMt95f//R+Pjt+/1RNnfc4jSKx/nLBYGnyUuW04kL3jngk
YZmQ0S7jb2aq2P6LRd07di1uYTCA8Znj4Z9By94/H3mHLBsViVw3v94rYxCUWZMpcXENV90n+oYh
qqXO0diI/wFdJv7DhSIF0DIsJ3ygo9H7P14o4ewxFJmDuNhJoO4N8jjZbkzg78CHkN2bymz7lSWN
vjtNjJmsrrhZjNRTZ0yZxv/w6+ah9+tVKyW6snSEPgL+etVatlEFjRmal6FvuEls0MTVibSMOTLj
ZcH/4ibR2wvuS/7tcaL8+e8ODhWtWI7Wpe1IeRA4zJe1HdF4N3hmdQ28xcYE01Gm1SRc5UG+iNuC
DnftrcAuucK0U10b7qjuo8bhvEICGJ9gpvf6vZ4t4pEew3JOucsIrqjpGMQ0se/++loV/+Hx4ln8
/kDc4RX4v+yd2XLcSLZlf6Wt33HbMTrc7HY/xBxBBmdSol5gpERhnhwzvr4XqKwqiZmlvLefu6ws
MzUwEIFw+HDO3mszYn/9EEkWBp0P+OmW+D9CjTm368P7uBmXXDutc4jt/sC8N3EDc0xR2zBGWrJu
JlUfqiknipAI5DrbzxwbNVhw0XDMAL/6+/f5V28TqY8PSo03635UiRv4eHpaj+YtkmBuyPttptJX
PZsiMB/qTP/dyF5W0F8Gk4fEnUYw8gnTRdr58Yp5G1qJSKcGZrRdXrht7r4E2Kb5hw3uvxP2eMPp
GHd9EAcBOV09IfKrAa3vfdylaMLtYmq/2SVphIlgBhAGD0FsO0ycy5h4v0UNq4a3MuNIXTa9RL5H
4sSlYSBHtiifXC2izh+amn8/Ib6vyj8vJyzWgu/ZZuRa1MmWJvPPD+xMnjdw7Sm8LfmptaqmWW8S
aRDRYmd47Ap4HsMSJgm7wXKNjHDBPg+inYpIOVhlvLZYT2Ol1pzVINvkrdz1c2i0hwhstbmmmIJj
Fyo3CA5hz3QLSTwwHjHUhi2s+7LUq4G6iLvGFhA1G/DPPBnEIXVblgCP5sQCPHI439x2RRtd+E2e
XFq5X171CbJnOGpawOshRuCzOcn02iyn7KtIG3PDhh6HlzXNMyWcsY++Tcu5muTVqNjELev3SSgX
xGttJ9UNGfaUy3HNewF05YYkOBn5sEKlNKqnrsiSYWMHUt4Dr41IAkrCFKan1dc9FrJQ4/PhqKfX
Xmv5r7VBDW7pXLXpYUbYSH286xx9tJA60173TSpbYQf+ouqDE0dEhdK5p4kgCYDSt8YAu3CVuG3h
gmUhQn5NnaqqbiTx3ZjWlRMFG7Cp6ilE3P5UpYwRiUKLI0cJ667OI3bzbA3UVpot1oi8dN0XAFds
Ewqf2YYtIBNxX7EKNPHEj01kfkG5t3FI+g2Wz9VoJhnN3JRaPSuziWNrCY7uhKxOdkhD/wxft740
RuVDrZ7KnCZwtYB7Ie9FV32q2q8+ADTa/lYk9oSo642yKfFpC0qnVhjvaqB3gxDzZ3NhBVsLNdhn
H/A6kSuEh7Ru9lJZwQ4PV/klV9CGyyXdDdMABOKFRRx2C5Z4XgjFouPr4WjcFnsdVi5VIDDGDKxc
UGkiiQXCMSy/aeVDPXZqGgMjmrjqwXinIveF36DV5byj4CX3QSkUAyCbSrnJZe5jUWgnRy6WUsdV
gcW/4fpYLtZPJzZMaiMTcLF846emqj4bUe/ZvN00wS811VPu7yjzsfmhcX8HPYc7TRpHeSFC/DXM
9gappf4g7S38HhSmeRjQnzQavrEpaFkUpsmmrSQV8woWMoJEJ0blKvJRWewoEvEaZKZWz0o3fLMw
nPlSIagZayG0vxnUwPAiQI+vPu2ZsmMnvOUITctrnjznJXAHTACxYL/aZj6zUT64L7Te1dNgETvb
zIvaufOYeBzmIenk5GnqiNNzzRMKhJuSIf3Y2uXNceIoL9jWBU8dOnHwe3l5QRSh9VCLhfACREld
UjdnfmY6gxOVOSoPafW0/E5I0aUhioqNjwXrC9CwROi8811ujraWEIGW8DnK3ZGZXOEoZYoBk+Rf
UnFWl0qSEG65Hos61p3x5n2OZA/nXwYui6hMao3TwG++1Wq5lZSdzYelpNax4eDd5jAwaO7XDsmw
bDtpq7rxdFO/70XSDCP9dQF14xCGvXnVzXwjFOmYja13XTioMctKprsu5rhhZ4mF2chieW7HathM
y+5xsrj3Zj7xoXgkuVIa9aS9lgyGZPkvLIkLEjxh9ynS3n0hqkNtaUA036qM1bZWYf2cpJh/UH80
0937RmFO62I6wX/wXqyR/X1CWsYznEQFQcRPvtGYk9wLGhd0ERZvLJSbtVcG5GAABCwvGUZ8d9by
bouyZuFpSn0g4Hm8E4lgE15indm6Zlo9Q0hkNZ9SfEjbwFLs0psZm1RPXFt5rBvNO4dkyQ6K6AoS
empDA8143+Cg81CI5pL224/DD/V5blqiQAdk7uQA1IJNBlm5onB9HtyJNOPcdV4iaWuU9zO1K9wA
Iw1x3wCpjb7ZDF6xXnHx4v0RMgM3GXf9qJdtECtPu9HDre8MzTew5HxHVeCzueOXCt6j3qLlZm6j
ymejw87jvTmZbAyEZx89vukr7FLyyMcpLwBPkXM3deDOjCjj3VIh04dhYMWFT8m+HOHzlQAWBb3M
6XhliF/jjeMnU3euhtCIcNUGnAFNkjFpYiMoBCLO//DhuAxgqsrcsxb9FVDNWD4kqQ94o61FvEdg
yRihdeq+RPnAPaUgzOd/nwTSjCC4KS64K1kaq0tv8XPViies8pbL50Prr3HnsB2Di/ecYP+/UCHf
Ktv9+lAHNt8qHgh/Az9xuQ8DW1BVkMtsRNN4M06h9wJWiudVZHCVrBic5CZ0eeK1bngn7yMRf5EJ
GidmCnBN9uhbEyihzZ62DpsbNcJBPvrl8gUltcPUZJVBfci1qfDXzCMedY6jDQL3lk2R5S++OIsQ
z/tJJO6LnSTmg2X4nAFwnrI0YW55GAjWIaLcWmxtzPMqQ/ehqmcvrHjQa3MYb94/ISsRe+QGIutK
lxo5+nLghWlNch06twdkGkBFmLrFauBI+9DV/CZ+fL6Wdtmlzf7A9/S+Y3xfNqdZMKKqzLCPth/x
2We3UpeF5RsImKx8o7uOk8xy13TVk66bDGY2I9vm7UQenyKNA+el6lqe1yIKcaClBY/VPAEklfaM
mAy5lb9ym5DpKE55uCyHMBGEbEhUaAdaOIXQzI93URx4NiEGsj5MKMTyrau6zL0b9QAcoQDPCW5E
C/fFQb9P0FMcqKdiFBxbs845phhySP5Q/pDBVvX4afp1Vn1vCmtgiBB1CupsWVwwGi1zH3nAxr4M
TSZ5tiLhciSHNUHqYM6YeL8BP+ai5eAOapt5YZlY0Vuw4ryPXbgALGtjW+nDiNTjFXtXcPs+Ph3I
K3ukX90eZYSTnmXnM0R80emD46b9KSJy0f9jQEDY8r9XElDROte9PhhLAEUGi+klJBLt4X1UeGPK
QwETkNBj3Ht7sy7Mq8Rdqg1kJccl8YSFSYaqWzATobU1SIewKEJoNyHROl4+kDHkjD6AEtlaOwN/
NrER0hvOnuaV6fARGHLmgxvh7NmY5OD4a9Q3rDASO+yurBg0XVIy29uxee1Ka77lpM6gFgY9w3UL
oRg6F8+Xk7ZpvsHkxM2GLbIs323CXbLlwGOzLEB0UEOkdmt810wKZaj7YFcbvmK66pZ3m9CrGLd2
PXFdCvjjXU7Xw1tVHNWe1Dix8XNxhwPwIul0NdB7IR/I0SOUJ/ZC831vom44tF1fRNfkE4vyiKbY
vAJCybtw/SXhG5Qvo12YwawfWrdjExIaqXoSQ0VKTTUun1eq4QYjp7zv/DG/JkkPpXFgrFM4Kwc3
q0FZamb2IQ2T7yEEQ4wK+DiIyyzSdV+iELHRXt8lccWKNJHguCbaq1XsUCbvKU0m7nNc8YWW7jAD
yewSUlyIQO7JIcC7EVHDPsZVlZxtpzHNNatmfuRkPx7o2BW4EqqqgBxJc1KNS4y9Z41Mhmwyg5Vu
LJiG49i04lQvk/8J8RCFSMLL2VN1TskJJiuyo1FaVGGoFHV4OYPBuA8Ti69H5xX/rNUSum6783hD
BXCgCYODimQ75qW6Z4+TL1u6OvKJEwlxwhDhYKzxOPLMLAflNGMUDLbiUVVRXZBKq3l7wSwpNgGd
HDZOMPBOx/fFJIiYt2f8kykMYMWUlKpKbZNlDTcBqj0FfsAIej8YhiIsqhOxpvTYdcucVnqjDC6o
p2n0U6W6jBUR7OS0m1fh6Kon02ibb9YMaRoGnnPkDMb3WngW6yfWakZrHjJbzVAQH3quTGQvU6RK
UiZHxYK5neqCZyJb9ptVoPzLXPtQJYKK8tUwOtVzCoJyVbbMe7rmEWozBg/NGixfpbvzFlY28ajQ
7ujYRNHBgpnw5vSeaMCFdjxxrYENyE1x6xo/dhg1NRKDlTkHTOSgYJ3RJHBgG9tDw/kGvF+n92Xb
kJvjWFBa/aZ1X0Q6mw+QiCnZ0QQk8zgQ3BKZGCwb8C45SeQeC4vXT95DRMUauKWkTY1k60rP4TId
vG+ZXazQXkj3lSpZLnZhmkt/S1vH2nHl6CHSRHeNEfG7EbimR3CMqE95QpidOe3MOxbEBXrk5UDW
JqcybrQB5gVkjyoQBmt7PFiha3ztKtv9lqhufgPQ1QPGHhu226gTVuyrLDLvGnFpsinbZxRXPuPe
9zQ0owDgTF0XCR7QcqxPrj3GV7Gs/E2YePGnvGrDe489/rju8mzapI0r9piapytlV3TDDJl+LeuJ
V3IL2v3slAsVkvBlcGLNRIhvHVgm2jKiBrzn9+rM//qlrvDD1v+1rCYcyhiH3vU1//zl/3koc/7/
n8vP/Os3F6z9v351jr/qsim/t7/9W/u38uqFBPCPf+mXV+bqf7y7zUv78ssvtu+9mdvuTU93b02X
tf8QAi1/87/6h//j7b/S4YFQ6aMM+vcdnsuyg9n+0Svw46f+aPD4/n+gu6FsjqjpB4bhnw0e5YBa
oCQHfsHDE0Sb559mARt7j4X7lB4MQilAmZS+/+jyWLygoh7LjGYpCjLqv9XlsZeC0L8KRq5pmraD
DAqpFu2AP1c540kPHegmfXSLQPqbJDHMOwHL8+xzmNuVdeKTt1RJ8doYMniQkdLQ8ooAN2gcnBrK
JmikpHlZCq/Y4ykG1NabGfpJPzUefBwwG4mzB1GnaNXaRKZ4bRZG95ZoHAew67Mnx6KRXuU+0C62
nogtHNgLhSUBItbINsxQ6GHfwmk7lDVCn67oxr8pcv9ae1zugON4luNyG7inf2oAJUiC8LtX1XHU
ECVQJKl9OHWUwNp2+Vy875+GyM2Pe/tz1+LXyuOP61F2pNyJmA2cz4eaumUgRArTtDoOhrZZPLLX
RWOxjgPuwe+v9Gt/5P1KrKUIjUxaJaZlL5/8p67aTP9qbiIvQ8xWNxsrSaBeA7Hfk5wa35M/5SwO
6eBvSrl/8fEk5T1hepTMSWZY/vyniwI7R4BdNABYvYgITWPRuzaI8NxNR9dkWv3+I/7V1cCfUOg0
fYeOzIebGbJDjos8IWxQDG56LnQ+70aP3fx1l6mH319r4bN8eFYWnAkXkTZ9yj+1RNkhZxEZufGx
jsYMQU8U0GSv67zc+OyXVxEG0OtOd+blwDR+IFCvrbZx4zX/7c9MgdyXFPXlEt0qP3ytEADllHd2
cqy7dOmsNVOz8cIgeFBehZ789x/6z2PIFabpsg7T/XEc60MDQdcqs+nBJsfKnOfb0tcNNBWe4Apz
RXScmhhxjiywZP/Ndf/8xbpCeiYdaM/DxSg+FLLZjQ5x6FXJsRjqHpgK3+Zgd9S6ipjQkd9/xg/X
cqg0od2imcakSiNx0Z3+PGQpAQ5mH6n4GOMsRutN7XlVCT1dhNNgP/7+Wh/m2/druQQK0+yQgvPq
hy8vyVvP0AZjaJ7mwXw/XZyy2O7Nze+v82uX0v1xHdvzlcckw3C1fv1MYNobzdYlJmvS7eGaDQkf
ypkgpAW97d5HMSep1YiPhFIdQWUBxf4w+uEw/GXb8PNM92HsLO8BhSATnenRqKXa/+t76AFHxIvD
/Bj0cC1AQNYWhUIjPAf2lJ/K0HcxPdvT38znH3pe7x8d/QMfnL0ta+jHHghJKH05B8CxIz+wP+nE
y08gkqarKimivbYrMGst+B7aOdMYynUwcP46Dl4xfkNAW+uvFVrXUxoU+CuEQeonIbenYE6M299/
Q3/1PpfkIaUkuwPMgh9uT+raMAmlYRyELb1XvNmOXvd1hq0LLPbgHQojqZCzJoaUWwNIxVn0Flli
dhEExy4tnQvVquCIpcy+UobXyB0xxGWyKSMl+/3v3+ufR+3SALZplFGU9byPb1WoAsNRNsRksAoQ
IGnoAw8kKbrd/v46f34SYRvwlUmJFYkH5MN0HhsWN4UAFKTnJcdyylhom9PSvcjgOdz//lofp3OG
p48ZEy80sfJLj/fD/Z/8xm2oiTGdlzrdhH7Qb5CgdWuMTCmKwCpcV+MwXZhoDJ6NvAj3Y+m2f3Nj
TfHer/9pB7a8DdrakgYVmwLezofPnOnKoPlkBQfZDXo6yvfYj1aNdnUMu2q+NfB6v7pRQO4esZC4
BasoCfnvlLILBxX3oglpPgEvnm6QzFgd+ZxJBWKG/HWKU7j3z1nUIDEnWu9uzuzge4/j58mfsvlM
S5eTn6q1t+gFwf6CUrjoqS9UCy3dunO71Lv3okocKHial1HhTN2GrHiDGOVhvoVZa3cQ0qP+Otei
fcng+r0CUQrOjUHncQW7NfhO98WtTkVeo5osqOoecByS8ZTICNSuLcH5IC9NHbiVtUX5WAXmV7C5
9uOABB3AI+hh4nnHwPme9a0zbPIWCxORf0l0xmiXnzCW04PQffzaRUzeZRO637Hh+RZdO7aNsGUE
ye0DJ2pSNiLP2Q+OYDNUyJFGtiQ9kPOYfPZrSKB3CFsZbzz9YbpLS8XlcYcZt77VMHeKppPPM3Yo
GJEqPMvlZxu35G1QynW2dTw0iIvjzHhQpT2dWWeyp7qehuv32xt4Q7u1ikjcVnYN7bWcZQYT2Qw9
+2SJPDqnocrJ6Z2XhAf5Plt15nSh4dDLtW+OxhfIMYzIUoygo7PMnA9UYLl3E/0vIBBCRJTXYudT
pwUp7FYoihs7JSWEghKvM4DWOnstDjI8WfGrFopg+0DrKSRZj44EbTEWBayL9qNf9FiswIjkp9y2
4tcszK2dibL4JXFph654aLIFWZPPt+5gjIgYU011pa/HaxpbfbSRjhl/ybyWqQl70JM5CSfb2ss4
zIcyOPkdSuP1FFG+2swwnqONmZfzrugzxpLM2/kcDhMJKgFHr2nVQre8zV1DEMqYs8/pogYhbMIH
aFZ5MszBumGAbbG2VS+0SwX6Sp/R66Y0g3SAj+IAcmO8whllPHiovBeXqzOdYaYmp9TPtmrGfzpq
Z7xGqlTv2kSah3AgMr6mnbIGe6pvwzaKj8LXxcUQol5H5h9vPKsRZ9Mu5lNHD+KARil4CFu5LZ3F
qOoV6ZnENVAbgSuv81nuU3hoaypI49JFtZ99vLerCv6jAGQOYaOzge6P85oKpbWm8UCo/UgL29EE
Ca25q9aTivtrlGLTKTHVLoqQ4GOiKAmztik9G1gq03wg8yXnY2Wpr9ckk2SbqYe9ajVOQDXVeday
sc+YYa/JVfBXfW+Pm37ynTULjr1z6/jRC7x8OzWVdZFRWQV47a6rthj2qcrFmvLM4kug8KIq0FGx
iu7g8b2qyqJYTl8gMXJ7Q0OygFdNBrsh/M/1Yjdb9XYFS330WdW6yvqS285ptn1z1VvxVeTF2N8c
76Hvg4uykOHnFt7nltrMeIqynAnYWfZIpLNcebFtLyyf+taMs+Zk9PCY59m7JAph8qsVOCeJkXaZ
RMLmDTdCdZjMEspsEfQBMQahnZzM0inNVWCE8rJzM95QmTnkMveTNT+6s2PvxiEj+brtLXXRmmZ9
zUbJiTaDx3yRAlx+hBURPmLjHu4nun8FSQoVvNWKyKxzKsGUBrknd1SN/W/Qq/RxzICjRhTRuSi7
6LMOxZ1Pu/ZOAuCF2td122X9QUFfVn20jqs6v2laTLWSJy07OobDVsBKy2CtJ/YiKYz/Ii28Zu0B
g2AqIhGMIFNWBBkqeagSjj4d4w+M+FTs1CycfTf0TrXWlZVfN6J9ktlcb8yBhEunnn1or5jhk03r
pU6ycxML7T4JRrsiSd0b0Y3NzpNd+KlNwuECnd2mjYPhlAydwB+MUOiLnYyE+LqF1cTrnnnyiHYy
OiEcxxFsDT44vT5nYCbsHTgiZMZtNmm5zSdNJi0adsQl/XPngC5vnRH7hVeY1gNZVvLTOMxq3gs3
BpTegWoOyo79WDHWhwrU9NVo1N6iRJ3WdllWa6OtJTHSgzoolJrQ1pEsvlWW728rACOnurWBzjni
rAI90LRU5iUSgIItTCFx5WbqNgtqWDikwNkc/pPIoUyhzQcjNqg+tOSk8KXibnaxULEIY+Sh9+98
HQlKuZU44I+AmBuUK+TW+vR7AiwatMqD0N0PkpxPD+32Fp+484jWqLwJW7COeWAmxyCprTN3MN7Y
eb+u+8Dc967LwFbF2aN8sA5yZd0QLALVkUrnpQoxqOtqdu8DtzY3SLWoLgooTRmt4BeQvcWaiaZe
980Q22tagXCRUyKjweYWFt7/waRH3QThUyFG+6oTkB7FTKA1VjlSTqqGVs12AjcP+zXpsz1dL/ns
ph5FnLIOLzAA+CTaBU52nAw1vbUcxy+xo3W3rUPQ4cquVE9oRFqwphPfQYOr7N0rTuzVngqs5ABg
lqfMnFqerrY6D0me4Slz22u6/OPBroEEr2PlH3JAkcfBL4xVbwb+RVmPwTnpCh9Qbp+/pkUtvW0K
9uuTgzVt53lJ+h3dD2nMlazKI7ZgaklJpp9kU33Jeemtrkta1cqdSdtGvtu/iMpJcLUbjXEMK4Lv
WVzh3NURyUhOAhWBuHiKz2Wy5RuPt2lufR0MBRiQHGDsYMputkUYTmcJge5VmkV/mqHLb2j5jDd1
ZM/7iWy+jUPW040p+uY10Slzdp2xajAJaLoM694h7tx9bEVXyOYrZknfWQmHxK/viJ9r8swR8fBg
tzRG7Nb4XntRcR7dyiL/zO0ejTDoXwkX8p/DTsHoXdAL2WYUs++y7GEmJKuIikhxMDxnOiFtUOGW
6KZPU4tRQ6Q5YXx+DzAiqZNyBbDCXLOLCq+gTUqQZ4Tz2bR/8Ntlo827aseDUyTi7AwkemTpwJoB
YmPK11nXeR67S4hsKB1r8pKCxfNG16XbEMJWMp1NpFpDR7OmNeZpLHxqZBkxqQ4xLjPF7NPMxgNB
RGKnUlJ+KxaFvS2q9lTNcfe14mzECQMfcmHk3AVaFl8C1MokmbHFOUeysgpaVXo8eMIOnibXsl8M
qzK+W143XAY+9m23mGHxl7zs6Izq0Sxi8LIdKYnBkpeY9WiE6iZ+ZGMcEI3ngYJI6zvPfoLATGNv
CVwMSF40uvxJUHJfCd+4k/0I7VQW81pIf0eGIsqxJb4RVxVkQTYnEOMAPpoF4Q0+Z+xVsaQ+wnt9
TTMrKtYG52Q0BaRDTt6SKG9Yu47QyBZb/56zvLOuNYmSKR7ZNVD6k9Xk7tqMl2hAcif9UIVrPDvG
RgYMZ/TGEBJdojtnEzslLxyVnb+3JlJR83zK9pBJxvvas0Bsd354Tor+u1EJRHIzQY5e31snmnpi
C6R+PMV6yg5KUB6wxh5rYaXhlkWteE1b3FWc8Vl12Aid4Ew48FzieodiAfNeOyaXCOj3qQcA1WbD
RYrd6IGYH68HT5hkLo7ewdV1tBZ5TwZTXRGpTR6WxVbwZjQbgS4oqXZ+27y1oNW2lVHOe9OLF3CK
+gIdPt8hr/Eu2oraARGyR5gft51tvMSeQzQNGWSiU1cI9E65UT8P+XzdpcEJX81jpYMzUy4FoyW2
FFjU96QOn0yl7iCx7St202uSW16UiIf9nFKklK16RSvarGcddhtlmO4jaGakn6X1Oi7RqZkRMslH
1jHzdLtRFgzzrroYIzlgDPO+Iv5FEvGeyOoanAjCgajW2Z6/juS3emgPdkuU10CuxhR+ElWz8Ia1
n54cXaEUQ64SLzmw5rzt6/jzCKj3ACD60q0fBamID7WPpCciQFYuSbJyUOkanG332bA0XVLQVQf0
xPqS1ppx0GOyPOaToMcUy89e4xT7OK89n7isQR/j2qM8OtB9XNP6isZ9iRNuK2JNYNCMCfay7V1D
74gGu3Mtj+whT5LnZFQZBR26mo0v9lZvDfZFC8S3SUAGoNnKLNCQ+F3rNHnBQewNFC7MoD2GeNrU
Tg7kzqyoajrI/USSwQhsQnyrKfuhg7SR/l3hMZAxjPQyqVeGomjqNQNHzpS8ed1BMfXDNPjeBMgH
iFpqaDG4+FY1WxEOUmAYS45FIcO+25RML9SZlp4GDtvguQs5IARGzRmjtFyAGPN4VbPGPfl1MJ0N
h9wNgDrANqfaE1eJ4cb9tlUTx45OMi0NTYISxFxOJ2Y89m/JbA3XiTeZl8JMyRMNdXqK0iF4DnOD
InfoSPPObNwWm5nmJBLOvXhFXOW55zbqlyOvastpHblV84nINrYOeCrEvjJtfWRvz0sbXmHAcuGA
vnGncN5JE4GQAKz0BR2ItYk127+VE1U3rgawhP0VVUCYrGeW/KOVNiykhOee7MilKNBwyPc7SY1g
6dS8X6+vHGM7lZ4+ok+hZ5NmOKnRBX5+/yuK0MU74XHsL2Wi9ngv5gPwTAJJ8pYz2KgtqgR00a+H
mW0PApal1zMX3r1KuZmxBm4iorbevReKq4yELGss/U2XUjfOUG2QgI4eem8o3iL61vTkzQg+vdxt
PpVofI9WnPCKzCPzbUPh5caNM/NzTiohW/tU8J6HUR81eTE36ch+dzYicZjTbj6P1TS165FO69HJ
qYVXLse+uo8qdKhTUu/Zqi1KC7K59KZPgyFdxTNVEYqXTAYdosFAgD8pnd6tj2mAmYHxL2YDqV1Y
vVD8Q+KdJlQU/flCabQJ8G1US0mmxrqIPJPcljYdBucyq6Gfuubgkpg30yGbXYpXwZySAcW4M+Ji
3vUJ34A9t9kTMI2ZCKwGl2oPYpb3F2HSNwhJoCjCMes265Z7knV02Ux+yXc1EmnWc9soUq4ds5rP
FmqZfbmU4pqumM9ygraLw9snXDiedx4gvnPrLIpM1S8vmCXefYhQbasIw0ImBUeoXXrQYyHF51zw
I2mBwFkWy5+WLXfLBMYOQcaW07nnhbZo+5S7qQdDfI5M10k2yGTg4jaM+8hge21K6qxwSDjwm7AA
vs9YEy76hNEE350OIyThF0qJhQ02xuofW2s0L5U5BKc+CsqXIAJJPgURj44R8Qg7dkdvcmiDU0Bm
5Usqm/ao6tGwAZj1mcAGmQXmHYcDPiGZV5S/AjKz2AEHQ0GwY2xdcm7Rn1q13N5cZOmpK7lNiPSt
u4G8UHZavHGrSaNv+ZxXKHljLj12TX/K2ik4tpRc81XnG83LPOEMFlTksJ8kK6Xj9ILJ97VzG3IU
zZijR1t9LXB6rRXNvH3TazThLd9OS0jWp3rkCQy6SVGxKIg01n27DZELnG1K4Ocq74NnjYzSRccx
mxcZSLbrgpj2k5st0qiWk4+7KZgO98J2KX7QFvXJYWEUDBWlObdyKSm4jgN+2W85E5IuxChBevGK
0Lt6oRVplGt6sTzTpXaDTcnpFDAa8yOxccUerI3xMHMg+C6Dig+s2mUMajEx8giFPcWhtai+QMkc
DBRgG+lLjn3QUvs33+OcjKLNHD83ZTx+GXufLlTDhlxTSiWDKWJbwcpYJdCqmr64ioa2eyBZyP9W
9U7wPSZH59S7qLWBmbMyOfFArqIrJ/RWePWPvaqD58RzXQJvNCb6jSS2rt8gUimnH+Xn/y90eJiq
t//9P1++5TF+iKbV8df2Z08qXZrFPPfvhQ7nl7h4+4uf+EPk4GFitT3XwaxKf4DxR//gDxerNCEi
sn4o2tGSfSsV/38AEeV/OK5PoZ/sJJYMSyC1+IeTFfkD7Bg6gAL3mbPIH/6h8vijwf7bEIpf27Y0
2qBEC16HXpSCPLM0N37qSE/KBtAyLQqCYIuvwp3O2K1/uht/39PnEog8XBfD7NL5Rknx6yVoIS2b
QzUf+sAmRMZfGNQr3+OW/vOe/z9chXv58weBHzESWMNVZPGlMb6U41vr/o1kYHmJn5sRHz/Ih/Yk
cZQOR3cu0c23UtwSaVfPr7//FDgzl1f55Sq+SbueJo/FyDDNj9a6JjOAJPao+onL0V9L2r/DlgnB
2rKvnUmxgBIJbo/ZM+tYohvR7cbGHrewKsw99p9hH1daP1kRiGxyxppko1t5a7l5727Yiw6XihA4
TgdabOx27HdmHwT3sbDYfcmcqPppKaXJRCYXjddTXi8pFvgVfD2/gQ9p9oeO9CgID7iDWNBIuDVk
dEaqOEEYBDzvxbrkQNGxHRCZvCAo16M/BFdkFblTdCYTxGP+xn41CwqjkeGCYwvzbgTA12abuUu7
y07l82Pc8suoioi1lvVXz8olvUYCSH2j7jcN2XZ7x2ouSbxrH8dicm6HoDNRWMpsWyJhZJsDfCLr
TGfXoEFfybEyiZ9L821iOyPJWGN/Z8uWF2FBuJQzKHySCizyq6fGJKPT5nmgOEAydBfdBkk/fFUt
8Lt+tjvOemRTrXGJcb14JkzSCz5HFUqOTU6z4JHmpGvDojPftB6h49NGa78btTMSIJZk7ZOyYj9C
hoGfu+8FL7TcYFQc55JjeruiLwMOc3K9TU7SNBEf1DkA0gAKDeAUYPBqQMgBSJTrLkuMqyR03trG
cGjXtt23ZB4fndl6U3CPnkcLWIfTGfHnNoVfIyYKv1hManOPwPpt2RGrVTTU8yGpxUg2KEHiHBvm
9qkTvF4+8j5IK0lPuXKbJ5y0co0CVF7kfhexIg/B1sbnu++IGgfwYSVH0k77jdKV3g30L/elRTbj
Cm9/uFaEGWx9EjXYiGd+eMIhYR04THEBa/bWdZ0Q+pb76SFxk/4+LefuvgVWwVlTNQwMaHW3GQ6s
lUDbfaKtDSjOKLst6n/n2if0F+WgbZIQSS13YzF3XrUD4fbHhDbNrspqyCIjlL1g3Wl2Q9gaQppz
sbhPCuzQqwVAfo3+M9lHYSj2pqODV6IbAFKOlhFcWYOixpxGtLRWjlkQjk6h73qKtEUQ94TRag6d
01TpGnvIcrjJ5/7oqcq7CQzb2DdVZN9IMw8vkec/gZhnf4S1aMkl7wXdFwoQx1oTitd1I7SRNI6C
15YOJCGTAwph2+hQrtMO+u5gpfhOeatdN/D4LjT8sNeIPJ9t2NUODFBywLcGIQnUg9VyPwLoLhvs
1t8yejXJuunHbIu9ThzMxpwOBB5YS3yq88DZgdiQyceFgPnM3PtQoffu4Ayf/y9757EkOZJl2V8Z
6T1SwMmiN8bNnPOI2EA8GLgCquD4+j7wyu5JN7dxm6h1L6pFqroq4Qai+vS9e8/1zbD7RvhEfKcX
Ut91YEfcld0OlPVe0tGopcv5wyAO+CCLtrhuraF/VZYlrkQbBTeDMVmPHAKYKdU1R8xBEj3Um9F4
a5EEgd5b+beoc8Urhsj+To2zTyONm+uhlu6lMVBOAztyLrKKU5ghCUcE1OE+VKPlrxrEIYA26dQt
Hd3kAhJlekzAbNjcKdS0gN71MPMWAqzEivl/uenCXv9tJ25TLOK8jB+k6lLiRtx6Z3QsQplWoKAP
DYaXUIM3FY6lbVNi31jVVVITjx7b61Yn7zDvXUCpcSnjx4mKj0i7DgwvH03srtLACxlRMfTir40e
TaOcDmM2ygtmB0i5nZBkgdQVOnzDIg32kK+dDbHhLhPBKNg7dcAZibPEutIjbaviLAHX5Fq8E3QJ
OeYGJOHpo1L7f50qY0JINiFWnDVZith0TD0Pll3YcB+GchqI4cXtJnJFTo9sGpaxLrvLAc5s41Qf
l9hF5bckCaZ1ie9zB4aw++XpHL5MVCcXb2emvkzIJPERWeCsK43vjScYOObU7r9rrBrPYw0sEtEQ
B975iGUK14EzxtkI1QhxuJPjzadgFI01YbEks2aUo7zDb+hef2UTRcRkZr4ksz86K3RhuiWpPtTu
Vj431rKmfvGGpl5R+/JftZWlrROoYFdvx3nSZ8x7usKUvnZcPndJUWyboBVbTuThOpkMfZFqM69I
0sbUh7nYL9tX/M7NHnKAD6K8TZ2VH2b6Lu2zjMVTddcBTWdOqzG8IXw9yRVJNx2HtCYKFkzLhl1J
b58IRZoRewWhE0ug3xUHyGicBbwSzOLcI592DTYEujnE6u2ChFaBMdT6l7dJbWLPnZk3OadT+WI7
p7UjMKpaLgucJjwME1FShuJAW3pSe6wSF0mXNvDofWtCbunRBmlzK/75diLM5tNqoVznIoQ4xiGl
RsYoo27++jV/SzWq9hYBVM99QKCYEJI+hHS1tQOQlhkInYXorX80b3Z1wATkDU3Qu3R7LIOjUxkw
jonpKd1aarQx+WHlAo4xHfCiZ4eJN5pkVxvQk62LXyl7+J65b01YOVENvEjRLUlC0U2TtsGDSBnj
uDbi0URVYutjHv/SUJA2CyLQwsu8F9H4r5MfeU7DbdNk092k6d2vToTaU+FVIR0ckhNXvub+/Zyy
Zgh/jzp/7GBbBKi8USVmgUEEC+gWzCiTBfTqa80Zkq+irf27AD86XtXWebHa0X4hrNh+IU14vGan
cjexjLXVmCTait4CPcQwLK8wd6t7TF9iTcRDsYanPVy/3fXGYTJfEr1+Y87oWCFKNr46vXAUM1RZ
xvB826lflryIm8Ep9QuPGcoalEmzL8bGWlfAjWkX6TYfMclmh5Zz9A2G6WjPyJ+xy9u7PPkGKh/N
xojBCeViwu5y7dUiXDPGiCB/wmJecO7LbnSZFnuXzvKXIAy7bRMirQPxymaoTzaPf0KwTCokHQdJ
AyzqcZAsESrFLIHG3JZA8pCNwzWLwrg3q1DceGqaVrhRAIcy8R6fyQJ3nAXEqXQ9gXCi6QYPIQeF
B+/aS29Aumqb1qL5ZRPpfIHwYLg1vJ6+oqqGG+nVbN1eLGDeYdxC1DsVXrYyDRUmC9+IAcoMebcn
0mdipmDXDMCaXGCn90T52KJE27QsONRADIQuMPY3N5K2IW1Pt0MVTQOHVLrqINGQbJD74oGWmdAe
a13nhO0XRH7DuiSgraMLSMYon2bjVHNc66zN9DtJx7/q6EIYIn+eXdbroqIzZQWJ8f1NDGEXDLjt
vte/g+algTIkJSZ/e9YMMTVeJ6hDmXKh91GZ5x3c3h7XfjMqwHwmrRJr7BDKFIHbDQBbUfIs8GJO
d7rLOARue07vKOTfPNqajJpFQGfnsm00CHL8V29TC1MKvHAZ7mpQ1dsEqsA+9UN320vsOPyiG49U
lSXNj/iaSDsihNqkeDCHTK2ZXYv1VMUaSUxlQw6yM5rfRjH6KXuDfIAHhlguS7QLJma3bTV6C/iy
8bJPtV++BGxg2OKL1TIKy9MxvORnZCv8PqycTkQQg++rfl3ShtkSZ9/R4QubC8Q/CnmY1L01FWLM
oMrBGUYqoUkvgjg3t/jhCe0HPb+bwaytjTn0xVy3yb0fg9b1puSRJPRpqXwt2rFabbkR3RJBqlhF
zPGZg/lfNEKll03KaBv0vYQP0M8AUouBg+43zNgdompyr+L3isqxqapM12bFZkRYhVcVjsVlhmNy
7SY5ys7S6trtnHvxLWo7Zwc0BqnP2A7devCn8qFCF495JEIQtSjM+CJO3epWiKz6okWZWLCrF19R
cjGM6zwUYgYymVXuV9m+7cbpYCZBtgWs3e60OHMYDEbSvrV9Nd2mkaseKiB6axQAHvO/YQ53mlx3
PXgKJKqKCdkB/77pZMaRXM+TA4HKOIOMRn4P1FRcGLAm6evmToCtr4ysnhFRO2TZRS2+U94bXwdX
+FdG0Db6UplOedfJVBHPUbY9/iyszZAhgm2qETjU+EgizKLQ0ciQeIvjSvEUV0PofLdjW/bLDk7m
jW006Z1wmnJDXon66irqqwVpVeb16AcNDqnYO8AKEC8gcfRwIaG6PuvzDukaRUXL2493gxDtRZz4
ZO4VdfMiGsvZgcvrDzBku4teG7MfjT3H7sSYexekf4a3nVcVP4saImnnGvYrw5SSRNuw8g5GZtqX
BAwCVcYvQLOTCHvOurXdrklMtp8s4RVr5vsGfeyui69LbfyVdZ7/xSw9wVB/8pdRlE/E0ufpMu2I
+KLGmxilxAUT2xYO9sodFStZmqe7tOryBT5kncfLbnsYOVUgI7WmRW/gTqqraVUnxSNJihDlG0kK
BFMcGjdQcQLmVplRvSgrtVYku/cJU2NPtsTLB822DFxcRVlRXjZTbu6VYoJLPV+gj8B3nFV+q+2s
uteKHcclV/s1NjmKkR4wpAGy4LnRiAHg3OlvOcX0C1NLwie6oc0lm2J+S6mYvg6GVT6lMpNfqrYa
vG2lOQypSKZOsm1XzlBqQPImh6lG3NmWQab5W48yUy4RGC0RNIfObH9Fvc8Mj/bOJSgMcWFR2f4Q
FYyJEdTvytWy66nsQJfUlpZvGyRHS6ZC5SU8BgiFgayaa6b40XVKMbQg+iatcYw7EsGPiz5Ngb3k
+/8JSQlKKHtasGg9E25k2EwHUNrtbYaZYmVjLngeVG2xcXnG2hBFeFfDpvluadU3O637b6iiHqYW
PdfGo++6wlZvbFM5sbJXmrXkU8sfiAPt59Q+qe4dPa+LZegi44lbfTN1XUt/OLZ3ml/a2zh2vUsz
I1dgkanW28fgLnYg6aPvtKCJ6mElXODJjRg6D94jRx32ExSK38ICWHsVBS/2YPcXemWYW/4pJqJ5
2TzYif3Ty31105XNiKsl7DZdhviF+zamV0Ew9dtOedwxkJZbOdsd6a9wU6CxvHhdbD8mXUloYJvw
waqAdHZBTTXGbrBxNGfbWLF5yxnkmQU5uxmqyT1IJGaLpm/cdZWL8LWcnZo5jfGdBgjm2gWDIRaO
xinGVFS3Q03+XdT14l6Qs0iFq90VRdHsG38s7sJEc289qUcrN3XNayPurN9GJIjfIx5zrdokOoSw
d2+EQ+5PTvTmg10hbULJOIFX/poKjalVhkuR5XbdVVa1mppBB7vUukBjURWXTVZux87KHxpW3EU7
iAqDd6dvVd4+Ri1A+cHTXbgs5bjFg/wtDoS3S6OYHYtC8MBCqpH9F3SXlHLeobcRbdSRzKh/S/G7
bdIuWeVN9d1C/Pu19psWFUCE0vR7qaepjiWxDS9wyqcruiUYV6PafGxNbRiXGoE0wXWSq4hIbSHl
sLBUWTkbKYaJo1msGK+PKn8UBflipB8R3JvMan5aWI/IIH8NAyJDfaJUUdJSB33qf3gOpwYnJ+OI
oopDkkRRMBmMzwj6NGbQ8k5DmHLg+3egu7rPBYqapR1CeKYqzFe0O37UZsIkVx9JnE3ZX8e+37WD
++pxBIEpceko/Y4ayqVzRptIa33jh02u7IVdOtbalRaNFGKHb6LQAKCghb9j13JuHV0z7+oh+C0H
W3uO+PSeTEhM8cqpS8l8TA3hqvaNOfvFKbd6MLSAFKRYuU1EngCi5DNGhY9dUAx8nuPi5gsM3zz2
8bhDbopO84FT2DOeSKMZl1Ql76Tcch4vzijNP3R2/flqsCZ1H+g66Mj3zWNvcAbqJI+M1zJiSItO
GjM97vQ8qvLV5x3eU5fCbgaDwTFBWh4r2vXarWg/Gvyw2I8eh9RmyyAc9UpvwD5/fqljiwlRTjjb
sO1BxAy44lG/2sgcfcwtLiWUaC+zHE6Tq1JKTl7ehYyGYgv2dfzTJjkXJQvTsOjDOfg3ji7qJKFh
aqSs7IAuOQsTLdrCVbTsOJPaZ37fsY1n/n180IwwPOyCtntkDshY/Keq0oj9HGML5A4YAhY3P91n
Jh1N0hjkbTUS9pnlU3zV5sNw5vrzW/G+U8/1LYv5jevPM5qjt2aM7CrWs6je+YVGAx4/98KV/dPn
D3H+EccXsUxezNnXhiXDfP9qDgbbRROYatc0tG69PqaKiDwrvM5NfdpNI3burgXVXCqK5M8vfer9
ISTLwWr7L9rp+0sTXTcYkWmpuUkyokFzAAencyPY03QCYNDaODAcyef8/LKnPn14ldTmPFkT9+/7
y1p14JZewmU9meYHo+ieYI5Nu8jlrQ083t/PL3fqg8QojLcGxB7pYEc3OFJSN9ADcTms9o/SlFsO
/8NaAqM/s8p8MNXML6wVYP3kBM5Cc8zVC6bp72fpTm3/o357N8ew/Qn3mmRW2Cn4JdC7uP6kv8bh
3EwiGfnfeGlJUnM917bwoH74aDyrIX1Qh/TgRfadQ8DTVRWxxP75TeURzuMrMEMf3LU2npTWLlh6
3lYBCHaMIoJxgFyfVmee36mv0J4RsbZFVx6T4vvXJRta0Y056IqeFOcV2rlvrl+eQfCeu8bRopY4
jemyUasdImpy4NTW9otzjrfZUXX8ofP+gSjmVXS8Dy9HkPq9Mhu1q6hdr6JWNw9mCQZk6vrkS6yx
wiBR0om3YsxSwQXaY+A7t6J9/PSA/WK5QrOoB7QujlY0G2aFNYNEdxH4I6BGjbsEzy0vcy1F+VMF
YvX5a/LxvnI9wgAD6ii82MffnuRY5Y+YfnYFkM8L2x3viEjyzpQSHz9wixm6g4sfuh5C2aMPHERW
Q8pRLneAz9tlXZH6iqfg0kuZZXz+c05ciR/hO57tGviavKPXJKgTsthHv9yxtKFa0uoL8vIeK5U+
f36dE4/J8GxTxzA3V0dvGYf/GNq7VZFZgfLK3ZToa5W/an6+JFN6FlwdPr+S+XGPtd5d6miPpUfl
zs4NrEJdQONe2NGi6L1/ZaNhyerE9DSSU7AFRxyqlSSmY6UrNCkuR9Z1M5nNOmX6uzVr2miFsmiA
FzaCL8dPq0NjEcMY9fF0FUJru7elsBCLMi3iXNWsc5OwvoPX5cN1X7Z0sEd8u0vabOmiJ5v7zA+d
6eRHnx87OHM9nQ8Aiu4s+finfoDYBc0KRMs9rePmJSB+9Nro/PvRdZPXYmpBxOdEXSOo+qrwum88
cvuYWbt7F19QQs7x0pAVWdrtUxFyMGrcGJl/cV/1/hXMwgk+ZSbXNSLxhUxIcAlVaqHD7Es0Wh2B
HFqqtcvBLm0oMFO/aho8elwnXdHC8y4zGy1DmgUh8VZlvAqifjl50bAiOC8PuFumxrlxqvXv3izs
+vwNOPGuAaYxUHCwZ1Hyz0XCP961sOgk1cfIfUkJJOmMADRbJ4ZdlCpE8iRI9rvPL/ix4LGsGdHu
4OCZca1HnyuehK7rq6LcBXNEOv3WYi3J9Lt0rarZhn7UXMa0Xh+BLkdnCLEnPl+qOSKDcb3iNT3+
fFU0dlrcugL34Dh+6VyiuCTznkeM6umvP/6RCDxYjeh18K/j0pG5KOfNsRW7olNMRTB0KNq1xH9g
NVF7SDeJv6wZsI+Qr2jaf37xE7+TuoqEJx3NGxX00avuEctG20kIqIggz2QvHqPZ6w3lT/1xGQBc
me8JAy/HK1jk718eekB1hHE032E5ehlH0a9MHwacyi3rj19Tyg0EUwijOH188ItXdVm2Udfm6Ara
fjW5NF6t9KbvHXdD4+nnn95AW4eNPEdBQ2BwjretKMkrYeeSnwVXd4edV5TMEJnp1LmVnSNafPwA
uRilDaWBw0D7ePuSaENiF+rRbtLsx9jSXrCn/UwH6xFB4JkaZP6W35cgXIpjqctPY3s5pqeDO01G
oSHEwJa4tuiVBqVDWmTeTYtpdvPk5rlq9PQV4f8gY5s/uuPtxa48H0NytpNGdwAK9loCTbNUJlH7
ugS6t+YZcvnHd9/WKbzxlFN1cMWjN9KBtoL71st2Wtsexrzb2XZG3JR+5jIfC5v5MhwNIcNTfRw3
FEDWDUnCP3pH4tdsCBf2vhrYET9/Dz8ulVwFQJbBygxA+dikj0NmINPJyHbKoqNFpwdNafvbE+5d
KhsG6oQMW9BcP7/oUUCCAxicq7JwoG93IDMc8w5I+MEBENNMCIj7XvQ50LmlqDJk5gFT+gna8AJC
OjYDDHNgnb0J64eodW/bDDLa58yRNwRfPU6jI+8R4kIXqCqKg7kskLMJAVmc+xSYQB5wBDpn/vqT
DwbwB28cGFL7+MEgSYhzJhv5ju60WKdjkB60gT7n5/fo5FuGrpKWUmAifzzawwpbso1EZb4TjZeD
j+12egbBzWvOVS0nPlhCFqhtWYdczrDv11fHyy1RScFCNFQWQpYw3g+uPmw+/zWnViCXEgD8Aody
7t37q0xgi4ao1TLEQzhaOo9tCgMgmvo6/45e/8+raM6MyETZMmZG0vEJFe+72yG4yjg7hj/ne6cS
965Q4cvnv+rUx+PztXtIcjkYHL/GQ0383VTy8eSJ499mo8GILXR+MmwpNypy/B99DmGHbmF9Zqs6
teahiLWpq+mUfTj00DrVY8vuMqDL5k0jNBwU0aZKnyFFPrBcn7naqReeY4/Jy87J8kOTDBgCElKs
y7sqqrJt4TreXW/iyvz8Zn7gtcyLAjfRM9mOLGTOR+tq0JpD69By3/ltrz8nsV5uyNVDj5ZaXc5s
zuufUsMvl23ZdDdyFNm1k3vWNvbRdE6Y2BgskzRlSDzm+DPQY7Rteu50a5y8894cAqTz1Kl/3r/I
Kqx1py8KdpvBZkzQyFejCcolqrJ6n3j+Czl/1dIjSO2SQJbkOeu7eh8G5bcYRcfkzu7LvrD3dJGC
hTtq1SKI+R2f38gT3xozbUpQz7NoLh5viLnH35AMlNu9mH5Wk9Fs9AoxZZijXxlfP7/WidthvGmM
nblRS9X9/naY0Cd0Gzf0bgqNnzoNh1Xh6K/1SBKXR9Q4Ji23OVNhnPjoiLc1sJ1y2uJHHr0mncrH
QUUlPy91vsRJBI0DFxNzDECNFu7MJ6l6uUKN0e3+/LdCswvmjhQF4vFKaZNplyi/Lnec1a7x+JEW
r/I7uvHElGbRMyzJ6Ezte+pJUrLRBjANTr/HGVF8K5hAbVnuND2CDmt0qBKE1dz1QA92hctB+vNf
eGLP4QdSQ1lsbBSLR7e2CJUdJyW3dugiJhe2An0rS7myUMT+O5cKcL/7LgUjuK73L05FEnVTCI5o
RlCKWzi5uDW9xr1IWsM4s3ydekdJBuH1tFlWPrS/OyRxYqIzsKuL9hGqxy/HkY95zfNLInnnY2r/
48MRCximC1KTTMYnxx+gMTBrM+tJ7CZzQuPn9feqVauKPsCZC51YmA2bZgN8I8oQM5if5z8O1tWE
W08POQLmkfMSDcPWn+TjmVfC4p9xVNC/u8bROxFoBMvaNtdA0G8s7CSpDiBqnHuzJf4jzPuauwj5
1+lVBW0sjZ7KXnmIhZjVtr7KaP61qCFFwqTXJnBPswwDYANu6MRq1GGy7fjODMimFSMOrbDSxbYg
2gGkvj8ukcGG+9jxGVLokIEdY6YZketp3E9BgdhKGPA0yqJWW72TYfAGHLtJc53qsJzN4VmibmIS
rLaGqsd9jmH0urPi4qrTVLfzs+ARmnC95A5nm4JekVrECAV3iBOLRdlP1TpsYwexcNZflraVQDlK
283nt/fUu8ku7hm8J9ZMKX3/BEGfkIvo8m4iE36VQ/MK6/zGtrSNVZSYavvy3/jsqLkp9mjffwy3
cuJRSCsaxa6R8dxzuu7NbN834kzx+rHlNxNPGWxRm9CmC45+FsCR2FJDQHKsnt1VVaLQDPo/ZPbE
EPoKQcqydcxvkRJnjkzHudPzuYLr0qXljnK4Pi7IggoMVtU79ETKcfoSEx8LEdrW7jC66PkazQxn
HOkU8AiyTq5ySOgMtwULuTS7PXkqCyfttb2lt9rGaGyxDBGG8sJVW+adTLCD9LtjdBzUQVIvQdJE
q6AxXHov3rQiReHBzPDx+5NDdmyT2oSiTNjzUv4e0A/VLzwfxi1B1NMW7pnc4OjiP4eQvYzrJl17
sAuepeWcexSn1nQXAC2UW9oMljE/qn+sEYleO4XICPEFIDYyXVqMvb7NjKY782adWov+cZ3jwqir
OvKZwV7tfCfXQfu7LWk88frzz+XUhuhC62OuwLztQ/ySLs2qlGCbdgyd/OU4WxZ186XMYjT19XjG
dHbyYvQrObMEuNuODxGuYjESOd+KFrsFJ9FpC+1ngwIULXVzLqfw1ELg0vZnt8Cy96H4zQmxcVNU
VDuVqjuAaO4SUspLmatfTYJmIXbP3Enj1Hsxz7w5wCIhICTx/Xsx1VXO/aVOS4ccmshkGgd/Uv3e
pBdPDgg5HXYlcXxXgXWf6GG8GyNMDVGZkFkb+dkmKO3xycMShD0jjEBWff6kT/55LIi0kejfBscL
Yz+EtZbFlDm9rH5ZQfQcm91DbqEj+Teu4/mcFDn+zpa597eh7rQxrtDj7TiJVnRzmlcxav2qbNWZ
jfRU2TqjbWmxzP/HO/oOrT7AwYH2ctfgGYlrJK69uFOlc0h94yYv5WORB2caFade4H9c8rhgTSc7
R6OnFzutH7ZRW/4K7Bxxu3tQZXfmzGGden9nEDe9aHDb9JLe38em9+1qGryCZcYcvzVx9RsmIFHh
hHksad9Gy5kPsCxYkdeJnL0GmjErMxWiP9BGLzZNlZdQQrVqTRwLuNrwGcWNeiCOHvyvyPNlEdb+
ZvB6/9l3WDUBWtUIprR6WE3Z3Noszd96b2JngYcwVPq3tGyvkeJU64aSL/G7flGMVrJui9F8qBBd
s9mbzpm36dRdCGanLi0O3tvjAWyeVzUh8hWVXzXtp2YyFo1uv2Aev6Bn+tIkY3/mgqce8ezMQijj
0Ww9vu1VSmIcsUbFLpEwB7qqVdXmjU5gkZIVLupZk/75B/OmnTgqCFHMmPxAPheOmUdPOtLGnClp
XuzcYgqWcd+6D3ZsdEthjc5FXOb5Mzw0OAQ2ysk3u4Afg2Io2gk4FZK+rdaD1jtzG07cd4qN2QIN
HJ7jxPzx/WOTC9zRh4Ni5TvQkfY6VqN7JWLKxjEt65cUePQOXeT3Mzfi47gPpDnVDYcfzkwfzr5E
R0xV2PFF11OIlNWK7A2CVGtTh0SmwFy2FrwpKCcdMIiRipcjMxmcF/Y5FLF1Yq2cfeHIMWBmM2gz
3/96HWmEWzRJgW85BaPy5mtILNAXaKuFc8Gd8fZNihoZixWUspwmsqEVzFHhiXS3vdXrm3EMwU28
8eWbSf9CWSy2cc8rhWMq2yDqc7ZI8n+NiLFZsru17abxGq2wvVKamOMLpbce4tZb+dGFWWbWQ2aJ
4YbPFhPayIfwEvttcMh176sOFOzMwfzU72cChgfdmyf0x40j2m1pXjcWvz/PhgcwpWhR3SF5SQwt
3nz+0E9dCuE1WgPc6GwbR7smQyd45PO2BIQ0XlXSn918Q5WRLppHL59f6+25HX9pc/fX4vTKNnh8
/Beam7dE8XA46IDxLBoGxpi9JtvYhlXZwVjNjQuj1MPbZjD7a9PUojuz0eCWWHm1rQQ4l7c/6H/x
DWfwDaRIGqwo/4MSmJMw/k64mKM2/vM/HnATxP9n9QpHjf7Zv7Iv9j//8z/+/h/+TXEI3L/QhzEF
xyWIbBPB3/9QHOjX/YX8EM0MbAcGq/OU878xDs5fb7MtIMazPmnWJv03xcH8i7RimkDuXAuDRXD/
hOKAHpBl4h+vG/NVympdp+3DOzdPXN8vI4FeiyYMpXZh20Z35yPJIOUKr0CRT9namyfLOujRe+Qc
3RaN+7Q2uhEbquHHqygre2z/bnFh1ciSDdn4uyzRO4fmbSqQMRjp0nNFvM6a6D6qrB0Uzw6rloIY
aYvnvs1u53imRdZHPphDE8QbMIJlWNvBAh0FVFwIcNFC2rn50AhJCFdlesvJioprmw4rEdvI2Wuv
sVdjq/KfutYuRt96Ssv0NyN/zPthewcXrLlPS9dhXO3AUbXStrhPYBIeysqXF6MXdxDbZYGxwZqS
VZqL4XLEy7gvkLmu03RqQImFwYZgHQslRTmRAMftvFYuM7QFrq1w1Q1E0kEKkFa8GHUx0rZQ+lqv
bACKjnQudeXv8ty8r3RU0FYTGFdFZlyArS3A9gTtIvIbc52B0SXHxg83jV4VcBLscu0DakFum/Ug
BdHY41da8rCKi6mxs43naN6hwAiM5yuEpWN71WYwo0FgmSERHXzAHI+cTw/SEXLVj/FzMBrmU184
7p4mdvdVGNhiYtzSK320yvC6UqOpQ2qIE2yeEkyQfoGL0poehLKyrF0nfelrP0g1MjyCqfJWA4zq
1qlatKKsQfc56C8wuDWywSmXjvfSEv51EAXAjXpfojhTIzC1bWHWxCZ5zrD1CiHEIiFA5WYoRHOv
EbXTkGanFXED/qq2ukUTJc6llyl9mRoDzictgyyMIY4+EDFgdnatjQlW1ZVWDEM0bctKTUpdlWme
kFK4yHBEeA4+ia72gmXVDWISBy8Ujau+lgQP3qsJE3+2CHCv0PAiNapUaX8XElC2FbL0vejG8rB4
9BsMdno7be2pUs19UMN1dJ96va31B60bXT9a0yXOC7BcM5HC3KC+8oeEP8ClEB+uwDKNldxgqBft
0sh146X0q+GuH+TEPplC192YiZFidtPQ5lCkotfR2roO1gnCkmd8YLN3Y/LwGzVuMVxlZC74CxFI
jJiRnFZgUsN7kcckvbKSSOiwWRU/g33IimstHU1jWVSjfoMe0O02OZBxiAYyLgXOMCEOEOXiXSly
dv0JDN6y99vxAcqzRyabpoaXDJok9j1JequMbXMFujq6kfEob1yZ+KBHK7gTsQHSmD9AvwLh6qyL
SOrrQeTTDl1AdevWSjwHg0TB4UmQWwt7JJsTsxMgIgJU6Pb5brj3K4+EbwdYLyaLZnBWhoYAb6Eb
wuORU+4T+gtyZkGqhAn+qG7u284TtyhtIhyiNg6wzrkJUkz0YV4NF1VeUelLLZq+/u+G+P8T3MT8
I6BP/P/eEG+y/DUui3eb4d//o//eDO2/8IMRNG/SkqJ0/wfSCL/dX8xsXfp45qyPmQMm/t4MLW/+
/8yySEZv/3cnJM6JlhAVGWcS9kPH8/9kJ6Qd+n4nNBhLcJBA3MFfQAvi+DihuozEeNeQBxIDh5Vl
5xvYgg092ca/c2IRl9BWI40QxTqenDVmt1Z7ilnqfnIyMgkxHTRIwgCDC2AHEGU0Sz22o8wvIIwm
6W0DgPxbpxLvKwAJcYiNKL9o+tSEiZmhf9SJDjmYQ0haXxZ0q6ZLxWVaSa38KqDtXXUjoQXbYjS2
cNTxL0+xWW2KrlfB1y5hDLnz9dmE2RBl9qXrh9a/HU3HA+qVxJepWTb22nI75IVBVPnJa9do8Re2
zLrYlapElFjVZBJcNg6UwWij5YVuL1sdqMiAZhMSRn+N9IGjyIZU1qm6hovHz42HWqHoF2Nqh7Q3
XFq/66KUc7iHmCWBhAGaISX1Kmu9Irz2zSlsZ/gr91MukrFo2dNCdCL9qu06zwAQHRr6j75nRjOx
HSZOry8yUTsT46+0DLNl0aoJm7bbCiIiBcRW4sibwCYUkEMfMJOVk0L3W2YuVl343FFlogVY+Glb
TunPKRzH2sEhX5AssOroaNkL2mNdhNNuCNU1jHxtr/dC3eo4pRcTVtlF39mKoPVY7FFRd1u6CuZD
prltsoCeNAFTFv2dkfek+QXV+OpVabbu8xYuezbG2OBruen8IrtUGgTSsraLfVk27TYTHVukFACi
8y5v9z7ZdF4bM4wowAFYbhzdMHUVOGjzYcW0L1sh4rQWqRuVnDmD8E4VffESCq1BRxoC25i0rrqB
6fCUlUV0Z0Wyvu3jzrvLq6z7Ghekh0eBER5UFQ93vA/lZuzK5Dkn/gG+aDm+ZDFZGUu4qpD0PDNc
9UbiXQegJ5/jarB2BPtpN9oQDs2iVlqw6TxlXYZumG/RnibTyvCgADxzKHIouHL3SbqGeKjHIYOv
G8bMeJyU3R/Cv/KGJQ36aS+U6brA8Opi3TKH2/fDpLZ9zjQV2511EUwQ9RZG5fSPNngJwsmhzmKx
y1T+2+ht1F3sys6wiFAiromMxHxtmM6tYvvaq955TKW3qqkOrIVtDd6lMVaYvQFF5nM4Q9vdtMgn
LoyBFAMaOu2iSUeedUuyz12cu+JZ1YPYdqFXfe/N+MWA+bIkA9w/8KQB+VeWDUqpQpw75sMdRtD4
IOxBPUaGNX1prQnEZdAP5o+0VPqFNglEx1JaaAagdm7wMPyawXs7w9HlOgahwxP0UjCffvtFd9P8
Zcym5MXqm4QCTvrZiySPcNVnfGGu1jDwYqS0DpgPbxLwvX1J9UfIW75NlTXeCI79h36oA+i8Y5aC
eoRifWPgnwWrgl0dppKe3IowHQ6DVg1qWVJS8hYTdcu0bSAfvdFAFmgSplXfVss+xIfLfWkWHjTY
ZaTp1LN1fyAGXqxo+5jPtqdZN42mnpJJPaSV5v0EWpGZCx0HJiVDTzWyNKvpv9g7s+W2sSyLfhEy
cDHjleBMaqIl29ILQpZtzOPFcIGv7wW5ssOWsu3O94qOqM6KLJskxjPsvXZ677apdSowHsI2tuqV
k0qAg0l08C3pwmFoG26NXn4A8gSetdWrF6enwqmJjLg1Q3/+Qnho26yElmPkKcaaUM/Ieohiyw6c
ZtEWjkUzEVxAggg7/P6xs7V1CWYgINKXiItMiBkkVXsk3CN6logVv+UjyaZyaM7k8I4b2xkVjLPe
/GyQCLM3Wcp4KzWO0xl5FOL1zGHh2XUGyo3MitF3N0rbguxY1NMw3++yVJLjWQN1JlGY7MxBJuSa
5iG9EPPGMSXgMu7UpRotkqqzaDQ/DF3ofcnGguiPPunJVH3NNw9BL18sjYzuaijt5x4syMl3wtZZ
ARpfcrOXaOZIlGG9AvcsV8YIgh8pmbifhCavSSzowT32JgG9pg3GVybxoSrIHFxhZ/POmjCqa5mw
PfVHuwo6XbGc88qLGJ3pEGkhW6xYwi5LQ3mwMW3sOuhjZ60zksD3au/FgnH5vdKsr4QqGBBJB9kF
U0NVCnh807Spxk2uZVejir0rn57hjJjHSVfp/BLrRrNqdMzellIPld5+oPbVA08wICtDGJgJuXbb
BFUEUR6zf9cQjbLRgGxjaJej3BMgfp2DYNhafRKu27IVn8jAsnZpZMOLbtyXFPXgpQGDHsRNXt1H
ruAJErf1cSQkfoNF3s6v7EpA+pblcFWVerSMxxmsOIXT7ZCwVXdcucW6JMPlNpmq9mujpKbD1xQ5
ZY/lfWTIZx35hhNOoZq1NuPdepVndnFbhJq9zQ34CKLsjECXOP4nqSdnjShoBtZltet6BeWnV92j
0WKNzT2K78HNnjopvqSL/B+G3HwexiLqF0JzDPGhgeMkK2JUClB2k6nkdwEBa9NDdPiQIoPbDNYI
rmNZylgew29iwcHxDUJeO7oLFs03G74Fq3BwHyb+4BlQyspiRhtobawdxv7UJlYc2OVIcI2VPzVq
7Lfsa7OvhYdTnsBvzqvnPcVe/q3NEnmgGXAD3UV22dj8U2i78I1QbkP46vQD+GlrPSSCVqZLxHmu
tfQFY5LNs/OVJYKTG/ZJfpd2Odk8Mk22dYc1qKcg2fTEc+1BugOIUVRe7L/tHdOA4ZQUFePsXNWL
skfTaFTnZTdVDWiMZfnS2SOpAmw3kj4SQY+nfT8OJpHu9tVsjfW+tAqSaWrf2FbCfmn0+q7vsdeg
SkgDkEs7HtHaajK1zyKxphXm/QTJ90yFkesEIujVtVu38BoZ68pmN48FjuwiQxwTlxdP64APV3O0
ZfDvrRp0IRAMAb1bEEzknEdbUh2uzELTaBfVuMud3t/T9UTr2SzuiHQAtJDE2w428GqutDJw8unO
H3qxzog/38murpAg1CWe8opc9BhGYcmAgoewa95oTP5o/zT3nlCABH9FCA3fFt9g2UBpmlJGvJDV
VkZS27zIspj3gdkj3hP+S1JMDUtnLr9KantHDeWdo4GQJ6Y3Xg12LwLdr/uDKlp/n5aRBvF79o5F
N90hdnyyQvfhv73U/7OXWiZxv+mlkFz9PFSkxVn+wN/5t/pfrzpXfXEeCTLO6GX+g4b1LKJxXZ6U
6LkcHxHPT0NF8Rfaa4QZCDQWfYZNN/efqaLp/YVjRscShm+XP07z8y/YsO/WzGTvIfq1WZEstrnX
Xu7nzQyB4eDESts+DEqvQ0JS5+wS5xCP2aENAbWD/OQveLqaom0rWPsePTALjz6Pzge79OpHNg3y
k26WEoGTbmx+OpK3P4abPycoLnuhn0aeFt9uUb0vNnpWOc7bzYmPQikUo28d0sGqnqECkDLCTX2G
QgFXrUnyaefX+rA4/gAv/f6zsbC++XRGujBPLHpZrATIyZdv99PWKoyNvKaHaA5hFH4umtAM+rFP
/KvMbytn7dQ2CBHdKx0Ok+OelOUnDyJtkyc1I+xEQg3GtJ4n8xjlaBIyp4edkrd9tiGUxcEF6dWg
gYDTA3UvurOozXprMYtczW0frlJV+CKwBlncxMako1kVA7e81zT4hRAsrfueQDCyxGMNm3bnYBGH
2/EYeQtPSlJCztKrTq5kDNwyArzEbGO31WSVTP46k1dR1Ph+DLczTgMzsfRPWtviysvc+54an7Hv
3GTRCllxeQ32iLFZrI0Y2SAq7QmlAJepzXQ6c0cZM7sjnDL21nFQ03wHhaGmz2XqFTaGZx8295iG
a6eduk8Yolz0aHpOw6iLWEGkZGaw90C5bUdK+p0CnRpolkERh7R08Q5oKQrOJBHrlEHVY07O8pqg
LL0liEL5m7E322RLlJdHfAS30kXhHiMxCTBKvpqtuLsXfRVvkOiP/YEMxDwiW5kBpkqoygJhjiQ4
JVhltoXI2OCUDBQJFLOdmkAIK5rNU4mAj5ipKDGIbYnpQVCxWpzWVLP29sBKZ5VbDrRx2/6Mbd3b
xLZT3oLeUFvgJAYTV6hDoA27tFxFRNdtgZG027Yb7dspN7TdDDbna4N0Ykus7tbvhmHNneofkNUW
l9kAl4JDt0+Pc0pQlQcS9jl2u3o/g+bf+Hnd7aekJTyuMzrSNFyAVaBWB4tQuoFUpp0HT+8ElEEd
EZOGH8mi6fcedAGqIdeOv1mjPtyISihIGOCUvuHYyyriyxZgmk2GzsoXEXqOaZhpah2XENzlhfoh
jrSUBKUs6SmrUpyj4wdybxJVrxp4bnSmZthEFPEhQGCv7rKvZUqpznqsTXeGXo1fs2wgEgz9fwHI
sC7rQV9IoC3DjoQF/d4vB8u4kRJ6/NzP5iHXzXT4zL4w8s+0MtUzLs6uD0K/pzFyRaN1L2XYp/m6
9RHNBU5XWcmm61tSJCpycBjICCzWklJLbPpBm5MPDNGnac+Mm85CCwENrSqCk6N128NPfVrymxgI
A0Epl7joctHGQZGcmyi+iZOuPLfwGWrmQGb1LAE2HlA95lzqSq8OUyazC0O15WEY8/vpEcsbVhju
tdFXjR9ohs+ntctvm+LQZng7i3HT2DJkSjNYEgmCk1qrNhn49hj2oKBWitFsNQK1Ce3qcRwWgKZv
I+daw5E3vY3Ue6XRb6j+CxLrXr9CBG3r1344mn1Qo8d6bmUOO7/WwGG9Psp9fnlMWUWAY5d6PEcz
rRuuVWLMjBqA7TPdHs0ZfagKDXyta94EYnq2+77V6yMtis7/I67Rpz3MJxFZ6aoSJHh/LiOVJzAm
Nbt87qeu4NJpZ3mq2tm5bqTgG5MzXmkk93VJurKYwe0az8hvJgI01cqpoNshiEjVHbAh48aqKm4s
ggTymxb5cRGUETP6tTcNw0FVbkfvOnRxcS4odrEL8w24dovaOpQoqJeEN1JgVrNph/26ZPz1pA3l
ODFcaDM/yEk4IlfPcyZARDEB6Ku4ccdH2sTqOnYmv1h7Ds7XEFPnITIUO59RVl+k6B5A4DoQ+f3U
3uErGO/wK5v5WqPtZ+cWe8y2hZcU5CxVbAYsOw23gvHcVWwuKXwaVPRzDMfg3sig+azcuLdf7KGk
8xpMEW/JuN0wAtSAOAlbnQFpVSd4gfG5d+eWtrbxcuLWvNqGtNyKEzAusiBgMLuM4kPtnnhungKz
6U9ry6e3WommcI0ATYH0Vj0IzJTmlCkgcGhz4uk3OGkL23um1Ypsa8tEM1rJwpQ/1uT/3Ur/YSsN
GWMh4/zfheNV8oL94bn8pXj88Yf+Lh7ZIKM8Zi4Ag+p1pv6/xaOv/4Ubh4KSZAEULpaDXu3vjbT3
F/YABAmUj7gw8I39b/Foib+opjAtosMFFsRO7V8Vj29kPaQWwABi581mHIH7D879TwUSsxUAf7lk
RVpbQ0f4HvGaat/aQ7JjDVeiyqziCfpdmgltfEgUFklVo+dj3uHX9jOQ6dIQa6DhJg8AO3Vm3Mm4
bq30FBlL1qofllyTvMoQ7Px0pP+hsOQQ/FxYkim3sGAWCdhS/FJb/lraebIn67Kd2xOUDXURcakF
lCm8YAZXv4ZVyAjn9x9I8va7j8QojSEMaYG3RLq/kaZoSc7+s6+ik+P4Z5JlYIDmA8v+HfJ9aptV
1mjNXvCMffTxjzQq6K3Btfa+0w/h1o6gJh4I9V5wwswjohVMevacBpXfrVcmrrmpSvKCcJ2J+9xg
G7ezwrI6ARvDdh4RuzOsKHGYTzUtScSBDVKFGnAsOdaaM6gL0Zje2hCz/QzdmJ1B2ixvBj8Oh2jT
umFarEcb7BNcBo3JGGtCxmgFq/Z+ixB0Iu41Me5bYXIRjGZuP7dmkewmLDl43rtaXLdelQETjpIp
2iA8HKONWL65Hls5K5U4Mu6FYES9Sly5PIXatHnUYojhkTPyNRRAfQWM3qgfjWEEcucQtBXfqLjg
G/GONg8T8azqoW0WyCObREPcG2ks5MmokHNc4xBwtS0xXk792TD7Mj52reT6i8iH4p0Mr+0yt6Vx
DwrDUJ9qT5A3bBodRy6RkCB4bFaqOjA+KIpggDMywxVkRLfK64F/W/fkKWwgbJesOeaGSaJGmRff
EvoonVUFVzgGL2vy+wF42M/E/4Yf+8nxPw49gYgrf6R8WjcYINFk81frsuEgkXrLWXCsrpOf45Hg
6L01k8q04TjyXreTJRQnIbJ3XCu7a+YP01xxWoeFwXJCk5nHx3k5Je5ycHxokJw/YIonv9EmsU7y
TkOewb78KmZLdaexkyIfQHHzopKDedkA08f8Sf5czshQ8C1bvE7uuhqMfMNsIVrnpHACmmUyd+9Q
fl5r5Bu6QZGC92WG3VfPUdrZV9MUOR81dkbX41DntzCbo2dGoQmkbSZ1QWKU7nMZZcOn2iTObytm
Ltl4JAFpGIfOC+IUK19QkAlAlKNybLWB4OZ/1LBldHcG6ejO2h5cLhuwihzeMSmc9kZnIY3Iz2YB
iCi1b0zB2sHy4tlcp1yRBFoWinOHGsEav08p67pH/rFIv6P6V5ek0MV96iCMY+jONSIJaeqDuPKZ
3BrLmc8z8ldXWjhybrNxzhHhkO/wyJHh5iL6iZsyq6sx3EqdONnPVG3qApaSG0GbXQ5wYiBn3mUA
Jk+2MbM+CdnO7aMhrbJtGhrqFgZSs++BsqqzSXwBTVjV8ykEv6Uz9lWp+RulUo4LqS8Uk6+jZ4KR
jPY+m2dN+6hRLTTnzmi19nZSPt8kZ3I2PszFOPkPtHpFdgmHtN0rSicWe4NpHmaysYbVPBUcyxY2
d0KSGEUujoqIA1HrRbtnf5WrrcVTBfBvg7ckeL2QM6Vx4gCncx87w3JTdK3F36JGk2doaVUGMz9N
MDZHh+R8VrnXGzdpSKkeeJHIqhfXHAVFl5eSGLkkpBEHHTGGd8OoTZ9a0Y4RDVkfdV/N0OuyT6xl
pSBnI5zt9qZCl+Iw/2ci7m/cHJb3xsgQM6+AA6RH2bicc1pucZ2SMKk+eX3YZN9stzSYcVtTEwHa
1mnibgreP3OzMnrIvYewNDz49pSfun6IDZOtJlosgi40jFRPiZrpYJPIuy7RO362hz5cIOAfXBx5
Y0CUd/8wVZOGkEoSBV7VMjD7KD6YuR+uzYXcuSoSpM5stVluxm5h7wl7cBYDU0qE1yc2Jb3cWjVt
JGV1PREgnZPsWtee/lGy1QzMQn/SSvYEHdnYq2wqwWbHo/L2EHOjL7kM3W8qgpSHIKm8gRB57tnZ
TMiLWnUHcy16ss2h3BS8pOijpXkhBLB8ElZcbA1G7SFWftp2vXPbWz8CU+7WGe0gMR/5FRuZ/MFI
pcsmRXbbmdnmSkNRFRD2SWgjy56bIZ+Ls20N/aYf3fyOx3r9lPp9/GGw8tvR1VW6axv4rc0EZlNP
K7Z3hD5+iKSTI3eyZERrXJZnwAKCtNVmJnLSz7ao8kilh2EC49t1eewNZnXPS6f+XNpFHa/TmdGG
l+jVp9hxlkMLZpPwIbtnVuuSglc7ymQ6OhRQpl35PWkJdct7y9obiyubYBPjGuS1a61jck4BBU+U
A+slDfDUyKLaeXkzwV7KzeqwsLi3kS3umOPWOx1B7RpsaP05zdp65C01OIdyCsWwmQq3v246K/zg
17Gz0+ScwXBFb88idvZQ8zrOtRZ3zYkH9rTHxjIdRo2+fyZEjwjyFgS2YfVB00/pnsmNcz8kw/xV
1/P0xBRjPrFX8f9ErXxXzCEXN/k/wcMIhN1bUUVTFaZHRAwZBV3d7rMyxLM7mryE6NSQi+sDzQh3
+f73ddFS9fw04aMQcxfIxEIdgGOJW/7XQswK59iNR9s/0rDUjwmu02U9Z1Bj/P5zEJ+8+xys67AN
qPaQ/b2pvoa4cnrpR+HRokXnmaq3PLNLVT/aKuSB8e8/DHMBmYAUyCi+3wwOBfewFlEEMisd/U1V
xdaBSNA80JLe/8OE9H0h64Fu5Lghr0bl/ha/0xB9XjN6AJzrTOK67Cm9bawsAQjc6iRd1k2//2n/
8HkIWWEawLd20Ia8cRfg7+e2zQsbIn4cfvzxCipBZCbspyTViEzAAf7hcL6ZAnON8OMWWw6YU07e
22J9KiKr89vOOrakqwwr0JQUPzxQeQOXasnlW4LZzEArBv5Z11JeH7//0e8vUs+G5Yg1CAOS8Q7q
WJUW+Ul55hz7PlkghJp5UGL8E3XlHz8FhbzPoNs26Ex+vRXy0BjLMJHOkaBhqIpJmexc74+OlH/6
FBpKj32fD67p7W3udARc2xq/xW+kt3YSNw9eV+e/P2L/cJkgGTOxetDt0G6+uUyypmgSQgHsoxG2
CZEgGPAJ3hrh7U5hJ667Wg3zH1q6988vnuk8TfhZ+Mj52F8PH+nW4TTmjnXUqtD5LHpSqGZ9oBTp
8T1uSuKAWfzJmUvk9z/1/ZMFuwGLGpBU4Bze3RFQbBJy6MmIyHru7pAR16lzCPqcU8f7g3/2H34i
Fwd6cmpwrD1vH5YuoyM+qjCOqo2LABpVdZpZQD7mFhdMtnRwarlq/v3vw2nIIkSHhPKOhDXoRJXG
5Aoec6eBM1xYy0jWi3c0On+8018JBr++DnymE0wUWf24Cw/315NYxV7r6TxPjgy8fG+VisJGaOrq
+aUe5vYavXCMNggi7q0aqetGai15PTSDCreWJi2ai8p+JrVCfsXDZ1J1zqhtb73Mqf8EXXl/heM5
NbE+8kRie/fWn1mieksmLeQKL0w+KAmT+nHJdpUsYuCYrVKfsv73Z0K8v3cXYA51JRBUCJ5v0RpR
zrwk5B131DyNWld5Jv0DYNnuq9cKXpmk5y7Xe5qI66bPm8dhIP9lbSa+ujTSaHKg8/3cbKmSkl03
CYKjf/8F/+mY8KR8RZxy7t663fQGvSXpp/axmD2Kbt1On0SkmUeYaWWyGhsW9L//wHf3nkOiJXcD
oxwuUXhmv14uTSKXop8wDoJUyY/QUxRSU1NymaqabvzffxhzI8hzcLjeo329GcA4W7PpqEA53KYl
CTm69OhybL2mS/r9h7071fwyPFOW0M3ljfeO05ZpopahPhHFZNNYRknHlcWNSJf4+w96y/oyls2m
sxQPNj8O2MfyTX4a4hE2lSindkcqiDaWtzo9HGsRT3bQADBVy1OdDkxCrMjyzvEYF2C3a9fE7pAv
r8GqUZc4yZgTaCPNUiDFXD/Obtvudc1hlMXUy9zqMPNozxuCqnevCXFdWflV8W8fxK9EKZgevNdM
tu3L1fnTD0G6jy6dbPSjMU/eegT0eSrGONlFOqmnvz9o7y50PoprwILQykjvHWqmi3SjG1TcHlvU
0AfPSPn9gFj8DVaT6rTElv1pfri8vX56MKKo5nmIsID/RHL47iyVc2GKprWtowPY6BtwoeHYWqH/
8XUg4riApkkqze2HSinjDzeZ8fYSsfhkXHsOZhTdAKq0qBF+PrJWHnaJBV3jKASTpHmN8NZhPzTB
uDbRo7J0/eKILENWVElkTX5UcQeabZTsjW5CX8fqYbrofcEUcc6WeU0D2ZbGokdUwPqY66gtMKjs
YMskty5ZtSV/E6GNe58gnpTBJRF/d3Yq549YRXndabwMdlPXkgo1tGT5rQxHgh8ZFaMxGWbM/RDs
8aJPmiFaLI9ANK5IP0C9TWZ9cTcybcAW1Gk7RWTgLTxCDYmRy+acKXaJj8FtDJ2QlVQnLsW1e0I0
rbY+dxlR2YGbg3VZV7h6aaDn5Ei+x7Knz20iHXsRN6RE9A00aWbf+jBWz+aclhX3DIjMOegRqYmv
Y0tY3jnVUu4XX9XLMHSKsvh2mBT/7GrNXB0cIp2QM7Us6Pew0uiKymbm384NG8fX4pMUdyYvfr7U
NU3NvRaXuT19Z1qejEEmgJ4TmwPkIztEnqYuNaFc8a2JTovglqgZujtpSk6IUUP13VSiqLNLNeu8
L9q+E80Weoe6ZAA5z5HjVNnFrYX8StAdv2I0U3v+Zjplb121jVhGUSP5IyulJ/xBfrr9bI983Q+1
8C0f4W9qnQeO5sBEo2c2l5CYrrZOjf5pzRyEyRWaJgbhXjE55mYwQ/5GVIah+DKPZnloVNprHxRx
hXPQZDNvLV8vLUY4cY6b7aYcB7u7CHxEcp1xucS39Kskg4nJHeuA2HPrMAytJJCs7wYtmNk4E/5j
LLyaOeIKKsuBRsJwx8Q9WwNyk0NMqGvIe1UMyXXV5sy0vLqX807l9LCItXymjBEb1/ZelHab70gv
5QLD0Exwipa0vBte6wBm9lx9c+QwaoidirmZcFxzOkGdV9DYiWlS31FzhbfePKjbHyM4O+/5Mmas
xL2VGvZzEsZxuJG9RCT347Zy2MlyhXLPjK6Zes8lcC1ComygmoLApmTPtJfZvNFZPMZbx+YqajyH
zizObY6rIZeZuZnK/svEWnnYqoQ5/I/VDJqj59A2l0IisqjtvMq1nguRLpPYlvH8qmZ9uldEQiLS
XV5/LsaK9jZmduWebTx8iKT1RKVbUsR0eSr8iNu0qDU2DflkcWDZklrmNvWNKLmTZcMXETqzExJc
DUkoDWLdp165pjYsAoUsu3gVJL0rW+Xi3sGniNWBRLnpm6exydikXmNYd5OomQLHE7Ux0nAxugXv
Y9YAcUWwIWPwtW+xzcm4gzvT/URhjsNxZeMfq81VngyIH1dhOBfM5rXcTo95K5nWE6kxii0TtNlj
JIFr4ljoOtFPRMOpbtG1zP2Qjj/e+P/dk/5pTwqAjkbnN3vSZwQUz+XXX/akP/7Qf/akrv0XqVoL
1pk3I13YoqT7O3/d/wt2iE0kA2nqKNyoIP/2Kvl/0cxTY/kovCiyfspfx8aE33DR3sF5d2FZmP9m
TfqmWODjAVzi88PAi5yNu/3Xt2epE6ddxBmx5ZGw5xX3QHmGxjw9FEJhEIrsP4WYv6kdlw9kjufB
m+Cbe9h9fv3ADlxrp83OtGdP0N7p2kAy51Ly/3QSbn/UHj9r8xYgys8VCZ/C3oKRjEXFD0jtTe3d
2RKolx2r/dSRVTgaqrnLKiwYiWvVG10bcQ1KAHVWk2oXSef/8PuPt/03LjB+Jq5qg0aI6p//8rYb
7vvJS4bJ7fZV7rCaUFDmt7kbE2TM3OqsDMozhZeAOiV0ERzVCJPkqq1ZoaIGMu0PFYEC0epVI4SQ
m81DJAgU9OYx27Lq4X9LdiNPTDPX2I2ommhfcoDlhFDam3jPAvi+8ADO1jNhgnscDospx2mO8Deb
z2QBT7twKJaHZiQmioHGbJoVuq55rzc83ZlY1dftCDKWoHLyUE2S3kdH1s/sGBOdlLZh+h7TTm2H
Mh8+5j2yDZmq8hxirQh4CnoiGCsDOUmoA69MpvpRRDp/cFSJf5YNmhV4OuHFH7BLrQdZL+Ikt6Mn
igSygiCkmzJ3RjTwM3VXGhvCGY17umlv7aoqvrHJVWMn4aOEopsmHc9N2rsqH0zGOJhagrRzvZV0
4PqzWEnAiBUj642kZQhiNHey6Bbxlqt2TiPyQ0NIwIbd8PAx1YvhY5POzgfOjrGZoUNtSsPOed2r
5mXifRRgCOAaGssJx15YPfb6zJlpoCXsndHnHhrRTpld6Z8d3kj7Bnvrdyww04Pe8kcmvZWfHMzE
51BF1oHETXHPThXGSDeWZ1VV/rkoQJGs/bRBt2QVZO9hU5vZviM928iaoTfLVmNTNUZ2qZ2YrDoR
EbNlVO2LFfJfIywqJsYLyIF7TcFBLq2+eVGS2xml+bRzkj4/VB4nd3KpMxTCtHgtTeKZNroj80NN
pCzcMTsjFVpTO02E2SUigGPreHFzbdHWBDnvzW+ZjjapZBUH+U7XeWiIit1TM3wEVjpf+c3AX2XG
064u0C0KxS/2R62+DrPlZtca+0aL0MVaPr/FsVJ/1flMjAbCAIsVet/hm8iSaTclhnUTWZyJkOiH
lVXW07rQTKtYExXPcc2i+tlFPBYoktPSdYfotiQYMQwvjh42L1gC56tyjKcHAwzGruS1vyaRKdui
mu++6qkj7hnoU3ksSYxC49jKiPOY9suhXi5RLPzDt6nl18/ZZKD0mDkTlkMCnCW4/ttsoNiP3PCY
y+xx1GR/xPJe3ETed733KScxoDtwBcLCOMTSfiIqvPlsEDn3kQEQ/8LQsmSRHOILwjbB2nr41mG+
v65Tm4uSdU2gYk4UccjdNmys+qYuTOvGR51507PGuS8TWT/2tlM9ETnJ1eoSbt0aYfVkkgN3SklT
/4Dw1GNlmXrkLZdU+5GH3SFIzEkjT83P1q8/zou5CTBiahc11WXHkC6dr2Asyk81EK3LVHXCW4FS
zAOBeeio8rQInFFP9l1l0HFg6GOor5L2BSQYZiu8Er1LLqDXYIegCkv1CfmHY5jNdecQy2x8Ap0o
MudxqMqxe0na3npMyFPMoj3GhNIiJGXWyg0xGWN/NTUjM6wxMnvrggwXsoGlpgdBpHfAxoRhG0o0
FBrN7Gy5Dm191YHUxJOgOh5NfXndVz4rX66wo6Vlt50utbuKaZ1m99dWURdbL3btu7lFS2m7yrxu
7ehDaIfXBQmFax1C3z5iCX4ojOxB2hYCzRw6cG9NXxKv6DdsEr9msVEctDJ6mXorPsQzNNdS9PW5
wlO7yW0smeDNuq+CohedizyhSGLjzXDwqObMX4sJBwzVZASCPEqurdmarjS/HqagJQTYSb2jlmFa
SfKGxq/2w+bAlImMIU1ZAWmINuvaDKJgkeffo3ruPBTLpbvrpTUFvlVeptJNNkah+acU7egVgM2R
vEluWAKbxSmZSJnqfS86zEAxA0MM2G9KbdgXLrHA9SLfrEYcnbXpcVuWIt3FOjEj+GX102gn/h63
zAeW/P6WUYQ8i9I3843BsX+R9Tg6gQ1UityRmXMINqgb9gTxultHjE9lFbbnXhp5UBp6TwKLL9iE
+w5ev9DBbhTKFxPrIE7ZiHceL3BvSw4sHjiDWJa0dJoLcwABdiCTWzIXUIfEGaWy76knzx7QW5qZ
Qhy9BAPmWfZIxmDlBo5y0OMnA/0nwnFv7duIrF1KfipEs7mjOvOwhdmme4ASaOgIv0JQIU1WI/ys
ua+urFzWp3EOSa3HeX5gLyHXZhxzV8lNFGXNqoTSsDjs7GPttOqB9jAN2iV5HITsfszX5qBVR9E6
83Od6/aBAN/5vk7rijBt6e/VbPuHog+n2yQz5/UQ9s0xQzIaOEZOVqOT0XeMUbaRlmndIZ1HSR8u
zPCoJcdYr71tow0QUn2yXkbbXFSWZvrZdSJCrvVp3FrhRKaqP2jbJkZ92UfFXS6wYspEHw9JYrKF
JvdkHWmR/zFH/LDLE654x6zixVkcbpBqWFfMxdh2Z6N2KTrl4V+cpyMCVQJqQdPE1qZx2uIberFr
wsPcs69IrQqsccQxluOiALEfZ1e1nMWhhpWKwSp22lM+h+Zjn7oTRmp7RC1rYN0+xcwcPGgdqf6t
Jgc0X1ukCihmO/pwmBvEyjX6EEYyuf2IVzpJGN0k6dnqIvlSmKmjXwlpDQs/18tS+9GIeTmPJIAS
gIuwIEUPTdvnxvbwpUoFFsZ8XOqCurljXJ2vHQJmwKYMRXLS1JK6Q65w6nL5FfGB9Kv2zHaqsoJW
gf1bMdNPYKV42B5Tdko3k4H1c47L+otRe5oM2nrKlnOjr15LpDQ1eQ9BRd+neAjPPvwQHs41Q/Ik
ZCLANIghqp5JXjhk90zfoWB565pZ/qWGGco9kFEmuOFih4nsnoIoToqgiWv7Zk4S7aJVNXPNITHj
LSL4jIBgOK5BQZGHzMtR9RdV97BpY1DpRHbzdibUqDn+KL6aBGVaKib5tU7dFMGdHS90jWJhwalp
ApaBW/iDyhrKsqVgJJZ+sLJ1ihPlgAyzPOfktu8tXY7rosJEgaaeiXdRGyRlx7bk5e4XlXYpsZd+
TAwzuokKKo0SQ8N1NL9+C7/5bGoOZSkeieWhjInkOypwb5X4LuWJ3zTilsdg+dWsnYqQ3YhgU0mZ
eHSiRW1UtHwdXNXTLhZa/zHGy5GhM9a8MkAkNO2iwplO+pDy+/thXEcR7/KKYuuRlJgikNNS/pL9
9+h2Kj9gAtWJGESx6BVq+u5NdbJTc1htyhQFh0hGHOWTHTLfolvPiXz0m7vfNxHin3oIpi4G/RIu
LJ5Av7ZKreFnVRRpHb5VozmGABiXctgtgyZt2rt8qWhmk73awIl5khNCiJLJVsgoyf5TQ7Mgq940
VD++CfsvlAPvsjz7yqyKOm26vZVQ+QcMV+0b14E4FHUjfgGLgjD2ObJMn9WtGxGalEqbmPCueoqA
DFyITm+OIHSmUznWzeceicvNkBjqYaTi3v7hwC0j31+7P/Cu8JAhdrOwfpcBCnstcwfNlHuQCfpq
kKXzYaq50XSRxjdaz1XHq4gLTAxc8YihyAzjPXXMSlU9pzV1s4uv8+r3X+q15fz1S5k2KAjsdB6N
+7vGNyL01/AT0jqLwmyYrfrmkmjbN+d5hArR4u9Aa5rPm8k0efGEPRXU/7B3Zrt1I9mafpV+ASY4
D43Gudjc89ZgSZZs64aQnBZnMhiM4PT0/VFZWZ22D5xVhb48QCErnba1N4eIWOtf/1AImtcgW5cp
eQ33xeh2Zxy0lqNGbvG7yKvgLvRRvkJYW46JIVvU0ato/dffHCfEn+5nQIDDmlqD+9hq/fz9i+hh
QiIq9PVHzKmKeA5ygVC7jmY0WxO7U06uUpQ5wduAKOiI0QfmH5b9QsTap7FJHayiKZcMb0y3mlyt
60Ha7hfsfprrfHHKi2nWzrNNUstEEKRohgsJ9OEpAbPfmpD19oh35kPNVnLEAMW7RZpF5DP0wPsJ
q6QrCshl30wgl7jPj1vZafDvdYeBomTcD6n0HwwvmN/qMDWJg21c19g4CKIpWnzq3rGtTlqzgWUJ
iPiGZpm+JC35Q4u7viEyrdmJ32t1bJ+6u4bUJfYUQrKR81PQRzWmiK6ZY2PplGKH84q4KTGFuSp0
Rw1qATkgYRye0sVIUfl7dvUsHUxSzqpaguGqS2AQfhqh7HEk9QoKKVC7CRIPP5H0dVzGMOvy8OXr
3S0X1NhPbeJam75zRHkKfATCp5KSZpss639IKOiTrdljIxcnKMfCgVSL0L4wK+7J/nYmwWlMTS/N
rGi2uARwxWkTtVgseXQkBNTytoGgbgzA75h22jzSfbPFhoh/GF/6MQnxXtx7Bgh2HQkSd9ZRf5i5
4nUudLmXucoPeqC6MmGfHpNF0VBkja+fVF49B5L+cZks8SUcKyffyjlHCrPeu6hkUHFeFm4+h45x
Lxk+nCwOjrvSWen6pLE0MQqz6qS8sH2ZZqN9cRkRU+9DkINnw/N0VChXVnN4NeMQsNEjTb9fofxs
anqZabKckzmxG6m1t2syWEhZrYYRLWGF1I8ATw3DN61PsodpXzQBqrI0D+5qR+on00KOBNcWlWcP
Y4T4zPkirHdZV7NwAqjW6j/ZBYBS11XiRgU5QeqJy26ikgZNfajojBLXJQ679RbWCLooBFiTxW8q
c+m+vpO9wnrBq47ucOPl7nLEBbs7d6IDlYPFEW0mDMPqTVazXXozSsWqtrvPBBmFV9YIzNKLLLpi
ZCDP+Rw0V37KjcMxGEGNaXtxGzbDE0wt2vtxzhkKgADhMyxu6hJ8KMhpk7EUXt5CVumyy0MGWRjy
fRgm/EuUVrTbppfeWg0EasaW+Eu7/NDGWAvn9VtPbgSIFRL/gB0Irr1XszNWJ2tdqtO6v5slgncB
WPLs4d61n2Rd+JvCHG1EbznIyNq85kxomm02ud2d2UieTFtQiryfxaJJVyOM1J4vJZkQ2Vr0gus4
BMwDrHJ1VTBfmGXM19MAuvb+GtoTEAyvd2ceJ40IwE1BPJx+7u7eER/M7SouBYKRb4GcdDVdcNVY
+bFyKagqXIqvdOJjr77CA0ZqcBsIVQpiAMeV6QmQt+ThvC8FgNCYZW8yXObrheXWxNOcUoyMzGlg
EYNemWIq7zvhTjWy/hJPwpCSTLfB9KHTA+Bco3jE6Wiin1q4IiTHjN7ShSWIJToQHNpV4L/S9GKh
jXYXoeI9NAB3466pVxOnqfZu7dL3Hih4TNQr/oBUr4COxh5Wdp8XB6fEjafG7itB3zaaPDU/NgbL
PLFldTJWcIU8SrY1Ovrk/I7UkEdsbkJKDRkzRuQn1TZgT7ewxTkWH/+O37wfklMJdtusJEKIb99M
c1nL5cDg8VU1xVLXE4/wx6uZA10KZpEnDB2Te9OqmivR2qsNBLP7UPXd59aiTLf6FEyN8J3maiQQ
7ha9JftWaio2dwPqDImT7fOUUuxIs4uuxoB9th0zbmHmdfKr2Tg8EIwGLdIua6Acn/JcFazp9X3u
5LoNEzvYX6q+ApGM8oCat5T8dQ7R+ZKvEpVsRb2pS9ZTgAbteVXNsU/o/nfdJe1LZiXpbYCRFkOY
9f0pkQzQ6gBG+lxOsqJf7+VtGIGQpmVT3tfjAIrkckz6gWV/fD8bLAUEDA8suw3Y8sGdAFEHw3Nv
g9TwOCrGKLzqIsqQbi7tj6OchziqUb37LZWwSzscZ35hfRS+A+UbE64TIv7qNFdmc7WgIrnybIpY
5sztLqM8/NL3I+7OcmkpzkfcfwhGH57mkTJZlOBzZluhMKnhZyXsY5/bHvE8pNDkDH7hx++Q4KAA
LUMbDm7aZCOek5SfPbuJiGlzkOuEE2/IKghlkmlu6pXsqRwHFLStWBQzFN1nVMUA1COYsZMntAqK
wtlZx3+MyMWOw56X532bnVYlIMjRfJGtm36iq5/FZrbrtZ/AcAqKGQ42EtDmUQRU7Qb6yjke+oGb
abK9ZQPrqIxQC5r+IOjxHN41w0zuEUi2z3Y11fmpcb3uPOLuh9KGrwoHxd7J0ilv8VApeZS5B+pl
9DunizgfMiAT1qQEnUavPf/hluN0gf4W4MB5UHz1TUOBB9cqogkR8IVf+1pScnTYeJyKhkUG5zC7
tYPmGeYTd+2dWmCHGUtlKLkHqjLphoax+0xVgs5WT3PCoWy2EXWL9nKUXyab7NhRTrQten+ksvN2
0DzwOST9rrSB1N9/+b4w57rgiDEsLb96I2eq4FA5NYuaPky2Me/rrMgP7diyoHOqyhTNtcC5gzfb
FdhiIZPJl2vhL3RkYzDvSSt70+7S+juYa1zfChQHPXpkm850XKuAeepoyYS96ANAAlc8noKqGI86
dL8sMs22yzqJUQAqO+2tzlxlq8OzStQ/Ukr+Z1T5t6NKz6UR+tWosu9fvma6/4Yu6/t55fvf/Me8
0o9+g7DtQx3yQLuwM2SC9+e80vnNgzOEJnEl0rnvfiF/6jrt96kk7LoABhBRIPQIf1oNW7/ZEM1h
B/7TSuTfMAX5gVXHj7ZIcyU+zeJc4Nv90BRH2FkAihriiGHZW0apfzDCFjZNiBXCX+7Ohz9as7/O
EP+7T1rJ+NC1GHjRTn7f9VQNadNruXrEVAn/f1M8i5UsMyaZ/mO6/nX63+m39l/8JD4jchgU2y6+
zN9/UqqMZJGiFEc1lpgHaPO2H+qCYJnl6d++JIAEG7IsH2fyWd9/0BBUtC5yEceZ9VxW5Vti5G8F
//+ffAyUPSvAPOanZ0T4NCHW3iToSZEYRPiCbN4lBiXWFv/+reNdRcVAvC8j9HfO7l94dSnyL7fN
uKIhqeXVZGrKjxZekGyKv7kon3vz1/6dFw+OzEqphU8NjfSHexcMNTO0CKpLNo4lc7n5fk6nJ8vA
tHCAUf3rO/gj3PL+YbDa/JXdBmVw/TJ/uSzD8lrWZguvZiXCBxwlRygleEEY+YsZglblrnQ2Fnz1
/+R+ouLDxgcS908sbl+2dMOgl0egh/ZBrzwtD2vRJ6Pg3359jesN++mGAomwK6x6lOCHGf2iCw3L
pxZE4cLdrpmTYjBgJg+//pT/ZhXDh/1/n7JiG3+5kyvDYjAY6h2NaPIutpyeUIM150b+Z7fuL5/0
w34xlnWG3x6flFV63vpT8YIl1yrO+tvlZf58UchqQkQ6yKFcQtF/eD1w6vbCuhX1UQx2uxXmgJ31
LDjbF7eedxFj960VSWvfwTw5mnJqcSR3ImoZtznDiyBLbqT/wKkhhYbFIO7rO4wcFAl63MC09joo
32ZMnk7pYg3XIsCJBlPalYkWgTG1gj+CRUi9o823GY873hHf8vpulpH9qQxsLG6TInkeagoUBK3e
MVkliu3cRIex4H0ug8lPAVw1A25ANxDMjtpSKRJxdVk1OzInmgdlFO7ZjJbxa5ewyyPJ5rv7Fp9S
uO1lDPuhiLMgzNrd7Fbma1FmGAf2fB98TGCGJVx0OSixb/GGu2WQhxMafrKkyqB0hLapq2gCxlbR
AWdEse9MpmFFB6KO9YcR1yZXt9RsXHURqBhygg2Bgs0lQ66+832OgAaoBGtf0WJoQz7b2a0pI3Hg
aS+WqYidQWRyCKPagJRp2mgnB+8ypVbxnIZt9eSPTH+73hFfOr+2PyVcu9gEI9iIqF2IyH4ywKTL
AhGp2HFm1vrku/SzBr3cUz+G3oWiGwc4I1fPCbfmkhWduPV18WZaPFON3dInLD3fpn5MHpQPZxOf
cb49lrsXzH3ASyTlJmSzCBrahwKa3T0Ka/fEjq5Q3TIwH9LK2VAG5NSgtm7OeeqEzIg0c8rUEdEt
RrLNm29E1o3VEsyCOpykMtsYKQzfX/uqT100LphQYoiHwWrOTSASr4hxPprjuhPpR0jra4se5OVz
tEwcsfhzbhMvg3nJvLBd0K5KvzrkTAnFtQWuFG0hXg6fs0SgM2ZgCRmwQbq/bHwQgyujzZdPIdY4
H5nu1G92kLVnrnHGYYmdE8JQd3QLK3pqsS776OAGVMSYhHp5LKHHYN+eZUO711hbXUnSjJEXr2RG
lUylh3pSpO0Gvq8RwxyInvpOsuxcczHiweWIW+YopNsRg9541YhrOrG66XDAJrB4icgV2kcN68gP
sI5kljHgzDckE3VzNHxe5FIePKEVuYOGtPN9IRxv2WGqxEhR9umIlSMmuK9LJPrf7YW1hbMnhGoM
g/vHAcOlL2nhepdgRv1YA4R5RLigaoCMljMEHHMjRiHvnr0sLZ+71G7OU5I2AKi9HZeyeKMBieDt
+A6ilgVaYVrPW2NexXIZ9IWbtIwYEqdVdCgMnhCeoCX/YFdbtTBbL4uSh2LANmybiSn71ojIOzal
D57mZ/5y5Vr6s+jn4QCzt5abSPMiLGPYnFHZv/XQkDadoZhBWhVk4vSb0jLYZv30gJU99ILhFfub
/Fw3PjBRglEtR2Fwl2kWJcPmaQeEMFwPSka7tGSdkyQLmVsE5afQEsvFjKZ9vdCfp8skVFyPSCs3
DAlxXVYVLzW7Io4UFaSSRhfRrUNRyZiOVV/qirZqEAk4cTHvFsnuVo9qOFjruStcrtuui5e8N8Lb
kBjZl2rqwztnQDnWQpb5CCPTOU+aN6pkQ33W0apVreZ2O+AYufP6hWVUh11E9LIev/aGxGE17dlz
MrcM7ywfh1rXrF48j41SSvYPPzOCuyWf6I2lnLdJ0AGGeY4O75K2lKB/mp3svdLSkewOlVlrzAQK
NjF8nbY+MqStBJg75sguGfNb49eMoEDRYGScYpXHGwzRSebVrSNUu89GJ+Qh1OK279a6urXbS2UJ
XiY6Tzyra8slvZC7kycRWIIP0PK+60JS+6LK0PpmjuxWw/qOeBC2b0ro+TeFN6X7YSZpLxipJDAb
Ut4Nrqv7nkFLPLTSjj1yMw4dXhbxsPgtfizcoYWUhe1kBjJGPzWSJ6/YuSsT/UbKafBxEGjCQ5xR
z8mi67tes/cYKbvHGLHoy6Hmnket3sMIxwIOXfqNk9jma2RpdQFqqWJa0Nuw7Ktj75vDocBI4QAv
2LhWMr91cmf4jFyzv52nTF0nxfIpN50R+go0tHBuc2IcLO+4RPkCnNzVt8KQOGGXX4IOxwwGsG9t
mqSxq/JH1vOTHPCKtcPW2GVp3WGa6xDVOcOB4FhMD2zur4bXapjeHHprDtXJyLPqqWvYeWXDjmPW
IYQl0xJrEjSgyx+brO/2RHbxDPb0XpjA+dhccG7j+o2ttD6SUebKA2D3xgaKHTeqj/B6m6uKzayg
ycMlxS4iIldSszw1SKCQpkOmI/tU1nKLExf2ApVw8ppBaKdM6BkjfrJo/B772q7PY+fUZ9yuMABs
GWQxmur1VltkpFXAYPhg+Zd5tKd64fCpJPtfTWYE9rojgxoTLrxxcBG+Z5jrRngcYJCVDOEZWg22
oomv0S/H1OIEUm0wnQ3e+rnIwk04lPU3HAhSRrBpcJrAsCEbzpFckRrPBHCc2NfncI07ihV2ER8a
nwgKjKN1hP4iTAuCxDLpMjnV1sDU1+qfw9IsYRRN1cNYOBhYC8sHaKK4huwggnk4N1VRbnNhvrqh
PoqigEAwO6C5HhFRts/6YuMY7jyvMK4tpzEgowUokbAKnA+sU9vZtAXTYl2F6mh3BNdPXfJSZh7B
OIg/dvZKAmuDzvpM2NZ0ozmjmQ2k0twiJNBGHFXOcsNyTb+mVQDjAwkJzn7BFFFaGsYpnzwz3Adp
zf7m+mzfbkp1QrfkjpvRJThwK7jgY8lEhFnN7A1/Q7X9OWlqJduGlPCRx8jVcn+osPtlSdGUm9UR
ZIr9xh6Ha4UCISA9lTpBUVre4PGRQXmDyn5Y/SmxXbO9i3Jq2ClW9HeNGvzs7/uKP8i/MKRBKGh2
f2zUUjtlDfB9ZG09aRMMsWRPHYP8pcFrMsGNZ//rFuOnzjBa42JtPundnuDH8ShME69OgRKPQ0cR
ht9fwgHFcdwQ9nAxXBydf/15P/miYqBlMddYs/six/lJ4dVIChzXLys2lG408KBin89xpBZbyNwv
ykBSXPYZ9aAXjh/ej50RGxD/kNkoB+D7GTia44PULt1wmPAV/pvGzvmpPeH7IXWDhbXy3n9qysWU
t0bo6vKY1bV71kNfv7VOx5oa1dib9SZ1KbarqmIhZYWlbgaM6hBS8Y2FRaENjfKFUqY5hzbshtmm
8+zzVTJZzdq74FUcXTWykCD6ZNuoATH3RjERP6YJu7Iz0bjuXLIiHhyUai+Ov7rHRPzjEBpWcAd3
kgM4mafqibCM4vn9VGww7A7jcVnDo/7mWa1d7Hdd7novqCjXUBIPUtkPs/NUw07l9CqPinzrjWf0
LeIdIi1Hx/3c5YFxZLYOUQ0Wzd6TsFlTqc6//go/9dkocgnVhPDKI+E1/eEbEBE9+mRWIr6h3z54
RtpecBf6u23gJ8Ri1f0ywPYddIdB8CMQg/38kPhNmx99l+LZT9m4GuGruIPFkm78skXwVdA8MAEb
Pv/6Au2f7zElCuwKLOcgOCNH/L7Hn63SHWQ1kjrb41/FCA+OlJEk0XOtKY37FgHSbYQJ1FPjzk9l
NHdvhvDGnZoHL40V4idcvFIpidOodOhAaRGUk24pj9TfDIOhjP3eJVaiTpjb07i+f/v/wav/Dq/m
pAAi+QVenTfNt/6HVDwifda/9Q+sOkRAEzpwknAaXEG5v2hrouAddUbd8m4ziC3IP8U1bvQbyhPe
Fxe7FVwRSPz5J1btoMghYY+GHWIcST7/ngchC+z75W9GFloXO8AehC9IINEPIJfD614rtzEvjWm0
WUdwl+sbWyb/CUxnaxK70nUYgczOIOR+MrBs2flwb79NU8WMv8aiFQu3ub9mGORGLYAFdei0VK77
ZFEXlNsR6384HuljjVtznKe+92mAaHANPVh9WAjhTPZ5W3hISegirtOR34wHf4rEwSiy8ria/16C
gqkdMM1dJZXzaoxwRS8YvU2wuX1bXQ0FZOJHp0x0cNUva+CCrvwRZ3i3dvTvxbsvot0TuOe35gYO
2H6ZoQDi0TpvHWk6gDSO/kKjNELU1ahOrksnZ95KmUzWXMmzfYBdXmNUbdPM7wR5F48WuWCbFGu5
JZZ5gXMRKim4ABCcHnxX26c+UNnBnshMQvK+y4N8Vc10GLcOg20fCjsnT9ApP/gF5oBH/ohzDYMz
qREJMJBUjaPkhqbf2SnLeJlKd4IjW9Qj3I8ADSZE5l2HqwadCNO5LR5AnUeYodHfW2blXQ8RVm+W
0oFF7EDUYahBms7TQtzBgwi85KNUsx2egBcdY1v0wqsYNbuIHgPSZwhVktnOcOyAfKEg4B6w93d6
as5+1BLkJAI8JjVhSatoOEH4Mc/jBf7FGmyYimwX5P5y3zWpm5uHJAUULi1Y00pixGKrkcTacWm2
+LIMWOgmXbEP5yQ5um1tfxaLA3tk6Y3lY1QFlUsmHhXR0TXMsHrKZaibR+QBHOc7TdU5EbYHI7vv
D7YuZrM/MRLHc7kuKi+3XtKegR5PrrI2nldFu7p3YxuCw81Cg7CbzASEDMDjhC3UfZgl/g5uMM0W
MY8FoQqwgd0Wy9zMjxRYBey7TYVrcr7pPRvS/JIMMGtDsWkIJiiJb6s9+5Rqee3NIZ65I1bSeYuD
7tLFEPkOsCqSc1A2+wbR96NhZHcTheFG8jF7On+1AYP8Ypnjsg+CPNknw/yAUVV/6mCZ7WCdFldd
bZgn4ZGFqJLOPkdE0m5K2oJdb9Cv1u6Un11cWvZj2MIHrublZHYsTduv7Mdotp8bFcLGt8joKDJl
0PAVwx4XcKXOCPuKE4LnV4lQ90xORnrpMP0iYaY2d/CCDzjTxb0r9N5dBPfHgOpfE+KQdkZk0IUU
pOVk2TePISxYIwR3jL0YCpEZFbkSejRzOIh3ek5Xy3nS7BFaHWDbPKjc6DdWm+NjbXs4/crC+sC3
Ly6FNxsSTz8lTnin6m9Mv2e8yh1uDovt2OGCTGvvbJp0QbjWdfSE3kPnVPdlmF8tVgJKo8lQtJeP
OXEnrdlH5yAd7/uIcfpS21uY5rsUprRMsVsPB/ex77pDOE/XBZIF2G962ktRqd2QLEQJJ+6TT9O/
GZu631p19a1yoa/YzeiDVmf6ITdIi+8sK44U43yIjWyCeXjtCqCkgqRGyN2RtbHpAO5MxCC7epIN
voPDyLslCK/mefgHJMV9bGCOfgxl9XUJyGqB3R+dfbbLs5aY0U2JU9xkkSoYVRPLy6qw7tKsuxuK
fmeEXNTSNjdT6BYv1bqblZpMJ+q13rgIYbv3ud35hIAq/OXx19+LSURAANln0+hh7NvTW6Zq65gG
Pd1n3lUbaHlz7OEJeKYac3Y92/qdckYYPosfncoiuE98eYfDpLlnmwgvbWGMQdyXvvrEvqK39hAk
w0Y4qrjBMn2IO1Wqg8mD2pttpzGL87J7Z5qiazmZGIcaausW9RdoZXaM2x1gRr1vEKZtpkIEm6Xp
73u/YXehPWPuWOyhpzt8vdZ9ydwcKmPG6dAlMQhkdMgL9bEC3tvb9ZI8jOV4LYxOxpOlikccYx89
CJqbyhheyBf77KdoJNAn8R5rMuYqMpdoP/bQUE6k+Rwiu0i4i517Y2PkfhhD+bXxZm/n4cp9NJX9
USQB0V8D4ZvbOquGi9eN5k1mOfc6EldVnz35pQ0zDsKs2RK7wk67A41eDdJxNSTRqVz3UmGEH8Le
OfR5Md1PPDrQiyFFeeAv4XOZpNbnygv9rXSCNZjKBT8Mhms6/t3QlWdGc2rvDZ19wV2ecJZB5DhS
Rm0Wl3MVHgBYllPWqqMSxXnIk5IABTOP04h4pxydBYdZFS9JRB9MG47I0tXuV2Kx1Eq0MsKbeTHd
u6xeSUaB7K5RMRjxPA7tDgVY9iqAhOLR1ldT3nEmjNWj5Q7HBh1KNCwcrEUEAi7Vw4DFEG1E/ZVY
0mMUzp+LoKx2A9cDatyW2HwH+WWYVyP42tq7cIntOPW85WaC8gU/NOnEVmNwcPFyL90TYTZvep06
X5JWi3tIMWWzMfA9FKQvsDMNtdN8SI0BqKGV0AAV55pAD3mcW6/YWpYl9o0W+sqGrxfnts38UhNN
kzhEHBrjejxDAm79aGOE3s3IgPoJH9Tm1kzFMG3duXIBBOal0PdNYYSnqC+X8zQ4jy7xH6+GHIz0
mNTYju69YHT6jVNZo9y4bgujknPW3g0q+lobwwcrCwB/3FHd917zYWwMA28G466eM33LDPpTLx0J
0u+3Z6Rjn8Ke7B9iYc82QaE7PIGGrQ3P95nt1T2OwEAvxWLJHRbD8uRMhr0r2iE7+FCENmFI6FKN
wTqTp+FLlBKl0ZihcZ1iBPzE7GbcRAwp3nyNxEvjkLnxMqd6IRJ2fgAIxaNVh1+c0hPEr9XBE1Sm
fGskvhkzuyg+Qno0sSpdg4MC8tYdh4nW5K6LiAdWbJDsQLjCWpJ1zddLMQfY1cXvQpavs2kE9xFZ
BZ+cftiZmFzeMO3xQPQ4soNCWABBuSS2iSBadyNMWV1AcVpIaJqEj75Jry27OqqStETI0xB2dNTe
4zvaQYUOM32HPi48LoHffTKW6Niqefo4MO7ZW1EeEfKFFucKdejvpIJ9ZXeuGEP60RZ7BP2YE/rg
N050EBFQtod/8g5knwMC34qtsuHuZZ6Ns4nRFjYmpg5Gt7bXXRVWv2wq1c9XNeOW40guBMqX7ish
siQ24eyPLkQM1gMbZI8Xs3bIM/QVqR0Ht0mxLK3dksOrN5ovHa6AF5iiRG1RCz6tYPUMelmFK143
Ow915liveJX4r27eoP9aVBptkgzIGkeqHZYy5d5mUgQ/CrCZkd850IsBAQ+wzrFvExoVkv3If0Qx
Dcd4W1N5MCvJh5TokcSCO3uRegz2ZT2kD4RDYhNzTaEV19BzZbSQrTH+jkOcf+it7hV/EuaP2NEx
/khX71eSlpfJi4j1MA88ubNXEHuNpk1sq7YtYOHq50G5gPyL0JsGTfnWq8DwZdJxBpYtOvAGGl0i
1AYb6eroKDLvMlkAcJrjLpHOTZEVzmPu+vJAuEx4ybMal24Fu6sMIlycs301dPJekgZxMK1XXRE3
qbAb3RV18oipS72pOnubGK7DoE6Ibe9JANuC0Eh/bnZBVx2JNsAzmenTBt86KyaySkBlGLbY93Zs
KZDu8CcfILgDiSxl9jxG6sqnyN+bIbcZzvkjuFC7gyGE8W5eX0afwURhhXhUT5SHWEcjkkkDwblY
taQBuvcR3q0H9EFfq0Y/YlqL+Nhf7lRNr2IrD2YbNuOItNRWuHO2cYQnr4krHqBKGvYTUk2iDaq6
fpxUjz8J3EjovYaL95tER9Ay3c/wK9zYRYtxTb08MtfEcBgb5Dhvk/z3UlpbawoWxje86VNFAp/p
IuqewuQxsKorJiouETYMeXXXvFEAQ1vM+p1VLG2cEWXOIx1wEu+z/VLp+lG6Rb6tmMHuGeRHO9el
4AEi8zazUVTXCKLtzQwNYY/nRHfjh8mr2ct0G5UT0N9YTnfdjNN41PtWPFcBlY8FPmuK4qaZZn0D
DB0TvDrGSy9XSxJzvmE4cDaskOxDv3UQSw74W0bBeBU6we8tPQcKwi92uLykwj8EVq+vaHVnbkaJ
ce1ySsJy2GH6fKiyNyPsNLHsvXll9YU4dqX80OVrgk3GFpl1YQxd1NwLQYuLV7VzQI9/sFvPwgym
uCD14RAtTKa54SPcQWfj5MvLFOiviU5f27bk/WmdO62ugzZ5bIdFQZ5s0mfDQLygYcVCzyTzzAmu
lij8HJKJJqOoPZQckBskyQjTIb0Sc2laV64r7gp0d7HRF2as9IJksEQ6whirJWpnMT6glxvCTVlP
C8dCkXC5nAYdzp4i289h2J8kb/DzLLNvTgk26yQEe2SO3ZPD4zLVhqVckxRU1O2O4KD6hmOLIOup
dSqKvJb5J94Dzd2obHUcjKlbx83lociNVMbCRrgRt8w6v4Dj4oKNtxCNjugeR034xoDO5ERlXULh
yJqDGzXuXsxLemHy7+9loz+SeIKMvY1uo1AXH5rcsN68vNeXJcv9MzJfAtWruTxrhKV7b3TlR7dh
thFK+4U+vrguSSiNk5QE8CUdYNu26RXBqOROYWxyDUCO/nOZpoPTQugoBjqmAReBvYoC5pgIXBKn
wVK5cdxtii03w37w4LxX6RZ8w8A9zkTsr3HvF4Wzs7MqufXhNRyDan5FbR3BQA9g6lbcMQrb60ZX
zVEW88mTA67g43CDuzWlRZ/h815Gz4wI8m0XBtiq1xme98JrKIXkQggqP55sU9x6aLT8iZKPzn/v
2ihiyMNjCoRFUIZK/ETteCJbniCEqh72bFfejh195tF7za6CvlGAV9NQhfe6MNwD7TCoizMVX4aS
8CrkHkSrcFxzEhEsheNCH12IuSKOtCwQ8ySBt9FlHRvQUYiosTsm+L0Jblrlx750rVhKUWzQppkX
VXbq3LfOW7cgiY8YF6/9hb3kNxa7+25CtfKBcJ3L0paIKqISO4uqGmMD0+Y1uEZtS+ISLqNbfMht
vMOJ971O/eCpDaP+QI3dEYXI699P076xTIKhwTwq5dHPeNm8qkj5UaHGkz5X35ZWYNStrmfssTZy
TjCQcrDc7+i1bIfMahjkYPwZlwdHHWZ6jHU/u7JnJsesrYhbKIVH4TKfR1ZqrFdlqakVe6RnSTTw
w+sQFK9I806h231ArTOd8n62t7SRF7boJ5EMDSLtaUe7xZuMiVashp4xl5WbN4ul7UM4jUApCwcv
5HJCEax7BuGnsNC7ZfDLGAFpQ9BRtjSfOtcAOhnHMdzbWDixd97bc0r8azoo8tBGuq9wBI2nJVQk
eC4LogRQga2V5OM5Q6y58dzmtVFtdFekBg8y9A4dI3KIX87yiGHph2CJsFMQlo3sxNyr3gsI25Jk
7VIsG2iTghnbl6D4SLzxt9DqbvrFvpSh/+KQfimqF2XVB63CN7ly380wZ6RtLUXc19G2K5rYKkSx
ZYDzJpQs48oon7POyHbd6qy1sglKu20BVkLwkqWIiBZrwAMyi3xGdq3noi0+yIwNOu619KdYwEy9
hbNvn4n19AVweEWcxkBjPnSz5A9xkpMngYTXFN2uIdtYbjMVwEb3LwIzAXg0sU8sHMVYWek9SA4G
t5X2CJmygo4Teu40BB0Cml1m3hHZba485VWHvxi7miIVzpJeTXncMeMl1NVXHw2Gmf2+DjFT30uj
HGXs4GDXXnz6hJntw9ZwZUh27hCAcY880mwlU4fZJJEodF/7cgpKBbUl6kEt/pjq/P/G7A/f2puX
+lv/f9Yf/JXign0uU//1/S/7P34NU3j7ol6++wXMpJxMTP1Nzvffel3xV//gFK9/8l/9zf/17V9K
klztE3+Nxvd9zv+EyL/jjv/x9/7E40n3MXE8XWd/K0N7Bd3/wR2PSPd5p4zbTAv/dLniX/9MjjR/
I/QnsGBV4RfuB97/Ze9MluQ20mz9Kv0CkMEBOIZtzENG5MgcuIGlmCTmeXLH098PlFQtUtWqKrt3
c816UYsyKjMiEQjHP5zznf8oOZIh/49zd0jqSNcI04IeagfonXkjf5Z9MhJuyB7usmNBvOrFizCY
4R7iuzEX2BNlj+WmbxbEEnE0y7Ifl42zGhdoUUU/+YmQeWRGhGzg/uRYxUAVCOJ811loYTxJsHh4
2oAlWmftbOHsT4b5HCaeHvhu1BYmqR4OjoeBknfJIadjR2XX72wbnPWAIJsEZ2sb2+SlpY7tPpB8
4gGLwEriTxMyzsUQ9x2h4wGPPVUSuA0RwHiieJvYUsOprN/toJx3bIhxjaD4Omp4/Bz4sUNNfch1
zcz0USCMMU4+VZagRgRi/jFGduTupsCjujXHMEq2xRCplkdNbMi32AxQtizmoz4+V70N23I1UdNO
d41FuPzKi/wpus6BEfu7KiNf7WGKTBeEalaQLpZEBUoEq2N2tTFi05ZH4Sz/ZYTDzntVbVaXe8aX
AGNh38iVq2NOrlB0JLaIyZ9tH6maK6IEY54bIspnsR39Wsw6uh09XW0rzGVMiT3dEMocNf7rTBKy
wak4qS2+d8An7rzp+X8L3BLXS9qMV4+ysVtnZmQfchCi1OHoZacQEWGb3y+Zi/uiLRZahA8pMdjV
7ein6zF3ed5QFTROU981xJdww9QeRIOB/DlDB+H96Gr1iYdZ9mrGOlt5OdGSNsky6z7J5FejVOkD
kFoEpoFqNmTsBjsS95Jjj7/6DfADDx4ggJvEa8tjEpT9yQlZ5guRE2+aZvejImkClHzkrVHlwGGa
XAqA8qgC/YQnb2xXRhB0v8rFSFdgjt0oOuVjFrkocqe+OHtm3sGLchiEzklORYyDrzFEvI9UFXxx
gZXkNIVtejeSVvMejTx+KQK0eQ20zwOiT4Vxwn7KT2mzNO/bBakwgdl5tq38KTVq683Fdh6tcW1/
Sdh9P7vkem8cVto7HunE0tHeMqhWuGnt6WsYdv77zARxG9QVcdBjHPXvjPkIk4bYKOLJWWX1dB6d
WN7mqLF29jijrnFZ5x9aWI9H8m3cCwwX8aaswb8KrwQpY03ky6UZdkJHB1T5VffUEWB1a5NJfsjs
wj7DflJXgmHYbUW1vEcFI66ISNPXpozTNz7RfK/UYJ+Has4PQ1ni3J6d/EuNtixch4Run5LWnu8a
2Y80NigRigS35yqsfY+qooflaBiMzg0YYxdft/Z9MJuk5U18JQ65akNG+H6SnEqaz9uBwcTN2NrJ
C5RS/GS2nsxLnY3JpY+z5mlAnfOYJG59IoSo3Bpw0t6YaqbIxtz+3MsqIHFx8NKTOXuztRNFXNxJ
MwiPNbrZfT+b0cZMA3/XNqP8JkdUgCzJ9YtKMSQykDyWWV3gnQ4v2Mlwfg+xuZq+r7HK6GgF9VlL
UzPatClOneFjKCconFmZH0xg0qtS0jEJ0QEpIIpzZ8WmAivnNr+CVBjOZjMlu9xBbeWWznSfVrSe
cebrQ9UO9j3Ue/06IMz9QkDXeM8FCW8VoNUXJvFi0c6SZtj1/aYqVAojx0n3tZO6TD2GKvtUJ/BL
+dj5thhTswu8rP6AD9LvZ79ggqBC094qVzm4d9v+DjQb2pERTCsbijHGviqtbzPoFwNLbThwK9PM
MHR4wo47XlCv39XMC69WZUWvkBjz/SyDZgdJAMInJkLz4iaZeQn6LLgabNDutRoHHhSdJiCtWhSr
ubrNm6EGkcIXlfSFCFEZg95iHU49hSuU21Nd0VYQtoHGeLDLy9AwrvFsjhqmnkSbwfS0Gkc8upol
19rEBrTuGld/IVpK0S8afptQdKbpoUOR+ysbQ5ZraXbiWQLLv6mszylt8zHvJPB0J0meRJt2D5HX
k+jJTG5lwCDACa+z5lNXDgEjX2++jBSH73U1sKpFCvqQJxVTPb493k05TfoDa32q1zB4EfKWcjoZ
UTHuw06M17Fv7RN++yXOpmmeJwSqd0rSA8CmmPd2ouJ7nmz1mxsM1a9+X3rfNCxdFh59R45YEH0w
gUgXkyfzNOS6E5LBs1ad3OBB6xn48T7XgdFRrYssnVZml4/vNarHnOAwYttAjhggUGOneQ6Hst9W
HtFDviyScC3dNPtWOuB9u2BsXvyodN2tU0XFr3YU+fuyUeFlEKF/Hn3y43M1t8c48BlNZ8gvtcXz
jYlan197x0TX7hfdJRO63w5+x4C4MhB/9mBcUydjZp17dJNjObz4eAmQGzPfZYUHbG/V2dNwX0ed
fzMbgf5q2kM+LJJnHteYJqJzPvXGUxxL9w2BEkdPxpJliU9Pge9NfY3KcQ7DLaSACkdwaV8T9qgc
S1goMp8oU9Jspb/3eoZk3BNTgjgyMBBwirhaI7X03zNzrndmYr8jxqsuRlTKR5+B9EqYyr6Z+sDh
GNTWHWxocw2S5bJ8gKcmt8V+JrF21GWygAetCyrblGBR9DptXOJuiyz7k+f341Z5BqPcppJ7w00Z
JAbwkEFtW6QhJd3GqOyapDuzu4dn5nzB3Zz3ILrqeTNMY/AoJMKAsumsnQmu9wl/SOzQL9bOXRY2
+FytUQX3eQS+DCFxtZ5M+8YP24mPvXBM1AyMSR2XrODe8rfglJuvaJGtHh0m4+Cwb7wDC6h63eWd
Xpeh7u7qOa/vMl03B5RV1kFBRlvjaTXW0zQH8z4UrfdCLWA9KTtI0WZihfzmF8bwVkDe3IVZ/Sqb
3NsaaXBvWzAh+PvMnroD3wkazol5RtqnSFfr1ji6pdWRH8jYNOSh3cxfkrotsLxBdDpZg9rIiseb
ZozErenQ0qSZvAupTXci4WE9YCBP2S6TFLuxm5n6A0XCcLWjoaHxbZ9LE6ogkXNOvQ5ZGe153pW7
EXUdXTqtkUG09MHCY33rCU/xVPCSNwo0l4lvylC70eFhqNOQTXIGDM8TAA2PMo/Emjub3KuqRitA
iHYqiR2qKF/HjkAu2q0Ht23j1TTb09E1NXFdeJT5nsDh5+YIPEabc8wEMrP2Gai8CwIYimlFpVpC
5TCnx9HMo09mVuWfHIsa0EE04KxZNzW3ddYH5zlzqVYiGR6ByqElicjZRO9Q8QRjZBwekZMxrSEt
LD2lPTILVmoiGSgxg+pA7xd1X22cOV2Ayp6wCOQCgJBuwhG0DxDk9iRzNrikQdoXhqT6GjQMYoMs
Qe0VNeoUl9O8jSj8X2em3KnjPkUumuTBSq5EZwj+SudUZJ74DC7WYs6R5+smRNKw8gr3VcyjddSG
V67GKbY3zYBJvLbn9zYGDOgZ937NQC/Agr7JyX1klM2GpurLaW/aBtJ5ZOeKFuGc5KLY5mn0iY/F
3oGLddZ0qsPGzilujDwBfJDYl046b6JjManGHtZbluWbLPOZBRY5F6aY2AUUjAfQSNUrgNjlic21
zQ7O38VRqU8sHm5j7VjPdksi29pXVbE23bLdCejD69lQhEVmg72ZK00P7hRk+qAGnZPUftOGpRg8
Ikwo8LYEofRulRtn69otwYlz+70bnbclnjJ8ImrTPdS4Uk4MsM1LXOTJZowmZz37LY+5Lk6OSe35
O93185rgCLnWzjCt6qqPriUxkbsgS/WtNPnjUj/fJnNf0CfUbc8wEKXFn7rWu9+Ul3929f6sU8RL
aSG8YHcHk8ynP/yxMYxDxgcErCfHtOho6wwFwbOdfU5pCZfn0THL5ktNLVXyyMaQ//cv/rMwdnlx
17TAOfvSxrb604uj5mITMtfJUSiYrXPawiVI8hgTQpA9/P1L/az65KXgDPG/pfv1/xo4gRrKJYOU
l6otUG18RzSIAh1VX//+df4i/15eyPGcgKbfhCz0M9A5I64cNYoXHYeauTG+IOfoDt/5qUkPcCMD
AjoGMZtx7RTvtYc6m1MF7IURxktzzW6t3P79W/rrR7yo7bCqeewmEC391PsPZu/HPV3GsYHZdDEX
9JudsmpcOXmAc8qM4vYLBh0+ZwGv9/tr/7+eDBGv3FZd9a3/cRb0fb7z34Oi/6/mR54PhPtv1JxV
2b+X7z/Ojr7/zO+zIwZHv6DidZmkL3ZgzAT/mB2hIIehzszedhfhO47Xf4yQ0HKapsk/kbHDcpVv
9D9GSo7zC+JusqnBp0s8rRgT/pif/X5OMHr7bZ72T84Nx/6JgmYSZe0KvrW2TSIg9tuffAU183X4
vRrGCHsqwci1YI0xxYCQZONm+uCRflsyMI9AaywJrhfY1MY6ZyT40YWoiJieFBa0FDNuFKzYhlk5
Zbf7ZQb0twW94jsslGt9U7Edy1+S2Wluqm42P1I7UhAHh0wNK5O0zwWDPI72PjHwSaEz89BDNsE4
nlhot9Ol5YTexoRY0L2zz0FD6ELd5JhYiyHsV2wsbswBmiGOXh/0aFrO1oYZ7+dxsNqtxebl6IyK
dlCnmLlIGmKIq22W+4HPF3bL5InVgOPGySUnBuVIkesdjHZoj2NVpIxgk1Ldj42xt9LB2lRWAAJO
2fuYOHgWv1G1vCsUHi9KdvWaRT3qE7Jk40AwClhkFkKwokFqvRmqPKXJI8xHUkeWHBUUOW3HQytk
przik+cqm/Mg7hIrkSd8ZN0d4NnUPU8gKr5wRYBF4XcK26fZrecjya+d4Zy9NlIE2bcg150JIOa+
9esYbq2ypgvUFain+bJzEsIsd4iEihF3kRPHvX1I6XCqBqJvVo+Dd2b4RM7lvBadEBYDqDgbUjZN
QdTCbj6KAsHUSM0f4K0lmkGQ2vQ968Tz6k2NLetttC3x0HXESLPeNtRHUHp1+i1A6fBNQ5Wc7KtV
drIgvBXdwM7tE68CROuF3msN8XTpeYPxBiBsdnKR3HCh2iyM2esO6TFh92dv2zy7F6Jqt2aCYC6M
s+m200h+FtcDtyXLz42uswi7tBAnP80qKLbmvAMjmu0zKOsiqdVD7w4OeDkjtzZJQD+wzps+Ovl+
7zlrx+Zqr63UDw9Midia5LaWx0KZ7Y4Su3uvrDr/YvWNsHnAw2Fatc0yXPJDnxU9gCp0hl0gTp2N
TMaxo5x6BnnIwSmHz3HqjP16rhx5Z3AFJbVJHX2OWsc843YtdoiVjf1oO4hdebkLo716L2ah7ktw
1cuu209vHRF6rAl8DLSZZWbnRWfGqojx5IbItfI4Tqa8JjgK2bL3uXND7s58KimxWZCYNF1D/M57
RENrIpwa8ujqxh1F9+C4N6bnEXytsvBz3MbBjnDrcc/a0tlmTVaeBuHVn8gDugJjlvfLnX3LkNPc
eKaNMLYRlzll9QOUqV/7di1pp9nscgVq81sltHlbySx6jeqEJNXGIXx3xOjT5SxldOJG+zQdsz1J
jCGQ1MURjK91D284eIwcg5kqhqgb6JfPs2XelnaK7BhB0U02j5JKozEOGBqnF9lAzFqlmZqQl9nW
G8Rw5jwDMd08m3PTfnCBDW5F2dnfDBz2xbrnauyyOe2P+JS/kHYWoMtmrLcxBt0Eq2x0ncfanlSM
cmmsvji+jp4Qp0Qmw/NW/oraAkgYcmJ+R20cmcmRFWzXOJcGYFmTiRArgx+w9rHWQXsnOcguI/+g
pAtHDSSkvwLBn+56GQlu9KFPziKIhyd6TDZfXJ+nTjX33NaIlCwNax4SgMzC4GDAGcIyCKfp5LcG
DD0Qqv6Hcsv4Lsj9BGZIVX54iRlscpNUBZyNuHi2unLgOJsCBmX60Betf0SdrzYZd/ejALBb0AVq
i/GBHa6nnl2fmYqNVhIFsOc1mF1JwlsxYLE/V3mEqz0eEPxPwkk3ynTlG56sYGNjUX6oFGopx2un
F0Qf1J92Wl2svM5I6fPUFxjF6BAtu/8WISSgcWggT+dxt1eOZb9aCG5vZ5EEtyPQyjtdymoncjT/
FovjM25g85Feb84YKLVZs6uqLtp2VWO+kxbUbhw1VA/YkmAXaJoYsswHY+XQEH1jm2weyrH03myr
n43NzK21nTly1jF2GXcFsGzalBUnvz8hgfH80b1YzRyt+UbadHnC+hQ1TBT9ScanKmjru0awUO4J
ZOTKBrH+mui2f5SoMFO8QSH5A6bOiUsS6GtCRXq5gMp6nFuthzU5Sl9JnLC3lMvBypZWdUG2mq7h
DrY3xLFP97lnbBkcBZcGqXOyQt4bhyDFjOwSm6LZsFdPP+fdCHOty+uLV/vIvyfRMRsjPuHBAVF9
GH2mdZUKE6YxoQOMC4zebTvW2UvB3OYl8sv2DrlB+FxnYXIeFOnQMduKT6J19DY2q3SvWT9uQ92j
AnFLkrUd/lqGMrTB/bHM5xFtrzd8ckiH0avE6cqNwVBo7UoHPp4Zm3cNGxB76/lhdSonA/1WkU36
LFNdZHjh4JL5lWNzHfvp1VHoBuSIsBkhL5072tz5JBLhfrH4/ca6CsvkLurjiW2sGbzoWaKmdWYe
9D5RLwteskt2DDbdGyCu9ROpAy3oUUL8MvTYfuJs/EndDE3V7lgfkFH9v8Xxv7VctVl2/V1xfP06
vn/8WBv/9iN/1MaC2pgwG9KDgL4Qdkrj+Ptela7rv4thi2J4oUVzPksAXoKK/I/9quSfpOtj1aV8
9iX+vJ+K378rhv/qa3LprngZ+izMhXT5P3Wyce+osWxr++KFnQdI0JGckgJ3gZxz4Pkx6BS0D9WJ
JrgRq0o06FBn5LHE2+X7weqaG9jZg/Uq4zm7Vl7exucGqS9GkrrB9DHw5Xq2R2d87TOs6H2k4TvW
RKuug9EfYaP3KdoKNy6BbExaPAwwfd/KMRxvZ1LpFEjCcnnuz62H0Yg54i5BAnrwwPEj/MnAdHi1
7vduwFtc1XGqMqKOSAoDfQFY0NHac3exYtd5oO2dh43KUggzA9PFFQqp7KNhzHebRHIsWPcU6jaE
KIkgBR+TuSFYgo0gNJXMO1a6dSipxEChiZCFf7U7ZMAL91GzWJSNPkYAS9JNUWjFopY3SEJjOMPF
wSJT2PcWarX7wEmjhznNxtsmZ2ySojTakHXJlzokimefTq13KIK8bNaQcUitSBQkICw9GSeN0+L2
uNiZ9QlTY+/NNdtPs+qbQyhkMuyL0EIXt2f8kUU7ryUs2NyotGhLc52Vvrra3lyUYs3RbxydTlQw
ZOqoQfmduo5flhmo2NzI1UtX505nP4zQLlctPRQjKZmEo7pmzegE4ZaRUBsw8UEjuqtZFkarwWbv
HWE1iNOQ+kgbO57GAsqD7EiB5mIOo9ffdARExZuIpbFXHSDLixCEE+KwTeN043LjQH+cGV6yhlMp
bJKscMFLnvp+GGrzCvY+7W28Xl03TjOsocnCL/ca0chY85tKcl22H4BR+wLpSTbPeXj/vwfev3Pg
YTNeXPD/8zTg5WvX/xe+MmhJyQ/n3u8/+fu553nEoEFBwzuJiZo7gl/6+7nnW7+4koAthxNkORD/
JCtxzF9crAnwBuHUwwNeBkB/HIPeL0s2KqckXDrHQnf+nxyDjBh+kpkwP2TIhInCE+K7BfXHaWKk
HcIl0yg+doU3nKEsS7oaq+7OuO0cpLo9TRsQ1+LBxllIVjwE/0Sh4TXFdMji1qDcxVa5a4mQfwx8
QTCPnQfPid/nexaXEUJXpPfnSslmN7hFn7EbiOWxI14DA0M6hDNfIPpYmMIyRzudSXczBjrbyLpQ
hyZ0TqWfDSMj7AjIDCfGJ4r6IFyNsg3XgZu+BtP0LLo8dFcO6WGf5n6cYYTneoeDxdwQnTPcR6jt
T5ikYeaossM1TTc4Lm148yB1k9zwI6LetKZHD1QZ90lYpx0YZ9Cfrd1Ul3nS5Up1tvkyt+14Zsqv
n8Ja2zvddvGdhRq5WQXz8pdjLeqIq3GTTUIe6Q6NEHV0POniMYql3Fm2qtdpxz97ZiPO9FWfqqyS
q8jvx4vv6J0/5uwRKb020VjxjOgSp3/MOC7vOFhYRQN6RBrito6AWw9VhF7AmPHPhVBPkNlsLRwE
iFKafMN7zjipe3rcCueOZWDVDJX9MmQwGkUS33iOtvZiiEl7msd+Y6HqzjfeGFuITJEzwOqYnZse
x0q4InygX/kumuSw6A/BVPafHFAm6YoGT2wN1M5rJ11oIm1XSj4POdxAoAVZbL4lhGxuBv6WLRCd
57DUJnTm9pPONLsClBmf2ynVJ8gu9Lnajzcyw34nerlhrRA9dE5pE1XrVfnFT4vmikSFpVSQF7FH
o1O5pIR27l1mGyFiHW98C9uQJXdTpUDoXXXDmPorhoxIMzSeXdbNSYSfOO1OKkA8krr2msQKdZO7
GWRu4ZI6URrhvbD71wipylr2XnaM2YihP+7NfLxXJIQ27y0byc/m1AzfsPWKe7eo5TmNGvsxY56z
MWQ53MiOHTi6zoJLNuH1uwyW+XnC23BFeGJsrcn86pTFZ2+aqm6NFrc5kmk+kJeJghhZOxJNBr7+
G43K8DQbSHJIiM7pu8N8EX8NQ0FBPMh0h125zNc5W+/PcTRX5kboIQEYbYCQWWXLhGjmU95Kry+2
SdmN5j1IMmysVOw3dcPUEeObRglUW3eTFG9zF7yZCA3xCAbb1jPhGgZuUgc0eHHT7lmrWXszstwX
GfpPUVh/NS3CflY8zIkzcHyUYjkYyds4d7C+Bj6Zn7FrEXlgiwd+Q8QgrIuvLJPOFIgTIbuYJrmZ
nVith6ibrEsXdHO090PVRpQ49VuRGPXwgBkZO6bZ7VJjCO/IxKqYwmT1RY/2uOkwgu8GM9hrx46P
GUOC5h7CmF+QLyEKQsNQlAFcR3IA4gkAzUqZlWQlZYdbbwkGiplMbZua8Q0pZcZGYBl5cdpCSzLk
8LvDtoj6Lt6zvkb97UJBk0sIUbDEEZXL9C5SefaqJGFFRdpMZ594KKckm5g9ApgbbFk8z9tU3sdV
gS98SUByKXswlmYOjU/RnNIlKaniUb8fHTawoyiiC6L4iSuQzvNTs8QsSdaBF4W24hnrWTzkZ7Y6
0aYgzClnm1j5W0z3BdC1M4ou8tmUu6nazgLFTtCTXCKfUC9XF5HbTYLi10CX0VQ4SDfye1ZU5o4+
J1Xb3EMqsp/8JVTKdRFDxRJh01rXs96H3/OngiWKCiXusKKHm87SwdDLAfE5Z1a1ir+nWEkvaHfW
Em2l5vGaz5H+NgD65l89b0dkD9YWurZhrwjIcpakLNeLWYDGbimYtJKkFRY6X8OGbm+SfPjMgwWl
X59jG5yXEK48rAjk6uslnIuuuv9ifY/sImS0u3GWHK8xEo8RS7ODvWR8JSxm123pp3uabIIH5vbQ
1b5Jfx7429IDuC2WtDCLWvEIqpvYxiCLj+7kqC1UU/OM/4qQwKr1aSVNC1GuCM5qSSRTVo7HddZr
r4tY99cBDvCwTb4NiR4gISDeJTSIs3cSY74JbKs5NoEo5lWKbm2DmOGuJbLJqJSFj5av6CVestMS
U/nrLEf4rJdkNWkl4kRHHu6moTmromhoP1T3IatWraOinrYpmYo3AMoj8nLJbmvn4Fc/6ItjJNuP
JogIesumX8HXDFtTaLLfBh43oiUNCybIYSDAYkO44XVEgdd3qDXswipX/jDK+4kAAQTL3TXS6cOw
ZM5NcXqnuK6nUEnWyWZ+jbxi3ik3Y6WsaCPQ/Y+du5M4bzYO9C9mQePQL2t5/YmYEb2aBq7rQzPA
dzgxhdP4ADozqrYWT04s04li/QtSTAO3d0Chm1s8vbO5JWS4nh+J7AyM16mzlEZx6PnzJpHQ/0yK
dbojdHl57my9Xgh9wMb+iE8fJcI8zpQyXZY71zETLbcVuUB4JdK0Wpl4Sb9qPHgS9f7c3CKjMOJN
nbbzi10P6gVvlTp5qAjPuJpIeNYGoZxjAfRzLXQ2nkw3mzj6c+Sraoz7gy7MeSsKTkxMpu47i4d0
Qz2HqxbrIvxZyyse/HkABWgiSGc9syWgaNppy48+kIEb+66f5F2n/QYZRSN29kK1WBXoQFZZY3OB
Mk2kd2xG0bOD+23jpQXkAeZsFB2EKh6SdsaCZs5yIM1rENOKp9s8LTNnG9vBUMTb3mpJGF9Zmry8
FU8ucye7Re3hE3SIJN+DizdneXzS2M6jzQybdDgiDB3OOOSMo9E0LoUf/W62ossPboVExYYoYG6S
HXO9YIsXY0ZQbw8uKeGN+dbJNBY0YmZ678dt85AG6UQh6aKyIyRB4mcOsdL7pntAYoCcsMkUzH2T
OMFlEaD7lxxWzyZkvH5TIGiSixFdkwSRODu3k3u7R968Ys8+6JVfTjY/j4wKi8l4iBJjQuGUMC7E
61pcHb1gi6iAmnxduIAtnMQxX8iOSdewl9k4RIPtE+ygnRLbXgbNMQG69srhPW9tLtIZ8eavjpfB
pwUcTlId9VazyjMTfVrQZvF26iFMwIFAANcDKiWixo2LW5RCoPbdLB62WFEu0HrqHU6+/mYacIe4
sV+j82HJft/l0Ce32HwXq6fbbgM+tBNiywYTC0qZDxX68eeAmvuTpV3vHDrE0awTPYIyMSnNNnjA
o+BSmBI9lfZe+8LuXojkhlgUSWdHui4qVwBrx9bSMz6INHXfbFIsJlByNUhFIHU8S6zgkqdafwWG
j8KkAZHBeZqcEhw4W9047us4QkNZZxBPwp3RJPH32BeLLUjR7nTZY2oXlb2V7sTgmDAUoDBJsA8U
sUlSjeOZqKAJA1EEasHLgB+Uk1qnEntgldXxOymZqmE7VmHATap+cdzX7bax2KAUlYJ3iT5qy7wT
3/5oeh8ELKibukvmq9/M9WO9rMuA2VbpN3Yn3VNQmvlrBOkk2kidBifwhOEp8XLcd3XY7DzuVzSf
kXtvz/2ETgsVnjWbvMAsjRVItnpL7KSg9meSLmU4rAEEIhvJ8qLcwaGSe6B1KJmJLF/VQT49gcaw
d4bZbvu6SZmpIDpKCU28puz1zxwS44YvIF8Wb8QHNHLy2VmbYI5sQOeQIgP8F+fXOhsBxlQoOqgY
nPRcJ9QoeWE2FFAsLGLSUUi5yeNpmzSD+23sq+nDLVTsr2swwBegMcreTa1T7f63//93+n8wgC7r
8/+5/79+nf7rrWqzH+QAv/3QH62/+IUppeXzuMcY4qJg+Ufr7xGOjorGYe7429KfMecfMQSMOYX0
JXsaT/zY+jMV+L9AO/2l8f+uekFIJE04fK77E9dJjNhATR7Bx9HHzMCwLJK3djvV1zmf/hUMfpml
/oCQ47VAmSBlAVaOp2XRu/wJYT4yBJsbX5RHz57EdR61uKaDHTxrrsANsvxg+6eP4p9IHZbf99Pr
QcazkGEgtQj+ghdsFz4RlR6vV8AOXvEdJ88IRpS49gomeNmHKD9t5Ysn7NfW09+/+F/ojRJNAfYv
4IaUicL56Y9tDLNTVYcvYuY58lHkRefSX47+jRYzDI9wDp6BuP6rP/mfXGLqF9LaXcbZf5UM9R37
6Mn3MCwUQt3xKO8/xrKALB0krbqLTP0fv6CLccrk5RwGUSRq/DQ/T00D12XXBoeY7uDsLf4JHffo
QHzb+GyHo/v295dV/OW68nhFXAMGMODiol/58SaiMmH+HqrxMFSqAeLshp2Fk5e93Ao+CXBFul9x
9XloHj2diQecBOVzWdfeBKkpm2EFe533ANvKoscdJUMlDBXdjVCBeqUS+xd3AQO0n29Cjw2GxXff
4dPky/7T+y1RHYLy7YeD9FCfkE0EyujcRbnZ7BgkYMZoIjGdRBVrusuul+KJ76B+IAAXG7OJeeUE
2dE+oo6U75HdtS59Us691IUAjYvZF1eVxMBnR5N83S2mGnEtIE8QpprJWaAF7bCFGW2CDVJbs7+r
pRJXo/WMdjuglD3XhlYPonfVXZiAeF7N7VjJX/3RBqnktrMaIaY0Vnpubanu6BJRkCd0rsGBCFvj
BcBRAAq3tVpuuZBsBbSlnQbNCCQ1FuIrdymNAYxbwDUon4PRuVelnm5KM85xWsh0Wo2Bgzj1+0HQ
silEfDt26o5SW90FWdP6RHM3JISnFjY1hhJHd8x6vL7jSP5eYY93JpzZYh0Q6oWVHPfIFqaBfPdb
Uz3wTMbfWoxh/WbHvXowMA89yR44fjIn8h3MpVUeSx2oN7fq8dQhvWLOibBTPQxOy1+KjYTFd97x
gkGZhM8gAbJ2M7AUfs8HriNTM64bk7inIeBDm/0meJ6aWb67BiR6QjKDbYORhyEh/mV/HSgDPP53
Zvpv92qckgm+ju1kGi5JRl+XpyRjrBzJH0sGZd3tu2nM57XR6iw+BV6YFMesMRrqfpeZMkUlouSX
eJyCZ7/mPN0gcCAPoUDJ6K7G0nXeK+q7N1Kz+fKjtLkJiDZ4rnNiKAmiT7gzVEar6eCnwvqq+fjt
ulJ3A7qqaTMSA5bg1u/qN8UuhdyoKpub3cjiCSMECKMjGHyYpRPgk4dkAtHLVh0+9/fr76heoovy
nW2ced4m8I24WzdlYF6//zd9GGKz1mbKuTHHB4O/9T72+nEzRUGwG5qOGxiVkr9x+2yqD12XhuFZ
MLyqMexPA1Zw5QdwfdAG2EhxbHMAb4GA4do3blfLlV9klnpEQWayFw7Zio+7HDXMQvBZ9DqAVszj
JHoPXHMEqiw+dR20sb02h5Tww8jQ5BTXpSS6oJKSQVY89OGNNQcaWwhok1EbDfFs/4e981iSG0m3
9KuMzR5lcLhDLWYTAYRKLcnkBpYsFqG1xtPP58nm2C3W3Opb+150dVcbkxkCcPzinO8gjknvZxTG
M4sjsODHvmKR11vosncbmnHwQBO7bDMn8MCebD7n/plIzCRcUhgdUUXyKHPyfauFdLNs4Rx4mbwl
GhIfwzSfIn9drga0Zs8OPiJgYBHmSUKvbpWdO3Rrifjcm1YbNMnq7DDKCJAgyfA4Jy1LvAER+ZeB
LlxxffUzSXx0D1cTkXYn5eEp2Y0mQrSdWVM/dyMNaM+x6ZSpe2FC7tw2ZsV8fWQuQSL6XPKFLxr5
uoE+PVZktH/z0wS4fm8QpBBwcftY/4alCnw19Yj8XDd6lVU/VIEw1AsudzItuva9Ei64L8ZZ6tTO
kiOb4B0uuo4ePt6tOWzERPAvzPXH5ZHHHNeyFYE1PTlGxFN6I7IP8XXzZovBf9UYJEDsse4L7Wla
HrcliV61R/S2UaJ5IxsICPaUz+9L7cWvme1wYJLUh/PPzD7R5XNj+astz5HZp8fUlfLsNb5JZh3R
zAGP0frZsUnPSPE+9byN+CBk6dlo8jckCVvfiC9lZxjbeUvU6J1l2WEy2IumR/bTiQ5BmyXlV3z4
thN2VX4p/Ca6no0mvseHkZxjz392k6R9LYbufS0Xffqn4hVfPNh7PHK3i8+WYGc3Ir34dWN9GY1o
JI4w0Y47f3afUJLmbpBO89mWI7AnObcw5hLhsnnV4yq/sqq7ZbQIqtyQzpc0m0G90NDuphLxC0Ph
1kWhr+xpV8qouq1cQ30thOTPNzyxuhc7ITriq+/NKcPCtonqwwY7sIA1ko84APrcuGYfOvLRlZjW
N2RNn5l61adUVbg4EmnCjRyIYqWNy/fkifdvIDWoRRrST6/ljIklFxNfa+v7XZhCl+SwUEXc3XZe
v7KGz7xbY1n9166EMxIYhdN/g3nos3FH6AEkfuOiaUeulD42SQhfDH0pjaT6BXFSi1uJsQhKnmNx
pmc+f89k8WqcgaAIBs1SAsTwOQfLEXcAAiA4MCmmvZhoclSAu0WCzHWKJi2D2Mo577upO63JxDkI
bReiJHpy79pvkMZmBHcVGkTPoSVxHtw3kl/v2HNbHD/yLOqOXyyjTb1va8aB/3EEuskYdSHmWH3p
zybxJcNcedVubGbFeGA0j25hMzXtBqP/Vkmo0jshO64Ia2vtd3bny32f2pzTpZ0WUO7JJ0w08MKl
YkDC4Bx/vCxR2bgP2ySjkogMg8eX23HatwXpA7Shy/1AfPVziZgrFFuB18KaLdQ/qOhARt5AkCcL
0Oz8+m0GjUnunz3xqtOy4b3O08avrDqCWh9V2xSMriElg+ncFUnc5mTKeyYjX5I9lXMZ8x4VH272
9SkyavvNSQQH68rq8BrzEe09vIUM5N0o4ufZxcjBuVk412qTXs+56IqnojbMSzMmxveha/1jMs7k
RfCaqXJSw/VfrWXmsvCKjid56w/iWXYaqR1ryvihc1UOO2dJ9SfaYuSE5sFcdT82HhjUsuOoeor0
N0qwPV/TWOrwlp6v0RAtXcPAbACQvY3pMA0LD82HTsxSNvGGK6XlkyNTY3xiD4G+cZ/OSZx4j0zE
fYdHVeOTasyjsV3Tw5qDwBEvmUe1TFzCPGBXEpQb+FntMDUVpDIYsmkwzLjtZ4ddS2n41CAubtVL
rrqEAe0w7VMjWUP+gzYF4filyLbmhq+/fawBcJ/zKTE+L4afXowhZklKhtleraxDWNvgn8f/dijG
2eZ9tE5QMfzama5/RYpDtG/RasQeR7qEQXEQZiwC4lRY6i1Le66JzmTWU4hH4qcjIL4cErtswsgn
ciqSwSnz70aqUIJOdXTyt7pMd0MLS587cAaPVX2vOpDVBRDrRc1nrmsKg7E17/yhMe/scp2CySz3
Tr+Wp2W025DaOHpanHE9ZDxEg6xl8LEodafMQd3goa4e+LZ5LldLceHJVx5VmaPlA0e290onjP3i
ZsyJ+pV8VHcmKIGXxnDGt6625G1NMl29JxuaAnIhbYS1beBM97IUj1R+VUgEkPkd4aZ9keh3UgJD
LD8zq13lwhX2Tka2/YFcni9EjdzCBzII5yQoR7OoKbSNqdkbPIH73YqzlRMkMTkheF5xGg5IY8bW
wm4nIQDcMJrmIi0TTpvU6bgiN9Z8iGIXJJL3az5n7IMou4O/b6N01/Gn1pigAxoOwPaWYATxa9uP
9SsjMlY28AY/in6U8kz0deH797/nL92P5xFmh4jBpu1XNG5/7tb8KGEsWg+AHCqHw3hEf/Dc9p1R
sD0SmoGiW5eP4/Dvf+9fWn9+L+4L3BJ0popO8c+/l5a8QIW6NKclKxySBEAME7haLIeZGPourMtq
fST9ShMsJl3l/v1vZ27z66eL+4OumBucF/ErQ37tM6YnwqlPM25xWHegp549feri9OO0H2L06juz
YbuJJaK+spTH4f7xEv7j33lemz/+z/9+/1YSog1Wq0t/H/48fHPE30/seNgm/2v/3tVF+ouNBz0X
P/pzbmf/RpvluFDObEyEjp5s/JTsYMjhtkHnCuRcG/C4+v41t5PObwATmcDYniktfoyf+inZkb/x
RwUXhvTtH76gf6BcdP+SnYdaiCLFR7JoecJkQP/nS9zVSvOu6DMym/XlI9hausHWYw4IrKkjV2qY
GrOGCO4mMBdhQqkzBSHxEM7Wo4i1ZjhHB7kt7KRru47bk1HUAg5pw8CIHQxNA98BhRrpveqMx5FY
KLsg3U7BScORk7VvsBXleUoFR9vMNLzgEY7rsgROd+0nETpG3Xs25sYNB4RYd4qVIOU9sdT7jzkF
qXLVvq5ix9mNhF02R4tE8o7Aa0P/iIyotfIsXe+tlnJ/RFvFEKMxOUeG3lseYxCSr2Uqlscus6ji
c1Ki6V8XtyMmr8prcDNd7V0c3+2/9Z4pYP7q8YJIKrLEKgBl+0ZhWyFhiGMg1/lWTPJ142xZcXcy
hRTPMIIotSwSturaGE9ySuTLNlPhVZJGFzEQpSV0J3EbWy3vH1dg9Jo5BX91S+nBDosSHlsDLpJv
WZfyCVQKq3aKhvtNRnpktciOP/ZxFpZ0mu9rrEuWMeYF2GLm1c4QPe9NGaP8jtAP7EdJKOkOwSfv
WuX8Ti+XzRu9Le+djByqm3E25a3D8vaqSlzqhZwKCyey2HVzCqA0SqezrH1yknTZzsNSf57w43Ql
vJTMPLiu+X9+fKGFGVMwxkRkvVqj/oY/Kka+0r7/TF4QjqdZixzQlUKfC0Ad5OkDEy7eQr1m/C2Y
svmn1xe0WnYx8rnMmaGVAITKU9+sWD0wdrj0lGgXbei3eZmYnzqnV/JQlJsBRXHevicRZrSdOVWM
iov5cdh6m21TAlgYxj7IeqvPHhA++QomQmvsG1FazxUFyttHL1jbJRd6jvAmOlAC8DdtkcU/eRDw
2hJ9EbFyJkPN0dZKZhBcDVbXa8GbHFwZfrSIDPdHdVO4Lg9o2AhcfAbxokE0Wdx67twM33CWznGI
t17cJjBm5sD1F77gmgG0BSQ0pnDPs4b6ugJtx6DdB8cXMmrjehPcltd1w1Ps9BFdaWTYJTA0SF53
yr5425U5MXvShEYMQrnkiokEKe4LVVQcVvAk4t2krxMmWUzKdFHvSbBxpQ3GwhM9fxlK/pSOBYMe
5mqa6Gnyw48mGTpf9PpxCX/U0GtOsGKtb3ZtNHiLHNrqGXvbuJ9JI7pf4Kjcl4T3Xakko6q2GNEC
09F91lA3tFRN4ekBmR4s/njif9wSxJbSeKW63v6ogZDByjNJLu3b5tKGtKj84M2Njnhm6x+R0cpo
cdfQJBPv1RJWV3QuN6dTM71G1pMC4rRZ7s5pydsxSXtM+4UvtP0YYKEc5wIziK/C4QamGR4s47mP
1m8lx83aMaeVZzIV/eu5LvzrrQXxuhvSlb+hBn1OYwCvBJCn2yfyPmun2A2MDn9bOMSbH5hF454c
8haBRelWtF0MGu8EwTiZhXwMEt3SfNjIBE1C2ODcYYxGeUG0MctjaeFXelz7BU9lNvphiu7wKPEs
PX5EpXlVTh5kSa4RI0B4EUiZKPyygSPDNJl/DMQr8gnSlz02XOiEK8DcecvNqD35oo+P0ZBYzx+7
FTKV5ujgJQw5nnrSbhT1NEek3HjDS66TJg3f4osiyF48RyZQwEtcuzRCsipZ/5cRoeqZSZDdqCza
pmnmWyrSSL33qcXRLKKVayqi4NMJiRtfa9eTw2TOPnf4UglqvHElQdCGmhOwLWYqXALsARTRsxqo
K67SGeCIAx+rFbcpq/XnkhVNB+SSKLxw8nWtCFe2XvFD6prYiqP+W5zjvkoTm6sb5MszzklGA2AO
siuFF+iEXY2Z+sc1ryysK3tz4D3DldXXPxIioEnp5L/aNniJUJr62Jtm0Q64PG1kFSZBiIwP+sEL
ikTq69FfyeVsWs9/BY/EF/njSMt6QUFPz8elhASuG8+Z17dYwCY1d2EjDHGvHO6uosj9bD/OfLyS
uvPjjisnT72inFzAVLV2lxw+Tta6TujW58RrX0UKXBSBV7zmn+xZck4USp9SYprJ6UsG+51VMxPu
sS0fRDJaTBKqb1Wy+OeuafTDoDX1wxkcGlgTGuPbebM5yArqB6YOtdcgyUogeNHHr8l64viR5RyQ
tEoJsYshEqNVqDf/qmR0B8vEjZhKdX3qFw9bVvyRmWnhentwHfErj1KCwQaatgupMNw1uZ6H19yT
6D84Yph9zpad7XE4Od/qqnytY9FdsDSM5JuvuHOoQ2T3TOkLFks/iMD3F8/pGjdXPGO8e1G5ZsS9
O0lgUIRqtIJ8LTZD9RV8wZhEkzh5Sd2WCe1aRV/awQoNq24RQxA91Q3u3nRhahH0WYrSmE/DsJ77
ZGwIAfC7Mro3E1XvfX/4VLUMu5q+PRiO698jiNhlpfsYWco2P61Mf5AuuzUUtzMO1JJTFbUfmzCH
1D1MH0HDRjGwHGsjr4HVDWKLVmX7prbKkxAtIqZUNWQSqFwe8sqawEVCyzNH2J7oYnKg5O6MkNCq
GOAeVgfR58nnsuz2MZxKcgRRxREup7Y7bxncS4945sFNlxZfhAH6upzFixITiBzcWnfplnsX14q4
egUdL8oSfLBe1tDbNwvrlRxZNzho84YtlIkgyrCXd/KlspfVLV9Uhizmumh79dDmJFAYQz97e4UF
hVZeTt97tgZfE8Tcu34GvrJxkYUtQP7A61aEH8BlTuaEUmVd0JiWHhGqe6UynbDaZzdel2TrDZ+X
8y0bvOqwkSTGczw1wzidX3wdtJMDkDu60fyFNNm9nWbuV+gm62Nir8yPQXEfZO5mOzDX3QNysYTy
p0KUsZTL79loPRuk42Bl7PsbL022B0B7NjKLsUQdDc828tHINH6qwrjtn1t/xOzeOVRGYV8i6x62
iCMK5PWeXJ8mjKkbLmPZiQtLTeNk+3V/zv1RXdcS3BAfWhVOeWszlIBKurStFxpg4hkvOohGkHfe
qzYLXKpOY8vFHQ8BZMcK2GvM3uxcdHJ9iCFQSxTNJ8vou6OnnxByJbBkicn2APUIaSVdjbceD2GQ
NZ2Py9Z+GFNSSWDpmY8ISb3rei2GF6zexvVaNpgODc/l52Zq16/DVPjUJfhCLozj22OWDvXnTCNK
GHSS7Mz1zQTc6hhhuLM0bk2nJQcJlxR0JnVAlKRnLXmJmdV13428ZI6kJ3kCcv9+6rr+YLhcNoig
EEWu2zAezShP9jY7wj2HP5oxmDxE+iTDearsb00So0eHZchY3Cz0aSXOK27k96iDvxrgNlo+UxGH
VNcdlWBqVsFKiGU4IDZ6jlpOFE7+Dt1yLVihpJaLdwYXPkEaa9BbK8LJmeyEa5ypLkZ4SQDuyEFC
q90Gg20+TnNeCOA8RbdSi0N1zh7TSIAfEFmp/fFbP8XfOPzjQ5KxR2GZ2uARn2C5x0lEZmgdy+g4
OInBwdSlDrK+cX418t7yeOxFlgMvXyRB1wx0IEkbuqTO36Q990WKF/wVGXFx3qBDIhBb88O2DVsI
sY5/zVzMi7ioXuZ48bjEiRVWxiW1deHHQVqm/u+Ee8XXrOxuk2noP+nglyscvDdOXjEjpRp4KpGT
I7NHvrcj1iAaLnnLgPFT7zSjeS5zQokuRis2i8AYmfkH6cuxRS0qtCwOzrnErDT4M9UsuvzdYqe1
9xa1BYd6lGVzs3J8r4D5djbmW3l0kUtu9t4qyFnaxb1hIk2OQSrIN1zVPHV1upJDFoMncV/NkV1e
tYxL20MO6xJQiV2y/Jw6izG/PVKD4jan2qpmxFsoRhXPppTx8XoxtTRiBQr+zDwXnR6CsHvsIz+H
I/8tA+PX6RCts01jb9FAWy5t9C/ajDGJmLkNaXaKap/ReVnXcvm0qW3sP6sVLQFBCz7VSM0CEBT1
nPPw/fsB0V9hMwhCiBjlhRBoy6v4ZT41J46oN2uIT/aCPoBVYM/MdfRFZN0KQEMxxWbUHFOZJvHV
0ERbhW68j27jahDPnjmKW8UudvoxM/onHwsqGZRAlO2O+gtvppJjVEMsiE+VoTOMF57+bCoJd6Ii
I/x5AFBRomLbKI6MKW7+nbJDzwL/60ySD4Nfj0fKw3XFh/OLFKlCMAgmDt+fvRa0QploV7TtfeuV
GV9IsqLLY8HmyefcjYyz0OV3pUAtXk0sH6w75axTvu2IwI2T06A76KaNq4x8bqaacyU5aP/xl6j9
UoxRmfWxaf6VzzP5iEyl4RXE2UygKdjWjr0WmTQUTWgLWoIjS0gJS9++49pcH9uBWUWb0Mun9dI9
lhgd/80r0jOfP3+EiI604VAqVwoew3+eCRl2a2wjdQNIeYOy8UOFMDCSeu0Z8ZBV8bFsmi2r/4Zg
RZ6bif6impFJHAV0MMLn+kb3YHyyf//C5P/vhWmGDVgl5s1/mYi6LO67smuTU+NgrafUpPeCKjhj
+VyoimRfPYEv8dR5rfU+Z5F1n18mZU0IMSbgwh8SB3zndMvqoy4WA22sgassjNVG+Z5qrYV2BlDD
61kPSgPubAMmOaUpGy+U5gwGv/1oStNyRuGx6SlAtTbLYxJpKcSUbcu9ruPe0wrYU7X1HnJfcmPo
gP7+47B+HYsDenUtQHpY7hgh+r+KwxKBeBbtrnGUic0ZaNUbEgRv1K1OtfDqP7QaqJEm46my9J56
KRNe1gqe+WnxHT6tWML6xTdAPHmGZZXjVVn8c4H5EpNaR0spLT1lngkXwAk/s6Y/1TETsH3qEh0V
xgSgnLZVS8NsK2d4A/mHdYVHQ/Dt483+ZxL97yfR+lj/G+3oxyQ6eM9/jQbFO8oP/msO7TNRZvis
7xmd9GlpL/xPy7ypwEmxZDAtyGj8FyfqT/3oB05Ke0PZ7pgIEXnE/WsOrezfMFsxMObHePZw0v4T
66hy/7zsUJ7vagIdD1ILwaoS8pczBwFk05PXbl1vyDri7Yjkfh2iACMPbr7+xkD1FTYl++rd5MGy
3jEk396Ynjlij7nl1E+NcY3/e0RhbpSHmD323q23/qaOq1PSyfFCNrQbgDxDg4837wkrBjntVWxc
Damn8Uel8zTRc7BU9QfW5wTNHUXT1rtSL5wd0ES0cGRlW4xkQZhOkTxmrY9tlJ/Z4UY65Wly46De
uFiI7ndJGz3MmEGWvg70GbuDZSVObU+coIfgYu8WzkWoCPgw9hzW3N9GBrXBmDWY+KYu23eyWm+g
Lsc4AvCgT+bviUHCVlv0RkhpJQ5MobajrWm1VWwdcc1Xn/x1ysK+ydOARNQQ5vJdhzcy5LQGMG0N
zELdklGEjVJfluzxRYmJg09K0RN4/mntx/SR5MM6KIXYGKJa/h73jGbONBPeteyuW31z3xJDxkqV
+ARqMM5Rs5FwP2zJfBfizlyOC+D4or/Qjd0kgtqPuvTRN0ttlXWPfklkvMKaHoHO3a0+EHlgR2Zg
RSbncCb2pGy8gphe9xMUohD8yxAMoGUCwq7jfYdThH3z+LXsgcYsS3lp4IhfNWgH9hLsVL25ByMt
GrxDbRUAMCSLiofvrrWdkx/5l2Gtzb2XW0TSbZHxukoGDLSUNiwYyDhyJPTDUiRcGXCTzxZVzDPx
YNu5F94UuC7Q5X4RWG/JYAj6xVSgzG2kNR4r+NGBQcUsKfRF9qVZGnXVEpjCUIGYJFu2wdh3Mwlt
8ZFlobvzW9qWojDCPGuf69559ZbtOrNmdxfDDjoYFW0tAtXk6Dbl+2ZnX7J2UMcMKxuT7xlCrp8Z
l9by/1BMbYOBDNaAa+K5wKrpzFwSXhc/+HVWH8Y4X/XYC6NmjOnIE/iZ+wLX2mCfkWOKL6vaBE6M
/mox8q/bilsNG0ATZmm2nuyKoem2EdIC8IoIpyprAzdu1CnZ8IEpeOJ7ppdtgCHqs9EPJWmZSxSg
+iBGo17bo/D4BmvyCA4ODIUDwZIvneXEN6g2y4P0vsZ+b16W2G33duMYzwXWhZ4mMlGBW6TpYzkR
6ln1jsnYIVmPDcStZ7MiTQeBfP64oZQP+n67YblXHAB2zWi8MHVsND6BbZluWC0gWAfLMO/ZiJOL
uOVlyNMu2ROUahHXITMYoZlzFrSxRAV7mPesGCz4ZF3RmoyBwVD+BVsjn6JHdpjFeGPvxP4c2GQA
7Ey7ptCxM/OFKGJY+IbARji122HAgLz3R6Bs8Iaqp5wMQfC2o3kRjENsXEvA4vazgdcHY+QMn5Ws
X+J78lCiNDvwUsdr16gkf9C4JkAc5Hfu3DL8+ZpOxIhmFd3g1LoQI3isB+7G59mwyTi5oPLB7Jnf
lwg/zTLX9qWZCGPInOHJhO9JTexcvM1lJtzZjw4i25ANTx0mPm6ZbS6cQCG23Fmt/ztQq8eUlRbb
gfsCuPTOzFJxXFPjj1Jt66HoQHEN7nU68+d7tzoiMNHziao6uLHRkWfWN8GqVQuJK72dUOl7W0N+
whz+1NfWcnK1TK/IXQNlD74+Vv5raKW1FXSwqfdm7HQ3q+UextJ691uteQHAimGut58iK4n3peuH
OiOJsOnsuKj2j6lnROdua0QYUiaPZgHBDapafsgKC7P4yqJjHXJQH37pndCT3dWF9cVx+ussViTS
2surN/cu9SMutGKVzpmQxurZ96dPBayUANH3H04yg0KK0mE/x8WzJcYrVw3dbeNZl7Qm6M2u64K9
jrNDKXpfJAj/IomdBr7v964jDS/1gdba21gflRohyOElClvMqNdsorqjWjpvh4/YPxU49XqJRWtF
1rcqsPFFJa42JxsPk7W2h8HDAbR4/MZKO3pRlNz30IsywUNoMSKc2jMsRljrxQEPGYbE0n7S2zAE
sHil17Y/xx18b3iJBhIcYoyQ9psBTnjnrciXz3M0jid3Jc5stFivxUVyGK1hPi7VYhxYGzFcKSf/
DhPtvRm75AEqpV84yactqp8BvTGxfo81eW0hXojD0qYIsx1VnEVifBp9Ipxa2H4yJZlNFuN49qat
46xJu5BkZufE+ZteEibgx9jglJs99npj55WosSwAj5u0DzHjJhKKGuzmqhHH2M0+zVNqnzfDe16H
/qpH671j3vpdGo17KaoCh5lbbDvVOOJg1y64bFWaFw8PLo5GnuQbp+qhY+QSkHO2yeor+kANJQCF
Ry4FA7fWr04LOz2A08vQevX8iiKnJFE0QyOcFbuWq6/0yDrsfIjQbsKmg5sMqaHdy1Nr1ekk9m7j
WNGLHOkfQUutsB68OLT7mtM7J1SxmdMcTkZkP0pVMv55q4kv3apLJ6fe9fdZrWU4uyorEGxBrW06
2BE3/ymv/0fWLIWB/O/K67vuDzYWf9KG/PiRfxXWGsZK70WwPZhvOmY9BfpZWFuKoluiIbIpX6mh
qXl/FtbObwz04a34uIqonS0MVT8La/EbblTmJgwwFM2d+Y+YLNL6ZR5Ctaz1WbbFPEYiJ7F+mYfk
/bjl8+in91nuM8IjNsrkxO/i3Lnzo0apB+W0XX+sCxMQdhT5GGp33FIO4T4QTZdbqhr4RS4sx11P
nAvuzOQH5MjmAZSbuFI5jVB75Kd4Izjzfiha81tpNrPJodzDcd13IsEob2HqZOhec4N407H2VRyW
SZtdyqwS3yVy23rnM6X5amgh1eJ48cXNVbur65i+dXCLR0iB0RE0xRZIvzDv2D/WE65XZxx3LdvR
fAfjvrMZ7ijjxTWNrx5ALFStDOpJWHXhVU6At7ctY3Wp0rOLOPzLzOA/pIKlju0qJ3nsXC8HwVcv
6/00ElYcNNZcdqFseMfY2bfBC/u2aALk3clVG+WHePqAqM/O13SehhcQEkl2axMYHyBUce/SzkR1
uYJKZQVHyup+QKqNZN9ffOzBJuviJ9cekLfzTayfo7UmXtj04XGtSxQ/0TEBY6GUQs658vLPqRMl
V9u8MO1OU2EfHbWY57iSU+gT917tTQbS4uAyambflMrm09otrIFgC/Z7mC7lxegrtDyGDfWQg3rz
IG3P7shZrLgkyJ8h+M4lX3MLMrvHfK9D2d5wRbfOPe/EIog3n8ol8ItkCVJzJDnQZJIC9zf57nbU
ekmc5ic4M+NhjqUT2G06Aq5N3Id2U6wAK8a1wGGG+iF36JMAS5J3V7biwbD9OaymEmmxcnmyd53t
fJuhCge0T+MtLeNGR7XWZcKJvAIGOrSV0VwD1GQlZFaj6TYXC4+N1+x9G7kQhzyTeZ5FREw19ypv
k/q8EfimdqZkNwhGx6POYqvXI5GOclqIHdtMz4PmJQisDUpOcPkw9rFOthWT+4ROGSC+ayx+84qC
22154IMwXRMfJGdnakUN3YjbBw4o/vqiC3VU302cfCtbd4XTU7i5uyu8tTSuJ5shE1vvpb7tDYLk
p4pwKSeq5ner1FlzOcaUcEUYvZ6XeEVzS81UEXFUOGZyWilpatZ7iuTigVQOcLxbbAwnQhHcQxWn
6X264AzcJ+1EJnLdRSV3duSx2cKIRfYhQDXE/03EyO5621IyFSxDyX2d8G0GzaT5vmZldNAljMqP
752Kffa+Y+Xj3ixbOd8SrmIeO7aA9KzAcLjilDHtMxe/XmG4KdEwdTGBLouKhJm/6TAVL7z5s5X2
9XGg0owvyuxxWAzZ9sAO7XcCkyvuKdDNQOrsbLVvh1r2FNFtUg6HeFzrz0tUmwq0wJg8b6CAqKCi
pquO/J/oVXyjGoYTJ9H6pFp/wXxtU+ns06KwnGNhJtZ8/tDCyLrpvgOTfLFHxNkytfvtacqtqTnN
eSJqTGfrEniNIa5kD7N/A4P7oBhpki2m/KwMs5jTzB4R7uZrmx23RXoXMrnhInmzsSzXi5ixLTJ/
BMCCTeHoeVEfFiKOMKzwXdWHuNmywNqUfDBIlpoOckyKwPEz66p2yK6VXsZ83Ei1ggWIjXhuNkDD
rPwtvudcxdnXrnWz9wxwy4vsiumtN5epC7taKe41tUwBSmKJ6MMxhjNTAzRNrLH6EEhv3F3xB0AC
CUPv9hErNisrZo/5+0WxwLXwOirXbmizSBynuqQD21u0XfHOdroYm9NE+0+yPc1CNJRzTDSCXSJj
qqtmBCdbRcWzWGP5isbqEwN2+E4/hDRY562T483ug2OnIogHVqSDlbRn12crj+CIbXth2DAC6oVB
ahX16rYoLayUZYfV9mbuanhZA8Xv0Wtr+bkdls8Ih9h/D07KdFekUcHAcjIHbAZQcscbWIMYglfR
PyLKJpsYLusSP4gFrwGNkCrWbT2VkkAgFAUKOEF0YVc9e7fKy8XhP/XU/6ieQkfK1P6/H1fe/1FV
Gqz9/gvpjhtT/+BP2az6DQecJ3C0u1if+V//r6ryzN9sGHfCp4BywOLr7cTPqsqiqsKwbFLqCFCc
NgXXv6oqiUkeZp7G0wncosht/8m48oey/b+uSDwX/Kh0hWkplxLwV/9wARhjKxuTIYlb5WtAbcMl
bheaUx5B59WiLSE1VwjC4zw4UKFRAnRnPHPCPGwtqLJ9UpgEY7f9UNhBwiDJABgSj4Qx/95MQ3Q3
O856Va7CDFSKKGa3YRoTPGx7kuLESriWUzDHMiSespDmFymHlSATD9khb0dDWPUrcjOestgdblkg
mHiEtu0lsgxkMAqBbNj5hF2HPLvaJ+SZS3UyWx+rpFhM933LpFPRRzICA6slHQKoGpIVGe5BNkuq
U+pu6R+GEPHv82akNws/89le62wMCPdT12SeRISDuT2GSvZePbFbdsx+3gBMw6KyuJqkD92iToab
ae4ZtEYZ0StmBNKpHqYlpNKje3fjbNrbfCj7ZZlH3McOGqSyxK6DBc5Eq2jLF6/jYxaGi7hg1OYW
4uVI7cFQzzCnjUPL55OH0SIu5ByV94MhnQNYlfKB8MT6Phu97i5BgGbtJhNUOQpuntXeFu3zOSHa
jYUd2CGvvAHhEZshGNQ52ZHbSO5shbIHe+JwPdbqc2/Hw5PoiTM+el1Ezr2FlhI3xujlx6ob5Stk
L+uAN9k7okzLlv1EttUNu9c0WKWZwyUhmMO2p/7RdbDehM6HX0Q7R3gyVqEqxaM73WumadDPijQ7
7CYKBFOtawOpV73jm9C+FDRyy93UZ/bex7hi9N6wtz+8LAmuFqn9LSyqI+xmWfVga/dLrqxPeG7h
7GhnzKo9MpV2y6zaN+MYdnmasdKYtRj2eZ5lj4ByzDsiftwg0t6b2CE3PJNeWCrmI8kIbDD68Ov4
2rqTEZNzgNOYf2dD97uIfOPA8wrHTzJg/uEix6uoDUG9tgahKQRs7dlzkLPnZopoP9RcbXuGfVe1
NheV2maE/ffzhp58t2n7UaKNSLa2JM3anBSP2JTEiNGx0NYlWqz43Gg7k100MN60xclFZBdk+HjC
jscCsjhthZparpsPf9SirVLNmmBZxS4aZB9OqsZhQOxpe9WqjVZTnBKmRu1drliwvKhY0gNkoZlB
lS02hVUrmz+MW/MPG9dq4LB+sjD/zU8QgOjXdjbyKPEqgPhnoWln6ZXTme4D4rko+bSoDRPUCPKR
4CJf27gLJK/8/im99b3V+uTjrTZ3Bfboad8xZepC7OaG/X/ZO5PluJGsS79KW++RhskxLHrxxxyc
JZKaNjCKIjHPgAOOp+/PSSmLpCqZld3bWpRVqSgxIhCA+/V7z/nOlzl0quw41VpKXNQLlvgZ7aVb
7TtUMfJapqk7XQ95OuKXi2MDh3COdTb7mudDt1QQrnLNv0o0C0s1hEZv5BMii9ssjr+WVhozIkws
ymCS2krsTE9grVktFoc66wm5FUyK7FJaWBTgOMCGPD6oIXC/jnU1Dfd+HpJniud2Cdnii3GoT9Kh
AgewqiJOlbMW4oLIYxpOU556dIhuqnz0qDFbDr1re+jsiAfLmp/xHv8dLP7NYNFxmPe9t1PfsFM/
9P3Dw8vmx89/9XObDkgx1uIF7V7x+WU/Gx+h+YdjCcZ5egcnYkHv3v9ytjC7N9kwbdNFWqD9ML+2
aPePMHB0SwQ8a+DAsv0nWzRKhTcqhsCG7UGQCxYLmihUEa9VDL7qMOxNojoa4KYsoIh+xIayJQyA
PM+hJL1ppefr09mgJWBl36qNpWVhuC/8Q1u66SoSUV9ubeFboCaRks1aVOZpeVkcAw5bTx0ld+zN
X0qWsZa1XDh34Oqso61lamMoJkz5SNeIKSFFtEHM5qCvFilQNGaA7drSojcEXSNKetPE5uGgiVvC
ud+JhPyHAlothmDOQC76YcwufXkc5xjtZ+rtxh4egjlIcy2zNL4kuik4VCqlOZ046PNk77K88uDU
XxJrbPe2NJaT/knVh33T+86ZEK3f/KT7KzkwnNdw0m5zpJVnc7aYH8epszdV4X+QoxWek0bXboIy
jr9hJ0R55uTysPij3ORpi8kwM7s92vrqMKUYurU8sW5q/9hhFNoRPqBgCkrrsvLDk7gCxlvP+ZUR
EAjr46BYWWoKtgXH5tWoJZGdjgWZWtdcs3i5ZyGpN8exX4xDZCzWiUsu80nRV9CuiFmAe5Utmz4z
63Pk95Q0bWDoEKJpvCGuBckgqpuzOCrFnl5xyejWEfzWfvnQSLs/91MjQiZn33haAqpYa7b9lNGd
8fP+w5JTwExod3cehJiN0SAkdbWkdERbiv/im1mmPQNiJzuMkgEs7oXokwzSepdlkfeD/kKuzkdl
Z+cxOzBHf61mnWeErYGGeME8Cw6I7rodxnKqADQ4WwKdkLRoeSxyWPCLXTU9xpMKd4ueehG5hwqI
54aGnZp6JgdZc5uwT9zSSVB3hsesnqGAMM+NOpengaEb3LThUA+HKFKbOEDOq4W9EOZBL2qxr6Nl
vzgMb5MnJbDhuO0hIGn2w1y30NfpK13aZYelt0098GRopLp1ahmlfxgN6JS7jkkwANPRRYO8aDky
x7Jd9qRQXubO2SVatmw/KZhbLWZGkE3htIQonAlUMUnPsZnVORM2Uky5GCR6q0xXs72UV4YhDkif
oHmOVXveefZdXbR+dNYigk9OG6v47KWd/xGzEzxRQNHHPh3dyN4XTPXotEjAwuE91Ik23caRWi4X
OfdX/WgH5X1YYaE/I1ZnVQXDeCuaGYRmMCbduGUmdQP4OduG3Yjgs6jCk6n27XIVRj1S0Yb2DJYJ
o8ywISsZM8iGP3drF5ObzxtBBTngYwfNDvyiF0Fv0H3MCJ5hoeS6l7JZoOxmGstXx5H5dYF8MaxN
hhUXLfJp/zPBdXaLb00o60M1Qwb8kUVtj5KZjFhWOEJBXMPdmmN9zZ0rcuxA5TihCnUtQNhS+3/N
Icy+E3GjjENQSbM+irqYjBXZskT1PBNXojnh7D7FpSZfAAPKLR8lVW2SXs6UZjDlqtJ6yWrw3R/K
ZRPfc6ChT+Kr1oefTGxMTueJPvG2EjkvuUBaoAeo5UYOzVmsdn2BCsqc8Oqw9jHpG3LaQSvQ1vQ2
yphZ3koS8k2sK9VM7a3V2CbOcIrMXpibusayE/uzjwcKNOHljBd+J7Q/yYSajORacI3XHs6RG8Bi
9mlHqCWQu7pDfryU4bTPULWdV6HbHvMUMqQ7iwgQNOTxtT1C9sd0mOwrXwb7mrScq8ouzpaY3v6q
s0R9NiciOY2Y9+3qaXATYnADX/c/Uqb1YzXSisk8W8cS7IVRZfpZZXxjxV667dBjGzsT6fE1BGMq
eJuidg2zx0A9V1UXUBpI45G+d8FZUH4VGU7KFQ7PU4WSclW05HFiLYv3Q4ctjejbkRl92S/qvlXt
d/ao7kKjs3YTksV1KlMzWNlma17HixXtoBUFt2hm+g8uTQ02h6o4FuCpLushwKJvwMmW2PPvF9yp
VyqyNr3vxUeWzuiAktv8kvtWuoEXEnyVVjvXIF/s5pBhSTr1idc+d4UdrBDS55tmUtm3hKP3CYlJ
8gLcz24wKnc1DyYnosFJmBNkktynTEXLFc0tTpd5uO+Lqrld/Ho4Kk+OSAQrhCuyFHScLU4NS08H
cSqI2ML7RvZDN9vBKQaWhjO0IzYNSpjVxOujWHPFyoY3voqZ9F/RxWIkuyT51s1C6nE+wI4UWYnK
nIgylsbF/eLgG2EvFGFzJwN7OLf8xXqQo13vxEC7jGQ16+D1rfOZdKGGw2IdbxosUDt4RGCoK0KQ
c3NqP408h+fI6rorbD/hGRQJ0nOTKjvLkxmFq5PIC9DraP/twjuQcPOtDdz0TBGU9jki+egiiiyM
p2BYqARKnUEdIEOpS8e86Gf6nOuUJ/9KZP68p+nR3QV+RVvAg7k+L8OHjgF1iXwo8I4lkaj0zpPl
1CKg7PuES3fVzKXJjLs2jxBdP0eMMXCllibFA7oXgwCPbYpFK4BSC8yhisztBBDpfAYadOoYPRgW
dn/4DwbRc66VuKCcrOHWsLHyoFkBULJy8TmFxlQDnJo9+hWoxNZ4c1WqhUcDqIcALiF6Wc+K+W0m
WUBOwEPdAYKvI/BY9hxQU2D0g45iZqwEXZdDkUeOoBL/2sGIAAsCfBLBgDe9RxLfh/924v6TThzr
gZ4F/nUn7na4S16V9s//4Ndc00T7J0yGlyZsPhv8wZ/lvaXjdxAEhnTwnwab6FL/1YEzddLOE5/y
V13v60xK00F7CCwi0LPOf+BYf+qsvei8wX+gs4c6GXMnOEZ6T6/L+hrqSlKrQJ2HWFZJ9AqmRqkd
QSdsaCU8xnyetdcwxgLWC7f/YSmV7mcqGLK+q+7QtXTqbY0nyzA8bJ+M34lS4gp9Xk8JVXOej5gE
OZM5yuVQlp4bTR8NX2GDoaSXQejeJtEcgmdGoJIBxp1kiz2qiIzLsHQZstVd1vUhhY9VB49OQwjX
eJgQXM/yGPt0J6Jj5M+Et4d+0MrrRnKRr42KOgMrLab2bZxNKGy4lq7DfI5y0+RlWfQa0+MxsXnm
0SorzCKli5F7KtKLqCyTfevbi7OeKo9zc2kzLGGScuBD1QQvj8Z3UPHpTZC5HV6NMsmo8Zi1zF17
JAYc40odjXdR2jy0KEfzVaqhsh5V/zqsJYYykHOLb1cnGfNOgfaIiTKRttOEXevUfs7E4dQ/XyRx
TjIO4iNt2MyNWF0bsOsJ0cEAnsW7yG2E7e8BdCfjXj4H7wCHiSy9DOUSbPNHrzDT7rxh7sfhZ1UK
2y7l8b8Lwn+0IKAAoFf+1wvCpwcQWNXwak14/je/uvLWHxyzaZ9DYnnuvf+5JvjOH0xGETMAN/T0
sf5FV/4JQmvb7AN/Ngp+Lg2uTaANigIiYwRdAeH6/2RpYEV6aVtgPWL3DRFOYF2gPW/qn78Aw9Ii
GxcMSOIQBD3GxiQJgOS3zurFNbl6Xmn+VzWWV3VaDf3/+d+6bfBi/QHkYTl8RhY+4se4Em/aChFJ
ybZDAX8Ys6qyaBzDQA8YUn6r6FxflR6GiGIhs3ZTLyDm3n9t/X399uKouAMz5LL5XOzXHxFmJ5gJ
gFCH2A3rfOd3PYDFGUZryfHjY0bX/y5maUI1UKXOhgIyfZgNHH9br/OcTdFZCyghXNmDDApMtUYL
UIvKqw8yjO5ZgcBrUB2pH3G8nNNhiD6WXjFt/h8+BBL00BIhewJ8udcfwuzcBvzUEh6w0tmQmOpl
Vxr41FN8rLctTcl1ZOUgEwxQTqgDn2zewDahi2gFRRoCEAXafQWTkrJG4jEKw2TZSZolR3QV+S7A
kH1TpuMA3mEZwJaSJvw3zit6W799DwGhSYgCApc+1xtRTY/ZbFT+FII8B53WMU2AN0qwtuaGv3+1
9Hb29nZjD3aES1MMtvKbiyWk1bOI80oSmTT9VKz+gxe0J93gtB9MgUL3/dd78xA93d4hQn9XQxfA
Hes78MVDZFvAJ0uj4PXitPvAisJxZIQq9f6r/JvrR18OZRK+tYDi4s31CzuWC06mwaGzccUFXLXG
CdND3gc377/QkwnvzfUTtoWxigePIubtopDhEwon7sGDvVj4KP3eRvLKPaM0m1SVDNNBuTBYglaR
f1QSUk1DiM/GzYiyoPmwnJZCtB865WkjlBSEDlsph2RpOcshLproBIWm2qfcm7cwHip06IvpcobN
wEyu3JgXQQxuM9mw00Nve/3nyVvSw/sf0gn09Xr1KZl5AshiQOVjfQuFdgq9+NYimzgfIknmw5Q5
DAkxRh1pY/ZkLXT5rsZqShRu/TgXnaFPw0hflJ8d4LciK7WaYZc3HWLWPJ0AcFTOpkX38dlCh3Uh
QuWSLVSWn6GUMTOZ7GsrLFuKeByz685j9k+YcLhLFjhLg0zm2ySuaBzGqdoToWdlMv7GcpYfvEEI
IpZscZBpTQHmhQnFSWRvHY7PB8QmgPpEWm4pgKx979TBDRix7JgZeIoqq00GHSd4n7Dx0KnN46Pb
LPKywbXbruTiu2dMhwpKCk9s6e25aw+WwxoUSI3f0IrrQ97V+SeSSQhsJrgHbY1xyaFQ/VAKS2+A
CHaLScLZi8jNoDx6JFctecO4yV/cDwLJ8E0z9uVnzBH5Y2MlNTpbM6RprDOg8UfUum6En/DFh72x
8Usb7E4YFsdMZTNkkNC79KD4bYYgrchtLdPpchyq9juCTmgXbb9FV8Q4OMofjNwIzo2qMDZunMZb
w+9OKEB5157V0vEMj7M0qos6auCBzAxVoBKSOmugwWaUe6av54accJLEAeUiHCMkwyqdrwImDXCg
BK0YcKMz9DPq1ijywean5nJhQQSFf0Bc19Zkf1ln5eTs7ToMjhyhnbsu8vor4hz66jhQia5bv8c7
6e6qpOGOkAX+/NZx7uq2q3d5YsMxaWYku1q0dFvhKVnX+Tzx1cwZ0746Pkxq3CWJ88GOyHNgbZPH
AULHShkAqFZdYv/gSFhuOkSHH1RXnKcRAeu4jelfxQVysojEB87M47ozwTjaaIDM2HWxzs/xNdFz
51HsfUtmZR6SYTA/RtaiiDf3PiMAR19VVZsJaurayDxwPXA3QKx21pk/j9MJ7axwVctlXpeAklZj
Bo2D9jpsI6zDLFHopqyyQjgCEO7UCOJwn/dztVZ0sr8aoBd4M3PESJI0piR38PXjXEYDz2bkb9iG
kPbHgVcxHEyx6Maeve/63jgVS10TjUY/oJuFusum3sSm3/sBlkLagSvTzprLhQEoy1RvtadKWe4x
YZJ7sJzUPPg1j4tncPzPMZXYmB+2gDcTlPcJqv4hiTTLurrvpBt/ydDz//D8Xn1xZDedlEEgYTyG
GKrwdJx1ptGAT8qjNVRKeRwtni9D5VCkCoW6Bw+A31vQnkJ/IUi49SA0mOB/Z2OZb11JPDzjpuRI
mFSzdYuaRCo1gpJyQBVaXludpVDsEccz2sSzVJ1l1Yggn0NZexI2TJ69elR7w6NH3fZmvosyqR7l
0E31haniYhM1FAWLVOaqg7yLKrOEvR2zc1hLpFthY7M15WRv+cTdie8hLJrwym8QBKjTZTD7z0s4
uZc2D+qFSs0WmmaESBJNQy0frAyNP4LSBXFd1t0nPj5+r079TwnjybOK4c+NYVJfFDXc0jyfqE4k
JR/aInKK4jDj3cGLahnZmhQzhPl8LGK3/QIANN/k5jJBFaUuNESj9kUO7ZoBPgExYBo+1UNfHFu0
aD8WIzHR/kPcyDo+ZNtQfnlFHZ0socv7Uk5z4SRLdOL3Gl08OcRLYfMDZYkGi2a15JNjP7vULquN
GB2wGsOCsJWm4OXiN1G/yt2Ff2OHRf8ZTJpW1YMpnqCVmXspIYFGzA/o1JJvSmJLnomtEybi0mJh
WC8VWOMGcunBhEm2Dv0xOqFWEagIvRAzXtGdSKILsHkl6pEaWH5K8ehvndomkQwhEDBw4RIPiNJz
H1WGOB0YSH9UvAD+b8T2cLR8OFcCqeM3PP8atK3x02g6+V8IYj6iPG03ncZUm4FA4I/rw5dtve8z
e5kwXZnOqZjN/dCyKFioLS6koxnYCTRs8N3eWhZZsqs1L7uuGAxFhk1O+UB8WQ68lI7tVRdVyHHz
JJb77om/zeX38/vODdrkjKEbjG6UiZBJ54qEoKGE4No5mIbOQkZLDSsrWTQME2w3uZgney6X/x5Y
H/6jAysSMAqZvz6wfkbyy7D01YH1+d/82cSiUyUwlXomNTqNKarZX+J8y+JHjJo5z/6cXv/qYenz
KgqyX/J7zWX8dV41tTYf1ZcZQMfQvaz/j/MqpzgAji4YR4IdoIs6ukh+WbSNk5WKqJ0uxvJH3Beb
pPj+4mpcPdd/L4+quup7URX+9gJvWmXd7BQliK/pIsjIe2BTHsO7VF6k4Tr5ac/+S+iDeHMyZVqO
zQExHkU2IDBhvqnoEV1aBWBH6zwTBUB+1E+GTeiRIovVZq77rc/mOLinzxQMJtUKHsplXQNPTqsT
Wofg2X7Q2Qv8mCLRTczQ32N+NfcqqMaHNMDAVp6NHXJV99T0cGQWfZhFHf0sFnjPNeroRrXDLrNT
cUJ2iQVwrYaxpOjbV0x+KgKUA6fjEbalZ1AVTejPBuR6ZZvk121ox7KjZKxIB93wJtikUoRA7Fej
fdJZTXqr5oLwsqgdaX3TD5t2DE4Kpzz1BwYWYvaA31voe76xj8PnM2hmr4KBKFPzqYnnGn6znGZD
mBjXE2Qmt9o6MkYO1ei1dpgjEN0d0+SnL/+/upa/0bXQLuXe++tF43+Kuz6/e7lmPP+LX0uGHf4R
+janKGZ7eHb0gft5yWD1+IMDpEXvRSD9w7zzZ9vbt/5wILGY+HV4CMRLVYvgR8IM+SlyUZdl5R+p
WnDVv3yk9duxUC3Qf7IwFLEKvXmkcXGoEjy0+5CYS5M9QreMAOSjaDFajNJDZqtPWRGnw65XPPyQ
OJQQ93NUNNWZBbwDCFZjkMZGEmCATmBFOoPW1mGW5OjWmVg51Jr2jLcAJYLbQuwE4K7WlWvserjj
Nmk2kpNDZ6rxSVBmdj3dJoMG0BfZGDMyclWY2lSeIxOtPWIXQO1EOmYi7NbFNFMq7yoYrk26Vj0m
SeNvehfW62MwBiuThgVqXP5Dd9x+e3VwUlsUVYt4aPpJhjSVMSlyQOmQ8ubnYSxCXnK20qp8bD08
4zcu3Unemp2MHZ+nsgAp3b64t/7NEvzUCfrXGsxb8n0aXb5L8wYrGMSO14u8n1EQEOAU/7DIq8jP
GzeN8xP80wRl7LWlHyt86acJ8aeg+YMRuufcoGDIqE3zO3IWFKWlP+JiOilMoq+S7RLFy4jDf+ar
2A7DkiyfEg7iBjmjS956FwvIMP5aGbo9I1YTCJwfrt7/UK97RHR5uchY2vC00XDFxqb3gpcbV5LP
qZEX1YM5Gcq7FlVq1B+R/NbL1fsvxBP1YgPTL4SIW4O3hUWfiNd7/UKKBTpcoMr+oONrW862KaIc
s7Vt8oTPjp+5lxNIGieBoyUKY1g3VuzLj3kqAPa8/05eN6ye3gnHLfreKGzo+71tvFqYXcxwzrwf
sg8674JqPhtIzSwNx3dOoLIugADef8XfLrIgn4qlhGLeBLGuF7WXF9mwYoOwat+5L0aO1moDxggh
GwU3qLnpb15L34QvblKuMwuXi2SeG5629lsEkY1kIG9SYf/AMo9/68Fm5pMkR2zr3HfkS+lLXKAO
ZmD2Tz8k9xCaV6aJATqCt61gum99F2Z5fz+ThBlgO/KLQAJONFKu7vsvZf3+FYZgRczAEzZ3VPi2
Qsnq2uL0Zpc/pgmxmHmIVO4/FvbAGoUvL47i5nIOl8gsz+qUMbq5FTLJl09Z7zeNsyKiJJrxq2VR
GX4g99J3OOdLLSDJZdwF6jBOrgsf/v03/dsXw1hEYAaly4xY8rdhJ7O4wJ7J4bqv1NDxLjojzLNH
aSkEvzVEydrZRKWsh7+FUv1+99GbZ4AcMOmBFvN22YoM3XcHt/GdHEvLJuHGFylYKpLZks5cWxiT
+uLAY5L7dyopwM9v2q7rQjx3xmzLm7Rcpk777FAwfEcRqdFxlWerU0ifYIY2f3OVgrffLW/QR3jA
Y0I5ySTpzcMiYsI/yrGrv+Psw2myygI1LFcAZTpuqkWZsZL7sIcwc2E4UcrT1JM9wWZQgS5gsQyx
WKl7bsAye/R6HQjA9kfSB+51C7rl4/MCTOOM1UXMdG++9ARMRU8xvjl3qiwGTXapOtQ9w6ZCWMc3
Qh64XqLhsDGvxvc4F8GHKGmG+euidAmxaknV5lqQIuywyMPJ9doM/kgL73ZFRkU6XzXEwJcP3sTU
2FoRU9svVzz+ofhSwZZaPnULVvtpZTVZiJzNQqH0BfAy4v7tiPZ8+bRwoJc3sms9+ZH6u+Dvolph
BVklCY47EjWSGcj0qnSSFE5I5jQGD3oU8DtoaJpZlsQ7hQyrEhA7M8g3K4/xNX8lpY1Ueqh45mT4
MEx+yWam2jljCe4JHI3pucUhL22kU8hfh7emX415cONdOHCr269tkAp5iFzZpucFQT9qPyG+rU6T
1lDjyTiPWC3XcxDplQ/Bk6VOAwJI2CzNaNB7ZhtEaBMPTdAOCNZrt2ry/PDzA4hsSPiomMxCL9tA
OTS4oMKsuP36OdaLWFH6plFugRZ4/BcoK1WSW9wQc//rd7RNS7SdQ/cxTdbccjjJVrRgBNdgxEPK
S88NEqoThbPQA6j3dFURQk5cOW2v5S9ME0mvJxWJvNC1rAQma7l1OApkj4rWCZelUX7Lx2Oh17dL
DXYoe3RymhQ4fBAKlh8B49ZknWcOamtybBET8kzBLycinDShruA7c2Y6v48OkqTI3w3xkAfOieES
DHbflljlQBzNMuP1IaIEVnQdFKbHNUG7y/jlGHmVxGyNb1vXbpk1O/wMJCV4hZXIQgLZzlvCF6sY
5462Gqx8W7IKbLvFkXyY2o70/dvRbuFPceC0jjwJe+nyW2rcvTwKI+YQ/mTEA9CPVWfXA29J8en5
P6eRMKFs44YJUpa1h1tD3RNanXOnOIuHg0d6gWYXZ2Ua6LotwqOTXvSgpMQX1J78YR06yudtZS5e
UgLQJP3ZR4SoeAdIy/D1PVdQAgIBHGaX6xObnr5FdWktb5oApOpNC6SGB9jPBtYGSseFKsOdUp5z
1alFLx5JTiGWtU6nH2mmrvxSXN2o2FYCFjD/NTSWI2/8NLe5CkntN706EITSZ+W55EDML2w7nVWy
XqjF9F3tALwYCAUMF0sc5qAQM8hq84aOWxrKDV4tX69MSYFkaueZxo7GdNw4uyEnfMHccG+DjI+l
2SxXQqmZ2z/oA6Z527CcClC3rZpqj9woIXWr3NR+/DW8Fye9rK0kpRlIra6/4SqloQrQimcZ0Uba
m0WqVihChrpfzwXN6ek0j3pcdUivgXHdty7yZnFXEerNh6miTMX1NcOgyGUk0dchGmUPjPpUbFmI
WW62gxNnqiUYe6zDkP6oF8xyFdlEZx1gAeEI41Ses8x69wtCSfSWLLaKz4zmO1+Q+XUJlOn4jAH1
aPmIVVC/cfOkmV5S/GFSLchfuCH8yRznnnsoctI2j09rGAH8rLVRvOIHFQ5LZd9WXKVNmfN9kDJv
GtbYXvSTZ7PkZuCb+ZYqEJ/sBbUqMUSRBGnqVRBWECPllZk20SB35tBM/E2OMC0/G7pIr0u5iSn+
QzhkuiJM3DFmeWrcmUbD6ZAYrA6Sq8izYNlDzw0lcdKqGhzw0ipxGqiYOz0oelLITtFhj7y0a9FQ
bnYsl2xHUjU+u3wZCUZQ28At9CY7DGPL7ThjrK0NNuVOsT6oIDHcyxm6IZ1Tlihw7U07AFvaBnVX
dxgIbV1imcaUq3vmZZxGfp5DWPX1xZnqlkiHfd6xqgJETDLIvscxW5YOBg9M1k0bTVUEL4HM8usI
rK46xcJXsNpLNfm8Yz+bDK4SPn2fBztD+MPNE0BX5Ar+vK0ZfumfKRebN0O2dNaFs1drZ/0aOzyb
loVglWvs+F0IMotKNDZ5Pg3oYsPaDSL68auJdLrmwk5Zdjc9iNUBK8FiKe+bUU1Fd22Wc3ET2gQt
cQ8R3tWeeFWDLsCr5djco35qjdOOvEb3POKd4n6vmrT9lrLmLrvcr+rih5sVS4e6HEzB3cTceLpc
QgNJ7mQUA1mnjpiaaoVmIhTNukUX00M8mHChX8CmjJDQeqVZWmdOwba6peGFq77VjGsW+ZmU8Yxd
WHbuTI5YThQ6A8xuUkQZ+QrM1qrpDDV8DW1rdK+9YlBuDGkGgbkBit1WuOdI7UusiPs0iofjQCXL
0+iTFLQsmzAlVBCKB43x+nTm4RhXJF+eTwyPm50M/djZCAq05SbO7KRm4/M0EVwhzF857mBba6ZL
IcM4Lx4ArBm17Wf0sHw6WdCP44NvOwMNMnNaTiPc3ebemohh2UXNbEGJgtGxEEUeOcK4avK6dG/H
vgU4QLfPV027DWtznm/mYXaGc3BhlfEROXu/fAI+h+9TdJ7XIROWcVWvisHzu2YfzCJeZjQe8HM2
SNCKfA+CiTiLpXaDEl5IXjt2sva7RYNDrDILqh8J2j45b3JvUO1DmAmEGuvRx46C3LoX9B6HqGoF
4tbcFIW3j0oDvBZaGyPP99KjL1kkDwnehwGOUg2p2a43lhjU4m09Z3DQ6nc2HyYjyeWp+jZVEXnW
R/T0NQOuCdoP21JTOmUjbiclmsbdNNHURUR4kI9NjQKvU1CNReiKm13HoJL7H+ICwTb7zkFDwrYS
spDwcLeBLh87NnAeh8T19AqHzEdXmCnJoii/Ga+Ao9IfrJmC04XAUUpSrEOSrUckZcYuM1QYb5e9
wqo6RLtR1Lr682BGsab4maXTbhWixSLcj22Zel/AZ+h5j9VgqQ3BMA30GpqxFSyTou+p7IPc4Crt
XVtQBZM3qKvoUKHBFKdZQPjBdIrBKprYwwF2mVtpVd7iHEKXWGFI/zYnfuMIT8Lkg1KXBPSbhCg7
vSCWhc0eDZnXpTTB9zJwgZrK1ztngCWBd9rFic9rj+jSa/gNLpzaYl1DU+GXmUA3eJZ6UZM0sKc9
rNfJ3PWJm1njxQ55R1XU9FZ3F3ahrlfDiEjcT/Ywdt73aWqrGpZ25ldncZ1JtsWhaXQtVTW+LlmS
cNDXaKgrb7AeR6NXYBuRQMgRtLBV0TdYMWebubah2QkuP2u40iXSU7vH60u9S/3cwbBrch0x3OqO
hRdO+t1bTmRwIRuAZGENao2oysdiNLiwLDN0jpv12Buw/g+/rsTS8ggR8ugsVKR+lfAb65LoPBca
X6UCNOZGoW/F1KQO+CjKORJfkH/Re3r+GtkwLesTx79xuAnaCPvGzgHEw3c09tK3uosKKeeUXC1T
ZkbhV5nDTMgPjPzjcjq6lKPyZvFtXcXCZtHNJzBnMk2OBL7qosIcSMOcVpMNdGSAeNlys5T066yZ
WEOz84eNm2P+IPAo0tW8BJrRiYNJJo4Mrpjigs068yLf5P2oxdXPgeMwT0fskVNkAjp09SPSlq1u
eMEl5C9EEkP1XUbsCeVha+kbzInGtLX3re2jMNDJnnp3TaSM2TTHeqJQXTtOQxVIhoSuNxFWcT9G
RZZRWZtcgewxWnz8/Wv+f/23qUq65YowJZ/t0kp4X/Y6SXxdGubeGOti3mn0u31+PHKIaLzZcar5
Uju8hUN55sz0/r/JYEJeRTgTXBie6pZ7ocBTRE0ApLpz9b1bVHZYnRPPEKOkj4s+sMYTfkHpUNTi
veW7Ja215LWqpeMjmI1MdbMCM2S2wX7NkS/2iWu/k92YOiVsgbGBa8rZ0nXO3MkactgmwuY+K01b
HwKzRnBiM61ZfyG9G1JecvDkex6UWDALwHtm1uKDp5b72Xba/E4mFpGc6+i58uljU1Jr9HVAzOc+
ncOcwuDniThYqpDCYI5jFCTbClEmf4o5swB+Mwxjvnfk2C5XpoENcu0kTcJxRCZd3ONj8hpnvPEW
eCYGOhA48ldg7PWhG3aErsK62dKHfD/sdCEfNzX3R9RHGnypaSWU63MAZobgYCLcqVFCUS+fuOp6
xV2sljPvsfUbKPL6/MDt5AlentZetOilsmFN9g4NoTZDAldg5tY/gJhIOKrkAXXU86NXyUKXVoVR
hlW50hmq2MwHKXt9Y1TwU52VETlK35K+GUzVpenO6Mm5IIs+cYsQvK23nixfP+KcluPm3PNyV8NM
powgBAQf4wfouEt/DGBBFIegtzlTsLEZLvWBMw+SpRORUc2vCSETslZlbaUrUT38Yp3BD6dPjQQc
IRQ4tpmEkHROwT+SAE3nyi62YSz1KfD5YFFEi37T9TJPKl7zlCmsXkMAr+7ElUHGjc4hyeTun5Kq
4itNrVG/9bGa2QlBiI7RMCBrqtz83G9ojvAXQVQsVwo6HvfawNdo4IfM+xQEH9K6fmEykDhVfufU
sz6hq+eVAy+sLnRJ9dF35ftdo3/TM0JXSQICAx1f/AaKxzYJZiIspu9zNOhzJswAEqE2Bq7BAgEt
fh++0vdf8m1XjTZVwPHU1e08O/gNjQ/VqQrMwRu+C2/S05vnW6PAtcrW9U9fChcGNa6jB0aMphhj
vWwfA8pEIUd34nvqRnp9qj3XkRSFLNbcB++/1lM38GX/GBoLbWoH8T72ut+nUr1pAUEscuf77JSE
rJ2OSWlzJwpMdDyGSVfiGt0uXs2iMVau6GmiyKJFgoyuhHM3XQg92Qg58uq153ll/jn7qLpYHxEq
H1xieuZ77cSf3n/7v30rDm1hClscshzH8aW/vlQzlKwhnnxxR3D2zPtgg9LHQjZXjlDvv9Rv95xD
Yxh7u8ckiFCit/1uyqjUriig7sIkcEZFDzrIpk/W4utHxIti3FN/8+HejlAsvhgEyrbgNXFLvA2p
6NreCWL693eYS/QaNcw8bFdjysr+MbZDvWdFIfU+xYTizw+F7ZvdJatdKZ5lLH8pEXh7mZmaItCn
ScuYVFhQXV9f5onAKjmFsfONngRHR5UkdKkCXOGsgP/sKtsCZQGDWNCKiH6dt83rnMKQ2AzoxiO2
mvx8aAp9NE/xhrLJJ7auGt9/wddCC4YmRBLQdmbIK5jw0T56/dEGmDEsJqr71lXMiUDrYDFmmWNR
VHyvUdcWAHySFJxbuPZzkbAzvv8GtBvr1QSHUguLOTJx34fhjuTl9TvglJgUVuNX31o0b/+XuzNr
bhvZ2fBfSc09VdxJXcy5sGXHju2stjPJjUqxFJHiKm5afv33NEllRDp2lk6dw/o4UzWVsdMkQTSA
fgG8WMZn5LL2AWSFsTeGrqwOW6rME6GxzUwlPnoLiis0QnK8iGwGIXiXm0Y40coSEA/Q/45dnFC6
wmlhH7oxLiEPNombT1yjUFxGnWtBgbV2NpZwlozcSpjT7E1V0T1rYJ2IRQqnBDzSNtmW6uIqAKI7
cwnm9eLSJ7XsQpgWKCK2yuGtwVgoGfPCgJH9tXDnduoT21BxKlx8yqhbHstpAPqc0B6rGQS6CJpW
lJUI96prIlierujRBrXJlxvk7y5XMKm+0qstxMNXXhwAyz4v/v62xu7pNKRRzU5P6mPVLjlZeIq6
331KvLVBzLpMC3EEGu8LEQG0kPXztxS75djkClM7rnM0NKTQbtfLK5Mooxcgdzefxkvm0RpnpQ8H
5A0E/3rAOKZc5QmgeWIudnq+1aYiKFTCSDzN84/Rf3PDYIAtlpNWCMHq0W+EiKnt3PAtvU9BAvz5
irltRXSnBxs9u9bz4vXzN+sruUFwBlm+a9qGS76yrkE6yjvb9Ir5Xprnn6t1utrf0zEr1GK1SkVk
9fyterM1xOr0d5g0Pzpk3mg47GWUlputGoZxpd8xw0514enX7GJ5vgRG5aTrrzZ4hxMS3hH/cQBs
0MutZYzvOaxZdNtSAk2QfsWRR+Tv0w20BeAIEFoQYftLTigU6LIrvGTlCVhrqwgYwC2oO/UuK9cW
MHEQkR25rRTN4OWUwMIXQdsjMkVaFQl7zYGA4b2XioIdDc/jhDrohhT4Zy02MqDfmLpdJhZAbfso
Y2pBawWPVLm9Y4698MwMmxdbjmZgTs7Py1sU1R3rs/imGC/4VuBvA9fv6/MmScFUNXN665pJfS94
iuzXoilQuCZMPSaoyb2HFOkghXgbC5S0/VNWlQIhgDML4VomPE8ioRGmWDo9yqcgCkqwKpX9dc5W
pfQXpsVg83JnlByYzoJ4yvHY32PUqvM28Ue2SCSRlHCls3f2rrrnZ1USiQ8OIz93UersOLWr4saV
BgJaTBTLE19ypRG1QH9bYfiTCdOnBbDcptDYkejuipwHfm86BeUwTnZatAECeV6kbne7OA798o6u
0vxCYxzdt2pPhde8QeWq6fQhrAznn1UWW/q5Tnr0wg7c1ATj96DYNLfjq53rh9NJasLgwli38J7W
H8ED4ZYxSVNqv8fKTrCHeMX6bsr5NX8bbvPKO/XcSr/wGScYkWp7qFIzT0/sDHKtU3I59pvKmiZX
HgSiN3gkb89p3aOKX8lXxsc9eeTqFeTqKwteEehMoUu3gntlrxQcDqD42Jzm4+ytiVcKzs1QMW6c
XVZNinS3PiMnHt57eWi+guSTLMEqLYDzkmBDCq/Qws9UTVhXu+2Sfp1yv1Y1+hEy51bHP89SL9Gs
kylz+4Aw6G1/qdPCd7txjPLeNwzIXl1VMeOJAm73idrofB4qafbBNiFJApsqL+CYXJ2TJtilp7QO
2tvT7WbsKyelGVVQjSdnBeNIAWy81epj6dpwubqM95gUmyy53a9KIDFTUzzQPsU8pb/6nVns1C/w
4eaf4SWgq7i0ylNva0dXgZP7ZyZzeq6e14iusUYhSCtjzCxCBVMnUOgpRAL846ytJbM+HXX7dqxP
mTpAmTktcnam2nfP36y7oZubORTKCTdPDNePSKZQj3EmH8dzW3UiaoS26q0Wg6+eRFFwU5kQoJ5u
l0n0jhShE/wgHnuk+fVrUqtDygYj3q8DK62c7kgzi+brOObgajBGZHseGdoPh3fVK/3rhuu3NHWd
wgMYwHHI/SqdrU6JeUWtzBwCWPaMoeMu4N2FL22y9ULnfaxDiO/nUwVyltAapxOjSpnpQBu1PdmG
BWVfFOvZbzI7G7+KlbVzh7/NiZPKsKCdneBFL+IoPdELzXwHW1v8NYJF8DoGnn1X6YINbsU5lZmR
msq0wWD5xoioq6cjKLJBbwJycbQOAqxl4918lTACZLUus3NtaakzdVsYp3u+3w9ioV4RHiIRYQBh
EHIx8NH9kAAyxnxrwqU/N0shfM83vJdGsgovtvvtLNbG4SdDGW8nJZOgYc/PFPvCpNclnjyvfpZQ
5s6XcUSxpqgHob8YN94LkLRgGpE+8Jz5siRxAJyWBSdbl4pwqLnDfTGpzIhRFFHBHEdfSSOyPUl0
kYBb3VSpXRUnobNU3sBuZ14Y+x3AGcSOnyNaQhgMGyg3/i52rnfG7iUT4YxbMNDwDaPdmU5kkxjb
ne6LLWmXVcJUBCcdO+8JG6vkfGP6X3f2yn9tOLDjBCDFF/4ySd9EVhEKtoy8/LILvfJOZZbWOyV2
cRA2zMLnhl7Af2lk/vJ2w1xOesXWKi8ATzANGMyoC8lfr1ckQvCJH0xLca99b2d+pDmO7jSSDnDs
PS/cblkSnxjZMviQGNTmNOuIOVPH4EIJJMx3d6bztW9ar5W1sbpPfWNH0/86Vl9rG84SP7ij1i18
rW9JbMARhxJzSvD6s84o2A+zCNe5WKUr8xWwmRKdTBkDcgVQuTonEVFg6a1lNk8NNbz3l9vi2vfH
6julGhvnP3j7x6pFqIn5rFvaba1fDJhtmO3AENJ4sdySYODcnkw/J9neqybraGedrFUq3k/KKKFp
q7DACicrz7YuoGL2J+Ak4zHTkRXIkLLEdv7xGaYhoF8g9FjJvZvA9vMLGuq2r+3SW14uoVswmVMz
1jcn+Q72IsEDEZXwFbnJqRvtrfSlgljOV0Gh3ECHJ4giNo5ybefe7u1uu8GdrSw/PV9u8N6nieYH
1xFpXiJKI6qYwrIOY0pKNityuCQ9762KoymxSP6hoMHw0otCIzuBjdmh12lLuugU9rv8La26MSlX
Kuq2ZDTJKxX0DS4hI3XSm006hjQm8VObulrourVLilOYcaLaS/0jrT/+PyWNi19NpkAC9VSr6Y+A
r8f2xzE5J1BxTcGcoBzoeTlDJxNKy2GwcG3wAaYDwolFlceOrCGfjDOVM9/n5fTSjpUvTMzaMIbK
rtLoNxRWzORkECWVqybYQHePUCmVw+DkhItpZO/KSf1B7D2039d+aBfn6r4a366zuGRkszc9S5lp
/clzM5i24N/Xbp/X2B5AV+8e0eQiOkJ0wdyidx9mD1FYBe3earF0VPvD2tby93qoMD8IYPcKv1i+
LsN18So14+gShgHtpogdHBnj1rZvfcdzKUiON9W1r5TGVyrn1xYzwv3gww+e8lHI4EA1Y9AUo1Mz
zaGyJ7Iqmu6i8dosF6De6+UdkYXFODTd3J2UuVq91u0qIKeU722XkdFW8tXbqw5jH+Cr2rw0nCS/
t8bh8lp1NsGdnjFn57TEC5xDxxIi7iXjm8w16d7mQ/+/6bNoX2QyK2ZnddfVu3KR7d4vGHBe5Aci
HvHTmvDiNvm9X3p+oRc/1e9FUGqwWTutG/VD1U/83Boh0GxRzhd//2WqI1IwFk1IjiAdUlXjrxch
Y/zaHysujCM0CVDLDVVIfdU3PBLSU2J4/g0beT7/O8+9QSOgy/nff1FaLyjNpaRguCOAZqa9gF3U
FwseS2FMJws8KfSIuo0QcPDc8L8vhQdmLRZCG5d+f8gOMcXPyKC3wr+aAOO7JfBQztu9l4fYiowI
oiFoFxdo7v/k5WdzuhcnPgPq/IfiuCHJ4sF+7u17Sxy9vTPSLdMGlgO2ERfx1LEGkLEZMY5d+Md2
IwxNCMwZ4pl/RgWeFoI5Qr9J8lFDX184lGMhiG1g0J0D+VAjJA7Mw9IEti8GTE4IWDyqZXH7rSb0
LaI9gv1fpMDodaqvoQmB2kJpTRCDbAF0dXFQb1/yWBMciyFeLilQrTWIw9ME2C1lNcEc1XAMqEgj
AwzfsRA0WqLRFHJZ9OO0NmNY24EBwY2naiDsb1HLLwQIuEZMgmWpFPMeXrIjBNUaCXwY5zi0fUAn
IQZMyhiY2sgSKCBY+3ffnhbXhrAdksahmUK+10/GBE87BH0EHKi7Itf/vY/vwmLHXBf6dFuHMDgd
oIVNNkQWO4AUPHNwEOex6jsQdXJkht6vNYKNuP/7UWHv+3ViY1U6NkbFaXYhSd56AkKtYym4BEZ0
vmEfWgPxv4qNn5QCmVaBpksZAt0dWaSFANP6r09M5NK8SB9os0UGtwU0k1Ijydc3zRFKroJcttFv
LzLUoLi1LYqaUIPBGUIw7ebI8vteEOJNFfCWvnTz21c+3gRjg8OTCvMvJAP1NbxNAL4n7Q3VEVVY
mkk00NiCnhZgCsDtxCn5YCsGpws21X2SewF/QLkD4LrTQia9o+IYMAEsVXBQfgsbhxUW8pFcWYMI
XMBZmUxlqwriBH68I1wm9sJxQ6FLGzkN0DlCxiCpC9hFJts5UE9/3y66FvEh7DtkOxtdGJ5dEEU7
klIwnBGlrCTJRX1mRwkslIBtYsLrUV/DUwLz8TzrX8ZQjRFlwxyHxTCm+upKgRLZEZAJVWWN6RlQ
gMhUSFc2NjAg+RIUAlRRdt97rAEniaJqt7URg/v6FA094vz/1a+PISRtRRafieH1hWU93gM1SuAg
BcZEDc4dQuUmu/lNCy4nAYMcubvj97fHI+iFSCtSXlVfg9MCzi7SAaI4JAobKEaoHr+9Y5M/gTKZ
Upfm7Qd3PIDsTyTkpU5HwCTUc0Mo3x6EBe7SkQIwCnx3qgDL6mt4UlAhwJKVgj4iQwAagsuvr15g
COsZ1D1Ax622DcgP6KQ1ZCNC08YQ1FVdLRjUe/2xOaKyyOAsPrgjItVX0giBYY4g/qF7xGzA4H4m
lXLvESl6hiCI8Y7DOhDoGpX4stoPGgZMqo1BA+urFw1QVguYCILCHJqhvT/Fd6IsRsoGGkSBtMcJ
8qfvvj9zuKlr4eOTSqyvwUUDBGqCo1FKCgIwJ0kq4qFGCr1oaDweEStyeCbNWF+Dw82pqRDMslJS
EDGhRWMQZeTNt+75Q/oagcssHAFOUVzDswji1CopBdMY0VXGSNlD8qRnEfCHtF8BoB8yrUP0C5q0
FADNMPpjyH7rTy0A+U5sBHIKuE5HZaMq48FZR7yj3SioFIBKDKxDHNpmCfq6YBFBCqK4Q651cNaR
vkj5jDIDoeperIOP6IdI2A0kBLLY1hZgNwYWKcA5IasLBhljg1zBN+vYy6s7wMiACXR8tD5kcLpA
maqo4ZbyEaZD7pRuMfKK7cbv2gWsBcoi2kEOhmFwusBMKtkzk9AFastIrTTGsV93NQZaJGiGPB4M
tb6GJgVAv0es+7+KIZFe4t3Aop4ovCJiAkHUCCjUNqAYmhQgCdVldYFaVHdMjTl8II0y9H2EM4LV
2BV5l0YVBmcdxTmieSgJT8k5EiNrEho1b9mzjsIuEKNy0m5hmwHBCPT9toUwv//+WASGqdFW0IbG
/XiJxJJgr7Zoo/4WTw3LRxLuPhoc+csWgUEcdAPyT38TUJKDoaDrt3UbgztAkf41ZUME4RzJl0AQ
8MQmqFMqInXVVmw3NxzSVoCOXDZEEHk1sGNV4Ab11dcFdyT48l3zUJs3PF2wbdFmLRcocUBC15Fn
a/Z7EDtVB+QeKc6BmeggpYEZBI42sm6BBANFyWwIFKK+em4BeIlBq5DlMHDjV6XwE9vmW+fLqeeH
8zPRGOMv8u+1xjz1C4dej8c/b/s86mYOiFo6v3i7SxfNvZuqNvHn/3QqveoujKMfHroy6vu0f719
wce37tzr8FaH/3nhL7IZE8ygXeN1d+1jvp5F9M0wFeXLLJoddyEgd/bnv0/y91+d5zzaBT9Y+Pvj
Vp6eAPVtdz27bubTr9d94LpEWvqBswAO41l+eHXxGZteBNmVT2eh/zXJYr/z1E2zh/TaSZhks3ly
/NRNtbT8ynRFPhT+Q1l0Fq+LkWUXnyzC2WaWLY5Xbsr9pVdu+2peJF9fMEiqjL50xd4U0srehal/
mT/vfM+2OlN25ZeLJFt2H5m6C1EBLbvyBRL3/cM6tXobVLwe/ocwMb+31S/nM6+jgG2lpuwDX4ah
Hyd+d0c25X/SS8dzf9azIk0xmfTKyaarFk3VpuyyV49tU1MCKL0wC5QPwe6gBrVeNLVUsktfJ0ws
fSTmplJHdu2bmR93rIcYJk/qS37dbBfO4vlhpdqZN3UV8kvn+ezBK/NFUXR0Wm9y9tLr+w9Qyc3i
zqOTpPsDO/zGxxfkSdHR7DbXLv/Yee7zb5p2bBPtsOLE/CdWT8qsv7QoEpBeOomLng1p88+yK79e
fMn6w+rapKb80tWs67faPKH8wpsXF7MozT2/69ZZX2Tg/sT6rxZZvuhYKlI6IrH1Jxa/WWz9h44b
a6sp/sTin5IsODxmbVKaVJT00klWeC9OZ1mCp+xuzia/8WduMJkF/b3fJA5kl3/j+V2JN0wA0ssG
IRFJ91QDyYAA+aWXzhbLfsd6XXkru/DbRRznjEWe9Y4JLSAtu/x7L5kvXlzmj3xbUzUnu/yHpHxC
EduSlD9zg8eK2CLVssvfIv0FdG6dkKJFgeXX3nZPlW0GVnbdu2LmHRRa2JS2CFh22ftFFuHZOis3
QLD0yj4nm556Q0on4EXZpT/O8DtMq+puzRbBlV58kRcv7r/38A0eJr2+nz8kTNfoRG5GgzhKr/30
qOxngZjvIU3fiEIe408HGpTv/bUuuCZ+4yFczLL//B8AAAD//w==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C6ED55BF-5250-42DA-9917-1CBF20355FAE}">
          <cx:tx>
            <cx:txData>
              <cx:f>_xlchart.v1.8</cx:f>
              <cx:v>Profit</cx:v>
            </cx:txData>
          </cx:tx>
          <cx:spPr>
            <a:gradFill>
              <a:gsLst>
                <a:gs pos="0">
                  <a:schemeClr val="bg1"/>
                </a:gs>
                <a:gs pos="100000">
                  <a:schemeClr val="accent1">
                    <a:lumMod val="75000"/>
                  </a:schemeClr>
                </a:gs>
              </a:gsLst>
              <a:lin ang="1800000" scaled="0"/>
            </a:gradFill>
          </cx:spPr>
          <cx:dataLabels pos="outEnd">
            <cx:txPr>
              <a:bodyPr vertOverflow="overflow" horzOverflow="overflow" wrap="square" lIns="0" tIns="0" rIns="0" bIns="0"/>
              <a:lstStyle/>
              <a:p>
                <a:pPr algn="ctr" rtl="0">
                  <a:defRPr lang="en-US" sz="1000" b="0" i="0" u="none" strike="noStrike" kern="1200" baseline="0">
                    <a:solidFill>
                      <a:schemeClr val="bg1"/>
                    </a:solidFill>
                    <a:latin typeface="Arial" panose="020B0604020202020204" pitchFamily="34" charset="0"/>
                    <a:ea typeface="+mn-ea"/>
                    <a:cs typeface="Arial" panose="020B0604020202020204" pitchFamily="34" charset="0"/>
                  </a:defRPr>
                </a:pPr>
                <a:endParaRPr lang="en-US" sz="1000" b="0" i="0" u="none" strike="noStrike" kern="1200" baseline="0">
                  <a:solidFill>
                    <a:schemeClr val="bg1"/>
                  </a:solidFill>
                  <a:latin typeface="Arial" panose="020B0604020202020204" pitchFamily="34" charset="0"/>
                  <a:ea typeface="+mn-ea"/>
                  <a:cs typeface="Arial" panose="020B0604020202020204" pitchFamily="34" charset="0"/>
                </a:endParaRPr>
              </a:p>
            </cx:txPr>
            <cx:visibility seriesName="0" categoryName="0" value="1"/>
          </cx:dataLabels>
          <cx:dataId val="0"/>
          <cx:layoutPr>
            <cx:subtotals>
              <cx:idx val="3"/>
            </cx:subtotals>
          </cx:layoutPr>
        </cx:series>
      </cx:plotAreaRegion>
      <cx:axis id="0">
        <cx:catScaling gapWidth="0.5"/>
        <cx:tickLabels/>
        <cx:txPr>
          <a:bodyPr vertOverflow="overflow" horzOverflow="overflow" wrap="square" lIns="0" tIns="0" rIns="0" bIns="0"/>
          <a:lstStyle/>
          <a:p>
            <a:pPr algn="ctr" rtl="0">
              <a:defRPr lang="en-US" sz="1000" b="0" i="0" u="none" strike="noStrike" kern="1200" baseline="0">
                <a:solidFill>
                  <a:schemeClr val="bg1"/>
                </a:solidFill>
                <a:latin typeface="Arial" panose="020B0604020202020204" pitchFamily="34" charset="0"/>
                <a:ea typeface="+mn-ea"/>
                <a:cs typeface="Arial" panose="020B0604020202020204" pitchFamily="34" charset="0"/>
              </a:defRPr>
            </a:pPr>
            <a:endParaRPr lang="en-US" sz="1000" b="0" i="0" u="none" strike="noStrike" kern="1200" baseline="0">
              <a:solidFill>
                <a:schemeClr val="bg1"/>
              </a:solidFill>
              <a:latin typeface="Arial" panose="020B0604020202020204" pitchFamily="34" charset="0"/>
              <a:ea typeface="+mn-ea"/>
              <a:cs typeface="Arial" panose="020B0604020202020204" pitchFamily="34" charset="0"/>
            </a:endParaRPr>
          </a:p>
        </cx:txPr>
      </cx:axis>
      <cx:axis id="1">
        <cx:valScaling/>
        <cx:tickLabels/>
        <cx:txPr>
          <a:bodyPr vertOverflow="overflow" horzOverflow="overflow" wrap="square" lIns="0" tIns="0" rIns="0" bIns="0"/>
          <a:lstStyle/>
          <a:p>
            <a:pPr algn="ctr" rtl="0">
              <a:defRPr lang="en-US" sz="1000" b="0" i="0" u="none" strike="noStrike" kern="1200" baseline="0">
                <a:solidFill>
                  <a:schemeClr val="bg1"/>
                </a:solidFill>
                <a:latin typeface="Arial" panose="020B0604020202020204" pitchFamily="34" charset="0"/>
                <a:ea typeface="+mn-ea"/>
                <a:cs typeface="Arial" panose="020B0604020202020204" pitchFamily="34" charset="0"/>
              </a:defRPr>
            </a:pPr>
            <a:endParaRPr lang="en-US" sz="1000" b="0" i="0" u="none" strike="noStrike" kern="1200" baseline="0">
              <a:solidFill>
                <a:schemeClr val="bg1"/>
              </a:solidFill>
              <a:latin typeface="Arial" panose="020B0604020202020204" pitchFamily="34" charset="0"/>
              <a:ea typeface="+mn-ea"/>
              <a:cs typeface="Arial" panose="020B0604020202020204" pitchFamily="34" charset="0"/>
            </a:endParaRPr>
          </a:p>
        </cx:txPr>
      </cx:axis>
    </cx:plotArea>
    <cx:legend pos="t" align="ctr" overlay="0">
      <cx:txPr>
        <a:bodyPr vertOverflow="overflow" horzOverflow="overflow" wrap="square" lIns="0" tIns="0" rIns="0" bIns="0"/>
        <a:lstStyle/>
        <a:p>
          <a:pPr algn="ctr" rtl="0">
            <a:defRPr lang="en-US" sz="1000" b="0" i="0" u="none" strike="noStrike" kern="1200" baseline="0">
              <a:solidFill>
                <a:schemeClr val="bg1"/>
              </a:solidFill>
              <a:latin typeface="Arial" panose="020B0604020202020204" pitchFamily="34" charset="0"/>
              <a:ea typeface="+mn-ea"/>
              <a:cs typeface="Arial" panose="020B0604020202020204" pitchFamily="34" charset="0"/>
            </a:defRPr>
          </a:pPr>
          <a:endParaRPr lang="en-US" sz="1000" b="0" i="0" u="none" strike="noStrike" kern="1200" baseline="0">
            <a:solidFill>
              <a:schemeClr val="bg1"/>
            </a:solidFill>
            <a:latin typeface="Arial" panose="020B0604020202020204" pitchFamily="34" charset="0"/>
            <a:ea typeface="+mn-ea"/>
            <a:cs typeface="Arial" panose="020B0604020202020204" pitchFamily="34" charset="0"/>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A0A61DDB-63A1-4577-8C03-F08C9DB26A14}">
          <cx:tx>
            <cx:txData>
              <cx:f>_xlchart.v5.12</cx:f>
              <cx:v>Sales</cx:v>
            </cx:txData>
          </cx:tx>
          <cx:dataId val="0"/>
          <cx:layoutPr>
            <cx:geography cultureLanguage="en-US" cultureRegion="IN" attribution="Powered by Bing">
              <cx:geoCache provider="{E9337A44-BEBE-4D9F-B70C-5C5E7DAFC167}">
                <cx:binary>7H1pc9u40u5fSeXzpYfYgVNnTtWQlGR537J+YWkcm/sGguuvf1vexSixzzu+dUtVV5PJjC2BaOBB
743Wv6/7f12nNyv9oc/SvP7Xdf/nx9CY8l9//FFfhzfZqt7Lomtd1MWt2bsusj+K29vo+uaPH3rV
RXnwB7YR/eM6XGlz03/8z7/hacFNcVRcr0xU5OfNjR4ubuomNfVv3tv61ofVjyzKvag2Oro26M+P
Vzd5flPXNzcfP9zkJjLD1VDe/Plx42MfP/wxfdhPE39IgTbT/ICxhO1JipWypbTvXvjjh7TIg4e3
Lcn3CCWYUVs9vX8/98kqg/FvIumOoNWPHxqIh0Xd/Xdj6MYK4J2Tjx+uiyY3660LYBf//Pgpj8zN
jw+XZmVu6o8forpw7z/gFutlfLq8W/cfm5v/n39PfgE7MfnNC3ym2/baWz/B492kq26l3xMdtWfb
UnBMmLp/baIj2B7lklOC5P3b7PFk3KPzFoq2g/M8coKNN9tJbD5HOojyaPW4P+/AOWKPIQyMo+g9
Z5AJNnKPKyEkpfj+/Qk2b6FoOzbPIyfYfP5rJ7H5K139vcreExq8JzinmD8KrQk0INQktQnBNki+
u9fjsbhnmzcQtB2Zp4ETYP462k1gdDQW+XsCQ/ewIhhLRO/3XWzyDEJoD4BjijN+xzRoAszrBP0C
mMeBU2C+7yQw7iqNbgv93vIM1DznCj1oetj7l5YAQmqPI4EFomgb07yNpu3wvBw7Qcj9aycRerTa
PhS3H9wibbK/31X3yD1lUyERoZsgCbFnI44VJw8GAbz/0lz7b8naDtf2p0yA89ydBO5wlder+nHX
3sFMkHtUUoHBFLg3AyZspeQekTaS9qOJByLxJWKv07Mdo8dxE1QOL3cSlb908t640D1gEdh29GBa
y01OUniPEoUYYw+O0cR8ewtF25F5HjnB5q+LncTm843Oitw8Htt/zjKU7tmCYfhnYrcJDNYB5opL
cq+BJpi8gZLtkDwNnCDy+WonEQGFU+jVj+L9ICGgcJRkzH50ZiZSDNlsj4FCIhwgeym+3kLKdkye
R05AcU93EpRPZhU+7s0/5xGi9ggmAkID7F6tTOI2d5a0kBhjzh9nvXduXqNjOxr3oyZIfNpN9jgG
abV6T7eGgtVFCENKbA8FIBtMZwrRAr62116yxxtI2Y7H08AJJMc7CsmqrlfXYVPfGPOOxhfFe+Cx
EEEF2Wp8CXA3bQbYyYnVdfxWen6BzubwKUa76dK4BUSfr0103ZjHQ/zP5RhFe0wwxIB9tiMEoRwi
IWCAJ7r+jdRsx2dj8AQddzc46Pfx8XsZcw/Pxif/2/SA2gP2YMJmoEVeRgMURKaRJBQU/1Mk56Vg
m8Trf03PdoAmwzeWsBvJgOWPVfiOBhjYxODS2wI/Bl8m7gpCdI8zRQRYaI/cea/vXyVkOwIPwybM
sfR20vaagz0c/Vg9bsw/F1tY7jHFQKMTtckXEtxGKQjF8kHjTOzhN1CyHY+ngRNE5rsZWl7cFJCQ
eUdECPiGFBQFVWirIpFkj1IKpoD94M9PgHkDQduBeRo4AWaxm1r+OKrr9Z+yjN6PXQAcgSGRKR/T
mFOuAfuYcQyy6yFXNvFZ3kjUdoA2Bk9AOr7cSXm2TNMoL6L3tJTtPQS6hYKLf6/PJ/pFqj1EJSfs
CcLH0/GgZd5A0XZ4ntcywWa5m5LtVN8ERf64O/9c1VCyp4iELD/h98hMeAdhew+ClAgR9DjpPSSv
E7IdkMdxEzhOdzM6ucx/RO/q7EPkBVJkSqgHRlETPCC5DO6KtLl68GjoJixvIGg7Lk8DJ8Asd7Na
Zll076j+wdO3BeVM0O0hGEXAkbFtjuyH9yca5jVqfgHJ3RqmeOym4j8EH625TobH0/rPJReBChks
CIYSpYmRzIBFIB9G6YNIm7DIW0jZDsjzyAkoh992UtEfFU1Uv7P8sveUBBtZTrMrCkFGDEHIWD5I
tgkqb6JlOywvhk5wOdpNZjleRfnN+3EKZVBluS58eZEEfhlt4WoPI44oiLh7G2ACzavkbIflYdgE
kuPZTrLKyU334fimj67fMepC6B7FiEDJy305kg1O40tckM33kA3ZSFtOjK+3UbMdlpdjJ9icHO8k
NscrPaSr/Mf7ccw6IblWLmxifQm+J2woyyTqgVMmbv5bKNmOyvPICSbH3k5icgbF5PWQtqt3rSKj
NigRDhCsVcz6NeEYKFCSRMp1NcyTn/kybvxWqrZjtDl6gtPZjqqa6DqMgtV7epRQ+gIpMQX1Y08Y
vJRqkkHOxQYPZ+3nrF8TW/n4DRRtx+d55ASb4+VO8tBpkkKU/11Ll6GOAtIq4Mncs48NeuUlNgps
alA4ti0AnrvXo0x9cPrfQNF2bJ7XMsHm9HAnsTkptAk/eKukMKvHPfrnPg2k+gEcAvr+oQRpon9A
6sGVjHWN8wPvwPsv5dtbqdqO0eboCU4nu6mH1tbO/ior6zB6z6szEDbjknGkHhPLU0W0TjxD+QyE
ce45bZI2ezNZv0Bqc1VTqPZ3kqWOo/X9s/flp/X9MoWg1PIhLTOVd3QPKZB3wFCbjPQmWrZj82Lo
BJfj3QylrTMcRaOjxx3652IOzGvCBZS+QoL/7gW7v6GGIM0pBFT7sYc6859MhNcp+hU4jyOn2Oxm
2d/Jzd96VSfvqYJAcsEtjHXx33Zs1B4Y31Bx/shSk8qZt1C0HZvnkRNsTnY1ZNCu3rMqYF2UyTiF
MM6zc/OSaxDikOdkUG32cNsWhN2GcXDzGj2/wuV+3BSVzzupZb7c1ObD8x3H+w16F5EGVwIZOD0P
l/4md8+kDdebiIBYzrPn+hKcN5O1HaPJ8AlUX3YTqsuiARvbXekC8tHvKOII5DxtCOFg9IzFS0YC
rNbXbiHpud1DfTtd28Gajp+gdenuJGOtTdqDG13fDI9i559zFcR7wBOyFSPbDQUBZWlQ9gE9Eh7c
1Unk+m00bUfp5dgJQicHO4nQlxV4QXlg3rV+ADxWKA4AwfcQMZjIvfv6AaiderT1JkrpbTRtR+jl
2AlCX/7aSYTWZ+5boZN35CAM9R0K0/V19LvX1FFle1AZBQW4j3emJ6b2Wyjajs7zyAk2J992EpvT
MHrH3A9INgrX/8A7fbi4OcEFKj0hhg0O0C8iPa9Rsx2T+1ETPE53M1xwH636v2AdQIyUQKnzk5k9
kWgCatUguy05f3CQphxzFxl8C13bMZqua4LWyW5aBxchdNL5sKzfN08H9zs4llg9xgnUpBQEbuAw
BN7QuunD3Qu47KXV/VaqtiO1OXqC08VyJ6XcvW367nFtyHQTUDEQE73HYcJTYN3tYWJDqI5PLLi3
0rMdoc3RE4QudzOifXXTv2sHAQQZBSIpeDv3BgIYaC+dIbiKQ8B4gJTqg2MLLPaShV4lZzsyD8Mm
kFx93Umm+RLV10VeR++bReWQA2IEugzdvzZhgYppqH2DSyJq+02QN5G0HZoXQyfwfNlNmfZlKKDT
XfB4bt/BLQWjGvLWmP+iuwPER6FoGkGozn5A73Hu+zTqGwj6BTSPK5kC8//IpP51u7unroDeyqxm
d+0EX3S8+/27d2uHLoeToQ9iZyt89xJp+ePPj5ggBNrlqU3h+iEbAuulX//TsJtVbf78aIl1hAhz
oeBODxQBgTH48UMHgcP1W2Aewm8k3DgR0N5jfXE0X1t8f34EYwR0HPRkw0xhSF9QUGX1OoQFfRCh
nggeB36WgmsoCJroPLVyPCvSASr6n3bk4ecPeZOdFVFuahhNYEHl/efWS2RUwbViyJ9A7kpiQaEc
HN6/Xl3AIYePo/+DK51npGF6X7VWRNxcEzODWXRyGPotO+xtXbWXAav9g8KOwmbZwkTnYWm12SKJ
0ZC4Wrdp5oSJilzhN8TxGx07uOwDNwh8Gp2rtrYXIsmJE6gqdsfe6k6CBIXEQ4PvX/U4Z1953q5S
NLgBPOqqrXx2aZJiPK+1uirKIHbTvEyoU/DUrx2GRO1oEo/HTUdZ7shYoouaF8QxpbG/qgTF3LGs
CF/keZcc1Lo1syKTkctLGNhxYc3AuOhPsr6oPWQhdOGP2JpltaVua6wL2ykL0ndOm416GbRxph3a
J+WKtMjMxq5W7kjr2LnbqGSspKdF+DfgH7mWVcPoDrV6yRI9ysU6wlu4cdYsxySmriANDKxZV2MP
5+UQOzxTmfrSxmMVuHkq7a8iM+MxL1vlMqzG/czux33T1XrZWg3MjmTXOXlsDfM6MsrtooI0TmiU
Zg6NIpw4XU3GfR3LJvNwGVjfmoawS2niLHN4Q9CRlrWyFx1D6echSYX02qBBX3UmrchJehuelmZh
fyrL1Lodw065Pan8gyTswx9WWvcnJZNycUdfvaYKTrYenBj+XuLUABh5Nrau4CLv5rZu8kXTDK1b
yHKcRwVsci0HM8vHtgkdYSJ8FEjU8NBpTJJ0Rxz7YbjvpygZ9zm0GiXzkIkkWpCRFIUT+6Pl5FaR
HIy0WLaaGuyYuG3mJgrw19KyJZ+jcpD2Ao7KuN+YDM6CLJODuKlrD2aPXFXXLJpRwdhlkY3pZ22R
9DIs9fC1KsP6SOZEXcVjK+chwZp7VVaRg5w1waFf0fBLPJTESdXADq0SwJY8TriTGBa5bQGLjEdm
zdiI63wBN5eok7DKdA5Xhjt9XI7fxrwbFpLWapGmmNx2nHSl6+ssKxxExj70AhxHyVzFtglPkrSA
Z6kmLee84LjDLiUtIOy0uhDxzARJfeFnajiOxi5xSZFE3mhs/zjjWdS7bdDJBTIKzXUaks9pI5NF
JnurcBIeqtTrTZTJRYLs+tIU9CszaXOUMftLLvshdoe26kInbkZrnLVJepwF/mjcGnE+j+Tou9BC
qnQbO8kPAh86tjpRI/XpOKbFWc3H7Ly2CJ93w5CdsYiigybIlYNwFcwywen+KLiZYUXHg5BWSeok
uCNulzLyqUfcdlg2yN7xNQdG7bvGoXUCjIHzCA5V5yfz3LT9DBeGpo7tx6PbdLW1qEpSHzdExae9
JMlhbnXszLAAz9qwNfBBUduNE2SpHzvSUvQoVVXUeF1vi6/taEXHPkLB9aDjGER8sdQDQD+WKvFy
uOjUOTEqwtgZYsJz14Yxq7FSwPRWrPt8Pyiy6rJSdhnPuhaFsyZsSeRYST5+6tlgz8a4Ck9aUuqD
0S6LzxZnwwJXwsYzMliFcXRQ2tYsH0ZUOm1qqIfDvJ6RJmcIWJl1yGnSzvZazofDzi+L87Af6y8K
1k+W1B/7eFlmhag9Pgb6oPHj0LUG3oxO0snEOFnOIlh/1TTuGIoCuSIvtatTHF5xEdij26c6cbHO
4sPWxMngtjoKHTvGPHIIL2tXq7ZfhHaQu92QrYrRrmY6GvCy8CtxUgyNdZUkKQj/BofjXHV9TGCK
1JTuKEd9pmWSHIi8lV7RgTDHvAWpVPPG/3YnWarE+Leqz5KDtAAOxWhE9j0XlZDNv+xHkFG6y6TH
LRvEaouLFqTGABpGFzxf9AGI5zJPMQV26PAFYuuJTKh7L8c1UJK2yXjc2V1bOmFnqfwEtP1wUuuk
GLyiGM2sbvLxWEvEoKwMbIAHA2VDyV4X5aCjIHxomfz043+uigz+3I15/uW64/LzT1BieN+q+bef
gku7a0Ovnn5oTc3Ts567Ba9NlCdSJ0bPfXPnX1hEv33zbeaSlOuLfb+2lp479T7bSvdjHk0ltgd+
O4WaNSoQaEyuXppKkBbgTELXR2pDL6EnUwlS2dDMCdKlioDaXptRL00lChkFZnPO4Jo7hhLfx9Vv
oAj24RZTCQqyfjaVOELQkBWaGEOLAz4xlZK4DWM0qmp/4EP41cQmLz1eEpBT/ZgVbi90ZuZlNZyl
BR47Nw1bF8ojlZv7djmPwXCKnZGM6KsfNVno5HnC3UjZ3U1vuOVJeLgrfZI4aWDOcmlZjm7S79TS
0iNNVM7zQNWLgdjBTPeKDw5sYrTvZ6DMYtPlR31vxpM0ZqB0ZGOP+6Kqfer6YL4cwF2zxGsKv3cs
kYYO8EjlEMX1YV+BqcYzkjpWz+JFB8Rhh2heLsUY+cvC0uYiVwE90HX0PRaV9TVKM+sqqHLu0KoH
9a5wMCsDUIylrMvTsa+ll/X1eSuDH8xKYJE+rBSF+JziAZSbSkJvYMRy4iA3CztIbktNos6xlSm8
3AamZGU0znFlynk1wuxhi8856W0nEubYFBUBWYPPIySv/LY5Rr7KnbDPL7tqREd9V8ZOmuStg2W3
/is7KobsiMryq58Z7I7I9AfJEHxX3F/yqmidlJDzZEi+V6yNHVEUl31sjd+SNLe9koShl8iymTc2
aPcoyl04glc98We+AAMz8fmahMrhDB6tqp4sxCjsU5JY1ty0SXEZ1Cr9DEKSfkY9yRckT0u3Cnwy
5wh0XG5M5YR2dluP5RkEHcd9n1oHhg7VqqBIX5XKtE4Y+Zi4pExnncTlWdqxfV+O0pHMVKdDG+qv
NJFXvI6KRdHraIHqITjifiJmo1BoX1VcznQqP6VjaVUOJd2ngPrBAc2KWrgiqLNzrPzm2rLBCXBF
ZZNzg1NykkVViLwOh710irAaZ2mYXxIL9TOicx16uCAXdWrUvJZ+7hEScteHrJATR23khanVum3W
V2qhK1Imy6BEyAmiAUw4xKRjZMuLE4z65jAILNPMO22xT4J20SHNuP2dwsK9ejCRm0UxjjwGe1nM
kdS+dkg/2IfdUDGzLGKbOYzFZri1cjZaC6mLwr8dlOiOU6xJ6AQ5TWapiIh2UBq4ZRajy/8v6H/d
rf9ZaEN4j4CU/bWkf2oB8tOYB0kPZRHwCJvBlaSHUpcnSS/FHicYOsQohKEd2Z2//OAVEwRN5hHc
l4EUPrHhTs2zV4wplJrBvfN1gB5qZeFK838j6iEOuekTg4FBoWUQJNWgQS3c0tn0iQOwDUdZFs0+
xk1g3DRRWeZSHKojCnZm7Qim86OEN/CdCCoEs+PFXm1RNKDLXs7ObLxuD4Jgf6SAXhN4Td0Lj7yq
glG1Y28WXYPbmRgyPkMRTr1BRNn+/2IqaJcIaohCXn19/fXlVOBFtwhlzCxA5ESLFKPOIXVYzohE
1f9iVbCVCqo10fqLACDV9XKqEYEPPVBqFmnfR4uejJWnjUlc04sGYoVPh23LBoKZ8NMGroupoXM6
HArwSDen6lvTJCmDDVSRr5x2wOe5bvht33IvyP3YFQVooMr3E7e0aQFJst9NDmdwy+SEivUpRmrd
jurlOk0f+j4pjVlYBeUOivtwliNaQQuJ383y8xlZV6pgKM+j8J0LYBltzlIHktQQJ2kWWlGu4Wzm
tXFYX4l2FpdZnr2yqEmQCI4kw+vkF0TE4NItFA5uTseqFpMQmWYRDNxArEffQET5VoL7A7I1O+R+
XDq/X+DP28igJaSCRt/Qgh1uL05sLT9M4k6SolmAnGdgQakUwFLF7PezrLfpRfDrbl14/a0iEjLk
60utm+uijY/ypEqaBYnawSGWdRRY9emAMHZ7O2OvrGnbLr6cbQIap3ZQBSxtFrIFz84vIidoM+OU
cVI6hVLgDibJ379fIAYL/KcVQhUnX2eZIW44FWVDmHCIGQHboZDTU1rQ9HNgN2D/FKPcb4oADMPq
QrSDdKuU1j+4seVBych+E+hi0TaqnTU97hzdifK674m1HDhVDvZNdTlC6CcVYeCipBpfEUxoC/6Q
xIPreWDzC/zTiZN1wMHPBzaKuoYmDrW6RDh9z9qZZREwB2tUuaUsOo/A7s1w2tPv9ij6swbJ8kSY
kbhBGahT6AwXvMILbCtpIJ/XHM7g3wkzxCrlychSs+hNOIOYFfMiHfZuJSG0UVdB/amPSOzaHYdQ
S5GO+UGfx/qo9rM2AeMYzLrWzp1kHUOshtx2CCp9z8+l7eQ4GA6DBusTzEcLYoZd4VWtMV4nGNiO
RqvPTRdZn00rfVeRqHI1tcQcUm4QGCJazpqiPzCJhuCJlTau8Zly+pQdhjT51HSyPknoQJyBjMlc
g0vhdZY5LZQY96tIjM4AQQWn91P/yA4H+4sFcd9FnCcW2HbDbTKQCyNN4igRJPuGh+YUnpzPf39a
f2aQdedeuEHBKIW7mWKid/s6YA3r1qDX4YmVNKEbSXuJov6qGf1y1jQZ+q9ZEmaEfsBwi42JtbzZ
FABK961UY2IW2veXqKazFGJBKqdHmuTUTRT/+vsV/iy3JbgJUqD1jUUwfSZirQ5UmwM2ZhEPaeng
lnbLoOjITGI9eL+f6udjKqHkByqyoHUFNA5dZ8NfKqKgAaemawvQghLi+IVVIWgt0ohXNnDrLNA3
A8wUyO3CHm7Oktm+lZkONtDi2tZOJZS131SBPPv9YtDPcgxWA4llyIgI6JTKJvMkkTUiXoIH3Peo
8ApUx3PeZ4HH67xwqF8LMCng4NuCBAdaftE4WBQ0iV4TS+QncQptpSA1AwkTKCSFUMTmcquqoGPU
inpB+1TMukqlc7+LzZx2JpIuoSNdorxXM20XN2nRiYvExN0iYHZ7nI0jOWBJ4b+CAN5KEySJIChx
1wd+olYCalmWH5J6kQdNvrQ1mym76ZwxN9WJX5eNG4qm/JYyYOW0sobTpowGl0c29pTMCw8idjcp
6tuTRPbeOHbfm9jCbhWZ8nLIm8gpTcT2WRB2B/mQnli2ec242L4ABaWfUNQOec51FOnlSfWRVhD3
7WBTw+Ei0KKcQ2Yn+ARRO1D6lYg9v4bQIMSPDWgsnR0M4biSkbiqNVfLpvR9t5e6nYV2oc6LURRX
ko43I/PzAyJDNe/KYPC6JLZAV5h0rqOqfEUloDXsm3bEutvY8womp7MzKRBcDBCfseLgwB9VfmBY
n3uxZXsm0iDkG4jYxLG9JOtcQV3S7JVTQLaeAgV30xgwI4JY+uYmygFkycCaehFboSkhbizZ32BW
nQla55C2sH8Uadt/ERiF17V2TdMGblxgiHGQMHfaoJ5juy48zalwugh1mSNwU7ohTLiA2FDs0jhA
N0OOEIhKcSlIMmN2XEBwVn0pZaz3UcvsIwsSS/tjUaxEa1/yASYKKGrcslM1e2XPfzbdJBTNQWIc
LARug7e0uV4I+InEj0EgVHH6JfcXoo1Tzxrt0ClGRl6xE7eIbQ42MHiekN0AW3HiUdRpwnMNQmdR
BvmtiqQPWhtCRrQf1SszrZ80OUkwk1SQA6GQ5Z0a9pUfNKXwGZwkHVwliARf4nT0UycbwJtgkLOD
gD635IHPUfjKEdqifTk0NuSCEFBMYHhv7qgJogr7sV0vGjF8840860V1YVP/NhXmb3B5ufeKTF9D
9NNaIY8JaVBwuCFGuzkhJJzrPorgyIIbnl80BOyewSfekEPglLTjje1DkD1Key8YSjBuKORw2zrQ
ng3Wyu9J2XqY4ELUfQ9ue6qWo8a0LGyBfztZGM8uBcQ3Qz90rKgIXBbGt7+fbovS5DZYjusuRuvs
+0RicxUnQdb0APKg+wUEyHx3bGT4io94Z9tP9xfq6aGb6Hp74ctdNvc3rlFQIFrWC/CRtStbSDK2
eaxc7ktrCZli4M6WNp41VBBg9IPMhWhAOutb63Ac+Wsy8menXEJFA1jLNvAQFL1OwO6Gho1hnQAx
rbFnYSCCea3H46EdoFAgQ5Zb1lm+CAWkdYuksV9hK7SNg8Eags0Gu13S6VkzQQuh1NzWiwHR8O9S
QNDR6XRgTusIsQzKAgrO3aKBBzjWoCAb3vIqZZ4dlwl2skqEidtZQ3fchiTwHWxMg1wGZRE/fn8y
tpAJXUk4BxkjwM6B4o4NVRhaMhpYzqsF7309b+jYzmhdqRnY8tErW7JlKrhBBt01bAFhOOjbuDlV
FKO6rLSoFmb0s1tKBnE+5iFUO1jc/l8sC2xQ+G7O9aVCmHCyrDIvR1NKWi0YjvS5YojPi0H4h7Fe
t0T4XWBkixCDmSAsAiaigKDW5Mzj0Q/iooGZIsiUeD6kaC6zoMIz0G6jY/cZdWgRDq+Ij61bCf41
5eveV/ClcJtbGQR2blTIqsWAUetmDKpHojjDnrZx/cpUULYHD5twNVgaUAy27otCQGJtTiYTWjTB
iOCIUG1Xcz4MRrtRSLvRY5mfpy7XUF/CwSZP3Yq0nTUHz7HpZ2MvSHaeSQbMFRGIMS596LrzGZdt
Gno6T2TjlWkKqV/jV+Gq6Jh1nBDJ6nkQpgGUreQIksM5LAmSvLyQ0lMtJKjnHVyJHw6ZFapFNGgx
zgqqIWEeJCG64g0ekZfSnuF5jLKez4gqQ/xVdSjKbngMwZLAKcGDCQ/7UBPf01Giw091WqBhmeYQ
XVuEEcrozLJLdJCNfW8t6iZp6xOW5Y08pqYZ/HNeozSfw89WN886XSe901CV5F6etDQ4liJnwmsY
KeJ5w6r0srUgAXSgoZZkH+kk950h0Fg7Kow+ZzV8MYbTN7SIlyLogtKVTVEk8yGJBqhgKIdcH8Ut
uJNQTaTKLl3UdQeVAn3Lht4r2sG3DzOr9m2IO2Ql9sqMrY2rCEqvVqL2IV4ifNNDdpwW+rJkkSUW
hanj4azzRXuZR1RD7ZVVKXFhQ8VSMIPimaBZghHbzyvZq2hO84CXDi2DcXTrOlaLXIOKmqX+Ovxn
W1glTlUz+SkOqxSy+1lB3JqGLaRmypLtZ7I5hzjvvGlZ+cUvcfo1taR9YXIoc/CzuN+3hjidkUqd
Nukwz6t63ociv/AFBFFpGMySMY8WmCadl6gkmwdNe0DaoXNxWa+gGIY6rMG+18Q9mWeE/KDE6mZt
PtRAgxYLXnf2TNGIL6gaCwcs5tGJIbt4WNOy/1uYqvNoAzVRuWihxoKz/Zb0o9P2gwNVDJ+hY+aM
W7w6YyrTM2Tn0VlCOqgAsSN0KLM0PCYd4AHeQuTUkf+5HwlbMAudR1EIBQBD7y99RRO3j5MGjArI
f6WgJby6FuN5kvbLylDjROPA4K/kNIHoUt9RfZD0PfZGO6lmvdGpE0NNnJuIJDvsSOhBukueQQ3M
RWaF/Qx1MpyPox7dAdJano8HvBjBdL3wg7T8nsvaPspDqLgaTMW93jb6lltV7lqmLT0JAesFJCDZ
UqdqdETu90tiR3hZDwJSeH17AAmzecRKNE/Y8DWzm+prHvn7gtHLqBm+st7PZ52tIFDX+F8zbgUa
ODCTy7YR+by1Kt+D8qSrREn/oPZJ5PGgkDM7phbgUI0OjdXoheA3XETaas+qQMuLuulBL5L6yAy+
cNJ+jJzBgq4bVVfuS2Ki/ajOsv08k+0trU3jDFE3QoQraSMzDm5TVDnUbTlgaerAnxWRMldJIcPR
wXB4vmSQrO89UYEfAcoUhEQcNN03yP0mJ1UHpywefKjsS9DSboJhBqUyBaRNR3kI/1PMemCImQ/f
yjVA0dbQBV39bQi1qCtnwD7tEm+EOr5vFiJzOw5k4FgYaF4ICxfXvRiTcp8kKW68TGrROkOBhDyy
LG5iJxFSB046tMw6gPCsXUOQtor2tYadckySp94os/YqhKj+GU5jfOVneRItu5jrGVNRdYI6LOdF
1Haj01cQjAuj2v6b2z7YkxDfLWditNPDEpTstallwGfrek437lhEIH9f80vaJlATA8H9xgUrIAPn
229tb4SiqE+QZ8pudal57gxZjb7nUG7ggYvGTlWOy2+RyjuvDuthYcBiuZIDjf+HvTNbjltHtvYT
8Q/Owy1ZVarSaEmWbOuGYVk2wQEkwJl8+vPR5T7d1j5hR9//+8K1VQMHAJnIXLlW8svYcZzFqOZ9
09v6cm3Ip/O5dk9o/LpPoHBbIb6DutOPAytBOJH+LLJQf9PKLQ/lbOjPgbbzY9GmfXVy5r485IvZ
ffIavZAfNtO081NP9rth7TCOyja8pDTdcpf5vpcUBFynQXvlLgBC3pOVRu2hJG+SR6kavg9xb3zW
6ZSt+9CjpB9H2ZTmSWO6OkokpUHoPQJ20YQfucyiQjyaUlRxE7SDfegYTuO5hk0yJIEqI3GV2SuX
6pfj82jPw3STpWl2l4dwtRpTrTdNH4bXrnA5qqPyC9fM/cext701JhLRl74S4q6YOvUCdGfD5mq8
u6zFVPc1XMHDOszlYWpmV14EQZDdVZUag0R5wrvDiDRGxewCwuvLUkbuXSCEem3HrL1319b62OWM
dw7D6mJdaliAgkE1Wne5Mlia98pr1au3ZZhJ7a9q3JW6yC8Y2fzozZLDGsP8wWpdfamsIrpex069
9otqP4+CcV2DQH9rrAxOxzoIhlXXMr3MQCNgZ/TdWwSP7M5dtQGjtYmyuzn3ckW8K+XythaOCxdB
QcKDUedMVrpcW2zLajdFRZYYItSaOrooajzUAPdWN6b1UVmLd5d7TfqkfJHd+t7QvPiZX+76Qawi
to01teIxJIj0BsfeZ32oL5fWTHeZMYxXreTmkTLOT6FR4BezND86il/DhMvuBjgLayxCjwi8hid0
5zq6OrVlKtO4jwBxdnk5pZdC9nwhHaMwzrKp6nfFqpohXrFzYKy6+7QsgNZhMHZvQeZ6SZou1clq
+22VD0IN1Fxs7zGXYnx2m34IkqnhIivPLB/CvoXrWwj/0YhWXcWqnsTd4svaiju3bj9Xep0/hH43
PJtqLh/ybbrtNg2vvcJKH7Q7cqISgu7WWNDeCKvizu0YtbAQywczM5Yf5trkF8a8cZcB7dMHWxbu
SZuivoYTyhGbtXwgZJ+feLJq97ZOI8SQtQUS3xtSLD8CBcyXpINImxi8pWvj2jemOvGNJqjx5Ks0
ktzw0wdXkHLFauj0cpLjCM9WDKyk1dBw5ACQWGn4LHFXlQXcQGmtzQfDKQBxx2XjWZtdKMaT7zRh
DXO2/9FASfKoXcgi0XLSP4ymsJ7dTE27ceqs7/5YwDPE9PQ93mL90dgFZEPfrjeKeOEN3+1wWD3m
DNaSoRTD4rOTdxfmVFotPFnL+rjalfEQ9SbeLPDH77MK9X2f1gD/2la3/bioL3OR6nurD7O71Nf5
RR8NIc+ADZ0Tfixq90uIfddG1n/SMHbM+9YIO3x8U0rv1CwNgxc6wQ05cXpQA+TbGC5BAG7aQ3zW
qRO+rF3Y36ZSZRdjVY1H15dMDdvmtdO65RB7QZZ/8N1OHVTtdk+tGtO4XcWPPmt4q1NK7dJROa9e
lHkHV1Vrotyl2dnODH1odPwLi/GKqWi6u7JvscPekcuDJdv5A0EI1G63SJ/tKnOTymge+8i9GQNc
4myaOblM2+6mISpuNfiPCdX0spCq5bSlf2dO0roVgcRvOCvldTM3bmbfUHf14qWPfmo3p2jOhwyn
K9fYqik2aohzJy/vL8dlqXY5tnljZlN7XWcB1F5RLzGhPiFgRPkPCPVr5Al9KoN6fiib0XkbK/dS
56aFSwv5x+n0vvYtlcy9ezXPhfuJeNuMF3NuXqNpqzM1/UGALJ902gRUywQB6Vg0y6dwnrIHsxbT
IZjV0W8qvYsmI8/iXDfHcFq/gv/JL6WEXsWewyDZhpvh6MlwkmBZXJEUZdmdSsN04jE1zLtSuurQ
DYN3JdNh3rmVLe/5nwBQPjU+DtrwcXVR9jB0nGTw0uDDYMIjA5heYpJS92uUR/4zDPTqmOfB81yY
8gK4VBAHEsrFcqMyNfkkbvIQ4Kax7FMKce5VmOl0GEPDvOjhsu7CfHB204gxdkr08VQCFWbL4l8R
XLifCte7qL25OWBOOOCmIDvNfDhTURVFP8ZysD/NyrVuIxmtsBak+1GJuUhmYtiDh+/i1rrq2UIk
eb+MzJI3drM+BMSFcdu32T6bZ/V9pdRkJyrr81tdsAzyuspgJ8+1wq2pRcSuLLpkVkWbUECIoxUm
2xD4BPRuVnwtlrm8zKb62Je6KmLPNaDTFfP9atqf+tyQB0zxkDtrQaDmeQRkwXArXS99qsqGMMMd
DyUusIAZ2OcPodmuu1I64VW3QKVLTbEXXlXGpdN6d1J5TZOgNrAoWlTraVma8cb3DLYdhAklBufX
lyqbi7uqcEQT62KtsLu2Ji2tjAIzooY23kRpX3yWNHm/4AGINVsOAo9YrwpIY8iN+UOUOvp6Acwm
qwvGvIwRqpSX0ZSbD3Trv2yLYD6mY5+MYVfeVMzyVVdPAV6/qSiOTn1cT11/De67xH5XHK3ZiD5H
1EzJc+g7Uw+JFN6aaOUjBghqEcbj2Fuf58VtT40dvFqr/z1tG/1CxFq9VJ1scFqd8RRUnnFwxiHb
98Eg7xefiKVaWouid9SvSTanQhEOzcfRlmN+aTjN5O7GwOyCY1BaEDZr12/ujCkrs7heguYO+Aa+
tB0WWUMZoMIJNZZXvEhZ1Pe2DuW9n4Mjx/mCAy3E1L9VnW2+1l0h3nRqriqxDQ6oYQFcem3RPC48
Q2r63BLxMG85SY4UfsUuYfjOqVIhO0o0qy/slmBna2XZA6A/HzVpbn8kPiYzLaVwL7Ny7t4kTTDf
uqEDROiWQf4o3RpUoVv79MXsCuu1FC07feMu84dOz+mLXUKRT9w0N6JErWn3ZnjKkLG9jhEkx9Kr
Hys94xg6MU/NIcj6sTm40QSiMcyC5SHsgQCnqavmUfhD6RFjNukLj/njN5GC/74Liqj0dm5tsoxq
Z+nL3dhxlfsCWnG4q2FpBSQxMyctcrfurvLV68kbzRq+fzKpKc8OBK8ceTXCuTm5E/DjTrjRYlwY
yxYC9FRI05hkKrouhOnWO79FcJVUqc8sGStbXVLNQ/oytqOAtTjkEQqIzJM/7GHgrIN2FsiY9CV8
OQ+mNxrZEDuUJ/Nk7UyYaYG1zk1MPtFcOJGXJY72uzIBC2LoHcutHz34Y/VFlRfAPTALchLMci6P
ygIFurO1N1uH3lu9q6Xtm0dvglHBFFJvTaZUc39l4IGHtMosi6sOFsN4IReIHzfR2I8/Rh9sFFau
p8SNb1jiY7mM9kU91PUnyXNI78sg0mmiVGh+nITqluMMDJ/euQM3fbRHk2skKueq8zpl8vxlrg3q
f41XJcwJtgv2L5YduAyjOBo9318h+L/lZC95zMVG10s3dt/zoiuqi2hoNQWMCO7ohVnm9pxUJvYT
T0zneqzB/y6nvDPMmHVIROcJVxUn028BUVpqKwXOJfdaTJ2OT/zWYP9K5GCmZVyHA7Qqe53X6g6V
h5noLYSsgtru4wpu4JNVIOvQVWNeUpNuj5McnHuZhfM1XKb8eUXz8DTZ7ngug/1/scFZm/mtGeq+
XR6+Z/m/Ww391GZuyO7/AsP/UGa+eyzjv3mo9va7XyxU3/9/EcUunsWCguCnruBfLFRQVbo90HI1
pG+KB70BcPwXCZU+EADZW0fJX8/67M66TAtdJnwgaB3Q8ljYdvDfMFDflXO3M9LuKKLPmx3QpBc+
6O8ob2UVbW1NpfedGKMfor2tXEX6bqoxX589b1DlV6QBoLO1XrrF3fX27EFCMprUfM3q1q2NpLHn
MrgEl14GADuj1scpklV3U3lSGQtB8exteWdfzM3O8H321iQDUre+BzO09YdKzEH1NQw9lX5zJD7l
NvMpnTuxtLCgKnHJW+WdsEzUB7us8tqNxTZ5Ul5bwaK55ExKa7mypVMXP4xu3NCH/5jSD2fM+z/F
q79j/TQvNulGBMMSrhDThxr29zEKLJkPwhfh93Rq6kIfe+lW7rFyx64NjmtH3DMla66q/AdOILfT
w59P/66+xvkhXWwVLQfeBRqK9+Qhsuewo86XvxVW6ZR50jd4ZeKoyDZ0cWiJa9t+14o+c6kkusaq
6g/48aWzE8td/cm5hEdVd2XcoGtoifW8UPPZny9yKz38u1oAgQ5WDo9D2zgrtMRgWf4+RrPIDRto
3XjzjXaE8pGtQRboA+BnD42ubnvffyk9M+3/wsF9NzfbeZHyQKmCYwkv5f151bA0QWM44Vu2sOZ8
8kZVdZ+Fm9p1hjfOh/yuTgUEv1iIhmeD/61M8o/bDjbiKP1cXEhQ2NDvt515Y26Ys3DeULwE2km8
idLUVwzJQDrAnlvd5obVWDdOqZfhsexME+SClmcVg/LnCfi9NsQEeLAXCYChYMLl/kfds4doUyxU
Gb6l0Vp77UWjlUyBNFPZRcvFErYzs/LnU/5eat3mPITxSWd2no+zNSd8R1ISgUirYjHbN9efsPLD
YvmrVR68dhpguMFecP2XdmDUddzBwvNfGiQubbQfc5Cy6S8Lwfq9XrUNADgFVoKhQlFy3gvMs2gt
vEj1xitttQNpHGFNbgaB/Fp0DQrOAtJUkstusVVMsulwVV5uiuFRKr9Yktqw2voxkoCm9U57TWs/
EAbX3eufx2zzp/9pJ3B3eMqTybPPA3z4P9hyw5SGVNPW+XUmf2IRmENpMljmPDmeEc+tMxqPyi71
ZjT91GwvOUDMfztYFro3gmM4eyAVLq7t93UbarvrF8TsrzVZAT68wHutIHeL2SM8dlIPv99lQ1t+
lYVHepe0pDeWdwRLM0aKPwJvu3l+KFKgCflajVebeL35G2fLer/GrJ9MfsgidA2AcvS+ejw7U60i
EP7XLrV9Q+6LvlPV8EGvfa6Qi+pFc3FGIEc+axYtEV2G5boYj5NS6amL2gqAEUqcuVxJoes+jWsU
d2mfDJ5pVA8I47OVcMuJZlyibRSLVV+aa1Rx1DJPJ3DJP8//O4IhngrZFYrDjUoEFYXF+vvIszJr
PdajeiHY9QoPtjnNInWcpkMUtYm1BgauPV3O3rMaXD4bfroT2BshH81T7/iayBW12t8M2n3vxeHH
EIx4gGCQ/XEk75YFwXonU9GoF9ViRXrvdGXo3sDlovTqdMPCcETpWK3PiPeXJYgBgictEhz+5D9k
ek2NYyuBBpG8D51/G+b+FiCQo8squigHb5uepnMiltAyBt74oEiN1+cVpvNUxmZVbZtWzugzQU0d
Cd50EMauz6FEdwgbyisWXrrVBO3dKa8DkvCB/flVOWc5AYb+efooBABFoNjMBYdoCB648tyot9ig
V54sv1IFqbU6RGNrjY+ug073ugX+bWN0xq0tEyNL5XzMXDbXL3VYp+7zaI4WiywIM+KMUdcNIcqf
18Z7F87o/6Rj8LgLiMLOe1KGky51ZkWqelkt2VEgmskJFSTrpmgoiwx6wlH8+YzvvRGdOFwTxcUW
lbJ3vz9j15qdmKQzfXHWYVuMcOA392d3Qcnm7Y/a81/SwllZhJM99F1281NQ2/4leNhktb95Rbgy
AKBsXKhNUCX9Q7QDLKGplstn6dayp8NGM3jG90YLjTcSJZyAPWzAJv8wUs7C4yjhNYBPYW+PJKRB
MFVj3NuZvqrS0H+EoVuFS9xNlj/CJjfMPNEeqesViwjeXgHXjCTchdq2GbswWYdovokuTmlR9pvl
j2g47tCNBAq1Rtk683jx54F/79cgMaNysbe75m5Jjt/tnaWfinrSXfA0DrVJEOu1rU0QS6MA1i38
D9c9CmuaWbZzGTm8bJDD5up8tS1pZygmO31MZ39709b5Kttjrmxnc5GadN066GpUXU5peNmU6Okk
t5jaWkKJdQaWxoz+fEvvJCDQviBOs23i1ZhBmCPvUgnt0JSjKWr7KeyFg231CHa5gN5whs10f9ox
fT0Xri0V82bi+MrNpbTwg8qvhkA3f2XRz4C3Gl3SQr6KisA95lO1jYNepsa/TfXMt3JoyBxmyaTf
HUojoIeHgprrdMnCfsHt/uXW3kWZ3FpkQVa0MBUIi8R7vzvtfi6toBqa5cnJxs1T9a1maa3Vmjff
ejMsbYqlqIbX58Cut/1RGg1gOxCErCgrr9K3+uwQOcYwPRGltgzHFBQOqw/6Id6kBnZiiblTpTbv
NuA2j7mt6N+S9EQknDDvU5O/yLEshkJmLkPR94Ew+gShT4FJiMgu+Os8Ppsr3Drw/29i+39kQe9s
FAEYAg/2L3QyFp2G3oe61rS6PqCh8XGUQYN3OIe3tgjnkdYgoS1o3/DnM9rvtqPtlK5DYL9xGE1k
S++2I3i/hJBqDj52Awyar/3S9ywo9n7Gxy2U23j7dDKauYv9ylkY8GpMa0IWnB6jNLVz1X8IfNTD
xSHt3RBngEGODy3N5NgBpIHh93PNRvVr2jI4AQzlXIU1toIVbdMBnrhNBPivxUu0FNH4AG2m4Uq8
smRvKv1+y1P/fO9Qfn/3idz8tgngJKD/EwW9z2wIBzsjM+floxALDYlixIYOnVwmGpLc+vbqtste
CzT01LMRnBQCoFrn+tKsBmf2YkW0Y1y1mTTcG7TxgZNoysrZNzOvzOOUDq6/o8bSVG8uvN/2QTa+
bL9O9MKY7tyRoiCFBUgzmxyI+LFDPT154XjbapECAfrSlNa1Y7ZWtKvrNrKSYu6HFkB1DvUKGlrT
N2cGUi5HjGFc22mp4tnwCrc4RLY1uI9+1S9uRqMTa5iGCxVNwoK8saRZf+pFQGSWBGs1rStpLUtR
neZySSmddarwD0CymQMHzZjXj/Ap7fx5cKss3Tm06rGShfy0ATnP+i6i7mhTvUELlx0D2+l31JWn
9Qo1P2xza6JfwAEdXijMvSob6T4t3piVxlPUmPP8ce5np78xur42NnZyMLxBTfbbpzUYM7Qgqmks
0d1H4HTlRZqDbhzWxg1psxOVjWOLJGjXToevlizC+k3YqhnnHUtl0d+joZ8mMykr6pnFkcqj9sId
eYBX+RepNEr/NrICoywvRl/ZXSW+C1oG0WYnmS0nbN0b+C4jS3q1Wko+945v9r65r2tXqeA0RGku
qmtqPiW9cIox66fxevLSLM8PKEWb3H/wKPA1J7+AahUeWCs+3Bg1ribhZ9WF+RTFmeH6ut+JtF2L
5TRlnSHyiymHWNegVZpcHOyo8sH73BiD73UnFsdkpMnkELZYt4Mi6orifnHC2b+roE/y0p/fNPK8
4jNIFy6nW5vO1a/roCObIqPfqszeyh1GECRL4ZUDYpsaPl9FUWjc9kWTcj23kzkem8rXOV3oRJgU
ngCMvlvAyFXwoUiNYqoOQekYtjqVw4Iq6c4vHC+PYh1FGyYRtL0nyucA4oaxXrluhZhuDzkZl32D
19aCzktO2gbVtZXr3Ko+FMVUhOl+KnAEGRQj+r9TcXbs7ZKW0ajAY81MLLnemaos6KNR96bh1Z/t
zK45nyyotT0NEF4Q0pEHM7LUqHN2kMTyxXYQrp+QJdY62mJ6F3bNlhgIq6bFEZWTbcScqi95aTrR
G4+1DDaX7459FgYJZc+GBQBabftUqlvJ99T5VgVwO8OnC8gkAXtJl3K2SlgkmdAst+mxlCts75NV
zds4124EVXZnDEbLVBiQNYX7XWsSGo2eJSfSSqbQgseCYE54g8EMuoMenvsCBU/NeBlibS7EsLrW
fBMWwXbJOTOt1keflcUZHD7Sr6kxbwvMb41t5r3F4L0qktvQjKPFV9liQz1xDSM9LLnHX/fTto6j
XwHcBO95s2r8x9Jz08hJ3CkCAIpVICzG4tfqSdcu4pBBYWw3l/bLz8GAfM38/YpxI+oR219O55U3
UOFa4/HXUBvnr/9rkM/fAymwyxs6U0kuwKoNMb6Wua/y9iKnqMNNa5B7zpXZTpabjyTgWRPF3nmi
mnXsWWpk3kObnaCdLqkXWyWCAP8ukkPDKFF7q/iKrcDYoNJHDtyTuDSXLejNJBoHbJSWSvo1Oo9g
o7Ag/Nr5noQNSQ+9agPT0jouUP35mXme2vPyoGlHxfj4bs4v9h41QY4402aGdZpZ7XYa4QqfN5dG
m4F4oorjDv0ld+psw3teSOuwoL3bc5PbUay87fgdoj2H1dX1Yrv084Aa67TyR1M5jRvArvXqsjit
SO9mdZFtiJa5n/KBouo1PKAN+egm5hfhm61fLT+rWT7QTOV28+1IsHvXgWVvB7TH7cUds5AX+qhs
5iBXb7v+evARkT0NVUYVmm42IccV2rEy51h2S2D1V1Tlt7VCJSfqg4tfQx4VY8vloKktOQg7QMPJ
C5WX7POjpVfffCJyK8Jxp7TR13lidlnKyb1CNKRMfaXANiE5bsgN00QHw6DJNnMe2F95r1wGvwgP
JcHivFzS3aGam2PvNlthrYrcSo5x2mXAhvDCBr4vet3xQtDoVbdSD/y7SIp+L545WUBFGiy/uh1p
bgUoMLUFZ7dE1ozPPqROsoB0oYMQkl7I5IDEs6NtPEzYCrq07SvJFiv3s4HevTt5EVvV/MX06avl
H7IKInJ5/AUnI2QTLXxmUZHvflvcjuaTR1UIhuPC+WkzugkrBqxLpzJdnx2BVrp/0s4kJv8IP2e7
9TnKOobIUfNackclREpv76+mhZfrWzjK9c6a1bZqwKu2JX7GTymPQ/qOrcHe7ren7yAvLQuc7+sc
KNSI82oFV45cu6T7G5AF/KkbR1mU7Hf+Ym057OgNHevqDLKslle16WGodZvapyzVkFXj9Qy9pUi4
QQ2155bgpSmVVp9SNrlTnfQUt8lDJV3tuNOeFjKA8FkJg6vfOX5KDf22W/A0xYFcbxu8IXc2qICa
cAkWX1R1xs95IDB3+WUiPEuNyynt2ja/jZxiAymbge3uBqGZ4/f39OaRS7qfU/ovioM/Ka/qdkAX
NKKOA0Ag/8XN6J+gUQ1NEZO/GpD/0oNfy23bkF66jTlMc4vFdx7Jom9Aop3czJ3xclqh71MvXYfJ
eGwJpkEVVqUj/wV/y/oyJrUyAgXtqbZlpGrY0AfSyw2lqlBzblhAJJtJvfjRIrT1ikTVr259X6sl
Pbh20/XGD6R9xZzu2dGcyou7CvzbSMLKCtpnEEk0Ax/pUVBk2Sb6dsT8MAXENvotGvNR21+6NASa
uGjLYZRRYthrVz6v7mC7EA3YHWaSfctqiCmDwIsGiyZ7kSwiOxl504CHFUxUpubdrzs5z6VWBQBx
4nl0xOO2frobqFeb/4uWbPMmRP+b8UI33r5R/0Tv08Le3qPBjME3FtpS8JI6oBNyT+a+1TbyKlWY
cka0mN6u/WKpfYGhblYZye2TX0uWmBJPFEGl4aMzHr65UyNL2nlpnSC27NYMPwwCQUATTyZ0ixd3
WdPIPk263qw8M9YNDuyoE/HiEpb1J72arG/XpP5wC265XXmZU2l8+XUir43Y0jRLxXg8Z2x1XqxB
CSVeDe59eXZY5Rlo1CG9GlFBIN/drrH1W9fdyUxqxMRC+4PxOMAN5577iSreeJnb2RbGCXfmHMFY
bZc1/DQ4+meyj8SpN2xGruytzLirp3lbkwF9UEtK6qKrpdyLosIaD+cBAQfenF4Z0mga995ZRnEl
bIcGon8Bvt4l9GA5+AdWMH1vA5+Wku8SetFTQwCvth9FQ99LHQdZNmMNGx0A2pu7WRB9/TbrGnO9
Xftfsrvfc7vt9DzcnmYAdMNGyvMeZ0Um0xhTFwBVnV1jAQbMVZAHYEl/PtU7AB1roumvybmArPjX
39L6/+jyQ4NGHaaEkv9aI2Y5Q4LSKnWhD0fUrPDIvtgmdcgLZhhZjcuU/XKOf76W3yEEOuWwfjZB
e7hpP1nn9u/Xko6ODXxbZI8RVTX/JfesLR7vujBw9mtD6Py3cf7nCem5AnDgh/QkYa7fge2wfEz6
xpjwZeeajYJ2plF/CpYSN/fLsv98g+8F2twh2C0tHiwe8WBRjnp3wrkqXDrOVSRZZ48xiXUD7Rff
WTzvMLtdOB4Kla7t/TA5S7GTQ735c6fFNRjd6rIf/eWKfl/pjDmp1Kb/dIIIhSalut/HfIlMYwoW
Rz9UZ6OaiOuw8Xmgsxy8unDMmQLhDguWGaF04Qq0AVEGyr5y9LAmoyazP3jSaTy2clwLon6tNF/H
PlLrNl8c29HJdK5nqbOb/fNNvJ9GJg45p0nfHCBZ6x9diNh3dQ81arxF2Ll5pvVnIKQ6rx7uFyMc
3L8oWv+v83lbV5jtv+2hKb+PWQCpkQk2h9tf296cCV3EJu1vvSamR2H2X0FrKHN5ODxdjzAMB1P9
hztwJlrD1mNe3J63JYLkbTYCGic7+7pDvPI3CfYGnP27Cgk+iyKThbqRUijb8vfvNzgt65y3q1ce
g9poSy8JpAycF7/FYP5mgv88FVO3tdZBKkmS+d7VydSWy5D52fEciox0psDXzLaWvPx5mbyrrXF0
GBoRxXhGkTwAz/r7bdW0NE6LWUXf6C1L+HY2K9svt1CxdeSWTk7hCL3KlG5rQ/NtKyodcUUo2iW9
g9TlqZhMnOBfrutMEfmPAQfDZAgiiDumg2v7hwjWNKkXBbnoLtrVNkW3t715Y0kM6OSHht6MNYX2
pOlgbXdRLNOVLDamt3BvoQCLJNSgLGlKBSJ1bbtgIuYHmXpoL44LMYvX3KZzXlrzkqQ2pbAvnaal
NO070T3Wei+rYbX7hN62fid3YesBAV47dDdx/A/Ruc5I76bRcO7SWlp6vikzMUZQeYbRzy2wmgIK
yZEEKMjlDhqsYon8CpwCg58JaJfTtkTJHEI2Mf+nez2nQOXP0ZyEtNlSSFm38GQabYNAu7FD8pd6
Ix8+Evr5Q3DrdNUWZBrnmEtRtGXeTBVaSMKgd6IciOuujWpkZSqoigF29BmK0WznNBQ+B1g/Izsq
fhPjS9v0LbgI9OjoEzlP6dt7ujlxSlmS7YyXJlWUPIMYKTvyPOoMVVE9OYTjkXPrLxDj1anwETwC
UnQjetdkOeeH0bR0jt6JcpDAwSBDAdUPZHt92KSJQb+ryZSxRj/s2R8iHalg2meaR/7oj95C073m
I3WQrdJGbGra/i3qTIobH3MFCp7tWOfQHA6i1ZZVIJggGP6xkBJ34aXnz5P9Ynnz0oe3rqRX830d
IfO390UN3ZAMHYc290nbo6mx0RQtzO1umu2tiZZpgJiMCSGj5YXJ4i7pdF0iuYATTpl8ysnyo7Cl
XpsLujO4ZtVPiMpkuYhd6pII1LEMatl+rkGEjCEOt966gHjn1EBTp8/861CynxQHBFU+BN1f8R+A
/Ba/LnW/bYbnpVH9jFLrgJYXRPoRTB1aU7emT+ultsuagMuwSzTxU2mM0Uc2lyZ8VHVkVAeZI4iP
BYKcR2/JvWKHIjC9yN3ROeams55QOYxHEJbmIWh9GqwhKLgN8r6CSumO7ceURX10Mw/SNtYnXotW
VZ8zM6cx7GDSMSsVrXsgCQfq4pEBV6EyX5oSc6wn5V/7U652gSsEs2sa7QEut7svmny4W4uKfgNk
C/0+XExa3ZadL78JNTza6ECu6KCVXcmxo/NsBzQOQSY7js0Q7UQ0hfeBEhq+gcrf8g4NZSVUBhW8
rndeGunLcLXlAaEi1elaeSioynCpaZRSB4eJQ55C8sRXWOjDBXyM9E1HiDzL2arotRUVHmoIs3lU
9Pdbaflr6i6G2p09TfMafq3oaQrEMMiPNH7N96bdm5euiUI5bmh/du0CHx7avkONWQTpPaBmDo+q
d6I3ixIUeZalrIfRLkR+QLJs7K1O9g/d6AKE4Ap23TIPl07XLiUN16cwQeCbivBzPtrRcoIZMXzr
bLew9s2gkJZnyKSWeKSHxPew9wK5M1KjvZQRNImda/XF/Tw6Jfmb/B/mzmQ5cmPbsr9S9uaQoW/M
6r0BgOjJYJdkkpzAmGQmesDh6Bz4+rcis1RXKelKpapJTWQmSzKCEXA4jp+z99rtyekHjLOJn7Vv
etGLK+XZ+ql3jcsKxc7GbDed5qOizL7WvXI60JXXjjkEGjP22f0+jHm2mnBdfdgmA3rHl1l089dO
01Rk5sb6huW5NVE6CGSN69qzcrMKLwNKLol5fZ1LdXRHGHuhboj8vBgeGzFHvWiarco6AsCsxFGq
Tm5NMZonp6pVSAf6yZmXd5h4ydk2uH2mfhxiWp46eD5VT17sLK1FasDQnEVmy5dFKGpFnbF72odj
iTYDH0qeOiLURst+Y2LehpZZNSB5Zys09Xq4U1AG7/oMcXlUDkP62GVL9yyVqM2wU6OKICCBLi74
+5gE+/QCufFUtka28ufbwOwztNDrhCWjFmvI8Kl+atq8w8MxGXcBw42DMKUfjfhbjnbe2G+976qr
gjnExDjEHnnTZCCXQ+s4KY8Qgn0N9iA5C8Gb1Ci2Yp+6EYdH0Xe37uyWWzZ6aBhBvnr7Afz9Lfoh
NCdzJh/NthFgAZWxK8TkvuHZf5w5vz+uXU3eBb5RKEddnX5d+EJ2GYaGcUN5ujzArnOwbNgdk+Qy
xaueTXjLglLsOupj+MBeHzwGUBS+WEpYn3Cctl+mFQbMyALH7dCa1zaCBzTdrhl3qhseqHs15N/N
dKVh+X9d9RbGcoWDMWpoc59B2Nk8yxQ7kl7kPn0qHJZ7j4FRJPqm2JXOKB/RnFn8/ZN5xFBubQvX
6l/oF3a3QZNBNFqq4KGu5XpK+wIDuMeWy/G8zs+NrQ9HOdrzbYOr/5MER/FulRObg9kt09leam4e
em03hjWMJyW9+ZDPCjd0O/rNLsFUFnNsR/lJOyY4rJpMrhK2t7vV9LNHn337pVt9/NJplu652bzr
1dAGtFVuvq2CxLli8m5Y0VADGPRxlFqsd9ls11Rrb0tGA7epakUXoVjRt3IuuhcxjHbKoX9dr+CF
jicEVCVdi7r9lFprQHhLWsN29kp/bzCLjCax2jf+lFpMDKT2oSUm2rirxQF9FkRLrajB8fTSavev
SseavGGjkxdToYMPRHI1ayK9pfsDK8xemqdqkG/8TkoDOjee+poKphi94qyCAlkojvb8GLTCfB21
ZLww02cdJow3PubmNHW7DB61HQWZ4Z3spJX+NtDrJjjWmS9i5ssgBCbm8DEMv9oLi3UIprC2kubc
augQTrAUPL5rV58HedUFEwMoQ0ljPjR2V99YytbuvCbIReQqmbWbLBDyvkjzqYaa3S7Zqc7LNo81
2RDbQFaNoe1wlPbr/eIDlM12l9JDj4NOtVVb8q21eHCOJb0CWUWGR+USOfWYTNd0cfBZWaORfpq9
tV2wOFfuFTLCBGOHQYl4GmgQDE9OzqlUso9IMTjYNQleQO60nwbXOzqm0pvi02otiYlpXXV6MB6h
E3f6wYfwsOy6CjhFnE29Mz4EWloWKIPSKpCh1HCtlZFmB+oht1DzhGZmV3ftYmjrbnY57UY6Nm/9
Cs8vNkVTMl+49iq20xjh3hq3dNyOhQmQG75PeRy0RfU4sRbNDVYcd3UDVSWmf1SXF/WYMJ36Zhjs
wh/ixS3cCn/S2LfcDz5j12g0FrPe2MZYZVdlxtSYkAraz9E6qA47bL0wkPLGotwDw3DaTTo783WZ
076NC5WrvQVOjEAIX8+w/LiFNA5lKgVj0tHxltCcmcq7gzmcNSdQXlQXiQ2s2cZkFi30Ep8MocmP
KaA0saQAzwAx3LA26ZSZoxlRwmVaG6EZQCI3h17m3i+a3XoUZqO/5FXETjrwA62u5Sp/ZxOC+LnJ
BBxHJ+0MoH94FA0v2whTtY5zbWiTOz4yZK6TfdH59ls6Ta/YQNLHNBOvaSAcYkW6uX6Y0ZxsEj+R
O52Hh84m4UrGct56qhazOgPIH7dTJjFAdWIVoYd8VIR17dQPsqncWErQcqOf2+yv01C/D+S1bL0W
UFiHd+yayaevR4bq5y5eedjYt0GfWQ/wvKSEYEEPivXAggnR6c0fRivKO9E1vb/p8blf9W3TPoxd
PwAjUTCUDnSzUxBJtQoOdVt05Bh11ba8JDY1pW5sgiFrT2UCO8YslX0yBcPUNu0Zqgcci2LTTKa3
ZvTG3apM85LNwkM41oOp6zfCgAuPrnEeDkLOSRjAC8EnWhL/ZLs9KR6BUSdoWxFqjofe5cNtFprv
D2si84+EeXx3Qd9NseSmhH64lPLMU56Hf+6W+FsL6gv+hOSepw4IFNInorER2VORp8YrHUG1RUwU
7Fo9qLee8IpbDSs0IHs3e9ab+rEqUKilHNy2HpC0l3Y2hzaEKdO+WHpC9oppEa+QSFX4UU7T9ghe
hQ+d6nTeczVFHMKtm4JjyXGCffNeZpb3Wiap8Qzibb6amCjHjujag0Ur+4mhgFle9jQlQgzZ3bUL
Upq6lc3xsgjtdxsnJd7apr48tZXZf2nxneYb4D0MaGlyt+6hcZq8jXqZq4EZ2NrSxPTmwoisin0k
dLW8cK4r0ZtfMrAfMDgq/oawwNXlRyWvC4kAiAjcFOEcajA+XswRfsL1p/H4PsJvGD4LTm1ZVArL
0l958M4QdDR/nvbaULrxIAptn3eO+XjRM2wNyCAjjkMMyVhFiy/jBKWXHUlT23ZMUGm1iWNdMVKU
J0EYTnUJxjHllepH8aU0B5VfEDIUtvlUqfcBIInccVNyThtxKdofE9O0KWRSOG2aYrKONM+BdM25
WinmkbN+xT03Jdvay4aTDSqEsyzlyBBXSac5G62r0SLr6+Q8DX1VvXhiUlHZW31c6Vqnn8fZMx6Y
+vkBaiVquNAd5qzazRRVR3a/Zt6oLgN51KmA0hN1idaerWwGaTbiOAVKUuuO2OAVx/mAUoZFFNlZ
nRV2OW3TyWXEU5cXD/OQYGDnGIvNEmumSU1tNcn63JBTU96YrTH3MaeKpGRLC8A3i0gaY1otO003
i8a+cUcr8cPS6HLrrYIupjXRhCWxSLYM8sj2ui6z1m2DiNO2sgFErlndw87ggessccZcza/CEZW5
vcQNJKO6PC0+CA896kcVGKRPTHStIAQjPw/GrRxFlz+nKTSqNJ65VRjv4BKyGoyhoE/cYZtSqzWH
MRs1Qi66Xk3OJkOXVTcbp2MG+JDoJjOhnUDANTSxXGxNL26LUZRcB1tDxjUWKKyZTUzI7/n4X2st
8HS+x75olhiOlHKeHemY2cOPJrImLoOQoQIr+KCZRqLEieTFi6QAHcNlPsN9uHofJGDoyt2h9165
3zqjD/KXUcyZBtzKpwGncbJNitnlEcF2PDyNGQ0F/2qgoFRnvQj0xY7GtB+7crcydeNq8cgr2uKL
hUFwqmPA0OPSnKyRj7eGuNpMs48Q41h18mANxJvAMUJAm1tHfRy7pUUflQ/UOJwd0m6LT5LwPOSD
bVyijro2EZlRuouAHXMJQBsNvr3LB69eFkF3eKLDm0dIvYiJsjdpo+y82gh43y0UIdm0/tVK6edv
Eq1yE6ZzUxIAvzDsLrA33rJa9o55ZP0k/LF61FD9DKHZYooL7ZF7Z4MKpv7QG+LUmB7pmSw3rdsH
QAQl+hkVrmbHUHR1x+W7+v8YwHO5dVDt7ulP51etnlhRabrjdWEQB7YRVo2IbCJ+zhJa9VAEavYO
HSWcF1qE4YHdIq6v2clBR12pfDFDztKn8kNguy/ZWi/+T7zRAAsHa13u+1ybFQWCVm2oQDkhwqB3
nB0A06GOk9pXX+CQqEWERjp3xr1f5th857xp3qXOYD3si4mjQbNqE6cRWRDeRTkh+/2YOeX0kWog
ZbWIitpsorXM0i3+MegC23o0fERDZhdcXOw2NCIbJM7e6FvvpYKJQMPSS0yoPjQUc4cTqrf05xqU
6RibujMOz0gykHOEUqD+i9CadBMFkmGid6K5dU45edeh3VGHXysGgQr6DXEuXulWRy3tWyT2o4Pp
A82fqJGUmMvYx37jBIzKtCHb4afgwngq1UILzd++ExWZiyMNsy8rQgrWRhLcjQRq8TlXwuUMoW4X
LnZsB4kfbAo0H181RFU0DwuRXmlsw/0rh8s5u/OKWl6qLmjjeyoY9yhJ0su/sEVay86a7OIekHVy
jXwz/UilwTcPvEEho0tGOiPrmsM5yPX50VfOeDuTTMdHwF7H1NqrW3ZTj6QgVTrBvUH70IuDop0h
cpN6F89odj7Plo2/0Sl7ew8lAwbJLJ0HcKntdjAb/dmVvQGcHH0kDJwV50C/LiG+rOWM15MYGXPs
IamHBEn2YZBPwXRIXYlqrm8ILQrTZFb8uQHpSLPkNByJxlvMLZMr5r8Ai/M+TidrYuvFy00XZoDR
igc77TuKAghn19YoxqsU+p8f604qvC0CDfFpVt6AGnpo+JSoFLxX0HjwqGoK8JtOu1S8PWnKTUhN
veShWyYBMpmyyzNYcn6BIox2ye1a0wEIV1cId1NOCP9iS6/zzdopfid1kPkhZ6lFPFni29xnDUj6
XkXz4CwvHrvFdFJDI0VcdRNML7zNI2/nOB0HgpwuUG2211aVmCc/q0oP+VIC2kkSrASbKDO/LFVe
HpUm+ls0hEWENs18w60zNsw/vGCJcqeHHuHNdr7E47wUfVhJf0gIwsv9iv1XWtWpMMzF2Q7u7DyB
mRDqTOeqJMXNbmsCBERtXOBV6RLWCETOLcoXfePNzsKhIDBxW8AkcOpNbRRYyx0l54jnJlUd9Xmc
WbLzL9+bezNbM21oy2yTs1/V1nOH+iMNp7F6sSAtPEu4YWGWN/QeUXoi4EonlnwlX1Jt1lNqK6UR
nbca13LEdtTTd4FMNGoHWXBTX7CE3s0wDu1xcDo8KNIrr+gLeHst0f0nOsa5xzJI3S/CXK2NsvX+
fpKLeSh7wFtQVf35Uq3pNZKehhaP1/f+voe7TNBgoFE41Xj+wYGYU3WPizePJc2tWLLUbQiOzrih
fDFOzdKCXihm4zlLFvUM7cIIRT/qWDqdclP7VfINubMe2449PPqU+zvDTowvLcr4Z51fcSB/8MVh
RXjGC+RfK8QHOzEN3HX++IZwergVo74koT9AeeI+WG+DVAMqIQ2oVzwPZMMxo7di30M0w29fzZ0p
icWsjdhXHFQ6MmjhnmUGQYd+ZT8UGZ79CFqldhCiMRjRoQAtLet9Gen+y00p6AfJLzygyhoUkY/P
xnvmRNvW4l7afWs7NwMgQ3b53vcvminZ4ctGvEBKZd0xa2AQ2t7YCxKfZTebeEjM2Gp1NWRQ47K6
WA8IzJfhMcnV7Lw7jd2W+6L164FYNNCZwyVzzbFnyeZVorJh1oZuowiM3CVxceiMlbLR15c8kqUr
dXUYF0UXM3RNBdvHbmb/1W2I8YKkI4D3VOxjTqY7MXUe+omYIMY0RWgDF3xCJk0Zj9prwaPNTYO8
3naQqGai/aqDZL8kONLW99AginkpwUCseVqiYhJpchG3swY7xiBpka56dzdZ/sARJreUK+VT68/J
VMQMiH3OfViZclWci6LtxzbuZxco70YXFhCoL2O5TsYS8ioXAPzc2pRk4SoydgbCxzgVBxEd68sn
sd1UD6pdlqrJ6z6PWrqacBETv+Tf0Oh7rjoBYuDAfCqWPqlcAEVkHkzbvx7P/TztZWroMafHOwsC
lSEdM5mfp4a5s2BNSnPvo2zFZaABeeIi/KhLGDlUvS1jqb8ZVP48k7+8IzZuhpUX7zAj3wsq4Lea
DJpz/qDjl/ha/3jH6YeqxnIayWi+9zJ7RAQ36QpAfpYXDAV/fOR/RHP4d4mPvw18/H/Kl/z/MDqS
6+zzZf9v28sfeA6/CZL/F8vhf/3Wr5li7i9EE0FgcC5WmEs+4680B8TKv8BTcBn0csdePHz8069J
294vaEPwthn8C4Pw32SK2eYvuD88tECubUKC4C/8B/GRvMVvRvusYoRdF9sIaxrDEtGxP68tVCmc
/p3MPUGgkbgxDXXrGHBC1mUpV+SWvfM34oU/e0PG+3pgGw4xa98Tdn4jMCr51AI9NK5hh36tMc14
zgL4b25FXZguvfE3gqafb9cfHxDvMt8X83QcZ78TZwSFi6obY+PJazP3DTK/cbaKwvjU48Xf/eba
/4nl6XLn/2tq//2tuNRca8cByP2H+1Rmc5aOpWGfmHA7b7lXyL0zQHpgb06N87CuwZNHOPlZJo66
/+u3/pNPyUpyWA2+jvnn91KGuSvxYsNuPPUm1L7GR5ACha8h9hL3yd+6rI0/flBWoBGgimDuwxjh
50VDY7mvPZXbJ1o6vJEnOJOGnLYrSPiDVwB8sgqRHfFP9gyOJd3fZ9tooR+pKtci3WyCf6TAuXzz
LloqlDc+EROMu3+3J3NMopon1v3kzzhCo6CGIUVDgf/8372XgR3fMljCLJzfLai0sPQqA/CGw3nG
vWJrwByHWt2PACpf/vqq/iyG+fGxcA/ajoNIzNd/T4fPByFhXo32aUoyQuD7YDOakNv++k3+uHQw
l7vmJfhHN9ilfncx9algiGhW9mmlLjwVBL5yRHKFhrm8BGX012/2O8Xbj48EPOYSrYDCEBnTz0uH
JFkD06phnQjRLOvYmnhPI9GYuVTYk178rnTe0Ixxk1J83i9Mjwm7T6y/Axr8cQWTKcG2p19uVdv8
/YJJ8G4miVvCBMQUfLTKxkDHlgBUFNjoIp3eF8LY0pRuuOBeMOLvN69z8aeyg8j9X38pf3YFbIpl
yCRcaSabP38nZRW45E0Lbl5MC/e6Tp94bsb2ZAvoF//8rVwXNavh8Wgxf7+iYFfKVqLiPOWMIu5x
/XDLQuJlq4cd2v5InOaJ/+fRxD9v9WzfGCeh6hMZQvLLH5cvfEGoiZ0AWrzguAg1BkgvjVWJl3UG
z3ZBcPt/s5aNn7fgy1teUJk6j2BWs40A8OevUpRInpkHBUe639B0fVgUCJN7de/OmrrPSTurNxbm
7tvMh5Ocp9xSZJ+1J9qSEEMBEHT7tePx930HGeySY/lCx2RF5qGBg86N9u++JOf7I/Zfjw2HBz8h
0R4LMdBpVfJo/PlvJt6+sFVt2ce+0ustxJcVVrOrYbDp6U7j+FgYfgIBk2iF2kIs5G7yYndSalWN
dYl2OZj0hAuJxmv4WOlnfaCFYekG2cp9ZYK8yOJLL2lCmD5zcjLSwH7rcOLeV24n99Cohw+kNBZS
V34v7gsIybPJgHZgwn3yU9uCQsgXGC4oDW/TvNLkhn5L8DSsmVZEWZB0Bq0mh5emGJVzXAeZW0aV
zJkPQI4DMFo1He/BEe7kIji4ZUal6xjSENSgIxYYIrKWFQJaUrxA6BnWnUZakXucOUqdmPLUMubg
3GTHssqGjxINOO1w+NJHoE/LPXJJdauZgzZxbijT/NWgJwmufLXckmE2J5EnAGisPUYAb9DXWO12
YTpvixH0Hz2aDJ7Q0+S8Yd8w38H5ofvrvO5eukO9c2bca+goaOSz/3IymQOHJ4yxAIbVrI6bVF0A
zgkpVgxu+UYTKO+gCfNdguHlQ9IZjenWGZ8GVOxpGIDUv+/7dH0yJ1I6RGBznWp3Dp6YAPcfJaJD
M3Rxb27WniFg5C+XdD2x8FO0QKxDgGGZTg3ckU9EVxhne9QZX35/yqEM9qGuYm2mtY8L50KjGEBE
eh4rG5MWGoi6WVbvmF0KEw0p0m3aQf9D/Hhhpy6u2jBY0NzYaSrjjDeYVVOisn3zXGzL4VIUAghl
e9ESTRd0+FFc9kuNo1i/6+2pq3YmM58uwthVMqkeeC66bcb91+rpJaUA+cw502rYhgtwbuQ9LZa9
2IOUCm+2TAgTYtzEWp4KLXjq9YSX9Qc4ukqz1K0wmCSFWNgv3CDamfALaUxYkSAx4nr1qpW4x7x2
3qa2c97cjABwkiEkQgQc8PIBOYG5X9c59WIzde3XZpqaT/6aL9ccMquYKUBLFoFWGf7WyHV5zCsO
x8wweBt8V3StmrUdY70nXBtuZY5JzvWbMvTAi5x93SddwYaCcjkCBpfWkxUpYKrR0qzLpxJ+ymZs
MyGO+PKgR7MmOUfrfXM3iJ4mW5GM9deWBtg34sHag2PCK0WsCkt5YUiC9KtkZ4rWio1r1oXkS9AW
8exWpey3vbO473AmjRjbcXPV9kDttxd5LR5R4tRio0B9gmysPTOEMmbUOn32mmIRg1g7iOvFzdxd
1yzJyVgGr9vRnXGB3ZMWv5CMAjx7bo/0SuiBKVIRXpuqI13LMcl4MJi5xX7ikDpQzs1rgTNlYDyT
9XHJyGV3KUYZBym4YcyBa23TUQPS9UKXVvuACdmYAOvQib8fy1470FtENymzfktS2PKV5um8ybRc
u1uCtn7Oywnu8NKQSNpc5oi0HEKvlG/eYHN/5KtGpgE963GSxpYJIC/ka2dbZTrbv5XQXyuJ3TZi
18NVOERlB3vPCTHWEhN7ufJivqLS9femBT88bvIJo2yS8EY2mpbYHtPs4GObjKqhB7WLYWhj1u34
KEqXfix20+3olIh7Mv298voW8mpuhnlALEKvERqFoEDf0RODbmrA+OfCr9mVa3cwSdBLbWYvNYur
1guaW30YGWb1A4tac6nI3hY6aWfNLLgl+p4Tw6YVg1mcSOChwDbB3ncRu+1AU5tBcNSugfFp0VeW
rM40A2YHg/GNPypHx+FDGH0IcEJHhuIlkFexxrUviWGrWzSsGrziSu6HPuB57EMeRoSFd+oEDP/y
arjQ+l2ZD2xB7MYUZqJlt1Wco9C9UcK502p8moR9kVEQNrO3lU1mh2OU4kUIlm2EVgHxJPH11YvZ
din1XEYOoGG1JgRbTPGifsUV6Ytvi5jssGdskhCQPvQMTe35a+3PHWFXpeZ8Jh8lOMgs6PfIYFIG
Y2gDRgRjRfaFLvobgxZr49j5xSa2sH08VyvO5IccBru1BzjhnydZIBehd7zJ5rnbF5q7bhHNiMc1
SBHq0ICZHydH1vduKr6Z1fqsTNu4KZFu7NlXPcgpgaTtOQrzIwUX9rHm+fyQohsQt9zxxaabyjRA
TegRtDBlebmEHYrxo+vkZNgpcB30cF328agc+3TeD/i3T3bXLtcoGax7F5U9wvO6HI3Q5SogMKCf
8KQ1k2o2yhiqayWlfbOCz7rpDHu8r4kRiCT5b+/43SvSFOBetYE7odsRqxk6iZm7tPKtPEKozwhh
XPGo1l3FdoFcKy5q3z4u8/QlEdr8MA9peWeMo34tEcm9lgjusJpVWXBRjhp52C1Weg7sJb+WCgSv
FsxIdjIS+t7MfBYnDAHBpsmd8YShWktCe+hruTPY8rYaxewUI88yE9zdiae22EOtT24pBH5ta30Q
eUa66zKudwNhiWEwpfPLWA3duNH73s6PSGyUE/koXNzQT7AonV2lz2IXZGO/55SrXRXolx5xY5vY
/9BYN8C4PR1jJYvnPPOE/2Yg5bgeUSbu4Lwup6bo6yoWQQZQvjU4XmRsbruSxnQeCSoLRmyTN92l
JhLNsCngm7EuacuXCtoQzkznSuUm26ilL8GAO2oi5cKsCTnBXIwmcGCISSM16Ax/41eezYZozF9b
ho7JNtC6dZuK1D7YNpJrq3LXfT96+X2Pmv4RIVL/5FeLvZlwv0Yr8iLiP3By2nqWGaFaCw9j7Ozl
kYHq/wMVJ8+hAU5elGhTXsWoOqisV84pEKs9Zszgjm9MnVgDXc7aNYJcC4K51VlbX7OYmzWicbZw
hRwkHGZObOHI2v2WANn8LEhTeQcF4X3MLrjArc4gm8ycClMsEY0Vs0oAY+23dVg7RgPZuox7bxDf
aCWnt31R0xJd8344WrOCjd22DfJ3lXdMvzwpLwMueaNVc7ExL3i1GNJCcEzXRSk0mK2Xhc5oD/6J
xLUFRqU3PWfu0iILSNfiRvcST2f43FQ3TVCh72sw+9xlmsVVgwhm2AR5wAAan1QGq9n+cYL9R73Q
Ty0Jf/X//Klj+b0H995SiuVpNvzXdf4u2779NvzlT/27pupPr9z/1/fX4Mx16T/+9D+bZsiH5W78
KmHR9twTv3YCLz/5f/qP/+NH6/IH2fbto86bmAsj8/cBJO33N7iQbelDXBBN/74XeqgqBlV5/ye/
9Gsr1KNzeWmZG/CREINcDv/z1374z//QAuMXRvAuRscA753D4fRfrVCYtxi5SdXAIMAfYdMex8Ey
ZP/5HxakXAgYGGQCl9RC2qz/qBX6vXXz25OYTz8HFDVuIGbEFnbGn09iuZuDtzH67Kg6w8uJF2gd
5MfA8UXnaZwElWFTERTBgyg7Mjgu6XdJpE++QxZkz/N1L9GCJexUlXtcV8/mOTa1Kx5wXVd3KClq
e2cU3qLdlXAzPndYdh30mRZSsoVxBYYGs5+uqrn2sU7jhTDDsdZXm7Sf0YV44HrM2Zl/HVZjHWy2
pZZTAp4vuZlwT2eRNbfEKPWJmJgwa92XoFi8d5+BdjwwWNwwpEHFjjBwAHuF0cSJkSDY5lVgDhkP
hNq9nvGGhvU03vdk5my9npjPcKkmHRGYa+QPoiiWO+qq4Qzto76vC5D9G6C8GlEH/kXR3Dh6ytyz
EPeVw057UThsiO9Y9imh40eT4vVkZP6OrVMSeNLm7dZpHBe0Rgb3fZjN0oiVA73fHjzzcxXg5sjh
nDwYJgltQWa/pkRt3DjtAkVotazb0SzkYWqhDGeGeZvR5+Xo4sKNWHjsKcQct5an4WNv5ntHn1G9
VhVMA/hQ2TvJE2Jne+SQSZjjJ6PmaZC7qmM+CjMWTmGeXveYLs5zRsMCltI6XunzpjNbzFNC1t+K
yQ22E8Hl1OAkLKfS6+9NN3h3kqSNjYQABlfLMDf1/Af8/ufA1jCqeHUTicpBbAf50mO8/FDI3rq3
VKBOFqaf27xnkCZKXCamlb05rTvHa6pO1UULhTK8oJPMhgbFSbubWlU/VLKso6as+rNplVlEfYjd
PCjv8OegNlXlGOXcsY+lot62e1OdF+zqsVCOSQ+Bv1SDVxjrU5J+Wn0Pqjs9eGw4RdMGvGxRSGZ0
wjhZWacfF338qPj5mxR80p03NRwPiS8L7j2mUXe+yQEZrECRUNiu69nWrAFK6KTtStAYOwqx5h5v
Ar1idxyuzNK2TwsaXCEtzDMs++tWWevLJJFubLRhyI52Qc1O3lPVhRYqjrjjoLEbiyTdat14cgFi
gOJzr6ep78D7uw2y0tYvIr9Q2t5qMGNDAiFJRjEFD8cE0pm7Dk8adqAMoTRplvo2Qbs9AbXvu+Z5
mcfilrH9jTYQX8GZOw4q+97o9GpDL/29F553qIv2CfgAqcVoT2q8gFtaCcMS1TmeDVhsUXO5UssH
2miI0wZhx+uof7bHAFXAEiR7MU/a9Uwre5OMIo3BCr6wGfY3DEPUVutRfVRl6hwWtEdPtqvNZMIx
gK0TYpo1i6ZAoR29JCOqJjdfiF/pNqNHhQVG2DwU/RHA6dVQMzXvBs7qDWaAhHMSFEdk23Yd16rg
tDGLfFviPkOrUPT39GKrO+E76YGMYvSAa0l/gVbkXa2qdUezhKRAIeRuLZV7bcuJ6AprPqCIS0r0
4f18N9vo0IxF22twF8+zbWQNNxiQpll/aAqNA1TcGdIsbnGOWfUVbvlzLf0vbQeIzXXX4FNhIRez
TUqYzM+T28Xy8xt8/m+wqewDkgayo3LjzRWTg4+I0fhrL/nIxG2JGBeWeUqrhoYZ0u5Y6GmFKtau
yC7LqtuFbTfMFPtd1Ur8616zvK4jQrUpYX+eRtZgvqjlNVgUYSt1rncPpA89NLoLORFp9E1LNATx
gkFFaZ86iXGg6MKOKSDeibByJh3FU9EeUAUSd5Rj4Y5b3Gb3Q+F9E60+R6lJeMGc+RXhPD5cqFBz
Bz8UyJRp4tl5zeEsAlqJKRHlnYYQlaYfJ2N8Wz9qFs78lwom+1HPLFPzXdOZjTxbtO691AqYZZld
kJmpstl0b0qJTTEsAKrty9Ev1itFY+lO8cB+sGTCLVLOLL2DHCbnuYfAc8zWeulDTgzOl4HVTz0J
oieLDC3x7HDGMHnfkcJo4jikH9Iyhzx2CzqzISgazB/dcEASmt6Ah6kegPwiR8KS7u2yMmHhBuuc
vZCr2m8mZGN7g4LpzWdwxeHDl2ik0mWwoXJJThWeLQihW+cxOUzC5/6wpgnFplq1O8HW/g2VH91w
WIvz9YDH4XbBCazHHnEMMlyNBmtL4UBICYm8Hj+j7OveOqnnLzyT0yYk6+C6t9b6JoHb8Q3u9ogM
q0qse5iL02etrNZzrXsHpmnV17q23A8HhF0e5hlCQaSFU7WhUZofHJpBNbtt1FM/LDFnZb/G7cW3
SHR65j+N0+JcVW5ffaDNLpJjPaKtDKE8zXdJZ7tPPEeCDW6CdDsui4lUnI5cEhkl/J0DQmj1XuZ5
YLMZpckT+aDTrcLlxapcMu02L9xecNqv5QvZg//N3nl1x22kW/QXQQs5PN7OzW6mZhCpFyyKkpFT
oVAF4NffDcqekeWZ8Zr3efGSbTF0N1D4wjn7FDdMzxP0Q+AJA5rRaj5GKD6/ubIrLigTH0jWQlWf
clleFRa9ObQoblZk0d3t3DkEXvS6B3VqE0XJ6Bi273WLevsVp5n+jj+u+8JIXyHhoM9dxVFFMzt2
k3ElrFzdEVdK7AX+POPdNaf+diLoBk4nUVaHIZhacQgAqHyJkrFm5zfHw7G1pKM3eZZT9EdBlX/u
cAO4q7Bx5CV3F/mdMTrdjS/b8sg9RzTGYJvthNN07BbOVYT3R5ivcSRjl9YSEgXrYsPbD6WbXVCM
mnskfgG+qqFG5Ry6+Z7jOQ8Zcqtq7RR2cJ607K4s6B2oclxzMylUiSXQmtXiI1kjpXS3nYnmjGw5
jJYpsX0r0ofpgnu56T0vOpeGGkjjihu5GYO8PfaBi9yoKmtaQZHLYJUlQ2+tIQo3LwWk8HoriVjB
AgdU9TsBsM51TKO6cWz/q5uk0VOQ1tUbxoNm56SLgosjPq5Q3BSNsSaxlRMRq655zOD+XkezG3xh
GlEe2rQljdpOvBluqDM5XwMt0pNkPvyMsQHdX1gxe151QvVM1WzgMuHIH0H2YJ0immhCZhp3Cods
ar2hMSR8qfbwerixvPciiWQ0hx38ynigibeJqQeuJbPHsVsH1reoszt8IJWfGFdhk8cvRGbWTxNQ
zX7n1Ol4Gvph2jO0NRiPCYZATAKKY54Ud+Y8ZC9dHdwkk9o0aaXW2AG2OhwQmOKVvndlhIo9wMGc
wHLLNuDY7VsifAyswkmw73wKi5UnlPs1Cmab6POmTZ5rF+nqYiYgM88ymNmtrT5jxFYmyQ3Ds3mr
yVo+2ujj9rPryc3cOuUOo+5wtox06w+i+p7mNnoZiGYBWb8ZgxHV14y6fSmeEi+Iv/puE+9UY8I5
5NOc+3Ur3OE6tcfimFBmsW2JPawumUiI30Rpnn9rsYrUK7H8ozXSkqPF0dcNecWfy3gsHzNUynsz
86BdW/FwFi0mMy5wn/5WACxKTGrESicYd0np3dWiGw5hFqHhrO2keAF3QhJdGmtFUl7mMRxrW9vf
dvE8nwrDaq80yTVnXmGJ2T/L3uM5k5iepaQN7pDyR0597EoQmOw9PrfTqIe1ZVviLXG64A4jgPHd
YnLyY8H6vy7577pk03T+U5P8f+Xb17cKycxPjfXHl/zRIrufFkWP5fqASyzUdSwwf2+Rw/CTy94c
3QWB8Rb/pHv+XS3keJ9MPElBFJpAe1gn/tQim59sxD3IfACTkBUXWf9Ni/xnQYKH2o4WffktTHth
U/y6vc8tCqDecY1DZBhuDhJvmg9D5PaPP70n/0JI8+eF+I8fs+xEGRE4JjkZy5b3J43QbPViwmZr
HEDcWOTzVoiLBzO8rSihq79RJPyypF5eUkTKAiWEA9sJTcKffxafRc5ez4kPk9VEt6Yvlow3C1v2
bLJ28itywP7zi3Osv748pgw+8idmKhbb6kWc8NPLG4veY74g4gPJ5DEG2K6RZ6zi5KI1mF+ZdDJb
fUbu4tg7coYV7Tfb32nv4+6q952XkMKrlKsJ7yKSuOUIO0TNyHpsigSBaaBaMJX20R4VerTXM3vw
yp/sNZy/JX3Oqu5LFAd7lrjyyZJE2AG1b3cEf2Q38UQmHyF7HvS9pE73U4c4mCU56GDGufc25Ljv
oBfm57RwxXPQJtfmMGVsMcp6PWDrPcycj9fIAfxwnebOcG/3hKnNztzczo7On2wzI0jbjMud16X1
srFT66Gp9cFsaEa7ubP3oWICLIB3b60Un1kpnf4UWLK5wVzAIAWh7ptZJsah9BfjoDD0oSP0K6EA
jGIfoShhyn1I2I8/VyMm9DkdVmanUbeL0N2ZvS1es4LZNeHoKT079oQfQc0R8xBim9O6zXdBzT6G
jDGu8zXDSI5606nqr4MI2tccLutnotnsS4QWlaQ1s4++5SGg4RVAQoJOK3tqCpgk2bgThM3i+Q+d
lPy4MvSIEnPLW7PEZLaG29GcA2DGpwkv0XM4zWDk44zoZJzFNL8zJn4XM9wtaMALc1NzHY/5dEnh
7m17SvJXoNpq14ym3IXKZxI9QmT+Jqoq3ad1+j6JvN0kyEBOSRQOmE1mL622PW9OWsfldVdW82fC
UYx7hzCOszkD0Fv1o1Xgo1SmsSmyPKbrbCDF8RA+xi6mdaXrfutMWcHCOBm+Jb0vvxbWksw+J/Tf
dO1ZdMVb0MMB9t87Wa415rubumTpRGLTN9MZNZp490QzPq6KInmKepTeXdyWe4MsNbiE1YjEncjY
xnbNNWBi6rRWnnIaWPxdMgEkZYb5G0KpmL8cfHHiwdlgHpvwwPvdJdalffbT/s4btbZWYUh4YqS4
e5h2KBJ1XKAnFvGtVWDsPGHIazDs81dJqBRDoNb72kJMuGUmA6hqlvLSedJYQyC5ACXMthTWL8Yg
nBt7Tu2tPc39jRHMVBuRrx/qOiJc0IrUbqrc+1pXnwMWj/YhKzAektDNwmt6r/2MgVZM79lsiPwb
c1bzYWvnqxnLz6ZIqoKm2B6IpZ1KwobPoS6n8VhGLM+rdYqhmpG3geT5ueg1rcJqxDqiE96IptsM
k+rzRxfcaMLGn2FgqPRjMMl0G1l9kLAExyVFmCZAqpXXmShDZFjXe61mP3gZyS0Nd1DObDyVoe7N
DQKPKdz1eZ91FDiVhPJZ6Dm5qMJbENBtpohX7rCarxqgNPouwZMZOnS3XZ+eIhYRYBwAfHqvdotT
HxJWHVN7aTFG9nMORpKNA5SV4FtA72qtUgmj+KqYiK0RDwXxgBUWgagvXg2vLR4iRXgsG06O4aYK
yGY1mdAE8WQsXEU7nthq+c4VeCRSC/WsNP22kUZ7Tzr4Le24O1vsjg52ZTDaHIsJP0i1bErttCGG
se+W/xzEfvwwTYN+JxYYr2JNX7lzcQQcmxK2zWpwMfYVdB3HlnzFq2zU0VZWw1yvqy7GA4a9tDl1
7rIADVRg7SyUVBvELzgKW7ZDdW+S9QhzBYdGHEdf8PRX604a9cOMygGnbG0M2GSUru5Hx22/u74b
nvlFloTDZQ3bTvR5Gyi1ZboVhBoc4XFEt6WX+W8lOscU1rMiIqEPqntDFwEsDwi49ZL8wP/zDEli
YyjKZ8eUbHsL5LDAGarmIalSdC89k3bWSk3hD9y35ebjUfe/KvBvqkAHkRel07/flTzTHGR19qc6
8Pcv+r0QDLxPNuN/9GAeALAl0++fhaDziaWHuxgCyO/C6/VTIRh9QkLoWmgEkcAh3gbv+M9dCd8N
ZwhyM0oq2/f/m0IwsJa66E+7En78AmUkhMZjY/KrBpinTtOwhbcOIYqgcklxD9dYGL31XE8dKBAM
R3X8ZapDD/9umKRPJlPPtWsi6MqQSd84jZ+tIqGcHT0XNH9Gv+FdOiWwj5jmPjb1VMdYQkOCmeUj
HseRqcLQvZlOWwj2jbzBT4wi6mdb+tRpoK1K1idwFLy4RrqQJtGZtFbvrTY79A6jjY6dOHf+kk1u
37MkB+V7MbIWLZymGr9HQRQF+VXG6PKG9eNWVP06JNn3ZBI6Gu59ciIeNU5YmcMnGdybQdqWteEQ
MR4N12vJ/iTDAFQYyoyAcJJVX3F0bgJUGjcWsRIb3Q3GV0IMKoWaTYW8LcScHSym7+e8tQZEPj7t
HkV3A3FBa2/H6Jm9T198dbmXTwkYKeaIs7vxyPt+EXnP2WLF7sbAVEBkq6OfbZvygOLRSo7kL2T7
pq3aO7LdTKD4ceoeTWiyr/jIs83Qj+MTxC5aXpJXGRvMqN2ekbaSMRz4o8FSiexwQs+oAbpd/CER
DWZX2rdYuOduZ7AMehTMW94GYPAzWRq6fXUTDq2l0H6ELrS8y4XFe5E2HLXk2BI3O9naekwyiRKk
bL1F8uUslYFoELn0jsPWAcUHUheHtW61DT2F9CRMI5QthujqYvchiLVEiTzm44+oPvhc49YX/qoj
1bVac8DyNfB6i+Dc1mP7akNfqdaerOLn3MVou/YGH8c0ufUIXNIEOWcyetFz2BTk3hL1hQZvMORS
KaoG276g9QAlzcuoBqwCOmiGeT/KyDk6qfTeSOlFoebKEEmWGPv5FNWLXgzbWXNC7o/GkAQ5XlCw
vCl2ByX1JIu5TK+McOIX0FaHPidIcnSblYrbV9Z+OImTWDG285i057jXgtLF1gZx9gbIgYZ6S6xL
cpRL2CbZ0rn8hqHKWGcFkhAK4OXbpk0nyn2Z56iDGpQjvVr5BmQQNoIAP1aIH/hzOEvElugReQeF
XjqHuQuc40eq/MiCj01OL9tXH6fh2jVaXkQ82OZdmCn//PETYaGgw/tIWgb5w7XZKRC961wzwdSi
QNyH+BuxnatJKNoLnHpvJn64cO2CADr5pmhfO9ua1arDOXlIqHPd+yQn1qhwurQ5Zg6I+G0MOYAY
Ejvj+ycOq7v9tKB9eEr5n12ZT8bzx28JTnxIDigmsnpNK8Yv67U+V5mBoOuGPDeWCyXUBDytvuZz
xtPXzQ9SF02xg4/DR0rG0PKe5EjWbiSKs1O0KKEn0fDvEcCofMX2FB2tAQ95z6COC+JDHRzokhMq
yFHQupVpTTtSSMvf5tnjisx9Y7mmLLts8MIaYbVvBpZ+dDLVOCzz2XE9BoXUGxnZyD9mX1/MD010
PrWvDleaA4ARSzfXKZDFFcrx9izDYd20HuNbjyBPtfrhB6jqxMFi0Qc3WFLiUx5N0TMfpp9uQOpa
lxyfPhy3RVov3aGHbYja80FxFe9zHVa72bFsNtiJdz9ksn/Pmag5bAG5LcqoHB9CMvTWgS24sG2h
BS+GN+Dsm67BqyOOmtSbxquBYWKcpk2NoI+CPEzUfFgKvIPGqvIOSRsuqYXrH1xZjDGe8XPhHhOm
Z0faD97faUxjBGsBJwiUMsUPrPSttjx3S6FrE7bBHBkZcwxdshIgFh2o+/umDNN0LXhi3NdWW1/Y
tPtY84slLDkoUptYljlAeySm725QOVexkNkhV6H1rfQCEuKSYQx2ZDHn50742XenG/Xj4HnTsa3q
D1k1YuvMeBK0H88pU49N3RWwVcoozPYwisAhjAaRH9AB+G9jvTPDatrWiTl/z6ak4A7QZX8KkQ/n
KFpRuZI3EDuvKKj7E4QlRMWYkqzjMIvimqAGb+NpDPiYSKXtr7N4Ds7Qe26Ez7ySQXQKc53AKlJx
pm66quEQ3JTauFiVYY9bk3EFippQ9da5xEzZ3c+ukx6VGe2l8smZwSK+6buivdYDSTSFMcR3JO5w
mhDJR5ZUO1xA4b04ibaSJfRjTkCpZc65LWrTfooR/T0DFhEPsBzuUk91F1TihKUmvXUBRBs81AFr
x3IYZXjbod84EGPabkk4MV8SW48AssLHObH9zwNcM+hzZGXuAaSB/OBzK5GA0Rdw4+sDJNaKMYJ9
hz56CQ0itQ1FcgoBqqE7RtEnzXt04s12tAFuoIe3oCU4YkSFJtN2W8JANyliU/0FwnoF68plwbYz
q2GoAJ+W5bA2LBaECtX2OqRzfmTxGL5mbEGQrWaOeTvk7rCqTKM9Kt/hqtZO/mXk8X7S5TDcSNv8
onHhX7d4+OXK0mPrs1iM5bn353yj3Mh+mCKDxfaYW/cgIOVvCtL5lwlnXfc2Shr/+8xn4HOSYmaU
XBaIATrxQjMZ3yPuihlBF/GKUnA8K4n2u8RIqgIfik/vGLdCSFp/ckImJN3Vd2Cb47mbM0bzGFLv
gZWoV+wL8Ya6HlBrG3m344DgeVXUKXtUGNTtTUAHeI2w2q436WAa924BKzFwB0gxVRmslOuPV21f
1V+yATOy17RPbKpNdMvimTQ5BXud67TPzVfLTo6E3PRnAy7Li9aJw5KkmMijjHsLqkeanvrETW4d
lpLXQyAO4aAlOjakv6lpDZyaTTu6Z50iY1FogdaQB5xyk7TQC3n4GTdo9Gwm5um50mFzsEvrc5y7
mNlLHwqA3bjrWsti449lubFaxXVgt+42Hdl2J04Uz5vE7SBw+jzCd3gvzXFl261zj5PBvyMBRD40
TPR50NcKMzIU1nUxs4IPpLoGGEcY1pA8+WaHt10YiKhB/62hKXi7SFbVQ5Y3jPlzyo+djS5yg8U8
hxKF+RZMje+xR+/T9K4ayZhDPT89mkKo09Q75mdD8IWKhBeirgN1yMYefgO0vHtHmgBnapAuG2kD
/3SqubukXlUqNOS9Rj6+tL+pbqyrgZ3vfbZYwUXsH0OZh+emSKYnsy9jsHUVK+Mhfcnxg4C+tEIK
ilElT6pdQBz9KHni9s6Vj+LgMJqJvXKjNNz5g8/nIEWusSJUZoQXKID1tcPx7XEnVOAhUYwgy8kG
no4oQoEfBFW5b7UbPrcRL1y1o3iI8ybY9WMX51seh/oQMj/YdMh4VnkCnRV6/4XJUN2vRJ66m3lK
+lPjTox2zHRaaIRus9O2PTokEUbjdVCNMJ8CzptveTf4v6Fj0tus8L35kEayfEeR0R0iESGxWkqr
liipValYvTExrpBSVLm/zYyOcAVI2aiaw+FaY4rcxFMp15PqGLkEgX0q8krdzH3YOk8834prCQgh
VesqGqu7XGbOui+85jIACvQvZWQ489oj2WGlZE5ZUGuXEZhtktWH5Z4byKQWLHyruGX9/5AAhTrX
Rd9vp6FABJITLHffUwZc22XbcvJOTvISVKpuNrMDoQKv+2syWM1ljnWOmSBJd10xTGePTeRNV6cd
JCu2NZuh8QBkNKU8jVY37cM6G+8sT/aPqa6u4Duf2nAeN11kd7eQoHuGGoG5BxwgrizlxXuRhM8U
ahp9l4BgKdz7XE1Q2TxVFCA2xyopr3qCS6xdBsyU+YoLBJRInrrJGW7682WA8/Z1LIgq5PKxSdJs
a9JxnHrZFzrxfC4GYVTvkxr7OyOa5lsynkS2xdzvDV9D2T62cIgK9ALZQOr2no2XYxzJ6tl3wMcu
jVV+ZmM3picEuUF8dmrzTeqovR7JAlplIdfCsdBZzOdMfPU2LPI0uES265mfs4o/Cb0SpFrfodjv
dl4GsYtsOK/Vn+fUbdauI8IkuEvstrvj6XeEEV0xQf6pk/8Xy4u/LBRMxwvZsxCPyh7H/TUrIon0
MNkJdW2AWvsIJCY6Q1C0H2d4Ct8iRA9/4zr2/rJOwOhmhRg3WSW4lApMCn5eJyDwm9j89M2hrkQE
EYrSvedgfiuY/aQbuxne0xKz8k2iwsE5CuFDtMDCYaTVde7lJScfN/bWR44obiuhrJsKXTxEWiyj
zyrFisR6mgLQnYm1PSZEaH4zExZNNPSunB9sBO1i240FgaLDQJnZ5t5b4yktH3or8vrdTPgK6jvI
bY77ZaafKEDxjjRsCXA1av2EXqTgxHhkcUzeDYqXb1wy9W/hrOoHJ0qo6GXH6bH2UQe8mpU7jmcW
3IGxnJ0mDRaalfvZQK63YzchcA0tTvaJvyhuWRlb/l6kFuam3gqb149euPK7v3OZ/2UxxvrNd5nU
hMSEMJz5ZWNVUCHHfg+/yJsWS6WX5fQGwEZp1/7z1bV8o5/HLvgpWVj5WJyZfTj2r1dXKOjgupIf
VKYlH3HLrmMr647Ph3sPxC5Ba7RLzUgTMvOUff1vfzobxsVtTUxIhFL2V3ulAbwYlBMhNXlrP/po
ijZk3uHAqzGQsIPip/qStcra0BVt23/+4dayF/vza0f9i9SIzEcWaH957Tr3jLiJRXP44dlTGiki
KUid/Yien7YZATEvXrlTc5IJRsCVKeqBxq9OgnJxw1k/1pT/G2/+zXiTgy3EpPrvx5snttvDezH9
ac3944v+2HNbn5ip/cjT8Zhx/nO4GX3yAo5Nup8owKb8ExPDiT5Zrh39m+Gmi3CcK5LwU2zsfNUf
SvjfT2xE9P/Wt2z9ejdDicARv4xWlz2tbf/iyGXmmYpwjpMrZcUSYbVjBfc0R/OOeHm5zzq8Csr8
mkN6O7adyyYWfk90oUSWBzS+au90Vrc3ZWaa65/exn/xbPFsBrh/ugdCRk6c5qFp+3iPzF9X4yOW
P6+wQ/8YKK9tbqOoMG9DYHf8DkbsFcSfNQ+Z5RruNiNgVVIOr4xW9WvIqEP8ja2Pdd+D8+9grtFG
BJ/n1khuEB1qCf2xt14ruJu+QLfezjSOvhFuSi+3TUoJL+yNjetLIzws2W0b1yxqlOMWbSHKLAL7
CvGUTipZzgF4UOvIKzs0pn05bVximqqVQeraVSgGoLv2lG9HET12iIFwVMG0d+5myx9o2gGna9ER
bxeVNiXGACj6awWr8kImACWI+ihHMtay0yoEvGXtVGyn5ZWkIip22UcpkyO1v687urqlzqlF/DzG
ibEnGF5cdUlu7YfB6d8z0IHkKKLd9+nJraS5Ih+yfww+6qlonPZBP8gTAGwFaUwZmyyYKcHImPZv
OteZzjUFGrzSol2lS9UGNvTVXOo4A7MXJR1O5RcYAxR65gAt2Ega4x5BFoVgkE49OYaKx1gwP7Dh
L28FsDvMPRFFJB5MK9mFheF+FX2VryBK9quRof8Mi9HM/ItJStxFkR+5ruKwuvOgR1KxoqYsrhE+
985TnqBpGi0ju53nbktsg73rolLjDqQRqlPkQKPfenuS6+tdS+9erC3hD2taFJ9U0MA6jE7cbgMY
YMRvmhDGTVyV7iz12uoS/553vTuFfrGkGZTmVUKmxlVEzNoVIRplsolrs3xppdU/NkGT/9ZpUBr4
3Yz2AePmjBrfHs+OMiFegkrbIUEjcqTj1Qub+XM5AQO0s0b6GO6Vu5vBbKGmK9r0reCyXzm2GNeY
gBF/YqC7mIHSN1R/6uTpftiiC4z2bpeWW2kglbN1Rk4UoWuXVFYCERieuESQBcpyDhvkTgPOm9Zz
5/ovHt9kbYylgacpGrZepK03O8lTWM3T9N0G23rdoQhmJEtd57au0ms6AP+1p3lnERmk1tFWgJ83
jXamdD1LBMcYbxnKrwKv70OmV1UAyznCh46aIJo2S9wks/M+Nh69sWcL6RqlPEajsE5R6yGQHnkf
jyqYRb+qLLDUCdjSEwtT3j13iHGwq3yb9yrdQWMG2VyHsfuOKo4eLiu1eJx1W58hUtH4tXNXXHse
xFWnieK1HSK7wIIbLsvd0o3VXuEZLze2jDTccXRq+6AA1Vugh4tSPX8N1DwSnN27x8hnuJb5LCQ3
rQVOlpNQv7LcDsWqDf3JpGmZa4thiiiQtelaT6jBRfClJsph2HidGHOU8RaUSKdC4T1aKA5XFYwu
1BPMcKrz4v0nSWGCwt8kPtOJnkOkWudxWGL8aHw6ryyxb/vS1fcodSwAhHWqRgTvfXnLjL8FuBbC
vNWNaowd7EUsAK2Y/Ruf4+BUpbhzcQOU1XNMzXTJBkcyTWKncB3TOJ2NjvXEJnA685ZOo3kE728w
YBgyd2M2/H+fazTaCmtKrxRj3msNBvVuiYx+ghaIodyTFtrmAbV9q3FKYzsly7UvincAC0aN9zGj
h8F259/12VQaL4t5HZk/AoOL7egw2wYmORmrpGXst3PNKvouZqe7YqWgXxNAiPgILHWxpOoOkPQ3
s+EbAr5Ckx5A7SJJl13qntJIIWHRSjyAgSZcO6Yougf7Yn9uWKVfgmmsrANIjOTOdd2Wcgl0MMbW
IO2/NBNO4pXL+htg6aLsYARfvKE56SxEtaO6lmGlmAFbeiGIOiGunQKRwa0xSqPYeApJPGxIqX7j
fI8ukZHqXRf4/RffIGJknUTmfGZ8QaDB5ORHQbDpttMePgajHY+E/8YvyLIt/sFFxznPTc4OHnY7
EQqsEEFNrCOzgnuae11wthKPOQTAirRYmb3VXUUjbeGRPnc4SUhBHx/bwQih5ZsCiO7g8CKVFWz7
1H8H4aM3OnRb7OCj85xh1jjmTBTuIpzi/NTq3e6ARhG0XDi3YCbPeczRP3vlOQE+/I7a9xgFCIN9
D8BrQg+5Cc26RZfp5jeT1wR7tzFavmAe7duaGx1FfYYTFUeXubZxwWyILsFlBIuRltY0vuS66O4F
28KT63Vuue7btH51vUi9K4cpcgFSYSOQoO+XuuRraRTNO1epR4zxFMB4dPNAhVuyXFLA6AqZKI9T
cXLCDoSo5yxh7laPG207TAZmKU2X6OwmRlt4kufBfPZzKett53dsG2WQFNspqpHUM8Cz401OKzmj
u4JwxD4u0G8w2HGHtEWmAEkz8XjNsG8R/CH4uNI3VIHq1jDd4jKZhC2PsbfPcyIht44rghktROpc
9xmG0pVF4XUbF7V7pMRqvkAcljs5GNWmkSafV2zmU8PNktdfHJwgfM9MfbMJLNniFyURB85IdR12
jLx7jjPuoh4yZzIrUgiou2yUY/A+uUACu3hjC0FHbEG2mCyQxjqP2itgsgaEXx0a7srBxwRAoIw1
Mqamqy46xeTWLHY3dJrZw/jhgVvk3MwMF2vc0PcX+nwe1uznr1OvgWzVcIudM5Sb3iYae0IWgI+y
dfIqN9kCcFUboI/BO+ab7ivUyJbV52xEV4Hb66XA9GyxxWAUbacPbx+zKDCRH46/aDH/yQ8fYAvC
3V6NxhwwzctzdQYGiUQaSAoOQvHhJqQ8EZ/tD4+h+vAbIn0e77lrcSGaH47EaDEnqpzJGT6UrO4O
UPIJPx11nMY8Wl3qL/KXw4dxxOzYfPge3cUCGYqCgzaNnHYfNn6ZX7N6YY3F0V7d5DBsnjFfdxfL
0cGXLg7zfeMngpkvart3F8AT2vGgQ73YC4wURlKZziq1Zh4ZXZAO+wzI6p2NT6S6CtsswmMWtL9F
telma1po88hmnTymulHGqncGpp/jwLhInvxwshv/R5H9v7bu79o68FM/tSN/gR3+HwVyU/9JswIC
jS/5vadDbfLJdE3PWZQhtHCLlFb/sPdaFrpmy/V/RF1+GHX/oV2GdLh8VQi36cPCyzf8Q7JifXKI
dYN7/cMyHP43TZ39a+sE69Pj94KQR3fHr/cr6rDqgr4fC1+TO9+CvYAloCVWjlXo+Y15aloV2pQa
HfShYV8QrF6ZnyURH9YWAkvVP9oV4y6xWgidNkPnXLQ6R/BVd234kPkAnH25HvI6Q87R6pFEBpdu
ERtlHU2QJrTGJguyxq7UESx61WPQmAEWg2GpyymvEYBliDCjkLLNI5XwCimwMo851dY1jrsYr1zX
krjmvxic8XsKnIBwgBGjopfzfKpw/Ff5iJbLo05+TP0MCVgGZ8NgWb0wn9geRlvtdCB3SjEv+7XS
Hy8zVPs3s7VRsdWyV9f0RAzz7FSioxMsAWfSvhKz3NejKvejEmXIkrfJjn6VdMFNFEmVr/vJRMZp
GJBW/HaSe8lBMayMksFrWrnFoY2F3uUzxz8s8JpvDCcbrg2iB3Vro9Z5lXqyLtpHQbNvZC43ad+j
b0xIQkEPmvD0YbYjNjz11YsU7vQcz03gr0XSUTaMDbm8UNg9XigE/cF+icu8O2vPKve9TSPrWoXa
gvOghOktwSqxsZZENgL2AF4xLcoK7R191HPP2KXHs82wud9nudtJnKKChDzFpb5hmz+Z951fbG0q
uWrvyBKHb+ONFCofNqA+zw1U2eRywc5zRbNhOMoiyVfVgTRkHg+JGsKdrbXeapk3azhPKtlNtjR5
o5O29XhEl/q3IM7MtxkRz67wuBt3iyR4a+J5eavg99m7SFT4n5qxfYDRmZ7wrJQvDYmLPC4Xvg+9
vDyUKk3MjS2CW/LIxWawU8RViJq6NUxdNrwAXSy1TZKy29Gtj9s0ENEt+x0yr2KBFAk08BVIrzFY
NU5VPNAbLDacdEDCmxvNkUBem8E5gWs+wq0v3A3EedW5FX2NK4Wjb0LgVOwTyVQOJtlw1PRaO9YE
MB0iPKkPoaveTe0ZGzWF8yYOBQZd7oDs2AStg4qHhRW9gx9a58ov3St2UOHrIoXfKyq3mHp6Rnnl
KRvWGKpOZ9PH3SMhd+IGpNj8lTol3gxdMj2DFasO8YycdG0YJoab1gCCrVoD51oz1jedl+cIynnK
Zytb4eOnUg83gCSbJz/p5EobUX0khSn5LJFLU/zIuLwUbmuv+5k+Q8EGkw0pnCKI2RoTA2/ee2k3
rCdSN6NdU2NZ5GRB2XZqeXphJ5TtrajiaNf7Zvm9torpiEq/WQOpYKoxTtGKVfJ7btJsOJPWaw+z
3CGngVs3rv026ukzYfQeZu8kGjd4uAJRbDqHVE+0d22XtoN/p0EOsXJfkUU/TOLH9PV/T8W/eSqi
rmAG9+9nneu3MvuNqJI/izl/fNUfD0aefhYcXzAWtv0h2fzng9F2P/HwM02sPlAsmF7+w9QD59e0
yHFl5r3c2x9+nz8ejCAxHL4hUMUfj83/ytTz61zdJC8ZxxfM7cDBP8Sy7M8LJEzA5LINw3hTayA+
ikoQA7tDR7YuaCTvsRdMV/moltrbLOSrbFz1VLiseld9VHeff3r3/sWI01ogGz9N+ZffhuWCHbBF
MQnn9ZctwE/uGMTWbQHZR93YXW3dJAVrp9WACC5dj0o2mLK1O7wG3MjMjKoQnRuB6zzg4hlzJtaZ
oP4WSWne8j1Swi3K0nqaUWBZe5Zk8Xfc6qC5/vNvbP8yLv74jf1gCQ1H1IRf6ZdxsZsFKZ/tJG+c
kfsRWcJcPiEHCZ2dDCYQIgpwSM78EG35jHWZM7IwnX2lBGBRoRr5LaVhsNYocRh4yAzxIYs7k7xM
AVJxi9AvvSsG0uUIOWE8Ab3kGazE/7N3JttxI9mW/ZW3ao5cAAyAAYMalMN7pzudjUhKEyyKCqLv
OwO+vjYYGa8kRT6pcp4xUMQKkXS6AzC7du85+5zSbAQKFreac8bEOOS/GSv+/TJIlBGSC4GOmPV1
edPfXQYoJSGReZAlPpSRZYhCeWWlJrcGSgV1HWnfPlSBkb38+sNc7rXvr740JNa2ZbzDvcgfy6/1
3cvaugqtqg2LS+HOxgUXcH8hxNeP3SB6+vUr/TRJI0VbSg8CLMM6hxPgQpz5/pUqdlUaulF5cSsd
HOYI7mwXdBwoVrQbN3rdo45EwOGWfiLsMf/dTbPcFD++UW4UhrXW4thjdfjp5VFWI4NeUhvlgrzN
k55pHrCCbGfPebshBKRcOh9JtBuzeiSQMy3lH13mtYfRm6wb5YhGR2OWkPCXSILARFOZuGFc2pWV
NlRrXSN6kIZjaQGhFs7c/24Y9/cL5cpl2SASHOgBYvQfPz7d6YG32IF2Rs+Tv8ZN1wIW1dKuWM7T
UxEexyhOv4YuykU119HWAewf+6YxyPcO50yJXjeUxDAkwx9xI+Q3xhmRPP76Elv23y6ywMYkpAP8
28DqJxcV+3e3k9O48ByjTpyp6BZeJYLLaFHxLnt0hxfHJzFCvxvyye5XRI5JvzEKCsem2mXLVg9+
JL+H2ML+L7MxfB6TvDxQ4cAipGD6RFamuw7qIsDFttQR0LWoKQLk2ZdxKTTqpeQIQ4Pqg9QfKhFz
iPK9TdV2bybhNZyWPkvWy/rSUcV0H/WMs5Q2UE1N1garn+cVwtDkJlvKIOpb6xgtpRFQGKqkUY9I
suCmiw/aRx01LiUV3TltDTjsDQlE94DOi8przDuJRQTxBJoL87GO4MDuAqlRr80wG756H1Uc3QDt
S7+UdlXVEhNCqOrBYHTwLR4q6ESUZ+lD/FEZDkuR2Czl4rQUjsvY7rYeSeskt6LeGh8VJiInqk2G
tEDqhqUIzVtBOVp5t1FAWOzaMMpuz1ZjwqVcSli3k9mLyvXoZDZeRfeyo9T1Es2kYsrnV9cpm02r
q2SGu+OCgSFY49VcimZi0Kmf549auvioq9VSYoul2J4+6m7IudEaK2G+L/jSFRsQFTq1OdV68lG5
y4Bmjvyo562ltBcfVX5DvR9aS+U/LoeA+OM8kHycDcTHOUEJqW4cQoSy4K4fa+RhKxIZp6L5Ri/O
NOfPLdRhSYCQ17CUl2/mlCedaBCKoZTQL13akStOQFU974hQ7wKyqBe1c4Js+EGXmjjQKUVH3HMN
AkIZdWg1xKO57roAXg3uJ0shLDlMuXRIfZ0R3ALqgRK1Tyc5LnSezOtunLYT3FFjUBrt6PfshVtH
i5Lglv6QcEK/divckQa+9nxbZHHjrWCiEru0USQU4ljyEHGspoBDiF8u+GRwvz1S9BEcIo7CgKoA
ilOYIxqjP0qHD7ZP78OfRec7tIi86HVraBTKMHbftX6QsU4z3WSKaiHKujDRD4NjIWQHTNUvVFvP
077laNYQWBlGMt8E7YDpwGvaIt5O6P+mvd62eeXbJiFAvlT2lDHZq+HKL6qJZ63KEfbDWV7IlMhK
tFsiEmF39QBSn5M89/KDaBCQbVLmnPdzj09sy7HGNE7Q+1sMnDLi+LsLmqEqHtiMxZF0EzPd9hW/
AYhFpjYbFJozoSRotcdz7tJ3pWtYVA2sFKM/NsK2kTIGIuzXEu0ZR0zZUp8UcyLmP/Cves7a5ReA
fQ6mtz5gvreQwBOl5RNgXos1xKZgPfcBQkTUy5V3TdCDWb6Ia4QyeZXM2gkHLdikKoC5JSNPVhtG
ErBjo9gYw03qWRFHAr5uZXj4Gbl9QlH7tMcJfiOzUPvSkNkzaaQWpq55MWYsoOjfsUWIxykbzf7i
VN5EvDnZNmc4tGxJYYu6c+kkCD6tII6M4jNpiOCY6ylHP9SO9gzaqwu7xw+usq3QH65cg5t32xdk
3W9QyNJLyHsjydeZqFPcNWOwiQHjfM7GkcoiCZPhobWd8WvVRGI/SKwEqLtsnCNMtvg5dlYmilku
8iTyJ5nvtp1tPBodKYOr0dHwFnTGJNVmMPMk3jfKNInTlWFr3saa9J7+tAGBtMKzIbMWl6ia8G5A
el+aI9FY8IuV6JONEzuY94SNirubuQs4bNfwFMfe1gvMa9KQrH1vupBCDmBOx/7cqW4pPqNJXWGU
IjMqx5yXLssZe4Myc1DWeiqXN7/86iPrE78X46KLZRe8i762+agi3Aiz76UDj06VhWl8VzSSR77p
qQpC/o411eyKaMF+gl3BJAMn8xDhqOzPuRahkIr1viYqlFQKsUHdaC6LBg+TzztiASEocamTu4LB
Fzb4ozvEsUs73065L0igfR0LcgBXqsFDJDqlt6eQMjehJ1akyYPLbrFrCx0otBfWny2kCQArrCg2
j6Ubev0pwEw5rKdGgrWd5SR2lcnHusT3Tm9pltpX1S/SqBpMZfo80jtq90Sm5u/T7C1rSLyQpjkH
4A+IzQkKMK5771nTA2jBYxXS67ZY5qZmjO6ZDLcncikT9PJmYy6AUhtd8BCZEG8TbQg3mVks3hbY
u97BKkqj/iNnQZ6OrsEttSHtmnsEHRGfqBrmYcMmg2LSaHpU94GXdeD3IqbTlN518gWgh/eoTZTp
x9nrGuNb18KsZxxryIHkbJMfxTBtCUQfQyc8VFyWEf6o52xnxjDdWU2SQEEIZStXtphECDbazyMm
Xz/Vmcjsqiwty3PhIIXWOt0i6bkucIiF01hFvmu3efRIJYLczitYRlg6cfOkEQgfMOKDW7MLTPVD
FtZG/GKUs3Dx7VCBTZ+qTuDiimpCwOnukJV11IJq/EpbSBt8KMVOeog93bhT9Auw5/QM5jcxsBZy
Ic0uEVeFMQhUl1MtYb3VoEP/MiJmLoztRpQLIARhiaE7ZRoyy5y1o22zjaGEQlCaYTbdzS6mslVq
KTxAE/D/FqMW0bjPIwOYx4TJTcDjEHtP3Ot5ey08uiHb3qy8ZOuiXh9Xqv8cTo2tQT3LjOzeJs2X
eR10e4u49cwd7uug9UglDbmjN9WHK42DA+27WHQpvvqmisTVVMRZoyxdMiehLGnhOW00UOh5S8Tn
imqs785ZBvYAcEsabtvITaP1qHQdBBvDx/UEaAPfVBDJ80dV+p9Oym86KctEj1PO/9xKOTE8fG1/
FI19fMs/+yie9Q8SbqRE/mQvCjGDM8dfAwadbomNOBBlIoOGj9nDX1FKnLz+6pvAC/XIiEE9JSiT
0ef+OxMF5hc/neEQnHFEdlH62oJOxc/JDThT3SwJlXPKzWpxMTjSGNeOMU4jLOxWqzrWLnBEiLNI
RiYCEFOrQUymrWsQBmfiVY2HDCq3loPtpORRG21GBx/s3aA3yIEWg428Ff9qdUkjhMZyyyaSY1Ht
8C1FqB5MORLaSwegC7d4O3PnZrDq9i0Nx7uOrgSQMTjI6Locuc0szwNWWYdrwgCnB82dZ44RHR5w
v/YMtseV6ZkJbjijafWbQhmZjWKd0TlLIT6FfYZUq76iMUsfGoJSPrfZLLBfcaQwfBwOSXVy6EgH
G+icLxru6JKXmJx5o5BxASmRknhnMfG4ijJ2b9O6cD7XUo5rzSvHLzExndfZ5oxS9hOcjCZidJgM
puroQ0WaS5tWq3bpnGeHBKL6F6e16xezJVZxRSqn91Z67lumFhY/gG88YPl04I/gPMAGuI3tWN9j
7zU2rG2er5aYSrr6Xn3HtIYFG2eivu7GcOBhr6SXE3ReovOyAvLLMaEN+4Kj9LU3+hagcA5bChP+
DrrrdOch/wGEjQOQsh87GGAoLd5HWRJ/436w75IU/MQGGZB2G+UF4FPbafZtqYybEf3JYzRLsq/c
vryWMzi3QYUREnW3M88W/e1njZQla+XUJHSXFsWkV2XMDWibHYbYIIS9s8FqIaLvN4ZZ9BsyxqmE
tEAhUhTzPgPCzhk7qOcv2pRXWxeow67mpHGwInN+Q0ghD+j9qodZn4JLr9XlTamFfb6zZm3COjQ7
g2GwR1r40dLVX/+GCWkN0VmzzaqCLaqD7SLBe/CsojkmtG3G4pgH7ZiVayDudeJtIb3eu5qxJE0O
GOLGecOEydDf/rOifoCXf7eionf91YL6f5r070vqx/f8c0V1vX+APHJ0+iMWglcGs/+9orLYOgZK
c2Smf2IGaAD+hZtyPojMJk0fFlJsB9+NbAVNa8wIixgXHBXggn9nhbXdxbvwXZfMMPhpuljGxmTa
8Jv+1IXkhsUQZfbQQDPX9XtbGy5N0cF2CyJ1pPShoNLKZPLLcZy+2WWLbTK1iDt38Rzcl2Wvr/q2
0l45rBI0DnjqQjcZ9DzNmpBppVPAbbbkBRZfez8lQ/yIzDXbpfi9D3noGF/KKnBxGoIGYPnfdBNx
lZBWkr2i30K7J6ELumr7iuepIgAmDkLHBNSTmg+smemRVNXiFEiR7dCbrkhsKM6oRGKf0zxBnEke
4chpOQ7EOcdqTBcg2rRQHpFDIsIIMnVbVi42q8z1bqY2HNASOsq8U1rvXWSc6mdjivUzQEByb4ZS
1FsMpdnOKM3wZTn4XagFr4Zy+nNgkhajc6QznIDxa03APVCkSrzTqFt6QxPgJGMoTL/Jm+7qTQYY
xMWzi4kbBVHDFG9nZ3r1bWR+vBUNmqw65lRIRFX6qbYSTgOK5WaHqyzZezTH1sgQ87UuJ4NDmdk/
l8BdyamN2JXKeH7zpnF6KZpe3OGTnfZiSpqLIxJ1h1A89nXTjLc19OsTeehIf0Wv1kTUy201wPST
RsrbCMHEW2mR7eHuL61Rq/+meQIinz35wqtOZgEFIdDUpo8zfZUiIENIGJzJ2MrplGkHIoXTNYmu
QJCGpt7V9WC/hyQ74yftYtITrHFHgCFLfR7lV2OWM5NXLUmPCHcDbSPmpD9V1pQ8hVPsfZa1k2+Y
01dHaATjQzWM9aMXWPF51h39DE9HDUi9RPwMtLO9SXo9e7BKq9rlDD+81ViX+t5WGRLINBPibkbR
dQ5Di2AKKam/QSPJe8p/wpuKrsZu0Yrhxhlj/eo13Ctl2DmBn8xW9tYrVV0Cx8n2k+rFacFq7vLK
IUbelXAYq8i4FGFl3xHJiz2bA+uF44A4maONnaMvw9vOKtvHZF72yLzNDrkGwrMIxoC5re0yjanM
zwVC33MdWhwgDKy7CfyInNibNtuOVmTfZtV4MqMRUycYgr2mdwQuh91r1LuotSeVGhuzCuRrLcY/
7Frlh5DEDzinuX0oESFtJa2o9SQL80lY6ds0CoAhWmiZn6VbPJaDmJ/atpoIEy/0O8IcsXtjHNeO
ttbqtNg4s1+iwbANf9Sc+pXDT3JFzQan3ULm/0ZObLQrBr4pnOPsE33h3B8ESVY6pcIpCbmIoxBI
G/qMBo2V5Q9StN1X4XpDQz6R8diVBfzH0TkiBd0VpC350JOImoizJL0TxnJOCbK9A3P06ARzcSA+
GHdp1aernsWSqZkXHySn/S3k3HotWyhYQaGSe6BC1h+zwpQscLP5M7KqFVEm6YvUNfVJFhUoXCJn
fC6o1FdNBJa5JiD9qjWKLpxTn2pAY4nveVu7S/Id269+Jpg429XZHbjj4UULxhJvsTDuEj0U+4Ly
mDibUR8uhT40b6Ijmx3E13rUldyVxkgTJYOEwdFRuC9MsGpav/qMcnZkmrUpcG7ezm2Z7pB90jia
Jpuu+YD3Fvoact4wmDY9QUPIW8qe+CbPGz4R7AAtMEs98r7RbbDMtVjzsj6fT6Wm6jOoF31jGNpL
Qv6YuwpD2uZx5kFscmpIYE3h+JkWP4PT0g+ZThA3mgcK1iQtv2ZONJ+CMvLubOLsD21rq3w1h1p3
Fy+iVCkL30ab8+okUu0SZEhXnXZy51e50C+DW+q+G+QzTAI3czYU6d4Tgjv9MltR9AwyLr7J5+GL
B+10zyY6+0SJDxe8zeRrDGNy0yZO4XeT5t3kvdVcO3Si50Qf6yctiLMLupVqQ9s13BpeGa5nhmcb
u63Fc0qPaO8wd900gVtuI5WYf8wyxKIKA/XVEvWyufSz9RLlWfwJ1gzOf/Bh3lYkXrhDCptSZ4f0
GowguhoG5uARodZqCGuFn4CPvoA5v56mrtq0ynRPLqORhPDNMroVEmuGSBGLYFXHrVzpIDCmUPQ7
fA/dIfXm6lPWB7vYqJJNOgXzNaVRvKmGAQ7e1Olz4vcaMx47VFsHWMPFANGA/j9Mv4y1CRgc29Zq
wPh2jnnETy2g/T0DPwV3oG68z6njxOu8GPWXLACAyMoUof8015Pp2Ne5T7S3ypL6sepcbZuHsr01
4iI72JYWbEHmtXfZNLqfwtENtoZe6w/REOu8nAw0f5o0B6qubC7NVH8t8Oi/6XPP8t833Qx0Rlnh
TonRwGzrChAU2skGbzCQHgKDuV715WjndEyLXo9Z0WL9blG2sPcnSQgXgkJklfR1RtKT8Lq7Oqyz
fRnxSBM0IAmZm9tmpHccuPW711TpYcgixqVq1JCEQpNwi/w60Crfd3b/2W5srLNlC/EHX3z/Ne2c
zzhEX/WgfyfJ7LNbqvvCIO9dQ8TP69X5oSnktGnqGJBMWB0ZlMnHoUrNpzQZizc6yuq5CfjGoaAT
+urEExqsY0UfUe+PVd3WQ7dD7VXPzplSi0D4hf1CLFlslp21cUp89spEYtyPqnevdVdPzkvrBO99
jMgbPdHIhYNfZkKJpGdGcJu+6yeqnl1OUvg5rmrCpCoWUGovb1gbKkhxLk8hWk5tiRMcE3NNkUfM
AgOvY9/E8jMmpvoLvJIwuQYqyk74vI3msY/mKNhlWGcQrykOC2Bcws5OvrkMyLVPdh0oGywkMCZA
mXFaHmoZi3Wh6dOu8cpiOzjtM7g7LMAqzNY6ujQMUNYzsdjj3okr6U9511/4SrX1Mkk5CY0nbqwb
0uIYgegao/qUqLgnTYIepRb5VMx4SSIM1Ed2EO2BTLLwBigPKv/CmC7orCB0cDWB76MkiuLx1Uq9
6dh4DjJVECk7o1DTquiXcosEuh49ObrsOD6kwZZQn2k9IHreuxma5BQ29q7F+MWRzbrLZwb9Sa2F
hxnm1KEHWn9scjM+dnp44xhZRm/VqEDhON16CmX9pRdOBtPCnjCnDfE2oVu9YcaG8Isou80YWJVa
lVHKRkYjzre5zPse2R+6bpOIQz3Q3/GUUEbjtIlJHEK6YHwj4s5xn1u9L2T71lvLmPoTPHMqDp+O
bYzn+z+HuP+fQxwCi+VY8z+3xe6j8tsf/3Vos9fi2/fNsX9+4z+PctL4h4GgAKkGh7Yfj3L8lUsI
q/5n6M5yWvurNUbTzDQwEn80w1An/b+DnMWPQ7DEcE/g0vx3DnHiI7/2u0Pc4opmsVwCbsn/1QlQ
+XEIXzeQHXPPK/eabEFnTFH5AEG1AwrgejmrkP0y5sNwzrQqZpGtXrLQ1g76KC9417PU52mAYd9a
+R0wyOKa9fqTDQcrXlVZnWxLCxPy3DMsbQwS2qxJkxhMYI26MJGqJQjEVMY1UWPz6on87IzZWWgj
So8qWHeN7fn9mNugI3r2kSZ+7/U+vuSQif1aVsUKYE7NyuDOWPBQ1sU6FYunXx2jFQx1x9dSjWpl
p/SiLco2EEPvLeXgOgfTspGle5FC7cZYVn4VFu/A/c8jDh6WsQi6a7+1zPTcT/MVgf1JD/kqZhjU
tPHrVHUl4vv5ze7SI3jHNxSvL/XUgqwKMo5pkXjmUdzHjeusRhC0G0az86rQ3IvRiZd0yF4lUYBb
PcQjB9Vi+QQgVrpr8lTekyXerAVltxUZZ0KBPHjVY8ajQTM8hmK8dwvFgdBkotFk3tsYpN6O9v8+
DCfyuMzyMBMEhcGbsYaOwdWy46MZ9aavUvXoRNP9WFG3iPQYquyVKcprySxBRrieVg6JEBZvCGfE
e9lNVyvjWk2i29ZeRUKGlR5nliFQrxGSUOx3K7PkgzIjjKyBTUfQM/UIBghMzR7G6Kmr4mkTastn
GeWvvTFhcSDEZNWNIF2X16osvoC4NYSR+rUzyY+hVjTckJ110E+VLDUfs9G7yPgy24jPaapOJhdn
75Kit0pi3iGEkqc56IJV1jlEBHkCOG7LCyHWTtaRZ803jZ0cy2l+aqyaQZ6tHnPdXqupQNVAF3Md
lPErpaLHYEq9ueV8Qt4BKS1q4ktay5dY6V/dWtx6Y2z4DtANJMH7maiffa2Gx5n+BoKAjhtV7Eko
jFaa7gIK7ihb+n4+OeUEV3Xkenpwu46e5E5QwGtXtZnDY231pyI03jwBfAcgDRGQsD2YXT3WTf9o
qew9x2Tj6w7pBn2uHkVgRBg2umqbmUu0FDIBn+KSfsXyuRuFg+DbeinrIqEWsy8Vk7dtt3zf0q2N
lORWFM5LLJtpT0glec+GulSmVn1JAs3zJSiydaMFw50gym2dqTDwGbTY/oSKfF/LaTiSCzMc2txx
D2rQtNs0mrJNPVf5baFV01anS3NkYt76uPLEGw7TL7hFnRsD2x9BFKqMQS42aVQla/hsYi3TeXwN
ZEkLO6zMzNkh3CiegIM85UoDdzpbLeUbuyoS3OBiFemXRpCjl6qMTBUHY6iI11U3wbYgTBQxDnx1
iOeqgdOPTH3loNrJtOhalAzuRs16KjXkLi0Isc3A1FYVU/NWFGz6hZZEG85pDAEnVMjEGm9zAmDW
gKKDq9HZ3SosuP3nxHwrDVJk2zrHUjzoPs0eYwsMjusGJxwHHLchEDTML6bl3lq67HekoSAMSeWL
1JxLz9T1EAzNO7KBk+WkvxFT/TTsYBVHC+ihXufRhzVvLH//nZSKJBKiz+Dm7a1BS1eir7uF43Gh
zD/PmAx/oy/7SV728WrwAWCpoAI13J9HK54Fq8yhF7APedTXDAiPgLGjlSNY0L/bTK9/7kP/VfT5
tSSHp/3f/+snidjySvir3AVqr5se8skf39copRJJUIGZ6tJXL2A1XJbjhCmOT9cOqx//pW9//Zp/
c/Evr+mygaP785Z///iaoSjw37ZBsZ86O+JMODyWigdbE9YePDJRUrxfkoZPTcvq9uuXFovk7cfd
mNcmQVhHaEkM/M+oErgYI+wct9gT0CnWSZm71wk10bJcnJIySffIjN7GVg1ERQ3Dkfk1zy2OQFoP
09siwQ+L+QSWnl1X2AxWcs1Pekwj7ngaCbjE/2Diq7S4V8uE4Xazze3hHqzQkw6DHHEs9FQ3AwhV
lmCagYx9Dm1C4CyX5eHX7/Rf3EJM0NBYMnjUcdb8dGHNLPZyUOLFPjLbrVXqV9BW13xu6t98oh8R
AT9/ohZCSFfarsWttNxh3z0ZmMVdxV9yr5IadgCvep2M2NogISE81PGSdetClgoX8v4wXWWn53fR
Qomx5vC9HliXl1IlSSkgDFOdQq2l5Tb2j5rnXEQz7CKX5d4ml9kPwyWwWZnqJUT+tMNEUm1UPMWn
Xm/a+yJVT6ph2+/N2Dp2sUtHy+lIKC/i9yC2AaLRYeRs5JY7pSXvQflBQYTP07J5V2IfTfY+iorY
R81FsE+lTqnExGP285UmEGdmk5/tueiHbBKPpUGN9esL9i9WGMIlmPAauitNOO4/fo6zxHyJCqlA
JGF8lBOKlc0m7AQhlNj/+rWWwcHP1ww9PopRFxkwMtwfX6sxJzCF1lTs7XS4t9r4mJe/WzA/nqSf
XmORyFrW8idnyJ9eI44gRma6XuxLb6i2baxM3wrmt2Wlj2cx4ZQKjqlpEaZhXsbAizayyI6aCp4Z
MXx1HWhxuMWaFTNmFFEJm3hEcMGqmvKzYYTvMzzTDYahdJ+h710lNpBMGAftTRY7GzIGPrkd/9tp
XXrhcM/9zKZuIQmDvFr8p0zmTNDhXm3uegXAWDfjd7vgFqzj9Dyo9AjrffJdJ6FANVBk2AatiCKK
/UHv7svCjDaWmE+/uSb/4onlWnjQZViHGeKbP16UwqwWHH9e7I2MgwJa2diPOxqoppbyniM+AVr8
yTqb3EtuO5UfoMhE85LfwrN9cjETbzSn6LdjMHMed4xy3Uf6CzA1gT8b+1k6OJegxzvWB/YlYtwN
TpmVqCrpj8pketLN8W1udQR7eH4F1SEZPLHfaGqXRvrTRCG2qhCs7kQ27rxqvA/x2ayShvvTqlj4
Wmcgdx0H9DoPCNgw7fnJq5rhT/XI/win+RcPCXvG8g9gDU5vP31GI8Y72I9DsUeBQ1IBxw858utY
GMmCKvzNFTF+9oYsuyM6dYZ8tmGY7t+eyYV0gjegL/aNif7RWND2bpAcCcfYewbXZy65JWd0x9C3
WaaAYrzEYXaGZDnTU4NJWBZe5WPRrjcemRx0y1tabpP7tU2NG21wbzMP1jZMwWSlilKsRdW+5cl8
r7KJTOllM+Y2C0X6GoxLlTqaDDv0M8TnNfNtBNpxtwHG527JYiWRgbtmthQaSpsv9GiCOVrHdxC9
uK2CvltlKB4OylXXj0MQ7fdyDUiyPBb9+Bh3HCTdlHSVueaoZ8/jY9OF+moiCNATwyNI62utxbSC
qNYM2a+hOUzr5T80gpZIdlhuyKoftoYFvXh5jFplX0o5PjrhcoBAHsjzVGl+VlMtQf4/qxr5uKz4
6kazX+rE5hFjbH7j2eqtWcZoPR8wgOgzkLTc9xSluJVZL0k03AMjd3xRkodQ5EdtSI5zXtc4CXmA
uy47cijekRzJcCIcuDF5OpwRtZNhf0E+VpANZ1+GdlgLtAz+cjBSS0rMWDclrWL7knXWi9kQlfDr
x9v5F483tQ7WKJJ+uaOWOOHv98kM/RjjXDvft5I8jHa4b3X2vUUfF4AnWS/118dRu+w8Y9t5VHof
z3wRddtpbMdVnfBtdS7WaDSTjZd6a3fJa0XZHda+iSpz46l+2mdGC5IyTsGe0qjf1EUWvtVa5p2r
xiOjLGRf7ObIuylYy/1ZkumhscYk3fQ0CMotvRHks+gxssmwAx7tUlmHHAzZDyPEK34SUmbLpH/s
ULWvGrO7b9Dz+l6foTfp7y17oa/TbgXAlIp1Pc5wR8ZHkJzuOjeQ4BJg++a0c7Vtqu5ecjrYp7Fz
GdhEOGT2jwKc/VLNd/Kv/fU/wrPfyCS49M4vPXyXP742r236+kN37c9v+kt6Zv8DiT9bEpMSXOzk
pv63UMLQLaRnnBscV0AM+769hhhCx36Cse5PmBlr+T+VaJb+77TUzJ91EcQt2Lpt0FJD0Osghvup
tMhET9cbRNINrFgPRc6cNkQ+cCyzeEiKG7Si1sSwOx6C6I+o19x6ITGMjzb8wEPLQfIhy92lY8Sv
fybd0bk1m9a5UQleH5rCWuXjrIiGlSkabVvMcf9itXl+aVxZQzo2vR4WrhtfTOUKH6dyyMY4zOam
MiK6y5MtLl2Y23CRCBDQByBVaaoX124c+3uvcIAiLYjsJ3RU49HSGrdHeewUL2ixg6dej5B91nRg
7rPIze95vp4cN50PLap7xv8yvDq1Pd/rRtbcq1AANYLIdUuPBvXcKLpjWjGmU6NI/cExMKREwMdw
edfZYx8n6lXKvN5D6IINYs08anVdtVfMfdFznUNbBbtOcpIIByb+kTQeJEFV97Zyks2gAyOn/1Ko
myYczRu3bj8xnSMvgI1TNitrEJDURTU/wsZD/Gyorym0KHQfYKb2jNrjmzouEoz2ld1+iQsyUlco
ooNPZLLkF4KCoIl10Uyf30IPHwGHXZMUJQljTl13RQslvppem+y1LLwd0wTGT6LS9Rxhm2iR9+z1
sRxvVFT0NwW2nktk0EfBRzhODxNMnG2qvNTvnNS8dUkr2E+YK8/EjI43FprmPVpJ8ZpYojwmSMUf
HNfMcOinWrpZajIam5HpHvLK6s8zyRTb2oC+SZBUcYduWTx0SOk/Y+bL3iez1R9NwAF4L1SxQOO0
i4jlNrT17oXPinTPWhXetSaj60U0MZslwIN10Zn6ZizSeTfqtrYBkaS+1WPL9K+rypsEuxYNrmEZ
wXHjgN/XPO9NCE6dft0YjNGwWRWZrzLmopZTRHfsLXq6cjAwbCamuzC9Cctyodqu6JO/Uqi4p2LJ
dKDqqS5WQ9+mL5ADaOYMnL9lsgk9zWMMjrbvppota5+FlbvX4WT9QfxtctUrj601DefbFPoChh18
cDT3hJuvArDo3qoenQzLuETFUsSOZP2KGDWlpCOjs0/WiZbZL7GR688QsXAQeam+iYjtONMptpnU
VPVw15D19LnOKhMbSMbeU9lx+OhZqX27gLsat4LSPsjiGuttd4+vzNykWKamVT/Mac49CUrOLuue
GORO2WtcQJJYElqFNLFdJziIJEHf4hnNwWamna1crAUz+Pla9Ssg5fkTy0h1Jdll3heET9HTyhkY
apV+BnZW0EodqsqXdezCFpggDYd5eNtElrl2akd8yZjeU7ohUXhuEVCHK+X204PjpCIkezTTNnNi
RBjhgvzYg3klNk2TI8HMWm0P26Ka9NskQFLha1B/84uG3+tJGpA2VtIpg8q36jpgJYmreU2U0bcM
ZKS76p1cncUs84lLY8fpOpkG7SkcWpqiiWHDu8m0UK1FbGAOm5OiNreKmWi+qtxK3ZmZbjw3tGRI
8qpQ3dfbDL6Drs7AEl2FWoESrFfmFl9QmC9ws8lxQ9B4OBseAowjk/MplDk7eifwLu+hCPG0H+eK
QfPsd+7/Ze/MtuM2siz6K/UD8AIC82smkBOTQ1Ic9YJFUiLmKTDj63sjJZUpuW2X3/3S7Vo2mUwM
ETfuPWefJB8rz+hFOnySyRg6b0aYBkTgRQjTBvM+53hX275TmUq6UbquTb5MdlVp6dbhFkk2LsZH
/9YBf1MHsAtTcv75oG1dFsXXtzZ+69qPlcC3H/t9zEaHAjyojYRch8LL+eu7Bt3Wf6NrQSEAyMbQ
GBFRI3wYtJHjREmBWvKbLPL3SuA3xJIWyGiTpiqDu3+kSf+28//UdLDp7jEIRAaPUB5/889FNn0h
5oNlzCNI75+IopgJ9ly45OC0T5OVvjoqQsKqnFsfG7e7JhAMvOQ4pThk0mqtts6d0zvpARphejl2
2bF3DEToFKSilkSDqIDs7ATz6dQZrHAofeDc5KqHLgGik1O7m8pVGBlYHS1/V5yqoMfwFzGyXzJ4
fK22IYtxjFwxnu7XCay5tYqSw0vS5qnPXKQWcbmqK452lpm8Wiw4Hrp2wow1lAdAb+S+6uWTBuV4
PZu9vkpmNow8sB+UQb1NdO21B2zGzzJFLJkyhS3RgaWNUdASJ42e60oUfB+rGltflfWTpSUu6Ht8
f4PC1yswjKF+I0eiV2xQ2c4+LNoWDyKXpscTGba09OYkfRepMq4si0tZOrLx1JpfCjNVR5YY3vMV
uAwqO2bcNB5WQgAfKn9DXxmoqgKBGzEipTkBZcpAD6kCayb/NjVOhCO3/vKT5GM7q9jtiAcUi2Rt
4hJUmU5KdavNp7DMTu6U9X7W8JFYEs0L06BDB79B+F3NH0TWVeqpc3ifNphGA3sRYpXF+1TU+LB0
CYoymBDrkFnNdsr5KMgUjevg3rkqqj1202rdqES1R5zFNxjlnFWpkhstE7e5C+i0kDCK7rBSsnlT
zepMM4Krp+MswqZj7x1NuTs/JHE9oejDk+BVNs+BNumwyBx6Kqp7N6A5xfLI/2Fidupj/qgwIRgG
TZ670RKiusswHw+22wqwLctT1PLf0jm6ihsN9knZCN/uo2RtBRa+WNxYK7hK1ToHl8/z/E7Bs/Qs
+dOzIX6l8ci9n8+lFFtsrykFR3+ngeBU8jMA/+EDIT8UdjVfqnXjrmUjn873Ow8dmlEI0Ii54fuG
EY+M7ZJrWNbUHp3lZAeVfhwvOU81qgmMdTydDqEzq3J5F6DJTPdZxP+0nORV1/hDePMYNwPRu+q4
XOCI7iasqP5Q857giggOAxl+lxHivzVDvSfybDiS2txhp+NhcngbzxejqHgpBoX/tErz15x8WD/A
dXfIRGOStcNDS/RRcJiQbd7mTUJVD7NqNRCuu9bbqtrMuRC+TEvVI1eHS6r2/A1hRG5NQ9MLMbN2
JDQ+xjlIcZ+Cw1wjyiTbLSlQtYDK1EkppNYu0ktH8KLirFA5kqOZQf2T+WSnvRN6Ep/6yLw6v156
Ms87VeuEPxqgpDrgTbgt0N0S0tJ4RuQyNY7UYjuiFvJ7bXkNU/gL53urMNNbKUFxJIxtWUJ4BBib
udi8uTbnp3xm4rcpOeRvEehBMcwzdwPjifQ1CigSqbjuyxPOK36Kgdlvmfa5a7fn/TZmd96db3Pb
DTr/FY8RKm5aS4kWvJBcoOzMiK86K3xW0WnKLqAeBUQZvyKR4hZo6TtKUyQBOm+PqvA253rrrgkI
CQ6q7IojtufxyhzNrTMkr0oYTysKnuIYpCL1kSLFGLNVZReavKfMy7XjhK93Q/YLYNdcL44Ko0qC
9Vi+7CRH8s/igG+XaaSxdaOsQaEw8su0occNpJNKQ1XuYTlvGAQ3cj/QBF68yI43xrlK2K6p+xwj
WBRDjcVt4NYpNlN+Ur5Oke4621kDX4uLkBOd0fdrzkC0tnr+hKEDucorUu5yhxUstxkonNcm4Y7C
P7+0uMZ7VLvKHb87ujElj4Q0jZOYlgTjAC+PiRKWbYcG3VSPtMVRZq3TMiO6p1YLwBbGeNXZ6TuC
Ri4NRSi+TC6xBYvTS3N+ZadxX40Cb74xto2nOCZL4CJltDMluCFWjCFTWWdbJ6jf64WUmHeQcgMT
LH7MegJnN95QU705qmL6nJXCNZTDh3wZ46bMc5Whu7KXAS9syPAwxSOdSYUoHs0DqqT6VHAkjRbf
JsjZ/Dk1M2i6FhWB5bvO0nmaZ5m8iqQcPSSU5CHGqrgzwzRjCjRUySWW+O4QDyq3UFcxv3NiIKjI
T1QwUFEZtzcRKTWcTpF5IXqXzOGS9ZS2qg8iik4hwtQKpQBBIAc6mi9KW5ZfyK9+M2ICw0i/GdN3
9ATKDE9BmcmuZ/kfdm0hyw222dGtCMSo9XWVSN75hEmuF7IVedCHgkuXnCVlk+nF0FwBenFs8Fcc
+3ftNLfK0xQa/Tpi7pcdg8jV25WUGSa1ekrr+MrsLYEWg9RS5bboKB8i27r7UIr9L2Nam5Ym0kxc
l3RaXP2XvjfhK2I2Stnt7HhC7zdH73HK5qIXzl0nCSIzW946I+ZJ/+vP/UO/fflcJtC4mhkSfBM3
fRzuTQYw27bqdtpwXux4B/U4/VIMDMHHKn3/60/7Q4t0+TTGRbhuNBdi4S/V2zyEigG6r9tlEw/I
Ugm4KZYDZoLqt+/17yHgbw4BzGmXTIE/PwXsXoaXOP54APj+I99PAJpp/MaTQJWvm0xFTOv3E4Bm
qUtqK7EvGg06/hPcWd9PAEL8JtjaIUQBHDp7rf7bC9Sc37jVjFYEZtJ/fAL4BXmzYKVwx9KlFKRh
OyjulkfswwOLTD2bEzMUnzBLVB2Ck7yZqHf4O9dzlrvHygjliWOBJEMpBRUZpcot6NZpWxjKRMUQ
k1SeNSNVJ5gJDJoWLh5XQbk+9gTLqCq/h7xn6kaEGTFEBF4CXComacnRiI3boKSoqKqPQlHHm8gt
Bg9I/rSFCZ3eLgyMnYuuG/ir0n0tZgWiZmQMBgzpOLoeAZBkq6hphxdyX6YXW4+mmBWKy0YEdr8Q
v1I5bzgz1wdiwqpX4IbJS8th/AbfO6cdmBzPkwTJ7qJ+ttc6K9fXXobaSlRM5kPAoCdG6CewEXEM
5rYR950+zunfLBnntej3M9j5FlgM/LmrKu+w9ivbKadlhFO2sT7NEgyBqXemX4klksUlG4Emrahb
G6997t4APRRHTEx8tcpySnaLlCywOUqQD9ommOm565HXmNEVJrjyiwZO97GozeY2mrA3ETPDfJYj
AUryiFxs7OzONow4VnSNXl47jrxvwTfuCEA6oosWxF6LLZUFkVpYqz68JP/P+uz+DAzjS6M4Wh5g
gK3L7PYPuhJEpmGgQk0xyjx41pa7H0LbfGJAPt4otir3HWl9e6IhKLiiIhc0fdp501AUctBEB1el
ZBagkR7G67BADDiUuvkpmPinWhfiq6hKDXGEGK6jzqIwxexwYzrBA8EuYuvGcYa2iwLISjMiCIuh
2EaKVLa4FyxvKmXrz2rOM71krV2os/6lsLrjQMbRrmUavANhz1ySiAkv5uzgj8wPfbp8ERlSzxlg
goNhlMMbsRPUGq0+vFUy0Pf2ROqN5FQC/4MIhqrvNm08jLe8lOkVGnJepiaNd6n+BctxIldWIC1C
KTiyMmZjooclaWSMeNYZ2om7VWfOQCKmBrSLYrwdC+7Sqi3i5BLBZ32cnEw8Tm1RfXXAUklOe/Ts
4b264OBncseLqGl27ljFeINb9fLMJHEKrb8E88GXEzrHI7+O5mQ3Sc4wa7Tl4laJ2/G6aTUuKPzl
TTw7HObM5d1U0pnD2tA8GhG2RzdMw6NhSHet4r67+utn55c1izYFVjdEOjoqRXZ24f6C6RJMKYOw
t5XbCIfJqXW7YqsARH1Ax+t40qaXYLjLsyPL+Q3C/7xuWpxgcDem6EtSlegMLREcCIisH+3awGVE
4tUWstHTSMfUq2kN3uOqpOzsJXHUSa8X24x7fyyJ91ipLUyfBkMLR4ZS3I4oZg3I8nzVqVOmS2Op
/Fmupk2PYmFZUFGKSLNqNQ7jivAX9Aq/c+zHK45S8+n82FYJRxNy+qZLWVPOa1UZvJeZoz45St48
uonWPGIrrznKxtT4RF2S1KWThvpaqOm2RrNIEiaJLSg0us7aQqpLbT91IufaUety8v/68p97Qr+v
V8vlR+TtgC60rIVPaf8C3Rtq6tZwlsEtjU+LXC3N1laTrJVPyezyDTQCYCg5G+UumWLw8iZJndUl
gtJo3DpqzPai8w52K5HVwcFJ++oFpYWcVm4NvmVdaTJ4htvLl1FJctzXcads/vkXMJbtlbqJfVmc
FVof9rxiThupwZO7zSwaW+Rvjld1FYabmsRvHLoF60xQD6wXwmKJwR2l+BzUKyw3qnmhDXhdePdo
YKDJfNFHW8NhiQQGx0sXEEfoBHeZXS+cHmD+zuqv//bzfvzLxTc44TMlQl7J+PuXZ3+AhCJnYzBv
S7Sj9KGaJnjnaQ6cHR2I7EGDnHSZjM14nQGb3ra5wzcQRUH6YxX3B+R7HMtcIfeZOUggurVy11q5
u3UHo6XRglLienaa+GgLvv+Qg2NYtSBk3nu2CW5RbLw2wdDt1Xl2EL/W83jTGUNabG16bZwTTJTv
Aslc23XBo4g0BlCO4hyA9tBrcGxrQ+JMuKmyaHxmhgdNZuiDfTxFcomSKaAyCTF+1UK0hoiZDPgz
TSU0f9YrzGxl+qrlEBGIpKlXelpV+8zog+fC5lWnJhhvzq9e4CrhF0moKBxnkDI3XZEGBzgZ4pY2
x9RxjOF46Io6+qKSzLpJaDY+8+T1X/FwLivIcmkSOzh0zNwuDXXm8hko526rGPHQJPL0TgWJwTiQ
JtyTnSdvJMJjLQqjkaRB0UC3EBxojUwco3FoPNPOxqtEm9lL/vpBoEikMvvpSXB1HPUu9nnzXA4u
//7DU8xaTRsk7etbOM0tbiWVF2x1XpszYnC2wBwicg+YBK4wSoUbSrHqxRLtfJo11iQfls4+Umrb
g0CRHWqUNgNx5GrMJFRJ4hxbZbFpYW/xumq2+joNanbP8t++isHov3axbSgejerc9mDhlDgcKccu
+6I1/ZzQN54Do9BxbepYEDaZhgtsRcB6t3NCZfSmubL3o5Hfj0NJdC1pIhNyVsgfbm0pJ/Ldp8Fr
8FZ8qU22FZ6vyJMlvUgiYAhR563d2cjWKDmX+1oNcfvYjOmOaUg/IXeOZ9/Vp0etYlaokyO94u/B
I9AkvBBuaPCwJqIx1hZavzfdNnJP9n16KLVE3YGYglxm6XO9nWsRlXghCNpcY8uNHtgH4odGSbBZ
z9Wg0+OM8+SxwS1JZHZaW+Euom5hEKqzGqyaqIqwmdvarQIilwJHjuVBJclwq6BZ9+TcAwJj+NP6
LZwQla+bsuRlZcOFagbJPwdtx2uAkW4OUAI1huFldFruwrBt9oFqsOvMWqK/RnqAXI8meZVeKC1+
iZrAoFMIGJa5GbO41zwrWVfbGkXJxMqurpUCmEtoDulh4kHAQAvm/EIxMNqsTU3XFzpU7PA8dfMp
KVwYABrD41tJbbkDdEiOStPM8zv6AWfvdLPi48xNaSBYgYYtTs6DTxcIey+tmmjNcNCmhajwFMY1
VeZqDCVUTdRNaFQD1YPGlL3Tw7xtacKQhEjZGqyGFB9uNjDLY/4e3QiUXWs2A5crQ0To6fwi/Xuy
/ZuTLYJA2gV/frCFDdDK+K39T/n+H6igXf76M7P628//mHOBSlIZYYFT+jbm4hj5Y85l/wbhDJku
9dqCrFY5Tn8/5eocZV1IQvRnOAcgWeJf/WAvOZyaKe74l4DhEaP8s4g+Dtkf10rWSajZ5J6i3DUZ
xC3f/ONaOZEEo8EwUHcpmJs8fM9C5Xqcgn2y0DGHYpfH6qHBAMnT/qTxbCZ68zenPJfv8oc/gXYU
LxDfmVH5L3K20rSsynFCdVfKSUXU/ikGu7GaAY6sBMoKpvzEBxhZcFlVYbK1UaL7g3hmCIzHn941
QDI2o1VcIl5kWF7Z8PUWeT3wnxWdQw+aHRVT9WaMqCZLBg0FQof0c8LYY/nHyTDwkE33zVwSn4JR
QfEn090ZJSlQK8LCjnTzi2k1qy19QUU2uu6pKbxWvXiYHBQdPA07VOsrrGoraquLsAOBGifzyaC0
RnPM+MlRltgw+pSt3vhNesTSegqgUfmIJNHk4oO23GdNV/wmtF9w/DOISzToquQSWfY6r12inSPS
qzOvJ/QFdOLtqBBkUQ/ShzaKbrP6jPVW3RJrcwNiEs9F8Tqjv2yTdF1j1NtaM3/GgKCReOHiLR8N
dZsmDigJdXgrjNALra45kpCNf0/FYmc1fNi8iQltCvMkXP+7rPwv/lRMKjz5f76ssJSU8uVL+bFj
9u1nfjTMFjabASjD5U3Vlpn5f5eSc2QMVB8LLRv2ItPmHfq+lGBAVTWBog4497LGCBagH0vJgnFD
UY+uzjR13ALuPxHTGctS8bHscmzqAvTUtsPHGajPf15KVFzsaqCAVSXiYWFWob52pu5JfsdafYNc
pUz1I97ihjazedQBVw4UXAwpbLwZ5WRU4QForpPql4VCnw92GGquUCXI28lk3Gy7NGnHYJs64Mji
oxkOPa8peZBJ0O2AdPFZ96oJOoZCFApXN0ZHrc/Nxc44OLbCZF0B99BzaMkPVDgwPVN9wLeIIYwB
+7Mg5LJdl1ZLTf8pqWdk/j4thsE+YZ3vIvc6Ric9tC70xBWTG06XgF1Jp8o6UqgmDrtw3dYheiHn
e2jvv5vx32zG3OOlQ/bnr83V1+E/u5e8aqJYfv347nz/yR/7sAqGiw6i9f0V+LEHkwCx7KI/AiA+
7MEGUlXVQtD0I4WJ1+2H6lT8xpyMrVvnrQG2per/6MX5+b0xFuMMFQAVAg0Eh6HMz++NAe02rB17
3qWFSYbZzN6Fafjhw0W5+fYafnTn8ZZ/fDm/fQhvuru86fy/pQ74cCZqifyqeB/nXZcKOFN2M3sR
R1NIBUbr//VHIc/5w0cZXBYby6Gtmr9OmOhajnUC/2EH+RqnSRanF0LoAYjBKkdkEbe7XKOjOM6m
ASEBFM5ff7zx68ejJaJrygEC1hmFzVJufPimIpsdc7BEvUuK4Y4K+dGJ/65k+bVicZaPIMuUzjT3
jQHBzx8hpTJ1aqDVO1Mb7kZTf2hcrVx3QrMJh6t5Sv/7OP8/d053fu4I810gcQqVaYSFq4uK7Zfz
LB1awxpdmpLGQIxlmOZ4iFBE5HiLEP5lvXFvBENN4iQKCZWkwjLJV3XmMhLIU1BkHirdeGUL+Pmr
KHHSPRWKC7Sp7F2wxVlGiFXTuGgRRK1Vw4p0zxX6FLEXSa4zgB22aP/a98JYGiayVcXD1GBFUSaX
hM5UKfQr4npcT49Q6XeEmj9MSSCPsRUOHONQ9EaeUbv5nWVm4WM82SX4a6mfgrA0r822SG8tU0HX
Y8gc93wbXnV9oa3YEQKvhJS5MlWz3vTw+/eIFy8B2/QbPc/fDTu7LWPjzZqdUyvLnJRAJz9U6vg5
7A3cQ3li+QpDc8qyZPbSimNrWpv0cYhVNZtk+Cojt8Z9EF1XE5262AWKb4i881H/WlfjiOzZVazg
IEL9wQYPdEiiGMNXY4Mh7/uvOlGcd2PRxN6kJcnV7NYh3SISJ5nZIq3pQ88uFy/1EPQ7KFkBY+kx
uiwac91FAfMgZxouzFBl9s4JsOWQOkyhu0fe2I2buLTdu9pGZRA5QLiImbWPFRoi9aKotID29Cil
dW8UtvIY0Ye9Bs7M7yFRV9yVhHRdsE12O1VHtBBL2ebcVTO6CPJaXiIOMH0YwCk8aJdHJK+Tm7rE
5A/9RvP7qRObPs7UB4Ozrwf9elwrwKm75y5Wa8b76oTTCLzSHYa82S/iUlsFVm6gNyC/gWROzd3P
igyO9ILlqZoLeZPL5hi4k/5cz057Z3R6uquVSLvURt3a5QXPAiydeANTftyiz3iGrGJOKOy7kExk
fdzhJ3RPqkXVr+iVvARHVd505GCLppsuQ7JbawZUmbqRhFs/lxahMaTqVijJRzMGZWN0F/HiQw7m
yLqJ7WYTEH2NtLilLQtp6XNC82LPjz2OPVVHHtTeWA2nakrv6Ssvc7lE2Rp50V+0CLJWcdQ3q76D
CQsITNsKHRyqplZg4vIWrmLV1BdTyahvpVIAXJOE4RBNGjINR20Tqic9qKeXRilVtEQKzoIwUS5a
pEFbfcRNY2VIdL0kJwUgDWg91WrNp4WpTnyJqyj6uqTfsgmqaCJE2wmeHaw72MZDdxsGwXAxglda
22U3oO9Qoi2ybcjQKRwmYagcS4KO5gtQoRV4m+EAP0s7jnDeNkFiuQ9lWSZo1OPCs+zoRQ/0R1eb
ESEw+7hliKPuRK9/trmvipOFnxA5QTW0udJ6PB9A3XXrPgCIMxsKkAaioL3a0ehuzMml0tTVKamD
zCvq+UscOuQ3R2pK3jgzij3ZFZ3PdOs0Tox7xjLcJQoyvRJD4HZO+bVhYNX3UlNsGlTNoHgVtios
uaX+0vRZCoansvxm3NCf1u9Ms3IXs7ckaszumxuicPWXZbC7j/NB36oaob/jou0my4g7ZBrVfBVk
aUsSdlBN96XmEElbmvNeG12Y/8J8luWAQgeXLnVjUK6zKhAeeLwjGrZtxAawIlUQn14Y0s7OSC2+
anJnn/XiPiVyaCUCrViHjjwY0iFEZFYCL0gV5zIM0q/B6CbruW58uxPGS6ca1WvS6f11hUaEnOOM
d48lwbqOJyTtVPUZKYFC7nQHKXY5zMMTrBQkovFC/1YJ28ORavECrRQgeO/kfGSP2lCrd4E9GycQ
i5anZ6621rI8aValmelw+6PWtwqeL220xi+k28GIwN3FZS7WqbSTBzMysdS7cZlhDMi6tWaMxjoh
f8vPHBRB3Wwbx0yPB7rNKOewJzjKDuUHKpbafrOJd21XqDwzD/xkQvyqY98xCNe2hRnnvhTGhFhw
inckXKB1stxo18X02cqxY8Lamua1FWspLcMw/OzQM0Xktc1o9nmEdI/3GiuXJ5ii4vKYsjvdCbU1
+B1AnwpQ3U80n31ryPPHdkqNz2NvRVeWtObHptC9Mo0HwDiVlFedVrWblLCgTTvZyQ6cC6Rii4eM
zfO9SBu45rVMN1YYNHv2x2HfI4llDoME1rpotXwS5HxnTfevluTr/3I0FgAUKEj/WxX9ITL1EoFv
CdHsp/r+2w99r+8h8KL9cA0bwN35jPu9wHfN3yivmYpSjv5+Jj4fBlCZCKDjVO/Lh/9+JmbsTpoV
pwXGefTt/klpb+pL8f7xUAxmXXDsZhroLEKXX72aUrOSmuCQ6DBjgqhXVFsWywbJnWJCqWD0zyo8
misFgMNtXE3F1TxAOaudXNXWBbJlX0Px+ClpU1ZkKcb0OnLo6qwspUhWri23o0uySouUkvUIgJxn
OljJVmVAdskqSAewQBG7f58N5VEN4VqtSpEdq0imNzY2m22uuhH5RQFJ22lmtBALWKlouFvbOY7k
PjV067JrJnJU5obccNI7W4rKwREXUyasx5jluFvbuUjWIxC69WLZ2JI01GKnLYNbKATUYrEyjPtO
fU3TuXyx08zBZMcus5Kjg4CByAd/6K2RbW+0rodgxA3CmkBKMQmS6l4D47bDk6e8DaWs3+0l1Jgs
a2dfBrn8Go4iqNFWV9pNTHLjttV1CYTAGA5JStcVoksy5WsdKmSisvEmJpEWVVbpQJJI67gK1SK8
aKpZeSvOIctMl8UV0+RiP8X1U++O9S3ySgvXutPfR1XbfiKplS5ihtrm1Qjs8EkqaQr5yjQmROxh
0q1wCODXdop9tqSVrIQay31kumhohNDkS80gvlsLY3hEdsSK1hXZK963dufOcYvhOY7fZhWzAGFb
18ocmodUthUBUfN8UQVZT/AtVYw9Oo3wJHhC+poUbZKbGqZPoIpphXCVOn5brjQbwO7ZxaSBr6dA
tviibDyIs4OO4F6UuImpRtuR7fmOkM3oMW3jKF0PRaULELNl6ecYBzRPCUyAlZEg1wilzZjua4l7
rWO00xDWhb54NWl9sImWcWAWLhEVQ8NQCqo9Mw8T0eR7nAgMZtXIVJ6A0iWuI4mwW1mox416so8h
YgTPnCdaodLJL6tWSdA86dq0TvPBUBZ0lD3RG6rCB/Y0IAFuFxqv9TgYFQlzpsV+xnZcVmq+m6uZ
pIzepqVZMgW8mnPTPQFSjdbkk/uIA1BeAnu3pHmFsap/Y0Ka7lVJvsuQKErk9dSVW4Np4cUMqbTZ
JG5b3LtlEjwpuRUqh6AWNYbpwtaw1akNUWfq0N3281AGlM+p9tyCpGbjL+rupHVF/ZmGNv75atBe
UgmCZN1P7XTbDHbm7Aw9pcLA8lzuYkEaCqFAo0FtGkXxqgs0/UHvifCqiSZ77SwUvSsNWVm4tuWc
7YCgOZ8TW7VhcVOh7ZHou3fMzUAtTIxoOQnCeMq8KmzKjYNE6MUMI/deMqNW1KHyrErqxM1Z01ez
AvLJM6GVBVPooHhKwo4ERVKZEVZB3ZbPrW1gf2eTrPbUQa2XKzjYVuzS7jESYwvZSZ60BjsgwAve
Z8lxbY0IyPCdrJrX0PGBZPaI0kejihdleufPQ1sf0lKzD6ba2OChOJNyHQBfw7llWYMeZa8Vt1K3
fWbEWPIUc1vGajp6dMoDwzdsSaMujSBrGayovVBRsLgFyqCtDasZGLJeX8HN6TJkYvriKo9p8ROv
njymcVLT6tNQHrGiBd0+CEdm6/QEq8+9PVVyZyhOQ8COy+HNVKfm2mik8laaNvPGRkv6m6meeAxC
N3SZhAhXrmD19RvFierPFnEVX4ngGZ4no9Au9SYOMMgPDX123QQ8tXYDvb6OJjdIPUdUuacpTX/o
7NZV15wjPoVpU8FNcIcLaUmE70xOPauwDwZh0JC7C6wqUcMIIIyZzpBVBhHXqJH453dhYXZbwKnB
Kgbk068alBA2M46pWMMEs/xaHecvs87wADOAVXul3uW+Wi5BB5nqJNcjJuC+uzCy2iratSGHKn6c
lTCjBrTheSG2mVIcr6tI6hrup66bmuQ6GAOOF4tnWEvIMSPHSt5aeabeWou3mGURl/HiN+7D4cE0
iuK2pvN7i+49ECs1ToKHYfEqY1LBtozCYQAKjpcZVqZgkVoczk5cFTdqN+Y3TNDqTRPihG7j1Lhy
GdBjYcJKkZwt0xpbHmajCRPI4qimlYa5Wl981omLXbazUmWDCAobdrM4soezOVtbfNr14tiex1Yw
nymwccvF0W04eLuTxeUdng3fcFKjrzrtXfBpS7BDu2Q8TEvag1tW5D4sCRAhX/ytWlIhhkma5CLi
FB6XzIjUAK9Bta/Mu1DLpk1iTGI1am3n123Q+ek5fKJbcijQH5AkgTJunQ8cy+kor8wlsyI4x1dM
WhrcDnPAcTXBac5xqVwXS9rFtORehEsCxnI97+SSiuGSEr5jubC3RGpQ26dLfAZBXuaJplD0BX56
vItHhahviXOAz1HbiYm3PZ3ARsNAmVx332vkdMighLe7ZHfwPtGKx6wiKfnpHnGLlqCP+Zz5cY7/
6JYkkAHrSoyeAPb50qDzoyUzJKkz47pbckRm2x33DRsjKk0xXBXEjahL7oh2jiAxG9JI4iWXRAWW
uG+WrJLiHFsSnyNMonOciYEQc4283N7EfZLeBEvuCbEoAzALzXoWSyqKWPJR2sUGAc95iU2ZB5LV
fAQoovxUEKwSA7ZnxY5wv13U5+gVtXBEtO7pizzHSzaLqblNfWOdI1twItbYEXDdmmsGc7V6FFYb
s4+5OGtqYM5L+AsbP1e+XDJhJOEwy/F6AqNMYkzlMsSLEBrBl6d5MGuiTC5ameEI6FolAsykmzGH
VV5xYsZSDllymGVordJvqGFSIEfAw+U3DDGPrIDHgoRpQRTX0IqpfcfHlJ7CW9KP4sFtO/tOW/DG
NZzjegEe5zroY7tuMBp3fU6fYLy14COzAL4b8JITuMl2N3Sv+pmlbCxY5Qa+sg2rf4cjI7uptcwf
jFw5cnPEylnAzEXa1u861kGoelUNuXmoOaFC246znSyn9kTWK3SrrjMi4NjSDcM7xwJvls9iPkX4
hGAKf0NFn88F/85J/mZOokHdoxP+50eo7ddShj8LFb7/zI8TlPob0mONI5TKiQUAG0eZ74cox/yN
nIblVLQMJBdp8n+PUjqnqh9HJ/U33bSNZcQABZD21j85OaFp+PnkZLiL85dfxgzGMIR5puB86OO7
oiSxsHQyOh/h85Ai4WqbtPSxtTwVivVJwpYukIw+Obn2BAEDXJtNMNPYHzjSO/6s1GKvk8kBD5iS
vNAGc+92KRmXk1p5tlLDm+9d+T7BG/LKyMYv5hDYxK5XfVZBl9wqYhLbWWk7+ifDvK6cON4E9Fj8
DnkkESfOzTDHXuq0+UUxxAO/jYJDH+rabxQBiH0w5EFtISv0+fXUQB+oWgOuUzbuZWPPJ7MJTA+o
kb2Gt9rdiRisRDiNwbIFVDj+tdMAFnDbtOGjZbCmioE5vp1n0WWrxtpFovM3gUSLb/AAS98kqeGG
A6hvIN/uRugFyPFJOrVMvGX9S9lptNj1fvAkBOvXGKnSRTrAKdDduVzwv9bWJO7Al4a0twPZfLTT
s9EnR+NLm4z6xuhE4MWptZRR3YvoJ2aoLUhDNyVaMCZTLiH8cju3RehzV1cDhsvbvG42LTveXCrX
wZRkfqfU467S6a+NdqndupXIntrerB7NPtnk7rIytvltykH6GGeOhAjmQIRfU8ddykoPB8iIwDxr
2tdP3VzGp1SPMLk2SrtG8Avjpwp7+anWleATniDzwkjZ0VZKbspd2Fo1ZqsqvpJlNjwFrmi+YPxw
H8ZcT2Gg0zfF6mY7x6iHo9wMmGdJrXZOAMHAjGQ6erRMkDnY6k71bMcJ5LPE7rOHgoHdhZlFKM4R
5II+nVUb6VlWpptQreTRroXjEauncfFcwRk96mqqbVEVBwgJAZ7kUi0O1AbMOWqnsGuGZSm7slYS
Z43epLxYZGkbMdjJZ5s62PLGICx8om+Ch3O2raNTYo55XH4izkW7AnkEpZD65oi0PPlcVYvEkUP/
okdP/4+9M9uNHNmu6A+ZF5yCA2D4gTkPSkmpqaQXolRScWZwDAb59V7ZaMPdFzZsvxuN28AFuqqy
UpnBE2fvvTbMwSon60CkEa6iUExLNG5CZsb3T3dkf3tKYiKlkPe2IM3wC3ZtQJ+36WD+zGbzsxt9
52A4zpivEgxSe+5t/Dep0g+8gRCA9ZwtEXYj61lJUR/JFGaYdQDcr7lmzw/gestXMRKX3ote8Zdv
52S+EkHhNVbS1NfCG+Wpxw1UkDfh50BnD7+hhQmw3aBp1PRxVpgYh6p5T/n+7TIv5O3WMNjXsc5w
8Pu36EZj1dkFHm7/xTSmdtboNN9Cd/ohHmVz/8cry+O8CdCULH77EjPxY7Kw28hEBz7TidPg0dV8
BtlnV7/LKnWPtajH5z53J4wBs+dRq8ZffHCq+TqTGXnxNXoUiZHcPgjFIbIOHJzlZtizCpnc/OOP
T1oumBjo0wgVpsHZFqdMwzJG7JP3E/GINErZHqzE0pavbjjZbwBGMrkZKtd/5HHsHiTrkSukSEkc
FRKbnYy+u4cVxKk3uvWR6DI/NZsI6rako/pr8NOMVhLp3aOIzydot/Y1NvPgOrVGtUn5RAKbC0X8
geG5jWhs4NJZx5rfCFTOY+fP6BBlkhpPcmmJ0Xi5fKKqIYTHNYSbP35a1VTJpyyZKYzti5hrgzWo
YCWxjZG5dcXZanvQpWS6U+7bye1Oi8S1wvPLp37hX1kQvHNNnFd2K7NVny8X1gYX1c7s7vtn1SJK
KiE/avpVkwqKcBjc2cN4b07JA0xfcGJDuq/y7reYwlPoyDIaYCPXtn/VvbN1VLoD2viaMOSv2bsF
Z7YzHHSxwDDFraWZJWDuWl5RggR7B0fSMZBZ3tVt8hfuedbFU5zhhRUkiCKNs7J8apuzar5kOqTb
EhJpLI9O7d/Aw4a+t7RN5aZM4BJPgZfuPFmQLg+Vu5kJlEc+0sVeKcLTQ1C06dqgArVO9Eq19ndb
Q+AGj9icchxvYIIq6+DY4ldnDfua7jsek4Cq1ejcU1kRvxMY+9Ebwa95RMhaarqmuehDpZ5rtTEq
Z17n/YI4Yt+81o3nyafRcd0V6f7lq1JiZS9pDZHv1g076Kc6Hxtg18XOyYd0JcTCDzjzaKtroTDm
01ycC8968dhhkNNvD4WeqwMJFGc/cQivzWCEmoqJHBWCeowEEpsh5Xtrju4NQWie58L0CXgM2S6f
PXMtsKSbVtWuSKBHUMZ/O3ODeTzwvzPbz9C2W/PD9wxqqYriebD6/CdVJM6G7zqbJ6elY3is+4jC
0uHmEHK5+S8L54Gjyn2Ss26KSAa6cBTXdhg/tVX/lc5DvGGwny865U67gUaFhntjJHGTWTo2Ecqu
z6inFxzexSMfK0qM8Oo+OMvsYjGEWb+qxhtXri6AzvTUg/WW3Xz3grA5174DMRdCaE3zcywlZUJB
H65zS/0wY2gCpuRpj5te7GBk/zJd871NEaLmNn6ZLAIDjlMopHrqfaUrjLvOpRRiromH8DUEz1Qn
P8jg9au6d4iRmMEZokWyYUgIvlwfDrAvMuulmNvbDIG7ZNW73nychhgLn7KJQ62oOXvJfXh8rEOr
7z728++h68pj2FVsdpIeeV2hpfNMn7ZY2Y9TUtF4vAzmxY9z+Qh2UBMYbJmsHENEU9MFl0Y100dt
zuXHRBvyxUP8WwkmrIhV5LIu+RZxkg/ZeLvtsAWKiyoII0/nyVlR7mwde1QxTSpxgYESckEOkrYy
+Uokr4OnjXvP6gLcWLZu+SGyrY27xNioIh/PvuhcPjE1aW7ZCuo23GXiMahHeZHQW44ubVCbuBW3
kvM2fg3bbLhOxZLlm6VvgSINYW1AUgvEgUmh2FmmbDeZpp6+nIR0N2mnf9cQHO6tKhlepi6b9jTD
tG9eO8io5CxcJ0vICtEntWCwxlrBQD0UFVMYbQvG0ZQcYI2F4UTGol813ZCv8niOtzKzAl5WSeLA
LT/9Hg9m38XTfeEZ5l0X1x0ZcdntcNMryhOKeMXMcKdlvnUNY0cwlLKmYHnPu04267xWKJhTS/bU
Kiy0aKrCKtfEq0bIardIon9ZSpxbUhdvj/Gt57tXD0vBjFcoybrEAxFKnWr51Ob9tA+cwnh3hvAC
N6b/nv5on/TmYRs2XrIdy7iJDIf2v67LsjXWNr7iRA8iFZhXnqDyvvahWzXhOEc91KVXp9E7+huS
de8sT7Pn+Bed2WBQgiDfzbW1o2aNoiyr20glk+9WzzuHNWekWlluVJaP4J+0PmbKYqWc9/EBfMc5
S9qrGwuxpgsoP8yLp09xHqThgB04pQCNJMI1LDhdrZM/AopQm7wh7kG7KeuT5NFBdqFDaWRNEfEX
dkHOIaMnPBIw/lNlF5oJyoA/lbM+aObf5UwkbS64oVeF2LDfUmsdNKyixFjonE0iSEq5rryMNRgV
gjeCdxFMil5RJ5b2nqfhm67cRwPvx7ZCuFkl7jg9sa9eNta89JckF3KbK+HeDWL50cLE3yyNd8V3
AvV7GYYrAV97XVIvdU9fhvjs4feucrtePq3eGu6myje2maW+IZPam0nY6i5gqbP2A989Uo80cfql
/UM4ka6ZfK+9JowqGzsenTU9Hh84z8CIw2/4OQ3QiDOjc4HcUIZTGZkXJTn1E0WL+KtUpmGvBkDM
Y1rvNIuinRkAszGGWzuHe1ocBu2yzL9IQSnW9xWNg1axKqX7KyVFtI6HLDzOCaEeUGG3oZ/66eHT
dKfhyy9Efp6mumeO7929g/3zgM3oyVQj8QXqsRcqIdRQHFjMwgZYFnc+u1lHaVtZLW9lZ5Z3fVr9
4gKaVBtp0+2Io5kEKJ1nEoRs+qutKp76Rlt9+cq7nVnxMGzHGjZeZ5ndO+OLxxLM0dchhmzIDHR1
slygJi0JSjhU/KPphhTKzQvftLGeXj12Iqe2ARuyQBCk33ceyvuibn2xWgIn/azbHnNFnGd6S3s5
jwIzvAGQuBpK5oAyDL4wtXNwqERYVzwtwRuApOZ9cSrs2alEVlHgfw2OfD+sV6M51SAPEV6EtQRU
sQ1yi0lWbwJrIQgG0KaZuGRR/FhcMkzm79awwNJokTAicQNKd3k+ycjmD79viRLd5zIA1Fdn4fCM
Btqx8CJJUi8kTZieh2Ve6WxCM2BTOowsAnv1O2VnuvedIdt37dRQzll/F5pFDQIg3fBOfy46dv9N
0gVsek31kKRDc6VKDYMVhlt4Tqg1IpGg7GI6H/IwiI+8sBcufvHaD1O5pasTkwSp9y76/63P/0Y4
t8g7knP877c+h6+f6d8c5X/+ij93Plgkb5Zy/rFczK7eLUr3586HaAqkBfyTRDL+Lp6jtBPHN28g
D4En8bYM+nMDhNccc3qIrg6EDYPs/80XS87l7yugGw2WTa5HegZorEXx5N99loUVt3CdYu8iUtc4
JHCm2xMLTY5AI7DoS4SHSO7Q4bJJBKd8WrJGhJ9QRL9T4D9Prl+wKrYkPbUQTN+A8GcnzLGUYZe0
FMZRQy9XRfauD+XaYOYbrkZpJy1XsWlqX8y6ReCoMcQ51akIsZ4zweP1822cgxFP0mCb9Wl9qOKZ
nF4+tqtqtpJ1XZXuGiOy2KYZSdVNHo6PRRMim+dstXHNNM25H+1hN3uqPaIgTV9sDD7camCyC3vz
Hane35lN1nx0VXGrBaq8g+f0P50uR1HVQcolw7e79LTMqd6bjXS3/KCMSw0pQdPTqLapGRAVXnUh
cfBu5TejVamt6IEiRzbMqXsjTe03NeszhrxmbWUaRlmWmte5v92IxrZeq8F8K0UWvmjkRWgS2tk1
dvimdQAR35xXsaOqR9AM7d4dO/vSVRVQApYRKzPHlF8pDDPCS7O70Ch/hkPLFaupAV/AUjtBhw13
pTQU4HI/PsyxcLZFbZXfMGDJuuaB9X3LWLek5Dq5D+3se0Th3tDro38IK5hguGV5wvMiSFZtVQYf
tj0WG4GTk/dGvtEI84bFMLsDcrkQm5nUezzAJ2Lwkxu3yPyVaG5lo0CjuFaAHBIWRraQktJFu14U
m2lzuH0iX7DfedvAiumEZANV7NlktORFfZ8KQPB5tOXx/N2ZUBHmdVOi6kdeYSVXt7CKh3nul/t4
SvEwLG57Th16Oqm80oI/xZGsyHx35+Ylye7KcLInsFLlWVTNfE4Znu5oQKAYKI2nh6lru23d9/rX
QJEqCrBJ6cBYGM1vzMCYDZLJtXYVRZRnRrRsr0Xdn4c4YKWnvSn5Sm2g/GXTiH1qsZqL5rHxTxbb
Bhllg29eWPSZkdeFtHZ2tW3WZIVUGGHTG18dTHlwwp3Z3hZO0fKsgLu3tpNUbXHRiVVhVJh2ZWWH
J1VRV4wGANueC63stuGkz1nLi/Jbunzpj+xfEp6LVaSAIf2W7O42QVCG8IcIV3XC+PKwxhD4THMA
UTQ/R7CSaSPWC2QHp3EaAL1m+MZCqohU5+ODYOlZESJhQSHMT+DE5dbm7v6rQAwhz1wp3Icq9dDD
GAK4Rk8/Quk6D0YR+2vTp/FyBJyVrOpimk+SwqFhFbBnPgZegTRekY/e4KmgqkMAslpansyep+v1
oB370KOPXTHRgh8rp/Fmk5OPGbPHDFeYbJwfJtkJ5yFuhSoMKiQw/kqeZPoi0h/2lM5P9BN1at5Y
i8oZr6h4zaZgeVHgYqkNa61tioNoncIkjLrBje/SABeth2RrxUH3DLTEu4bOuO9qZ7mfmBhWUiOj
j3yt2Szb+oDkzHA/efIhr2xjY01WD1yyCeYnuoWbu6pXsEvwMHxkptWCpOHyPk7ddAjmLI0PNVGM
J523WBa4Mji6Me+YO7lCy+kxcdvuPOdNvuLwNC89Uv2KNV+6Qnh3OBTacJ04k3lYWuuLXbt3aWiJ
OtiWsg9VP3pRZvXVSteNDeQmTnadHafrOGueDb+ZqV6yneGJS9b8XZnwcBfDn/dzzkBNYQrLb5gE
QPYdFDqcK8XOp2ljncUc5Ka9DKcsHfVLXZouXtA6WXmB8u5MXeMJkRxEYZJOmC/D4N2RZrqfm4lA
tS5Dlt0UzrIvEd47D8FlTxzT+LZypD49pc5qpqbpN7hoeaGZTV57uoJXDS3NDFHmz2Spkg2qGC5A
qdQuUL2BxYVc+TsJ+OHcVeW1Zyt6TEN6bZ2uo0q7TIaHpeYWMOlgeTAtjEw9PqwbESBeNm7idTRZ
c5NkQg3WfRGo9ein7ndy2+xMvv6F9AZXgDOTSvNiSlcdvvlzarAHkY2Y3jD3gO2ymuXqBVPIelJ6
72OQ8t1wvGa9iKA8AL3RdzUUcw4syj0nkbkfRYmAh2CeXay4rqmEltbPqUpc9qzLC9eHeGVPs70X
yiO7YWIGesoyS6/pMYbKGZbXxbQOTA9E2PEGeJvCRMGkc06Eaz9TjxMlSW+GFhXNRkQrZ5jSD3nZ
z3VktMn0aiZeewyd1j8mKLEBJ2gc7jk3qdUbzHPvG851WcaHkcgIeQazPI28YSvBZw+Ahl0d6YSL
+EqQsEeJPXtLkh4w7F4LtsfclTtJ4tLBlebWSYDe7Y3bJBjKTY/7YWUG8Tnn+riTXo8NhNUoKyEz
W09NhZcbHNJ2rIjuJwOWZJsL4kZTb0w0vOP4nuLpZ5qZzY72O++0qN7/RWNi+dn1jXERfffYO5V4
WgKSaLMLAi6kimKaHDiog7HsgtFH/Be+eumrdDwKr/qZL/lwSHMfzkaRyZ3iIroflxLrjDaS/phx
j0PYSdxrn9TygTI7DCQ8uRQtIY9W0tjvxlRPZ+wlMEVY7ao3yuaMfbkoca6aLD/amdhKOiOIipts
H9xXtH83MoOq3GQ1wRwfGN1zGCTNbhyC9r4JBmqD+sbZmm38TZMHR2CSpjv2W9y52Dzse1ku5xTv
3ol+7QSnXE++pKdfrFnKdu16YvktAMWnFZK2XeT+U0Fv0nawCrQaK8Yrlzt3eP5qLFnWR9xzbQAb
mN5DoDmXE6gYbMnnObbcl7ItEEhyipNhYKtdRmpjm+ki/ujGWe9cnXUf3FK4woYj3Y0AyQ/+hKm3
9PqPCesgckRlbckIRsXt1liO6U9jFKgWs2NGfpAvxzAktVck5UkPJ196LrslWamLW8pklQamXKWm
X77k1OE8MVQVp7oNeNQLiwtRNhV4Z6QcrF3oJ82lTNxt5TnNLoB8czc5Ljx2LYxdmrsVpXt2cvaB
BuDizMd9wq2RTd2Uew8stPQhdUvWrsHYrec8F6hv0wcU1XwlfQA5O673y32DCnTrCLCOcunqrQgm
/XMM4gDbdrvczJ69R+1umbR15KF/rIVc9K8a4OmHB6aUyq7+Z5WQquGF/K7Gqt0SNgjlaq6N7jD3
ZoC1oYCcuXQF3MsWbzSGs6K+a7SNHlNAZZxUBTfDcBMMJJ29Ru2aeKR5dBZSVIJ8U+T3zL1YdExa
7G1v2ZqUweH2iq3jwjnAnpNpMyUAt48dw/xNmlREWLhVNFI0uSZzifEzw2fF6NFt+rJ4FD5GUTZM
M6ufuL9Jf3Z+wMU6fty6wPcEIuKNX48NOYm5ByXUj/0KzaJft1PJDrrF1vqjTc0bBXf0RZQt5qPf
8ECKUCLyizUN1i/d+CUGIFLVprJL1J/C3sb1UtbWU6DjMce2r4JU/srGSqF+VjUtO8++TovCPcYC
R/5p0Dj4nqdZ8a7J4UsbxEDDmkmZQiPPWgiFl5aPcXPKxVqEWeGv5zSpcfjHOSZ5FN/vxoOHMYW8
QmYE8YNfIz+MBEvVbKvmwCJRd5GlAr02+yA7jipo79qG/1r2nnzHZQbxZe5AsJMyL0IWGCMrol3m
i4YO+UbXIF9M605mOjh4QD35BnOZu/ij97yA141aVK8vt2zoSlv8pTnFIpw2KAHdtbuBYnOv6lCX
murRnFJiKkhbLGHTady75UCmHD7JmqnPXkuXEcae+hsehSotryvdjV8K+2TWvXvsTKBtmTBJ00K4
WQtvhuLrG/x5ZtHIF50p9w0YMZbQPmtYUPfWrbzCpLTW5J27whSB6FYO8/sk4vskD3hbzTLUT4ho
yVrlWOJWA+TXu7lJqCkaoEV3Tok5sBeYTiCDNgCfeAojgqNtHPIezkvUN2SAdZXnz0lQDu8Doyd3
pl5d5npJniqx9FsI3u1dXJFXxnp487PaVXqhenPCcltrtfHGxjyA/W+f4rgyhzV4gZx0RCgOcJTq
65BgEExaq33FuWT9sJqg/VFLbKxwYM4uDGEMVDW4Wse+AQbrkI3QSKEq9qrmiaxDX6/juKn9O1LM
7mOdtj/9pUPcaRYN0cBIzWUVTCaP/WxJ8FmbZezdF+VcvuUmMlaAK28HLozg1jxa9o6r0PDCAmf6
UgZkmcZ28T5XSbPmFdXbvGN5tAZFhQnOw5TGQojw3EBdu72OUzF9Lkx9TPwGsTI8ZvNDi7kP+kJY
ZtcuCZnE2lshoMphEpMGsTa2v4QHlPTskC5LfhY0zB8qalgu5S3u52uPD5NpfJZUub5Aao1F5Fke
fzlEIbkxRTG/UdeB8GSpyaRlwF/ujRmfcDk28W6wVXmtb3OSs/C5gvo0RNiykmNsF6zimXxBhuGr
rfPYWuVcy5D+iMttTEt0Z+EwXGc15bKcYPgV5nbyUz52edX+kMMUVPdWkfcOyFyPy1gL69yM2KCn
1JynHutuwkPe8mWg1UwP1h8OqRQpLquVMb8Rw2n08zIZCL/kUbjwDg+j2UPa2oyjbxMeDJ1OTyfe
ki4ItjIBVEE5piXRaf6lclWfusiJlyXRu9jw2+eyrPT/kAP+g6bx10BCAO/DFAHpZZYrlvjneGyD
cTovHWu6wEIVWGrpXrJsxU+kOhgwP+Lkg87bncrto1OIreF2W5Fam8AHvzGCd5Pw7pWxC5d8DbB2
95fd1H8RdcU79LewxB+vDfSY5cJuDYF4/X3fU1mqrc0YZ2DTdBe/YVaM95n6nyB5/8Ufcqsg8pED
cQj88xsg4Adw6VXTJbOpqON/nlFuySJu/38l+b9ZSbIydPm5/vcryedv/bP/a5Dnz1/x50oydP4h
zNB2QgtfpA/Glw/Bf6wkTe8fHlhDAHs3agU1EP9pQ/P+4VLXbhP/oaCdlSWrxD+Xkrb4x60TAkcb
8Xoy+0T8/+1f/1YT2P/T//9rjp696C0q/5dvEIA5dqLYV7ERmfSv2Tfj2l+MaeZgGDzyCKdMrd29
KcPleVXOvwJtl5fFMtpNCnMx0ojDV38K7sDHqh80HLRPjTSeWuIGx3GmJ/YW+b8jP2mwBHO8eKdk
DpS7bo2fo++T+vSkyX4tiDmdhLCT/qH2xew8ui4aVEXaj7nisKCZ2hfqs0350petzW0F3KRkXVfA
pb8Lms5kajTVxIyD6KUwlERxXOTudlkS01doCl3XvpQBdDIKEFleWtxZtcfD147DYeOnpttv05KH
FVlPHDx2dOtRQkHT9jyHGzhfi3X05Wy/ugC5W1wldC/j03ZjHfD08WdxINwnkJ8KikLz53g2jBEu
jw+ebZ2iJf7M6zj4Sryc4MZi97pvNx3aCOMUZa6Z+USjHkVSAy+h34Eosk+B6dyiJ8QGEQTZo6ym
wRf9VpGQVptF0si7RgKBQk8jrq4zAtBl7QyES3WwmQjZv8+ocBETRLrH9PSUlMw+kR7zuxZDyD63
p9dcZs4uHyD8W1WY7LHao6O0VZK+ZUgmCT6k7OAH+k663YlJaHzDmo5+U/YPTqXThJ0x9ySVeL8A
lUwRT9x3OMK0bUOyLLRzSHTxiqGXUEVo5UfoT59JRvqc2XPk0jj2XESNajfyllLhKiPhE4jt/dTf
4ljZgYUib5K9eqUNBzMbTksvibsXyWVJW1hB4/Auq/7ICrbek+jB6Zg5a41ZIernxjs1jWltO5rc
06SSEdD81wb/FRKvAbS9Ut9eVnt3lbfED1MoPWZvbRC3uXVyOvG6mMdi5yrXYjen7u0cIKxSCquB
FZcgRFV6ZlPa3QUDzFe2Z+bBl3gmazgP0Wgk6QoxPvgkMqZ2XF6zTzIT+qi7ed40rTCuSTO7UZ0n
3zGK6r0whiecI3hUqrlkHc4SiJqibF8XnheRR2dLKGfBfl4Q4YSccOBcSLc4vMMtOQF3JVIj3Clv
+paiqA5DOsh1zNkRQVzKCE7r7FM62BeUwCmeJB3qsFlRlCEdnO01gXyxGCBhTVUSUWbEDmz9bIna
jJi/Xo0yRqSsISX09FWKwXgTc8wGE6H4mLYiXBmNm/0GVtx9kJSlmwXbJ25LyHeq5RIB/b5gR16M
J8+7YfjHLmjXjrsYv+XgUQ+twEEw3fP4StZdrhDqZorWScua45Ws1eQ/lW7RPCDCsMdu4y67NCAq
oEDSIXWL8vVkfcf8ufeqYTWY1pLsslzaVHMmXQW2ihs+agcdYRFNoGyVoNibsVIPVJJbCMB8LDCp
lVYEUGD+ahsO1U3iu/NxHLKaam9CLuFu4KMFHABXj14R9xaksftp+G21LSMtV5dm6+lxTH8zGhMM
Yh+FOuiabTNdqEbt33vBp4U4iZsuW0tV5imtw2o3ZWisaWvYuCnpam8L2iHnnHhXKjklND0H0sQR
IhwsdMSOuQE0rbNByy13OKNwyAbLD2254aufNfpS5gZZ9uLNXjJqBkqMw1U7HJGH3Utu2sW6K+38
hMnuK+6Dbp3ZTfZadXkpI4+CsDubag8ilePirBersh6Alr60pQ0SMAydEPR3KY9WOGyJfKozNW3N
1XVC46lwe/+nXQlY2wVsjaW6tZuMScrXeNKIQTG3hu1czuadF8M9GWJ6F8jZDxiQUkk1WFZvpWFi
47h9a2+Ri8dqUQ7IVUEpH9Eiom7qoUwp48zmfj9ZbBVIjHH7b4MliGgfr0lgzO/ENATt8lX4q7P7
R1+76RT1haNwUg8/PPaqiBGmsbEddWDvEKyLETZbNFjNQJm1625yYzBOeBtTLkCjta7NJdwAB86i
OQmSbexanAe4qlhdF/eLYaq7OSNZWM+jjxCvWd33NIMpFJPN4NrJLg1pODInO1ixD0cKsrrdfJOA
A2e4C0dOrcWZuTRDM16Zg64PQ+FyG5g6QTvJdB2DxY5oLyk20q3YLY4y3Lda74y5DQ+dqeKVtDTb
HC+sfnF3UNSG3FQSy2DN2ROhyiuJ1kc5b/8cZjmckoC22dYtw3U/tAcq8LC5oKjo1n+pMp+FRTiN
W7PH5jPN+AQMgNWbtNYsBEdaL4yi/VLFcleS3jlZwFOiZcLrVNp+fW8zmZxtzQ8Wk1S+nbKBdTgD
+N4QmKLZTSNg1NSCB5RYREbA3xlsFXadquC8a72PZbkZ04JbbKYYPmxZFCdIkHBzaI+LYmciMDzn
1pnPQL/rMxdHUlH8Hj1aPHSzfCQNv2vBxR3Dyyziu1haJK0UOgAP/uSTjCyoyHLoHthxxKsUs80F
ZgpqYWk3kWcm79ISv5uw/QZ3C5dUMDAo7b5VADehQ/TtaxnwWy1YxKNm1MPvbnS5avd5sXY5RFn/
TekDeIH8EeM+GlpgL2dVDLwNfvExVgAtOUwlp3am3mD+8MAYHHbJrMdVgpkoR1qMRi8rP20MeqsK
gPBhdCsPz4w/r+rQqLd4RKuzbdnThiINPI3O/NmnLBOV7QHSJADINqIoMN62wWuPMPBQOL28Of0w
4CLcjbrmDWt4+ZhM8ne+9sVwN0zUXrS+4Nc6JsmdMT5QOIi7vQyTx7EvpwfBoubdz70n4XnILWVy
cW3Z750xSAidpTmyJlZuDrMsdV+gd04rLTzgpENAG07s2TdmTMJPWk3zemlvnXqIbNYqkfaXAAwr
YKoTnrEbS94raxn25qL9va9F8DEVqMGjqX/lTTzcL6ZjUJ6pUrXPaZS5RxZWyEi5rjlZmwEvYYpJ
1lYhq0Ah+ESY1bUNQnGdyOSaK05NgxHDbmiscvvyd985ATbNPk/4mVLFJol4dt6uaSzBV6b2Brnv
eqD5QI1u3PfEeWqymag3e3mu5fmPHvP1J4WGx3JK42WdyxQ5NnG+2LyKp9rL7F8WgJMKNjqljJGR
jfrQ3BLcVAqm+bjWYta/zDIgoyrH/mlB6TzEHJ53KjXKXVh7D1iI8MD4A3FeHgd6bxnUvUfKU/5X
nPjVKrV7/z4cRPZGhtUlzZqJdVdNJSx/aocbySYaA7uPVQgp5No5LpFKwmr9RRc2/iYzliIiLjom
a67iQ7VWuifgF2TlLrG6fBv7E3ls36KDgde1GzrP2BEfj6sdteHZG6dZ8cYjbvwBUdh8KvIh3pu5
nx1MMTHxxq13xNjLoiMzeqzWMxDG18TO8vnEmuDmOUi7I0UsfCFIEBebhjTy0W4JCKeVtuhDcWtS
uioxge2jJwxEFN/MYBm/KCBQ+6CX4Unm+XDv0lHwAt2/K/j+yXxYO61HuY9gr8d0tbyG3VDhRRKi
J8xoccJi8nVhNS1h41C2Xjaz2mQ534cTHISq2gRx6b1MKMjej6QwMHWyduTJGoxuyBexQ3CbO2Bl
COmud/GcIn1X/uQhtPnjU7nUNEfgiDDuylpn73El6m0XBwCCqkWXBwRD2umCPAki14WFEvU305xJ
jPQRQF+91+jIlLaGT/jXa4awdvysqxpnRuojhw9LcupqRtKyVu0QDZWqnim1Ru8wfXvH1qY456TX
trB4UvrO2pJOtYVCJ9E1YjtRtPlItVHXkTMnHY3/iVqs3BrPVb2MkWvn9X70dfJgN048XwM/7+Q9
Ozb6PsNEmy2JBAjdNsMCgPkQy3uEJ8Fu+i/GzQxfblT47eQ+SXA+bOEZ8GTgd/0+D1OALhP1mcup
1DejV59bG7ifdYfpKuUc1QHtpuxxnf2QgiEC9VSNa7prGn/fFXwXP3HmxGvTyOPkDHaK4lY+wl2+
sYOExIpNdyhKvI9YnsLAOqvBaPYjKLKrbsFeV1Zr7BZ8GNg5CC1DC20OHZ/J9Tg42RkiebaK7dH/
TRmA+8usb1ZRcsMDunTVPPeoVtm7ZbnjqiKQcDfcON0BdONbBWoQfEt6U/ceXaakVQYEuzbr/Ncl
J0MEq39xNyEL/G1v98tPk8H6NM0N623ux/R0mDuCyyMUonZ4bPC5/EjhXV/ROMRxaQhSgTdv1uyc
nIbackzJ5KIHWvNipgOg2ztdKGvVdTm6LP7DNe2mLpZ9ReBTU8O41Fa+SXjW/Tt7Z7Yct5F161c5
LwAHEonxtmYWi2QVSZGibhCUKGGepwSe/nxJy8eSTrd/+792d0RHdzvIkkgMO/da61sM5828BVre
b4fcuzLqctxUHNxZyibBrs1M69WBanOAkFYjnvBkAgbtrzxWuPskkiNYbcc/yYTc/yrr4ukzxUnj
PrfsO6ni4M0s27uRPwkyPQn/2rLmA3Jwwyg1RKeMI61akbSb2Ju5DQlQ5WwpeOJ8w0VprkSaxNuJ
vfI2yHmNh3SZfOqY6YEfecXBSGjPMCbeJOXklj7cy75bG6ZBTUMq5a4KEaHLwDPuejxL9/UEPkdl
+Y3KUOSdqJSsnClqY38Zx19rECM3YUipx6ZuokMI+drOOh78A+LSTLvDmo0yTJ6sH3npTPOF3ojg
dlRRtk0p3D1kuDS3Vm7ywETPPuIaOPtIj5CCMKiuhzp67bwyZYU8U25ci8a/zQw8yqowqajMQxtX
QiBf3sEjEi5EsS6SuHgx6u6lkfToxqO/tx0lTDTs8c1UvFj9xFww1tPwKzh4JqvRwbak6AugvAsL
MiKpuwFn+0qDeIx5GJ6vVaqPtc8hIgJatjRvZZp/xL+rr7fBrLbAxTIMMVLSVMA+OU8CYG5J57xm
nQKSFUEtYmZ+h39j9EWe450X2ao5kbTWK/zOwzCewe9o7eSUR1FGPKAzzc1gq8GnUNEcb7ueeTtF
Qdo0ev0DnqO+CpomR/wayX2nvvl1KjmipX06HgqbSOFEOvECY4GNQN1+6WPVHz0ABmiymXdkr7WJ
4xngQu02vICN7Gh5xXhZMmD1UdJ85rzGKDaXybyxl7S4QgMbSQ+O3fw89iEtduN0IylIfmKUekyM
poEa0XvXsSsnaqMXBscqvgonGFQk0ox2U47Dp0A0N0imgKVS64l8JVbo0bZ3tYspfwJ78xwrUaxk
05abwKThAJO58wgk3SFOklnX5RyfEqN86WuvO8xd/ID49Q3SIfPfzHRURvTZxJX1ImN4VnIs7bfO
yduNGbVyUxvFkwLU862uC4NeyNJ3+xVbD4ZvVYN7X9zi3p97vLZVBJGkr/3w02gO5CfUSEvpKpin
+0ZoSYeGCYp7WEBM+N1sKo/SgjgNUUZnn5FPp1KtcKhYl05Fgm8MvYEsc9wDzeAecM2sPVq0PRPr
jBRHnXDDr6oGsZE6BMdcm8EaADYO2yVLxMq1UAm3o58LYMm4xm4t4fpX/Bf+UVb63yyaEey04uHh
J/ERmgVMeYeXq6D0hkLJAR6hkVF87KJUel5abJxcHZfEy7jVxRMiMZx3WrtXg6V3gdrXAm/RW3nC
HfU9wZSXCGdvOUzCFDHySHBVO06HtKLYbWw+Rf5yhEoNbC5Bosoi4yYMOmad3Gm2KYYLdNB+N0na
ULzMzY+1w/qvCaC3AL9q1kym1pqIDQ3t4yVIO927wxUfzs42UOWFZhi07WKm2M7GD+8ZfYxzZGaB
CHfmbrLs50TY3XUfGvUGKgHNnZTh7WOzJsFSFeKggK1sWmforso+MtlckLMwM+etnsLgMhgma7hw
oiummj9lEaEAq5/lzsta4F29/Bw6o3iYfEwQrpqnFmtJNX11Om984NlnweFxMD2azXBEwrrxTZGu
RWjYNzkkNvYsSUJTp5llB5w5N3afd+twkfawwUIFm8SLBOoj1ReUBfB+FMRjd1ky169oNNWL49tS
Iy+X5QtWtlAR3c2M1wqJ9M4zc4g6vPDgI3ieOvhZSv4TwBnlvX4aUxgZHVu08y2xwfkzcxa3VlQX
r0kq/LtqkrAR+nj4gh3/W9SKGaEIIftIfjS4YEwM106CY3FdJ+b0wVfOcLas2F5uQShVCLpeUe3Z
ghbxKujR2JclcHeC9IlHe3yCWcdKyhaRcK53SY3cY0NpvhVJ69BIycvgkITj4xw5H5gQnIcGMOcu
wup+4D6YtxAQBIcr/4lcG0/4uLQeIlOX2saSaGEXvhYYrdZpEfpk5Cwr2eQc0o3ryWKoOeWES1ZN
P8bXzBC92uFxqrCpJ+5wtEuePyu3R6mEYDhhUoPUENOH4DfMNIUrSGwveDrlhLuJ0uGqfWpxlF03
je+P9DtCZl0NJju+uU7DNXq+eHEroAu3Eyrz48g3cDc+re3PQwb1nNs4ZGnEghqkO/HmGznUxIq4
evDE1FO/n5oyOS01shMZDKmbjIeIiWmeEBatvqCksdeTEE+ZFxodCFS0sc+tPaT9gbQEGEtD4bug
8YLW2sgA1GT7Uj04Qw2PlSai2sVzgLGvBvb+RE4ienPIe2IWjgDQbNipESXNRoXRghsN0yFRWgZ6
Dt7K4hXNCFrUm1HW3ybG6y0SwWU2GOuXzjWPdeb2G6ceoLQmYXNR0Wg9pykT+MaxeWAvrSPOXVMJ
6EzN6N93Tsv7lGdZdc4XY3ymJXE4yrhhL1MsZCzb2eifs9owb81imvdW7QONHcZOXpDSvfvACDm+
tCIMruElWZ9n4L7HvvPHB5IVLEMVqCcK4Uoeq6vC8UtgER22gQTkKjflBGd/Qw40pfoRIkR6y4a/
532CdywHWm/NeIRc8kRtXaRbTCZRulFZdyafYeOjnGtrK1lDPZowSI8p7u51mcfzt7wuxEsoOga1
xe39DZuO9jYOggQCeJo0z4OrTXcGb90IKyYve4RuDjvJ1oy6dF8bEwIvq9HrNlTe1ThRPFuD+zwR
JCZumHnCPFVLNX3o05IQjKuSYhNjn6K/ww55nPQEVLKmvnXmyT8UsYi23bhg2enIIsoaZi2dAVN/
4+eF/Mj21uAlNtWPJvPdqa2aCTMq0z/rTI8tjRHfz8Qd8Y1GxI/QMtZR3RU3Qx98MUYhtjycwoMb
O/3GmBdxE4zcGjK14m3S6NZA4Z9LnFMgaJzx6BreMtGUlm/snlPHwMSIkbVvjx0Mphuj9bITlOjP
pa8gv4azuaMP4JVMVLy2sEmDFk1ZK4qQxHXTzk9GIsOdhw1zW1sLpbdc6Pt4rLv12M4WZoeKnU2V
lbBtQExvYqlIpgjS2b1TMcuaS/uS5GR9OSosh7lV7sKLrBvOvodni0EPH2VJpim/V04MUhdz3SZ1
MhI1GQGVE0r4ZnKQb9ixCiaNKt6JzCdrXi23tODw/5shnjuc6hMlbytrzJ6CzvooIx7WjlFuE1su
GzYlr0GJWyCIEDymKSatZlCWiy+g2lkisw8ATvZ2lN4vfs1RwXacdTCYC3aW5U7GCX11afMM5DU9
uxGoecM6MFj1+3Gxx0+GQgaxpPFRmsLcmQsTsmqMZF+PvKixdb0WQQocZ2guA/y9eWVWPq92oQ+C
cW7c+fTSrEPTiq+Qv62TPRpvwHuGm8oqW9wNYMESZDAWPYH9sZ9w09PnfRprfGNt3jz/K1v/Ldma
gAnxkv8uWz9UQx//n/UriIikfP1Jv/79S7/r157/G09W03NdFz+Ja6GF/0FRkfBRXEdrxt53SOUf
dS/Ob5ZJBSrZaYnH0NH1Dd/Va6k7H/BF0NDgCsfScvgvavVfqddO8It4TVwcYrZpe3xPl5ZA85dI
zZBYWckrmMao0RPTNoDazUGTlNg+JjKxc0uLF13JmeUCWXIZSYzAU5gAS2zGHPMevqpBPKZhIp/d
Lp7PlWuVD0QlIAnYQp3rRRIc86bFOdQtJxBkNVAcCQ2nGy8rK7WeVOYWG0wuvANiwEry5OdGfJuJ
ij5PVjTyOMBAaLYNj2/2EfM8iXU2uHjGcMyX37oCrQWf/WzvMqOz7+hRU+csDu21USk2nGZjSHCJ
8J8QBBxOpoaMua1Y7qHIVrN7YwGoJoZv0To5FFIeJ5J8V4FKzHKLy3d8MQv+UBvknv4rnyLGVWtj
LgZCQhAbI31DHMRz8xnbkCOvVFi67ZoXMOIElEvnkBCW9LZyMYtvGEug2YaOOrulg2hM/Vz4trgO
AJBMUAYJddLj+/Ine7ZrhxbDycwItFL2iTgZY+4Py8e686u7viMwcE1AIMKxNFgcxcPYIyBJKZsg
cCMaarEW3NMXlgDzlsgFP0ja1llzmRKPPKhR5V3ovqs/icj3z2FekRLkcWKKTRiAd9sEJI52no8/
24FApuqivstEE5wdGhfiU0pF7gFZvt6NVROccjehACyOp1M8BNZOxcQ/QGeUEEg4/V8Mm6slzeJi
Hcw+7BlBhqMIW/EYVkBVEvL8R2rD7Ss1eNUdS5fReFjsgjHTS8XR7ibOp3k22AwMltMd0MF7/s4C
oEPJsXdaiual5Qn6XGOslutgaSB2OJHTvQmjIHWIzEvbFrLNRdU45ObZDh6sNokuSmKZ4+jSwohw
oFlboeo6FiuGY2EtMKZXf8nInncCaa+W+LDRaCGCK3Ygh9Br+oXt5WzN+yQcjJMV0lu2njiSb6Wp
fCqEOhloA7eTORO7l3q49wRKALkfFZxrzHByJVoiRaWY7Zu4A8EIKTW3DXPlpylBtbUr2kXuI0iO
QbgyiHHCB0Duy9rDTPTAf2lA9WMnCyZYpzWBY34/Bp5mqjyHRq+YsJJxaFgsXktVa6ByuvVgXuVN
MyfPrCkBJjj8i6JTLp+PcFqNByZfjlVZeOMVxXidjH33HDfFLQ3x0SkfCpBsKTY93s2WxJltHKPC
9MqNxybogyPNhHpTzR5d+mUbtnO2M13+Zy/N/Irelekp6TkIGOSMbroUeEtX9/fpIBgD8xoJno45
4a8yrqEnl4J298DtbTyWkQz3Vdsu7WpwZFHj0BeEPFILCGKmop3Rv4/NJX+Gw2wmSEbjYA2bma3f
tYEicVUNWPrmoLyvFv/U6xh5qgPlgV+p46RD5p5K8q2tg+dNpfYEf4w3Z+FJk4dAmsJlr3xBXF0H
1+e69267WT30C2dmCn9ZKaTOk2hJbKUs/cHeDXBbfPMe3RRRQgfkjQ6KOyGZaDXq+DyrG5TSkt74
1CnxwJKyT2fv1lys8KVps+lAlj9HKCGVn+IuZLnF+tXWmX2h0/uNzvFPCYl+zIa3SeODwNZp/1jn
/mEBYsEw+CqREVlP3gEBDEQvVUg0ec69u6VukbYgCnDcIzQiNWVA8wbSd/KAZhAQOaOYqqs+B5pP
UGpSQfLOLND0glJzDCpNNADEkKxzTTlINe8A6Rq7thd9qhLC3pEgdZxpPgLYRZYvfdU+A+KfDqbm
KKRD23NhTKAM4CsMrZvvGW7nbd9O4nEUVvgJf6FRrFQIxslNbQznhm+ZV4NbTdlBFraD2T6pd5wO
IATVEWkMygbtox8a5LMNw7sMLOP3ycKrKS1gDfWOXXBVuIt3O79jH9BpQUD4mgYBzE9zISBESM2K
4N0bU9rgN5/LSo+Zi0qyj1jBC5ziY8tqxfJ3RdeDQ1nG+oW1hPmMrmpsYXyReprK5RZcIHQmTsyH
Qhb+BU9CedNpikUHzsJ7B1uIAMZFpGkXhJ0AXwzvEAxH8zDgZoHGANuJcvwOzMgsDc+gOHPZ2Jqo
4Wi2xqgpG1I36y5FjAmcHTZEpYoNl1d72dFoIySuOho4fQ7GU1+b3TNXXNlskmHCWA0K2dUoD6Wh
HjLNyo3f85Meci4DoB+mopNTidg+WFYbrsaOhC2VhOlXqYEhFCwWGzeWxbJmpTgRpNOAkdLTrJFU
Y0dcDSCp4mGEXACUhCE32qIe+6cmtD4ZwfCNXFz00bVcwPR4ZQGUOB9KTTrhnsqYldnejZqDsmgi
StTaeyXTTyGoFN+CmbJoesqiOSoymT/O40yiSTNWPK99JfWJkC7ZatGTvm01kSUKsbJlKewYy5fp
YXxHt1ia4kKZjjjnnaub0mC8lMBeyqgvT8UC/6XoNQqGlCxYmCluQcR0olhuI82NqYvubUjjx5nD
oubKoIaBmJk0bcYTVIo4zOvNKtAP18zRi1QJoaa3W7xk79SaMoTpCMjGsNxqAxbO/BRryg0mHe9r
K9r7YRTfKOVgAZlQYmF4L/j5zE2D5wmFA25OMIcLtR96Oyjptoig6yxgdibN2yHUUW9HzeDxo1Ee
Us3lkWQFHE3qSV3xIdHsnpxrHtMUPB9Yp8HeSmH80COybwERHSvwP7bmAAlNBMpBAw2aEdRrWlAv
h+oBBWNcJ+8woVBzhXKdQ3PcCglQU4dgr7AHAEQUAiSCNgnap3HkHQbvfF2ALWrAF1lgjArNM0o0
2ajWjCNUmOp6AHvkFROAF/GGCg8QadBsJEEB3cGvIYN1dm1zpo2x62uaEhOLdy+AH3NYmtId/kt1
x6I2PIMnZalGdiRv9wSYb+OZ8lL8clyimtxEPhpMtqY5Sfzwii3MfajiYY/vnjOUh93vfoiHChMD
0U0wuY5mRNm80k9GAzeqAyDVpzSvMmw2orxDjCZLNgXXFKh/c5Lo0FhFvooNk6hvd7fkbFhilJq2
Y4FYF5/aPChZ0ajHiYNuLfo7GkJvmNaAXbl4ujCQKATpAcAdnSJgm7nNCemRc3Rk4lAdoyFaZQpO
yy1gFcZ4CqzZw31vZMVyttoyu/734Pd3Dn4WpyAOSf/94KcLxm6+quTLTxyF71/2/dBH8hoogu06
1K6bru4Y+3+nvt+r+aRr2viGA33w+9O07PFFkgOFb4k/rM5/HPvEb5Jshgv4ALqx5nH+o2OfNs7/
YFk2g4CPx/TP1gJ4Pt7Lny3LTWrnyMplekLeSuZXm/UGPlPb6+2tGWOuoRmGGHA6HxIYsIVxVVlx
zRodxEN5qKbE3AObnd9aGRGdNEzWTupd1Val632lIQTfF4b+dmkOLPTfNfAsn2b7wehiHK2MRL/L
5blXouuZuMg8QGzEQuLgzkyM3ruMFc9DuSUv0dbzg3xv4XMJrIBD+L2eb7ENhDntDCa0Q6EmNhvf
g+SGdUB3+0WLk1H1B0O3qf0HnrRs7PA9+9KkYQQZh6kyLXmkP3Y+1YpbP7Vlbj4njdcvw76sR98q
1p1ZlOZ1QkoWMpjZfGEB3+68pp7PjpWXuNTmiUWa787G8qkuycPf/HsD/p0bkGsbVOxf3IBX5Vvy
+vPK5fvXfL/7fPs3j6Jv+hpNFiTS+2Hl4v/GkTsIXO4y7fzX25g/ezE97kdA0Z5D3oR4wJ87F4/O
EBAnfBkNvO/rmH+wcyFZ8vPdZ/tCCv4U3HgSFIelYws/BgYGi5P0EivjKuQcikcnR75OQ2hmGJkx
38Vw6MbV3M3Luhv02TKLLHFy47a4YXyxkZko6d2GZjK+ebA87hZAjZ8CM521VTeL4PMMRrFRVdiD
nlrKT4XDdsN0hXXXJhNSKs4deQNkxF/WWVqQg+2C3AWf6T94bZbft2oY78zxteD0BZ0tzp56SHgv
tOWMxnoZc8roM7Mm05H3heLMwO4ZOlgEEVYFhLBWsvewCyBVZ59jIyOZJ9siSon0tyGcpjmBG9go
wH05e2dNuJU7uvMWAqqt5dvbHK+MXLecoAXA11Tum4BS9pWKw/gkU1rQttQBJIBcy5w+XDTT6kvd
1fVL1ZvL7dDN5nqQeXcdBd30BWdC+YJ90cnXox/N1yR0kUrqNHq1YsuilNeqVgVD+ThwvnQ5DINA
8qfbxVHVmVhYhVnHVw3mvWLy9jlnglsfR/8F4viy0xD+uauuII3zQGtoAB7LoV259ryfrMQ7w7sM
GL5k8UV1uKelKvyz6wgCnH3aP8gZdlyCa2JrT7M8hEstcswghJudnuBDOi/Dta8myP5LJ5rjuOQx
OKnIwZyaOI138s3CKtfUDuZPnI2Hh8GmcoszNRoaOrj4iG4cfsT+o112KLwlhsnTtIAvYyHuriom
YTZvDJRLJIbnPJspTnOCoj1NYdtcs9YbvwVwQFKCtL2RbTpcKXejXebbugm0vQMDN/QR4Y03uaFa
XU08ZK/NO9+rU4zrUVIwDlrp1H1Ce8rz9RQ2De0cjYzOpR+U4sDLKrmP60w+W1GRXILF4dPwbrUP
Asrabmhi+1pY6WjiSKjiAxZeoFwz4DurH5vDxCbuPoqLfO0WqXoxyqg9IpUFX3lpee3O5cBJKZmc
/GQLgDm4p5VgmYAIRJVBo4V0z1imtfuWs2PJzL5kX+y6QuYbYkiOEfv6TeCQeW/o8Xrk95gh03fx
2WNJedOJOT564DSDragmYC5haQPOmKNCm9mqR1825l3U9hVswIZ/LqrIvmlGe8A1XBX1bUqyLOlW
U8Fd/lHhTkLKyiOKsPnxKDKVADhH3NhM5KXACr5SwYjpHXpEoMz8VJqALPqVBeV4ATIHkyUcFzO8
nyfsr8fYidNDM7ln4WPDrW1vWUuJ7DXbbfCgcu4eCtKG/CWkg2+FHYdKEA8rX4fpxKI+oMCqOQyI
lKs5EWQF7Jn9UpmYt3aNvtDjHNvbTeqsuqoDQZrNbNDCkaZBySG45X65DzuwMLoPMf9A0kUWJ3fo
zfTs6WNDsKFjbTA5ZHSTdvN4rEHxSDTGYRraJ5uajIuR+UFG5lROV7Idj2NE9oRGBTgYNHltcpWD
2B+K+dJUvnU1pHmzqnwnglXS5Zep5XjLaUCt7SwFzE2R8Nar+UXStL4qQiIboolvSSetBhyBK7NP
TmN6ZPLnO0mj2Q9e2GyDxHpxSbeunJQFB/bSQS9TBbo230aPGE1nP8W2tK9CYERrwY9lxzDX3SWm
/RLgftrA6IY7MI3GDTmokFg/T2uqQZ9Lgb4TRiyCMsambrzm1Juvw968ThPcDGvBpndndvEHJfXx
K62efA87ReHXX8Ba5lv4iffm3AYA9TCOyvbOndL03DflR5Ky5Kznaw8k864wq4cxIbNSKI8jrIk2
i5103FhlPmYsHGr/4MXw+WYXBzkqbgOeOnZvGmAsx1bi0MBYuJsDf9yTBQBb1c3wSGzydxsvyOJj
S/Aj4a9XLy+kkbubQE32zoU1aHEZkV4ZekqlsFyYxlDe025V7SkxNPY2GNF1T1r3ltaTlKxAxR6d
vub60pAZuyezS3I4Svr8khmKVVTQvnlVbB6zJBLXZCaardHh6FzXOMP0YxZk8QrTfvToQbHbIKNU
m0Y51nZJumITudF8mys2cCQ22g8LAZ+1gcUZxGhycVqj4ZbIoKWMY3dbtBn16UVePLCjCy+OhUHN
HohoOJU5Y8kcr4OQvnmWMfFrrsLXuDObi1V709lSgbpO2k7eu0lQPgwTjaO9dI8dLClggVw6qWE+
szEnD2TwH3Gq6HtBeN5YmfdlUmN37xsosMugaIWYl2A3UAL0ze1C3fi17YZlOE09Qylxsc6+5Rlj
nNI+8cjhxUVzD2OcMj2PM5+ktmvt4OPeB6qLv9h5zr0Fradbe9lwz0WY00pi5ucU6WHlMp5vE3fp
NkKYZw8S7Ka30vaqWKQ856iOG2OY6ztnEp+csXUB2hjZQxFg6XF6z3ruyfTvOpzOgisjJl3AXODS
BeiVO9akGK+oKd+Luk2uKdQOjpiMZ5DFibpye16RKlvcKyMXrtj8Oyf/vTk58Jks//tB9aqaftIl
yTrpL/g+JAfmb8LxPCbnnybkgEitbWGHsRAlSMD9cDy1dRLXFb5nSz/QA/KfE7JN1YOrZ27TJaD4
fqj9JxOy/KXrwQykdGzpMr0HpuVJCdPwxwkZ13Y/ll7iH82mYJ+fdhjHSCfeK+lkbzSw0qtDa40H
P1x3vGZzmN1icGxf0tRF2SPzZpxF5OEQjLG0n23Zh08Zq3b7ukmU+hL3IOOuqkY24Tosef5rFyQi
DzaWbahy72l2+ukytLUEbjAXeXikkip/G8fZOY3N4D/FUHmpOMVCBhOBbPKM4xVmCDVSV4SbkqvR
ISiYsgKEAlcGDlnFQrpvoNfzrxwUr8iYLnQRqfG5Txr7PguNYWHnVYffsPAWd5Ex3mSwaUiElklK
LYtsXm0qUp+pBS/WFm7Kb2D3azKKkZYPW+Wda0IkjPyz7LjTI0WxTovlOYCn/s0rDONSlSkCkTcW
0e1oWIRa7NqDktP5+IAmko8nK04zDsg8MAJwV3BxFjrFDrkbdls43fELTlAA5dIv/H3nOdKjngzA
4izi+I6J4cqpBgpbkymP9rCR/aNj2ePerFRNXq4o3IcijhYKBco495DhYguXu7CGZRWD+sP2ZFfB
G5ZbwIOz33pg8vKRNCRphbUVZs1xIKG8BdKBTcSqsGrmjQquW6wgvKh5la3MoPZvbeZ1XvyjN9yP
XtEcojmuDplhdpxCQr9fB0mRV2t7ceuHJp/6o/B8Q7fo8sPBb9LrbXp+Rzke7Co/WtI7fOu6dNbx
xo/5wFoYY2bvX8N1JX8dLzNxKHInAWOnG/abCMjwNu8wgcPTwlunEnrFAG0BP5oUfjAz6ZDh6M+O
V2jX0Rm7xzd2ITPFzP3SII7REfBtIgdms3hZckoS7aX/UraMHQcsrPkTjb3p1SjLhjzanMorWJXj
ay0CDhVTiz2lLp1dYEhqvlLZSNx+KHcrlYjpbum7KH1qTAoDsAwbPiWuiM9G3+89MSbEgbz4DLdv
Fvkbv10LJ1NctAk/W0InrDxOmHXmivoJ1yvCWxxzwaYQFSYdux9fJmdymb+E9SHy+Qxo25s0Xx7s
DnV1KqFNrHshxvIQlkLD4NGgS+7Q9UiT+nHubRIBlBJze8t2PVcA06JsInQuWu1sqbYdMd9104tw
l8a0BBteb4HpDoDTaidPnolrqw9A2ZjUWKrKvjft4JBPpoNxD4ckwQhzq8xyPriq4ec+KKRsesUp
r8SOxhVol41J0SYugE3XDRIsWwhMKl36o4XYQQ6GAQzFdjoNkmKXCVDlvnGGgexBsTTXLjVRRwuM
GRnc0i5XSeU6exziQEOD7kL4Gl2/Sr9hJ/ggDB4DuZ+9+SQrNqlL1r9K0u7RGAhAkBfy1og0MZ4e
Rzy0dsZTywcsxLnEDlamy0hLQi9epVPkIwGhg4wDnnO7fArsFjMgnvKVUbH176N7F6AadQxYXEM4
5+s0MbG9c/70D+3iwkDDa8FPu5oe2ULGBPDmgEy2veDod4HWWal1j1LcbXg8ZVsODc4VsW2c0KBd
1Sqyu+GG5kpz26gUHBdAnGdUa/ujVzjpJs6YO1QdczYaeu+RHctwXU9k53hIdTxTGFN4VrLINr6Q
aMOkGmf4qMyMuxddKD0vI8/GDC7PoVps+zAYAXBoYQRqG3WR2oUW0bO+NOl175xoDVGouS0GSj+8
tvCvs9Z6NV3ONJDhRnrWigUEVdNvwRvSDCH5oVwmDtBbnL0lR8Yo56dtSQRJmv6C4EuSzLxEfKnz
NInqFU2jFHInALTv0s6Hj2M6gOdJSHMQscyt6eN2xm447NrOLz5yGvHPcU9cfR3x6/+Ygnq1nAHy
W6bKO0GIdzPnkfkIxpOY3Wz3L56I7Aev0cbpJgYfAKpml9f2cDMuvX+Vmjbt6XSCQzH1rZyHbpwM
D3jWQFLGnXyVHZe0lM10UlZT3qCKd5CZHXHXdU62Vj37DJJU8wPmQNcHKCqS234MmMw5rJ0w2RNM
i510PaYd9dG2zyMzj+5oN0vx/RoJWMzBQ40ffY/6IRltqIJgVUIN5XLE5xvvClZGkFLy8EMM8AtX
J2aVT4x/CaqpMSYn3HbdAbI/Etgi1OeiR9FY8DM+ylESjAlTj2ZlQAXRigKyD1D/rNMC2/S0TBVM
9tw1U663Jr533EE8IMVZFAYBfJinhmMSSPr4uW7qjsyFq85xV7E048HUHHijq9c4AzInY9vriI4K
tZ0wtK9Ny16o5xkwPbT9pX/vKoxaqYsLSXLp4ZY0nsjMj2SQaTgEoNkmzzZnATpM+sodeBNluhRx
ee9HLIEFbgcBgXOWI/2Jta5S9HvUolDXKwLI5xEcg1fGKaQLGKN4HvYTnYyTUs2eEsGIvijWOvwq
882gSxyl3iQ59DoOEfb4Rlc9/jsf/535WGK/B1/93+fj51f2rKi7VfmTe+/3L/tDyBHub4HApuc6
fqCpMQzQf9BnLNbM0pUWA94Pa2RNwybZHZh8kY1BjT/Cdw3HdnACOgJJCOS0DWFb/CMN56clsu2D
1cZrLZCWBHtsxvifR+SFJp7B6Ab3UowA8dclFphLm3c4nrCSdJ9++MH8BxCT/mZ/6kXvHxYA4NFL
cJtFsaNdhD8gbiJH2Tl1SvYlNub6hXnNepx5qjxlCUlYsi9m/QI+xn4NxrQ9/C8+Gl+i6ftoRvxQ
f/7oxMiE6kkIXpZA8dG4PwK6dSGgbj1u8keJYRmYidlalJ6EunX4rz9ef/uf/+aeZVs0qrD55xf3
68db7M/KAEDWJS8MfNC+MfZkBIDL1cek0h+nCjTZv/5Mi2vk//9QLhWbRLErPK1H/vjjLusyHKI6
sFhJlNZjKfEkWlBYmp0H7+Wp7kki2onkwwcxtN0+7of+za3xvOQGZ6p142pzjBel6gCHFtD/QnvC
K0oEUR7SMqa45qxBODehiw1cZC0KAilQceTvT56fWEk/spF+1jn0VcMBEvlFu15RRH9VGf2J1aDy
YusieJ8/ZUOO0S+nP2Pnd0o85slcXasMt95f//R+Pjt+/1RNnfc4jSKx/nLBYGnyUuW04kL3jngk
YZmQ0S7jb2aq2P6LRd07di1uYTCA8Znj4Z9By94/H3mHLBsViVw3v94rYxCUWZMpcXENV90n+oYh
qqXO0diI/wFdJv7DhSIF0DIsJ3ygo9H7P14o4ewxFJmDuNhJoO4N8jjZbkzg78CHkN2bymz7lSWN
vjtNjJmsrrhZjNRTZ0yZxv/w6+ah9+tVKyW6snSEPgL+etVatlEFjRmal6FvuEls0MTVibSMOTLj
ZcH/4ibR2wvuS/7tcaL8+e8ODhWtWI7Wpe1IeRA4zJe1HdF4N3hmdQ28xcYE01Gm1SRc5UG+iNuC
DnftrcAuucK0U10b7qjuo8bhvEICGJ9gpvf6vZ4t4pEew3JOucsIrqjpGMQ0se/++loV/+Hx4ln8
/kDc4RX4v+yd2XLcSLZlf6Wt33HbMTrc7HY/xBxBBmdSol5gpERhnhwzvr4XqKwqiZmlvLefu6ws
MzUwEIFw+HDO3mszYn/9EEkWBp0P+OmW+D9CjTm368P7uBmXXDutc4jt/sC8N3EDc0xR2zBGWrJu
JlUfqiknipAI5DrbzxwbNVhw0XDMAL/6+/f5V28TqY8PSo03635UiRv4eHpaj+YtkmBuyPttptJX
PZsiMB/qTP/dyF5W0F8Gk4fEnUYw8gnTRdr58Yp5G1qJSKcGZrRdXrht7r4E2Kb5hw3uvxP2eMPp
GHd9EAcBOV09IfKrAa3vfdylaMLtYmq/2SVphIlgBhAGD0FsO0ycy5h4v0UNq4a3MuNIXTa9RL5H
4sSlYSBHtiifXC2izh+amn8/Ib6vyj8vJyzWgu/ZZuRa1MmWJvPPD+xMnjdw7Sm8LfmptaqmWW8S
aRDRYmd47Ap4HsMSJgm7wXKNjHDBPg+inYpIOVhlvLZYT2Ol1pzVINvkrdz1c2i0hwhstbmmmIJj
Fyo3CA5hz3QLSTwwHjHUhi2s+7LUq4G6iLvGFhA1G/DPPBnEIXVblgCP5sQCPHI439x2RRtd+E2e
XFq5X171CbJnOGpawOshRuCzOcn02iyn7KtIG3PDhh6HlzXNMyWcsY++Tcu5muTVqNjELev3SSgX
xGttJ9UNGfaUy3HNewF05YYkOBn5sEKlNKqnrsiSYWMHUt4Dr41IAkrCFKan1dc9FrJQ4/PhqKfX
Xmv5r7VBDW7pXLXpYUbYSH286xx9tJA60173TSpbYQf+ouqDE0dEhdK5p4kgCYDSt8YAu3CVuG3h
gmUhQn5NnaqqbiTx3ZjWlRMFG7Cp6ilE3P5UpYwRiUKLI0cJ667OI3bzbA3UVpot1oi8dN0XAFds
Ewqf2YYtIBNxX7EKNPHEj01kfkG5t3FI+g2Wz9VoJhnN3JRaPSuziWNrCY7uhKxOdkhD/wxft740
RuVDrZ7KnCZwtYB7Ie9FV32q2q8+ADTa/lYk9oSo642yKfFpC0qnVhjvaqB3gxDzZ3NhBVsLNdhn
H/A6kSuEh7Ru9lJZwQ4PV/klV9CGyyXdDdMABOKFRRx2C5Z4XgjFouPr4WjcFnsdVi5VIDDGDKxc
UGkiiQXCMSy/aeVDPXZqGgMjmrjqwXinIveF36DV5byj4CX3QSkUAyCbSrnJZe5jUWgnRy6WUsdV
gcW/4fpYLtZPJzZMaiMTcLF846emqj4bUe/ZvN00wS811VPu7yjzsfmhcX8HPYc7TRpHeSFC/DXM
9gappf4g7S38HhSmeRjQnzQavrEpaFkUpsmmrSQV8woWMoJEJ0blKvJRWewoEvEaZKZWz0o3fLMw
nPlSIagZayG0vxnUwPAiQI+vPu2ZsmMnvOUITctrnjznJXAHTACxYL/aZj6zUT64L7Te1dNgETvb
zIvaufOYeBzmIenk5GnqiNNzzRMKhJuSIf3Y2uXNceIoL9jWBU8dOnHwe3l5QRSh9VCLhfACREld
UjdnfmY6gxOVOSoPafW0/E5I0aUhioqNjwXrC9CwROi8811ujraWEIGW8DnK3ZGZXOEoZYoBk+Rf
UnFWl0qSEG65Hos61p3x5n2OZA/nXwYui6hMao3TwG++1Wq5lZSdzYelpNax4eDd5jAwaO7XDsmw
bDtpq7rxdFO/70XSDCP9dQF14xCGvXnVzXwjFOmYja13XTioMctKprsu5rhhZ4mF2chieW7HathM
y+5xsrj3Zj7xoXgkuVIa9aS9lgyGZPkvLIkLEjxh9ynS3n0hqkNtaUA036qM1bZWYf2cpJh/UH80
0937RmFO62I6wX/wXqyR/X1CWsYznEQFQcRPvtGYk9wLGhd0ERZvLJSbtVcG5GAABCwvGUZ8d9by
bouyZuFpSn0g4Hm8E4lgE15indm6Zlo9Q0hkNZ9SfEjbwFLs0psZm1RPXFt5rBvNO4dkyQ6K6AoS
empDA8143+Cg81CI5pL224/DD/V5blqiQAdk7uQA1IJNBlm5onB9HtyJNOPcdV4iaWuU9zO1K9wA
Iw1x3wCpjb7ZDF6xXnHx4v0RMgM3GXf9qJdtECtPu9HDre8MzTew5HxHVeCzueOXCt6j3qLlZm6j
ymejw87jvTmZbAyEZx89vukr7FLyyMcpLwBPkXM3deDOjCjj3VIh04dhYMWFT8m+HOHzlQAWBb3M
6XhliF/jjeMnU3euhtCIcNUGnAFNkjFpYiMoBCLO//DhuAxgqsrcsxb9FVDNWD4kqQ94o61FvEdg
yRihdeq+RPnAPaUgzOd/nwTSjCC4KS64K1kaq0tv8XPViies8pbL50Prr3HnsB2Di/ecYP+/UCHf
Ktv9+lAHNt8qHgh/Az9xuQ8DW1BVkMtsRNN4M06h9wJWiudVZHCVrBic5CZ0eeK1bngn7yMRf5EJ
GidmCnBN9uhbEyihzZ62DpsbNcJBPvrl8gUltcPUZJVBfci1qfDXzCMedY6jDQL3lk2R5S++OIsQ
z/tJJO6LnSTmg2X4nAFwnrI0YW55GAjWIaLcWmxtzPMqQ/ehqmcvrHjQa3MYb94/ISsRe+QGIutK
lxo5+nLghWlNch06twdkGkBFmLrFauBI+9DV/CZ+fL6Wdtmlzf7A9/S+Y3xfNqdZMKKqzLCPth/x
2We3UpeF5RsImKx8o7uOk8xy13TVk66bDGY2I9vm7UQenyKNA+el6lqe1yIKcaClBY/VPAEklfaM
mAy5lb9ym5DpKE55uCyHMBGEbEhUaAdaOIXQzI93URx4NiEGsj5MKMTyrau6zL0b9QAcoQDPCW5E
C/fFQb9P0FMcqKdiFBxbs845phhySP5Q/pDBVvX4afp1Vn1vCmtgiBB1CupsWVwwGi1zH3nAxr4M
TSZ5tiLhciSHNUHqYM6YeL8BP+ai5eAOapt5YZlY0Vuw4ryPXbgALGtjW+nDiNTjFXtXcPs+Ph3I
K3ukX90eZYSTnmXnM0R80emD46b9KSJy0f9jQEDY8r9XElDROte9PhhLAEUGi+klJBLt4X1UeGPK
QwETkNBj3Ht7sy7Mq8Rdqg1kJccl8YSFSYaqWzATobU1SIewKEJoNyHROl4+kDHkjD6AEtlaOwN/
NrER0hvOnuaV6fARGHLmgxvh7NmY5OD4a9Q3rDASO+yurBg0XVIy29uxee1Ka77lpM6gFgY9w3UL
oRg6F8+Xk7ZpvsHkxM2GLbIs323CXbLlwGOzLEB0UEOkdmt810wKZaj7YFcbvmK66pZ3m9CrGLd2
PXFdCvjjXU7Xw1tVHNWe1Dix8XNxhwPwIul0NdB7IR/I0SOUJ/ZC831vom44tF1fRNfkE4vyiKbY
vAJCybtw/SXhG5Qvo12YwawfWrdjExIaqXoSQ0VKTTUun1eq4QYjp7zv/DG/JkkPpXFgrFM4Kwc3
q0FZamb2IQ2T7yEEQ4wK+DiIyyzSdV+iELHRXt8lccWKNJHguCbaq1XsUCbvKU0m7nNc8YWW7jAD
yewSUlyIQO7JIcC7EVHDPsZVlZxtpzHNNatmfuRkPx7o2BW4EqqqgBxJc1KNS4y9Z41Mhmwyg5Vu
LJiG49i04lQvk/8J8RCFSMLL2VN1TskJJiuyo1FaVGGoFHV4OYPBuA8Ti69H5xX/rNUSum6783hD
BXCgCYODimQ75qW6Z4+TL1u6OvKJEwlxwhDhYKzxOPLMLAflNGMUDLbiUVVRXZBKq3l7wSwpNgGd
HDZOMPBOx/fFJIiYt2f8kykMYMWUlKpKbZNlDTcBqj0FfsAIej8YhiIsqhOxpvTYdcucVnqjDC6o
p2n0U6W6jBUR7OS0m1fh6Kon02ibb9YMaRoGnnPkDMb3WngW6yfWakZrHjJbzVAQH3quTGQvU6RK
UiZHxYK5neqCZyJb9ptVoPzLXPtQJYKK8tUwOtVzCoJyVbbMe7rmEWozBg/NGixfpbvzFlY28ajQ
7ujYRNHBgpnw5vSeaMCFdjxxrYENyE1x6xo/dhg1NRKDlTkHTOSgYJ3RJHBgG9tDw/kGvF+n92Xb
kJvjWFBa/aZ1X0Q6mw+QiCnZ0QQk8zgQ3BKZGCwb8C45SeQeC4vXT95DRMUauKWkTY1k60rP4TId
vG+ZXazQXkj3lSpZLnZhmkt/S1vH2nHl6CHSRHeNEfG7EbimR3CMqE95QpidOe3MOxbEBXrk5UDW
JqcybrQB5gVkjyoQBmt7PFiha3ztKtv9lqhufgPQ1QPGHhu226gTVuyrLDLvGnFpsinbZxRXPuPe
9zQ0owDgTF0XCR7QcqxPrj3GV7Gs/E2YePGnvGrDe489/rju8mzapI0r9piapytlV3TDDJl+LeuJ
V3IL2v3slAsVkvBlcGLNRIhvHVgm2jKiBrzn9+rM//qlrvDD1v+1rCYcyhiH3vU1//zl/3koc/7/
n8vP/Os3F6z9v351jr/qsim/t7/9W/u38uqFBPCPf+mXV+bqf7y7zUv78ssvtu+9mdvuTU93b02X
tf8QAi1/87/6h//j7b/S4YFQ6aMM+vcdnsuyg9n+0Svw46f+aPD4/n+gu6FsjqjpB4bhnw0e5YBa
oCQHfsHDE0Sb559mARt7j4X7lB4MQilAmZS+/+jyWLygoh7LjGYpCjLqv9XlsZeC0L8KRq5pmraD
DAqpFu2AP1c540kPHegmfXSLQPqbJDHMOwHL8+xzmNuVdeKTt1RJ8doYMniQkdLQ8ooAN2gcnBrK
JmikpHlZCq/Y4ykG1NabGfpJPzUefBwwG4mzB1GnaNXaRKZ4bRZG95ZoHAew67Mnx6KRXuU+0C62
nogtHNgLhSUBItbINsxQ6GHfwmk7lDVCn67oxr8pcv9ae1zugON4luNyG7inf2oAJUiC8LtX1XHU
ECVQJKl9OHWUwNp2+Vy875+GyM2Pe/tz1+LXyuOP61F2pNyJmA2cz4eaumUgRArTtDoOhrZZPLLX
RWOxjgPuwe+v9Gt/5P1KrKUIjUxaJaZlL5/8p67aTP9qbiIvQ8xWNxsrSaBeA7Hfk5wa35M/5SwO
6eBvSrl/8fEk5T1hepTMSWZY/vyniwI7R4BdNABYvYgITWPRuzaI8NxNR9dkWv3+I/7V1cCfUOg0
fYeOzIebGbJDjos8IWxQDG56LnQ+70aP3fx1l6mH319r4bN8eFYWnAkXkTZ9yj+1RNkhZxEZufGx
jsYMQU8U0GSv67zc+OyXVxEG0OtOd+blwDR+IFCvrbZx4zX/7c9MgdyXFPXlEt0qP3ytEADllHd2
cqy7dOmsNVOz8cIgeFBehZ789x/6z2PIFabpsg7T/XEc60MDQdcqs+nBJsfKnOfb0tcNNBWe4Apz
RXScmhhxjiywZP/Ndf/8xbpCeiYdaM/DxSg+FLLZjQ5x6FXJsRjqHpgK3+Zgd9S6ipjQkd9/xg/X
cqg0od2imcakSiNx0Z3+PGQpAQ5mH6n4GOMsRutN7XlVCT1dhNNgP/7+Wh/m2/druQQK0+yQgvPq
hy8vyVvP0AZjaJ7mwXw/XZyy2O7Nze+v82uX0v1xHdvzlcckw3C1fv1MYNobzdYlJmvS7eGaDQkf
ypkgpAW97d5HMSep1YiPhFIdQWUBxf4w+uEw/GXb8PNM92HsLO8BhSATnenRqKXa/+t76AFHxIvD
/Bj0cC1AQNYWhUIjPAf2lJ/K0HcxPdvT38znH3pe7x8d/QMfnL0ta+jHHghJKH05B8CxIz+wP+nE
y08gkqarKimivbYrMGst+B7aOdMYynUwcP46Dl4xfkNAW+uvFVrXUxoU+CuEQeonIbenYE6M299/
Q3/1PpfkIaUkuwPMgh9uT+raMAmlYRyELb1XvNmOXvd1hq0LLPbgHQojqZCzJoaUWwNIxVn0Flli
dhEExy4tnQvVquCIpcy+UobXyB0xxGWyKSMl+/3v3+ufR+3SALZplFGU9byPb1WoAsNRNsRksAoQ
IGnoAw8kKbrd/v46f34SYRvwlUmJFYkH5MN0HhsWN4UAFKTnJcdyylhom9PSvcjgOdz//lofp3OG
p48ZEy80sfJLj/fD/Z/8xm2oiTGdlzrdhH7Qb5CgdWuMTCmKwCpcV+MwXZhoDJ6NvAj3Y+m2f3Nj
TfHer/9pB7a8DdrakgYVmwLezofPnOnKoPlkBQfZDXo6yvfYj1aNdnUMu2q+NfB6v7pRQO4esZC4
BasoCfnvlLILBxX3oglpPgEvnm6QzFgd+ZxJBWKG/HWKU7j3z1nUIDEnWu9uzuzge4/j58mfsvlM
S5eTn6q1t+gFwf6CUrjoqS9UCy3dunO71Lv3okocKHial1HhTN2GrHiDGOVhvoVZa3cQ0qP+Otei
fcng+r0CUQrOjUHncQW7NfhO98WtTkVeo5osqOoecByS8ZTICNSuLcH5IC9NHbiVtUX5WAXmV7C5
9uOABB3AI+hh4nnHwPme9a0zbPIWCxORf0l0xmiXnzCW04PQffzaRUzeZRO637Hh+RZdO7aNsGUE
ye0DJ2pSNiLP2Q+OYDNUyJFGtiQ9kPOYfPZrSKB3CFsZbzz9YbpLS8XlcYcZt77VMHeKppPPM3Yo
GJEqPMvlZxu35G1QynW2dTw0iIvjzHhQpT2dWWeyp7qehuv32xt4Q7u1ikjcVnYN7bWcZQYT2Qw9
+2SJPDqnocrJ6Z2XhAf5Plt15nSh4dDLtW+OxhfIMYzIUoygo7PMnA9UYLl3E/0vIBBCRJTXYudT
pwUp7FYoihs7JSWEghKvM4DWOnstDjI8WfGrFopg+0DrKSRZj44EbTEWBayL9qNf9FiswIjkp9y2
4tcszK2dibL4JXFph654aLIFWZPPt+5gjIgYU011pa/HaxpbfbSRjhl/ybyWqQl70JM5CSfb2ss4
zIcyOPkdSuP1FFG+2swwnqONmZfzrugzxpLM2/kcDhMJKgFHr2nVQre8zV1DEMqYs8/pogYhbMIH
aFZ5MszBumGAbbG2VS+0SwX6Sp/R66Y0g3SAj+IAcmO8whllPHiovBeXqzOdYaYmp9TPtmrGfzpq
Z7xGqlTv2kSah3AgMr6mnbIGe6pvwzaKj8LXxcUQol5H5h9vPKsRZ9Mu5lNHD+KARil4CFu5LZ3F
qOoV6ZnENVAbgSuv81nuU3hoaypI49JFtZ99vLerCv6jAGQOYaOzge6P85oKpbWm8UCo/UgL29EE
Ca25q9aTivtrlGLTKTHVLoqQ4GOiKAmztik9G1gq03wg8yXnY2Wpr9ckk2SbqYe9ajVOQDXVeday
sc+YYa/JVfBXfW+Pm37ynTULjr1z6/jRC7x8OzWVdZFRWQV47a6rthj2qcrFmvLM4kug8KIq0FGx
iu7g8b2qyqJYTl8gMXJ7Q0OygFdNBrsh/M/1Yjdb9XYFS330WdW6yvqS285ptn1z1VvxVeTF2N8c
76Hvg4uykOHnFt7nltrMeIqynAnYWfZIpLNcebFtLyyf+taMs+Zk9PCY59m7JAph8qsVOCeJkXaZ
RMLmDTdCdZjMEspsEfQBMQahnZzM0inNVWCE8rJzM95QmTnkMveTNT+6s2PvxiEj+brtLXXRmmZ9
zUbJiTaDx3yRAlx+hBURPmLjHu4nun8FSQoVvNWKyKxzKsGUBrknd1SN/W/Qq/RxzICjRhTRuSi7
6LMOxZ1Pu/ZOAuCF2td122X9QUFfVn20jqs6v2laTLWSJy07OobDVsBKy2CtJ/YiKYz/Ii28Zu0B
g2AqIhGMIFNWBBkqeagSjj4d4w+M+FTs1CycfTf0TrXWlZVfN6J9ktlcb8yBhEunnn1or5jhk03r
pU6ycxML7T4JRrsiSd0b0Y3NzpNd+KlNwuECnd2mjYPhlAydwB+MUOiLnYyE+LqF1cTrnnnyiHYy
OiEcxxFsDT44vT5nYCbsHTgiZMZtNmm5zSdNJi0adsQl/XPngC5vnRH7hVeY1gNZVvLTOMxq3gs3
BpTegWoOyo79WDHWhwrU9NVo1N6iRJ3WdllWa6OtJTHSgzoolJrQ1pEsvlWW728rACOnurWBzjni
rAI90LRU5iUSgIItTCFx5WbqNgtqWDikwNkc/pPIoUyhzQcjNqg+tOSk8KXibnaxULEIY+Sh9+98
HQlKuZU44I+AmBuUK+TW+vR7AiwatMqD0N0PkpxPD+32Fp+484jWqLwJW7COeWAmxyCprTN3MN7Y
eb+u+8Dc967LwFbF2aN8sA5yZd0QLALVkUrnpQoxqOtqdu8DtzY3SLWoLgooTRmt4BeQvcWaiaZe
980Q22tagXCRUyKjweYWFt7/waRH3QThUyFG+6oTkB7FTKA1VjlSTqqGVs12AjcP+zXpsz1dL/ns
ph5FnLIOLzAA+CTaBU52nAw1vbUcxy+xo3W3rUPQ4cquVE9oRFqwphPfQYOr7N0rTuzVngqs5ABg
lqfMnFqerrY6D0me4Slz22u6/OPBroEEr2PlH3JAkcfBL4xVbwb+RVmPwTnpCh9Qbp+/pkUtvW0K
9uuTgzVt53lJ+h3dD2nMlazKI7ZgaklJpp9kU33Jeemtrkta1cqdSdtGvtu/iMpJcLUbjXEMK4Lv
WVzh3NURyUhOAhWBuHiKz2Wy5RuPt2lufR0MBRiQHGDsYMputkUYTmcJge5VmkV/mqHLb2j5jDd1
ZM/7iWy+jUPW040p+uY10Slzdp2xajAJaLoM694h7tx9bEVXyOYrZknfWQmHxK/viJ9r8swR8fBg
tzRG7Nb4XntRcR7dyiL/zO0ejTDoXwkX8p/DTsHoXdAL2WYUs++y7GEmJKuIikhxMDxnOiFtUOGW
6KZPU4tRQ6Q5YXx+DzAiqZNyBbDCXLOLCq+gTUqQZ4Tz2bR/8Ntlo827aseDUyTi7AwkemTpwJoB
YmPK11nXeR67S4hsKB1r8pKCxfNG16XbEMJWMp1NpFpDR7OmNeZpLHxqZBkxqQ4xLjPF7NPMxgNB
RGKnUlJ+KxaFvS2q9lTNcfe14mzECQMfcmHk3AVaFl8C1MokmbHFOUeysgpaVXo8eMIOnibXsl8M
qzK+W143XAY+9m23mGHxl7zs6Izq0Sxi8LIdKYnBkpeY9WiE6iZ+ZGMcEI3ngYJI6zvPfoLATGNv
CVwMSF40uvxJUHJfCd+4k/0I7VQW81pIf0eGIsqxJb4RVxVkQTYnEOMAPpoF4Q0+Z+xVsaQ+wnt9
TTMrKtYG52Q0BaRDTt6SKG9Yu47QyBZb/56zvLOuNYmSKR7ZNVD6k9Xk7tqMl2hAcif9UIVrPDvG
RgYMZ/TGEBJdojtnEzslLxyVnb+3JlJR83zK9pBJxvvas0Bsd354Tor+u1EJRHIzQY5e31snmnpi
C6R+PMV6yg5KUB6wxh5rYaXhlkWteE1b3FWc8Vl12Aid4Ew48FzieodiAfNeOyaXCOj3qQcA1WbD
RYrd6IGYH68HT5hkLo7ewdV1tBZ5TwZTXRGpTR6WxVbwZjQbgS4oqXZ+27y1oNW2lVHOe9OLF3CK
+gIdPt8hr/Eu2oraARGyR5gft51tvMSeQzQNGWSiU1cI9E65UT8P+XzdpcEJX81jpYMzUy4FoyW2
FFjU96QOn0yl7iCx7St202uSW16UiIf9nFKklK16RSvarGcddhtlmO4jaGakn6X1Oi7RqZkRMslH
1jHzdLtRFgzzrroYIzlgDPO+Iv5FEvGeyOoanAjCgajW2Z6/juS3emgPdkuU10CuxhR+ElWz8Ia1
n54cXaEUQ64SLzmw5rzt6/jzCKj3ACD60q0fBamID7WPpCciQFYuSbJyUOkanG332bA0XVLQVQf0
xPqS1ppx0GOyPOaToMcUy89e4xT7OK89n7isQR/j2qM8OtB9XNP6isZ9iRNuK2JNYNCMCfay7V1D
74gGu3Mtj+whT5LnZFQZBR26mo0v9lZvDfZFC8S3SUAGoNnKLNCQ+F3rNHnBQewNFC7MoD2GeNrU
Tg7kzqyoajrI/USSwQhsQnyrKfuhg7SR/l3hMZAxjPQyqVeGomjqNQNHzpS8ed1BMfXDNPjeBMgH
iFpqaDG4+FY1WxEOUmAYS45FIcO+25RML9SZlp4GDtvguQs5IARGzRmjtFyAGPN4VbPGPfl1MJ0N
h9wNgDrANqfaE1eJ4cb9tlUTx45OMi0NTYISxFxOJ2Y89m/JbA3XiTeZl8JMyRMNdXqK0iF4DnOD
InfoSPPObNwWm5nmJBLOvXhFXOW55zbqlyOvastpHblV84nINrYOeCrEvjJtfWRvz0sbXmHAcuGA
vnGncN5JE4GQAKz0BR2ItYk127+VE1U3rgawhP0VVUCYrGeW/KOVNiykhOee7MilKNBwyPc7SY1g
6dS8X6+vHGM7lZ4+ok+hZ5NmOKnRBX5+/yuK0MU74XHsL2Wi9ngv5gPwTAJJ8pYz2KgtqgR00a+H
mW0PApal1zMX3r1KuZmxBm4iorbevReKq4yELGss/U2XUjfOUG2QgI4eem8o3iL61vTkzQg+vdxt
PpVofI9WnPCKzCPzbUPh5caNM/NzTiohW/tU8J6HUR81eTE36ch+dzYicZjTbj6P1TS165FO69HJ
qYVXLse+uo8qdKhTUu/Zqi1KC7K59KZPgyFdxTNVEYqXTAYdosFAgD8pnd6tj2mAmYHxL2YDqV1Y
vVD8Q+KdJlQU/flCabQJ8G1US0mmxrqIPJPcljYdBucyq6Gfuubgkpg30yGbXYpXwZySAcW4M+Ji
3vUJ34A9t9kTMI2ZCKwGl2oPYpb3F2HSNwhJoCjCMes265Z7knV02Ux+yXc1EmnWc9soUq4ds5rP
FmqZfbmU4pqumM9ygraLw9snXDiedx4gvnPrLIpM1S8vmCXefYhQbasIw0ImBUeoXXrQYyHF51zw
I2mBwFkWy5+WLXfLBMYOQcaW07nnhbZo+5S7qQdDfI5M10k2yGTg4jaM+8hge21K6qxwSDjwm7AA
vs9YEy76hNEE350OIyThF0qJhQ02xuofW2s0L5U5BKc+CsqXIAJJPgURj44R8Qg7dkdvcmiDU0Bm
5Usqm/ao6tGwAZj1mcAGmQXmHYcDPiGZV5S/AjKz2AEHQ0GwY2xdcm7Rn1q13N5cZOmpK7lNiPSt
u4G8UHZavHGrSaNv+ZxXKHljLj12TX/K2ik4tpRc81XnG83LPOEMFlTksJ8kK6Xj9ILJ97VzG3IU
zZijR1t9LXB6rRXNvH3TazThLd9OS0jWp3rkCQy6SVGxKIg01n27DZELnG1K4Ocq74NnjYzSRccx
mxcZSLbrgpj2k5st0qiWk4+7KZgO98J2KX7QFvXJYWEUDBWlObdyKSm4jgN+2W85E5IuxChBevGK
0Lt6oRVplGt6sTzTpXaDTcnpFDAa8yOxccUerI3xMHMg+C6Dig+s2mUMajEx8giFPcWhtai+QMkc
DBRgG+lLjn3QUvs33+OcjKLNHD83ZTx+GXufLlTDhlxTSiWDKWJbwcpYJdCqmr64ioa2eyBZyP9W
9U7wPSZH59S7qLWBmbMyOfFArqIrJ/RWePWPvaqD58RzXQJvNCb6jSS2rt8gUimnH+Xn/y90eJiq
t//9P1++5TF+iKbV8df2Z08qXZrFPPfvhQ7nl7h4+4uf+EPk4GFitT3XwaxKf4DxR//gDxerNCEi
sn4o2tGSfSsV/38AEeV/OK5PoZ/sJJYMSyC1+IeTFfkD7Bg6gAL3mbPIH/6h8vijwf7bEIpf27Y0
2qBEC16HXpSCPLM0N37qSE/KBtAyLQqCYIuvwp3O2K1/uht/39PnEog8XBfD7NL5Rknx6yVoIS2b
QzUf+sAmRMZfGNQr3+OW/vOe/z9chXv58weBHzESWMNVZPGlMb6U41vr/o1kYHmJn5sRHz/Ih/Yk
cZQOR3cu0c23UtwSaVfPr7//FDgzl1f55Sq+SbueJo/FyDDNj9a6JjOAJPao+onL0V9L2r/DlgnB
2rKvnUmxgBIJbo/ZM+tYohvR7cbGHrewKsw99p9hH1daP1kRiGxyxppko1t5a7l5727Yiw6XihA4
TgdabOx27HdmHwT3sbDYfcmcqPppKaXJRCYXjddTXi8pFvgVfD2/gQ9p9oeO9CgID7iDWNBIuDVk
dEaqOEEYBDzvxbrkQNGxHRCZvCAo16M/BFdkFblTdCYTxGP+xn41CwqjkeGCYwvzbgTA12abuUu7
y07l82Pc8suoioi1lvVXz8olvUYCSH2j7jcN2XZ7x2ouSbxrH8dicm6HoDNRWMpsWyJhZJsDfCLr
TGfXoEFfybEyiZ9L821iOyPJWGN/Z8uWF2FBuJQzKHySCizyq6fGJKPT5nmgOEAydBfdBkk/fFUt
8Lt+tjvOemRTrXGJcb14JkzSCz5HFUqOTU6z4JHmpGvDojPftB6h49NGa78btTMSIJZk7ZOyYj9C
hoGfu+8FL7TcYFQc55JjeruiLwMOc3K9TU7SNBEf1DkA0gAKDeAUYPBqQMgBSJTrLkuMqyR03trG
cGjXtt23ZB4fndl6U3CPnkcLWIfTGfHnNoVfIyYKv1hManOPwPpt2RGrVTTU8yGpxUg2KEHiHBvm
9qkTvF4+8j5IK0lPuXKbJ5y0co0CVF7kfhexIg/B1sbnu++IGgfwYSVH0k77jdKV3g30L/elRTbj
Cm9/uFaEGWx9EjXYiGd+eMIhYR04THEBa/bWdZ0Q+pb76SFxk/4+LefuvgVWwVlTNQwMaHW3GQ6s
lUDbfaKtDSjOKLst6n/n2if0F+WgbZIQSS13YzF3XrUD4fbHhDbNrspqyCIjlL1g3Wl2Q9gaQppz
sbhPCuzQqwVAfo3+M9lHYSj2pqODV6IbAFKOlhFcWYOixpxGtLRWjlkQjk6h73qKtEUQ94TRag6d
01TpGnvIcrjJ5/7oqcq7CQzb2DdVZN9IMw8vkec/gZhnf4S1aMkl7wXdFwoQx1oTitd1I7SRNI6C
15YOJCGTAwph2+hQrtMO+u5gpfhOeatdN/D4LjT8sNeIPJ9t2NUODFBywLcGIQnUg9VyPwLoLhvs
1t8yejXJuunHbIu9ThzMxpwOBB5YS3yq88DZgdiQyceFgPnM3PtQoffu4Ayf/y9757EkOZJl2V8Z
6T1SwMmiN8bNnPOI2EA8GLgCquD4+j7wyu5JN7dxm6h1L6pFqroq4Qai+vS9e8/1zbD7RvhEfKcX
Ut91YEfcld0OlPVe0tGopcv5wyAO+CCLtrhuraF/VZYlrkQbBTeDMVmPHAKYKdU1R8xBEj3Um9F4
a5EEgd5b+beoc8Urhsj+To2zTyONm+uhlu6lMVBOAztyLrKKU5ghCUcE1OE+VKPlrxrEIYA26dQt
Hd3kAhJlekzAbNjcKdS0gN71MPMWAqzEivl/uenCXv9tJ25TLOK8jB+k6lLiRtx6Z3QsQplWoKAP
DYaXUIM3FY6lbVNi31jVVVITjx7b61Yn7zDvXUCpcSnjx4mKj0i7DgwvH03srtLACxlRMfTir40e
TaOcDmM2ygtmB0i5nZBkgdQVOnzDIg32kK+dDbHhLhPBKNg7dcAZibPEutIjbaviLAHX5Fq8E3QJ
OeYGJOHpo1L7f50qY0JINiFWnDVZith0TD0Pll3YcB+GchqI4cXtJnJFTo9sGpaxLrvLAc5s41Qf
l9hF5bckCaZ1ie9zB4aw++XpHL5MVCcXb2emvkzIJPERWeCsK43vjScYOObU7r9rrBrPYw0sEtEQ
B975iGUK14EzxtkI1QhxuJPjzadgFI01YbEks2aUo7zDb+hef2UTRcRkZr4ksz86K3RhuiWpPtTu
Vj431rKmfvGGpl5R+/JftZWlrROoYFdvx3nSZ8x7usKUvnZcPndJUWyboBVbTuThOpkMfZFqM69I
0sbUh7nYL9tX/M7NHnKAD6K8TZ2VH2b6Lu2zjMVTddcBTWdOqzG8IXw9yRVJNx2HtCYKFkzLhl1J
b58IRZoRewWhE0ug3xUHyGicBbwSzOLcI592DTYEujnE6u2ChFaBMdT6l7dJbWLPnZk3OadT+WI7
p7UjMKpaLgucJjwME1FShuJAW3pSe6wSF0mXNvDofWtCbunRBmlzK/75diLM5tNqoVznIoQ4xiGl
RsYoo27++jV/SzWq9hYBVM99QKCYEJI+hHS1tQOQlhkInYXorX80b3Z1wATkDU3Qu3R7LIOjUxkw
jonpKd1aarQx+WHlAo4xHfCiZ4eJN5pkVxvQk62LXyl7+J65b01YOVENvEjRLUlC0U2TtsGDSBnj
uDbi0URVYutjHv/SUJA2CyLQwsu8F9H4r5MfeU7DbdNk092k6d2vToTaU+FVIR0ckhNXvub+/Zyy
Zgh/jzp/7GBbBKi8USVmgUEEC+gWzCiTBfTqa80Zkq+irf27AD86XtXWebHa0X4hrNh+IU14vGan
cjexjLXVmCTait4CPcQwLK8wd6t7TF9iTcRDsYanPVy/3fXGYTJfEr1+Y87oWCFKNr46vXAUM1RZ
xvB826lflryIm8Ep9QuPGcoalEmzL8bGWlfAjWkX6TYfMclmh5Zz9A2G6WjPyJ+xy9u7PPkGKh/N
xojBCeViwu5y7dUiXDPGiCB/wmJecO7LbnSZFnuXzvKXIAy7bRMirQPxymaoTzaPf0KwTCokHQdJ
AyzqcZAsESrFLIHG3JZA8pCNwzWLwrg3q1DceGqaVrhRAIcy8R6fyQJ3nAXEqXQ9gXCi6QYPIQeF
B+/aS29Aumqb1qL5ZRPpfIHwYLg1vJ6+oqqGG+nVbN1eLGDeYdxC1DsVXrYyDRUmC9+IAcoMebcn
0mdipmDXDMCaXGCn90T52KJE27QsONRADIQuMPY3N5K2IW1Pt0MVTQOHVLrqINGQbJD74oGWmdAe
a13nhO0XRH7DuiSgraMLSMYon2bjVHNc66zN9DtJx7/q6EIYIn+eXdbroqIzZQWJ8f1NDGEXDLjt
vte/g+algTIkJSZ/e9YMMTVeJ6hDmXKh91GZ5x3c3h7XfjMqwHwmrRJr7BDKFIHbDQBbUfIs8GJO
d7rLOARue07vKOTfPNqajJpFQGfnsm00CHL8V29TC1MKvHAZ7mpQ1dsEqsA+9UN320vsOPyiG49U
lSXNj/iaSDsihNqkeDCHTK2ZXYv1VMUaSUxlQw6yM5rfRjH6KXuDfIAHhlguS7QLJma3bTV6C/iy
8bJPtV++BGxg2OKL1TIKy9MxvORnZCv8PqycTkQQg++rfl3ShtkSZ9/R4QubC8Q/CnmY1L01FWLM
oMrBGUYqoUkvgjg3t/jhCe0HPb+bwaytjTn0xVy3yb0fg9b1puSRJPRpqXwt2rFabbkR3RJBqlhF
zPGZg/lfNEKll03KaBv0vYQP0M8AUouBg+43zNgdompyr+L3isqxqapM12bFZkRYhVcVjsVlhmNy
7SY5ys7S6trtnHvxLWo7Zwc0BqnP2A7devCn8qFCF495JEIQtSjM+CJO3epWiKz6okWZWLCrF19R
cjGM6zwUYgYymVXuV9m+7cbpYCZBtgWs3e60OHMYDEbSvrV9Nd2mkaseKiB6axQAHvO/YQ53mlx3
PXgKJKqKCdkB/77pZMaRXM+TA4HKOIOMRn4P1FRcGLAm6evmToCtr4ysnhFRO2TZRS2+U94bXwdX
+FdG0Db6UplOedfJVBHPUbY9/iyszZAhgm2qETjU+EgizKLQ0ciQeIvjSvEUV0PofLdjW/bLDk7m
jW006Z1wmnJDXon66irqqwVpVeb16AcNDqnYO8AKEC8gcfRwIaG6PuvzDukaRUXL2493gxDtRZz4
ZO4VdfMiGsvZgcvrDzBku4teG7MfjT3H7sSYexekf4a3nVcVP4saImnnGvYrw5SSRNuw8g5GZtqX
BAwCVcYvQLOTCHvOurXdrklMtp8s4RVr5vsGfeyui69LbfyVdZ7/xSw9wVB/8pdRlE/E0ufpMu2I
+KLGmxilxAUT2xYO9sodFStZmqe7tOryBT5kncfLbnsYOVUgI7WmRW/gTqqraVUnxSNJihDlG0kK
BFMcGjdQcQLmVplRvSgrtVYku/cJU2NPtsTLB822DFxcRVlRXjZTbu6VYoJLPV+gj8B3nFV+q+2s
uteKHcclV/s1NjmKkR4wpAGy4LnRiAHg3OlvOcX0C1NLwie6oc0lm2J+S6mYvg6GVT6lMpNfqrYa
vG2lOQypSKZOsm1XzlBqQPImh6lG3NmWQab5W48yUy4RGC0RNIfObH9Fvc8Mj/bOJSgMcWFR2f4Q
FYyJEdTvytWy66nsQJfUlpZvGyRHS6ZC5SU8BgiFgayaa6b40XVKMbQg+iatcYw7EsGPiz5Ngb3k
+/8JSQlKKHtasGg9E25k2EwHUNrtbYaZYmVjLngeVG2xcXnG2hBFeFfDpvluadU3O637b6iiHqYW
PdfGo++6wlZvbFM5sbJXmrXkU8sfiAPt59Q+qe4dPa+LZegi44lbfTN1XUt/OLZ3ml/a2zh2vUsz
I1dgkanW28fgLnYg6aPvtKCJ6mElXODJjRg6D94jRx32ExSK38ICWHsVBS/2YPcXemWYW/4pJqJ5
2TzYif3Ty31105XNiKsl7DZdhviF+zamV0Ew9dtOedwxkJZbOdsd6a9wU6CxvHhdbD8mXUloYJvw
waqAdHZBTTXGbrBxNGfbWLF5yxnkmQU5uxmqyT1IJGaLpm/cdZWL8LWcnZo5jfGdBgjm2gWDIRaO
xinGVFS3Q03+XdT14l6Qs0iFq90VRdHsG38s7sJEc289qUcrN3XNayPurN9GJIjfIx5zrdokOoSw
d2+EQ+5PTvTmg10hbULJOIFX/poKjalVhkuR5XbdVVa1mppBB7vUukBjURWXTVZux87KHxpW3EU7
iAqDd6dvVd4+Ri1A+cHTXbgs5bjFg/wtDoS3S6OYHYtC8MBCqpH9F3SXlHLeobcRbdSRzKh/S/G7
bdIuWeVN9d1C/Pu19psWFUCE0vR7qaepjiWxDS9wyqcruiUYV6PafGxNbRiXGoE0wXWSq4hIbSHl
sLBUWTkbKYaJo1msGK+PKn8UBflipB8R3JvMan5aWI/IIH8NAyJDfaJUUdJSB33qf3gOpwYnJ+OI
oopDkkRRMBmMzwj6NGbQ8k5DmHLg+3egu7rPBYqapR1CeKYqzFe0O37UZsIkVx9JnE3ZX8e+37WD
++pxBIEpceko/Y4ayqVzRptIa33jh02u7IVdOtbalRaNFGKHb6LQAKCghb9j13JuHV0z7+oh+C0H
W3uO+PSeTEhM8cqpS8l8TA3hqvaNOfvFKbd6MLSAFKRYuU1EngCi5DNGhY9dUAx8nuPi5gsM3zz2
8bhDbopO84FT2DOeSKMZl1Ql76Tcch4vzijNP3R2/flqsCZ1H+g66Mj3zWNvcAbqJI+M1zJiSItO
GjM97vQ8qvLV5x3eU5fCbgaDwTFBWh4r2vXarWg/Gvyw2I8eh9RmyyAc9UpvwD5/fqljiwlRTjjb
sO1BxAy44lG/2sgcfcwtLiWUaC+zHE6Tq1JKTl7ehYyGYgv2dfzTJjkXJQvTsOjDOfg3ji7qJKFh
aqSs7IAuOQsTLdrCVbTsOJPaZ37fsY1n/n180IwwPOyCtntkDshY/Keq0oj9HGML5A4YAhY3P91n
Jh1N0hjkbTUS9pnlU3zV5sNw5vrzW/G+U8/1LYv5jevPM5qjt2aM7CrWs6je+YVGAx4/98KV/dPn
D3H+EccXsUxezNnXhiXDfP9qDgbbRROYatc0tG69PqaKiDwrvM5NfdpNI3burgXVXCqK5M8vfer9
ISTLwWr7L9rp+0sTXTcYkWmpuUkyokFzAAencyPY03QCYNDaODAcyef8/LKnPn14ldTmPFkT9+/7
y1p14JZewmU9meYHo+ieYI5Nu8jlrQ083t/PL3fqg8QojLcGxB7pYEc3OFJSN9ADcTms9o/SlFsO
/8NaAqM/s8p8MNXML6wVYP3kBM5Cc8zVC6bp72fpTm3/o357N8ew/Qn3mmRW2Cn4JdC7uP6kv8bh
3EwiGfnfeGlJUnM917bwoH74aDyrIX1Qh/TgRfadQ8DTVRWxxP75TeURzuMrMEMf3LU2npTWLlh6
3lYBCHaMIoJxgFyfVmee36mv0J4RsbZFVx6T4vvXJRta0Y056IqeFOcV2rlvrl+eQfCeu8bRopY4
jemyUasdImpy4NTW9otzjrfZUXX8ofP+gSjmVXS8Dy9HkPq9Mhu1q6hdr6JWNw9mCQZk6vrkS6yx
wiBR0om3YsxSwQXaY+A7t6J9/PSA/WK5QrOoB7QujlY0G2aFNYNEdxH4I6BGjbsEzy0vcy1F+VMF
YvX5a/LxvnI9wgAD6ii82MffnuRY5Y+YfnYFkM8L2x3viEjyzpQSHz9wixm6g4sfuh5C2aMPHERW
Q8pRLneAz9tlXZH6iqfg0kuZZXz+c05ciR/hO57tGviavKPXJKgTsthHv9yxtKFa0uoL8vIeK5U+
f36dE4/J8GxTxzA3V0dvGYf/GNq7VZFZgfLK3ZToa5W/an6+JFN6FlwdPr+S+XGPtd5d6miPpUfl
zs4NrEJdQONe2NGi6L1/ZaNhyerE9DSSU7AFRxyqlSSmY6UrNCkuR9Z1M5nNOmX6uzVr2miFsmiA
FzaCL8dPq0NjEcMY9fF0FUJru7elsBCLMi3iXNWsc5OwvoPX5cN1X7Z0sEd8u0vabOmiJ5v7zA+d
6eRHnx87OHM9nQ8Aiu4s+finfoDYBc0KRMs9rePmJSB+9Nro/PvRdZPXYmpBxOdEXSOo+qrwum88
cvuYWbt7F19QQs7x0pAVWdrtUxFyMGrcGJl/cV/1/hXMwgk+ZSbXNSLxhUxIcAlVaqHD7Es0Wh2B
HFqqtcvBLm0oMFO/aho8elwnXdHC8y4zGy1DmgUh8VZlvAqifjl50bAiOC8PuFumxrlxqvXv3izs
+vwNOPGuAaYxUHCwZ1Hyz0XCP961sOgk1cfIfUkJJOmMADRbJ4ZdlCpE8iRI9rvPL/ix4LGsGdHu
4OCZca1HnyuehK7rq6LcBXNEOv3WYi3J9Lt0rarZhn7UXMa0Xh+BLkdnCLEnPl+qOSKDcb3iNT3+
fFU0dlrcugL34Dh+6VyiuCTznkeM6umvP/6RCDxYjeh18K/j0pG5KOfNsRW7olNMRTB0KNq1xH9g
NVF7SDeJv6wZsI+Qr2jaf37xE7+TuoqEJx3NGxX00avuEctG20kIqIggz2QvHqPZ6w3lT/1xGQBc
me8JAy/HK1jk718eekB1hHE032E5ehlH0a9MHwacyi3rj19Tyg0EUwijOH188ItXdVm2Udfm6Ara
fjW5NF6t9KbvHXdD4+nnn95AW4eNPEdBQ2BwjretKMkrYeeSnwVXd4edV5TMEJnp1LmVnSNafPwA
uRilDaWBw0D7ePuSaENiF+rRbtLsx9jSXrCn/UwH6xFB4JkaZP6W35cgXIpjqctPY3s5pqeDO01G
oSHEwJa4tuiVBqVDWmTeTYtpdvPk5rlq9PQV4f8gY5s/uuPtxa48H0NytpNGdwAK9loCTbNUJlH7
ugS6t+YZcvnHd9/WKbzxlFN1cMWjN9KBtoL71st2Wtsexrzb2XZG3JR+5jIfC5v5MhwNIcNTfRw3
FEDWDUnCP3pH4tdsCBf2vhrYET9/Dz8ulVwFQJbBygxA+dikj0NmINPJyHbKoqNFpwdNafvbE+5d
KhsG6oQMW9BcP7/oUUCCAxicq7JwoG93IDMc8w5I+MEBENNMCIj7XvQ50LmlqDJk5gFT+gna8AJC
OjYDDHNgnb0J64eodW/bDDLa58yRNwRfPU6jI+8R4kIXqCqKg7kskLMJAVmc+xSYQB5wBDpn/vqT
DwbwB28cGFL7+MEgSYhzJhv5ju60WKdjkB60gT7n5/fo5FuGrpKWUmAifzzawwpbso1EZb4TjZeD
j+12egbBzWvOVS0nPlhCFqhtWYdczrDv11fHyy1RScFCNFQWQpYw3g+uPmw+/zWnViCXEgD8Aody
7t37q0xgi4ao1TLEQzhaOo9tCgMgmvo6/45e/8+raM6MyETZMmZG0vEJFe+72yG4yjg7hj/ne6cS
965Q4cvnv+rUx+PztXtIcjkYHL/GQ0383VTy8eSJ499mo8GILXR+MmwpNypy/B99DmGHbmF9Zqs6
teahiLWpq+mUfTj00DrVY8vuMqDL5k0jNBwU0aZKnyFFPrBcn7naqReeY4/Jy87J8kOTDBgCElKs
y7sqqrJt4TreXW/iyvz8Zn7gtcyLAjfRM9mOLGTOR+tq0JpD69By3/ltrz8nsV5uyNVDj5ZaXc5s
zuufUsMvl23ZdDdyFNm1k3vWNvbRdE6Y2BgskzRlSDzm+DPQY7Rteu50a5y8894cAqTz1Kl/3r/I
Kqx1py8KdpvBZkzQyFejCcolqrJ6n3j+Czl/1dIjSO2SQJbkOeu7eh8G5bcYRcfkzu7LvrD3dJGC
hTtq1SKI+R2f38gT3xozbUpQz7NoLh5viLnH35AMlNu9mH5Wk9Fs9AoxZZijXxlfP7/WidthvGmM
nblRS9X9/naY0Cd0Gzf0bgqNnzoNh1Xh6K/1SBKXR9Q4Ji23OVNhnPjoiLc1sJ1y2uJHHr0mncrH
QUUlPy91vsRJBI0DFxNzDECNFu7MJ6l6uUKN0e3+/LdCswvmjhQF4vFKaZNplyi/Lnec1a7x+JEW
r/I7uvHElGbRMyzJ6Ezte+pJUrLRBjANTr/HGVF8K5hAbVnuND2CDmt0qBKE1dz1QA92hctB+vNf
eGLP4QdSQ1lsbBSLR7e2CJUdJyW3dugiJhe2An0rS7myUMT+O5cKcL/7LgUjuK73L05FEnVTCI5o
RlCKWzi5uDW9xr1IWsM4s3ydekdJBuH1tFlWPrS/OyRxYqIzsKuL9hGqxy/HkY95zfNLInnnY2r/
48MRCximC1KTTMYnxx+gMTBrM+tJ7CZzQuPn9feqVauKPsCZC51YmA2bZgN8I8oQM5if5z8O1tWE
W08POQLmkfMSDcPWn+TjmVfC4p9xVNC/u8bROxFoBMvaNtdA0G8s7CSpDiBqnHuzJf4jzPuauwj5
1+lVBW0sjZ7KXnmIhZjVtr7KaP61qCFFwqTXJnBPswwDYANu6MRq1GGy7fjODMimFSMOrbDSxbYg
2gGkvj8ukcGG+9jxGVLokIEdY6YZketp3E9BgdhKGPA0yqJWW72TYfAGHLtJc53qsJzN4VmibmIS
rLaGqsd9jmH0urPi4qrTVLfzs+ARmnC95A5nm4JekVrECAV3iBOLRdlP1TpsYwexcNZflraVQDlK
283nt/fUu8ku7hm8J9ZMKX3/BEGfkIvo8m4iE36VQ/MK6/zGtrSNVZSYavvy3/jsqLkp9mjffwy3
cuJRSCsaxa6R8dxzuu7NbN834kzx+rHlNxNPGWxRm9CmC45+FsCR2FJDQHKsnt1VVaLQDPo/ZPbE
EPoKQcqydcxvkRJnjkzHudPzuYLr0qXljnK4Pi7IggoMVtU79ETKcfoSEx8LEdrW7jC66PkazQxn
HOkU8AiyTq5ySOgMtwULuTS7PXkqCyfttb2lt9rGaGyxDBGG8sJVW+adTLCD9LtjdBzUQVIvQdJE
q6AxXHov3rQiReHBzPDx+5NDdmyT2oSiTNjzUv4e0A/VLzwfxi1B1NMW7pnc4OjiP4eQvYzrJl17
sAuepeWcexSn1nQXAC2UW9oMljE/qn+sEYleO4XICPEFIDYyXVqMvb7NjKY782adWov+cZ3jwqir
OvKZwV7tfCfXQfu7LWk88frzz+XUhuhC62OuwLztQ/ySLs2qlGCbdgyd/OU4WxZ186XMYjT19XjG
dHbyYvQrObMEuNuODxGuYjESOd+KFrsFJ9FpC+1ngwIULXVzLqfw1ELg0vZnt8Cy96H4zQmxcVNU
VDuVqjuAaO4SUspLmatfTYJmIXbP3Enj1Hsxz7w5wCIhICTx/Xsx1VXO/aVOS4ccmshkGgd/Uv3e
pBdPDgg5HXYlcXxXgXWf6GG8GyNMDVGZkFkb+dkmKO3xycMShD0jjEBWff6kT/55LIi0kejfBscL
Yz+EtZbFlDm9rH5ZQfQcm91DbqEj+Teu4/mcFDn+zpa597eh7rQxrtDj7TiJVnRzmlcxav2qbNWZ
jfRU2TqjbWmxzP/HO/oOrT7AwYH2ctfgGYlrJK69uFOlc0h94yYv5WORB2caFade4H9c8rhgTSc7
R6OnFzutH7ZRW/4K7Bxxu3tQZXfmzGGden9nEDe9aHDb9JLe38em9+1qGryCZcYcvzVx9RsmIFHh
hHksad9Gy5kPsCxYkdeJnL0GmjErMxWiP9BGLzZNlZdQQrVqTRwLuNrwGcWNeiCOHvyvyPNlEdb+
ZvB6/9l3WDUBWtUIprR6WE3Z3Noszd96b2JngYcwVPq3tGyvkeJU64aSL/G7flGMVrJui9F8qBBd
s9mbzpm36dRdCGanLi0O3tvjAWyeVzUh8hWVXzXtp2YyFo1uv2Aev6Bn+tIkY3/mgqce8ezMQijj
0Ww9vu1VSmIcsUbFLpEwB7qqVdXmjU5gkZIVLupZk/75B/OmnTgqCFHMmPxAPheOmUdPOtLGnClp
XuzcYgqWcd+6D3ZsdEthjc5FXOb5Mzw0OAQ2ysk3u4Afg2Io2gk4FZK+rdaD1jtzG07cd4qN2QIN
HJ7jxPzx/WOTC9zRh4Ni5TvQkfY6VqN7JWLKxjEt65cUePQOXeT3Mzfi47gPpDnVDYcfzkwfzr5E
R0xV2PFF11OIlNWK7A2CVGtTh0SmwFy2FrwpKCcdMIiRipcjMxmcF/Y5FLF1Yq2cfeHIMWBmM2gz
3/96HWmEWzRJgW85BaPy5mtILNAXaKuFc8Gd8fZNihoZixWUspwmsqEVzFHhiXS3vdXrm3EMwU28
8eWbSf9CWSy2cc8rhWMq2yDqc7ZI8n+NiLFZsru17abxGq2wvVKamOMLpbce4tZb+dGFWWbWQ2aJ
4YbPFhPayIfwEvttcMh176sOFOzMwfzU72cChgfdmyf0x40j2m1pXjcWvz/PhgcwpWhR3SF5SQwt
3nz+0E9dCuE1WgPc6GwbR7smQyd45PO2BIQ0XlXSn918Q5WRLppHL59f6+25HX9pc/fX4vTKNnh8
/Beam7dE8XA46IDxLBoGxpi9JtvYhlXZwVjNjQuj1MPbZjD7a9PUojuz0eCWWHm1rQQ4l7c/6H/x
DWfwDaRIGqwo/4MSmJMw/k64mKM2/vM/HnATxP9n9QpHjf7Zv7Iv9j//8z/+/h/+TXEI3L/QhzEF
xyWIbBPB3/9QHOjX/YX8EM0MbAcGq/OU878xDs5fb7MtIMazPmnWJv03xcH8i7RimkDuXAuDRXD/
hOKAHpBl4h+vG/NVympdp+3DOzdPXN8vI4FeiyYMpXZh20Z35yPJIOUKr0CRT9namyfLOujRe+Qc
3RaN+7Q2uhEbquHHqygre2z/bnFh1ciSDdn4uyzRO4fmbSqQMRjp0nNFvM6a6D6qrB0Uzw6rloIY
aYvnvs1u53imRdZHPphDE8QbMIJlWNvBAh0FVFwIcNFC2rn50AhJCFdlesvJioprmw4rEdvI2Wuv
sVdjq/KfutYuRt96Ssv0NyN/zPthewcXrLlPS9dhXO3AUbXStrhPYBIeysqXF6MXdxDbZYGxwZqS
VZqL4XLEy7gvkLmu03RqQImFwYZgHQslRTmRAMftvFYuM7QFrq1w1Q1E0kEKkFa8GHUx0rZQ+lqv
bACKjnQudeXv8ty8r3RU0FYTGFdFZlyArS3A9gTtIvIbc52B0SXHxg83jV4VcBLscu0DakFum/Ug
BdHY41da8rCKi6mxs43naN6hwAiM5yuEpWN71WYwo0FgmSERHXzAHI+cTw/SEXLVj/FzMBrmU184
7p4mdvdVGNhiYtzSK320yvC6UqOpQ2qIE2yeEkyQfoGL0poehLKyrF0nfelrP0g1MjyCqfJWA4zq
1qlatKKsQfc56C8wuDWywSmXjvfSEv51EAXAjXpfojhTIzC1bWHWxCZ5zrD1CiHEIiFA5WYoRHOv
EbXTkGanFXED/qq2ukUTJc6llyl9mRoDzictgyyMIY4+EDFgdnatjQlW1ZVWDEM0bctKTUpdlWme
kFK4yHBEeA4+ia72gmXVDWISBy8Ujau+lgQP3qsJE3+2CHCv0PAiNapUaX8XElC2FbL0vejG8rB4
9BsMdno7be2pUs19UMN1dJ96va31B60bXT9a0yXOC7BcM5HC3KC+8oeEP8ClEB+uwDKNldxgqBft
0sh146X0q+GuH+TEPplC192YiZFidtPQ5lCkotfR2roO1gnCkmd8YLN3Y/LwGzVuMVxlZC74CxFI
jJiRnFZgUsN7kcckvbKSSOiwWRU/g33IimstHU1jWVSjfoMe0O02OZBxiAYyLgXOMCEOEOXiXSly
dv0JDN6y99vxAcqzRyabpoaXDJok9j1JequMbXMFujq6kfEob1yZ+KBHK7gTsQHSmD9AvwLh6qyL
SOrrQeTTDl1AdevWSjwHg0TB4UmQWwt7JJsTsxMgIgJU6Pb5brj3K4+EbwdYLyaLZnBWhoYAb6Eb
wuORU+4T+gtyZkGqhAn+qG7u284TtyhtIhyiNg6wzrkJUkz0YV4NF1VeUelLLZq+/u+G+P8T3MT8
I6BP/P/eEG+y/DUui3eb4d//o//eDO2/8IMRNG/SkqJ0/wfSCL/dX8xsXfp45qyPmQMm/t4MLW/+
/8yySEZv/3cnJM6JlhAVGWcS9kPH8/9kJ6Qd+n4nNBhLcJBA3MFfQAvi+DihuozEeNeQBxIDh5Vl
5xvYgg092ca/c2IRl9BWI40QxTqenDVmt1Z7ilnqfnIyMgkxHTRIwgCDC2AHEGU0Sz22o8wvIIwm
6W0DgPxbpxLvKwAJcYiNKL9o+tSEiZmhf9SJDjmYQ0haXxZ0q6ZLxWVaSa38KqDtXXUjoQXbYjS2
cNTxL0+xWW2KrlfB1y5hDLnz9dmE2RBl9qXrh9a/HU3HA+qVxJepWTb22nI75IVBVPnJa9do8Re2
zLrYlapElFjVZBJcNg6UwWij5YVuL1sdqMiAZhMSRn+N9IGjyIZU1qm6hovHz42HWqHoF2Nqh7Q3
XFq/66KUc7iHmCWBhAGaISX1Kmu9Irz2zSlsZ/gr91MukrFo2dNCdCL9qu06zwAQHRr6j75nRjOx
HSZOry8yUTsT46+0DLNl0aoJm7bbCiIiBcRW4sibwCYUkEMfMJOVk0L3W2YuVl343FFlogVY+Glb
TunPKRzH2sEhX5AssOroaNkL2mNdhNNuCNU1jHxtr/dC3eo4pRcTVtlF39mKoPVY7FFRd1u6CuZD
prltsoCeNAFTFv2dkfek+QXV+OpVabbu8xYuezbG2OBruen8IrtUGgTSsraLfVk27TYTHVukFACi
8y5v9z7ZdF4bM4wowAFYbhzdMHUVOGjzYcW0L1sh4rQWqRuVnDmD8E4VffESCq1BRxoC25i0rrqB
6fCUlUV0Z0Wyvu3jzrvLq6z7Ghekh0eBER5UFQ93vA/lZuzK5Dkn/gG+aDm+ZDFZGUu4qpD0PDNc
9UbiXQegJ5/jarB2BPtpN9oQDs2iVlqw6TxlXYZumG/RnibTyvCgADxzKHIouHL3SbqGeKjHIYOv
G8bMeJyU3R/Cv/KGJQ36aS+U6brA8Opi3TKH2/fDpLZ9zjQV2511EUwQ9RZG5fSPNngJwsmhzmKx
y1T+2+ht1F3sys6wiFAiromMxHxtmM6tYvvaq955TKW3qqkOrIVtDd6lMVaYvQFF5nM4Q9vdtMgn
LoyBFAMaOu2iSUeedUuyz12cu+JZ1YPYdqFXfe/N+MWA+bIkA9w/8KQB+VeWDUqpQpw75sMdRtD4
IOxBPUaGNX1prQnEZdAP5o+0VPqFNglEx1JaaAagdm7wMPyawXs7w9HlOgahwxP0UjCffvtFd9P8
Zcym5MXqm4QCTvrZiySPcNVnfGGu1jDwYqS0DpgPbxLwvX1J9UfIW75NlTXeCI79h36oA+i8Y5aC
eoRifWPgnwWrgl0dppKe3IowHQ6DVg1qWVJS8hYTdcu0bSAfvdFAFmgSplXfVss+xIfLfWkWHjTY
ZaTp1LN1fyAGXqxo+5jPtqdZN42mnpJJPaSV5v0EWpGZCx0HJiVDTzWyNKvpv9g7s+W2sSyLfhEy
cDHjleBMaqIl29ILQpZtzOPFcIGv7wW5ssOWsu3O94qOqM6KLJskxjPsvXZ677apdSowHsI2tuqV
k0qAg0l08C3pwmFoG26NXn4A8gSetdWrF6enwqmJjLg1Q3/+Qnho26yElmPkKcaaUM/Ieohiyw6c
ZtEWjkUzEVxAggg7/P6xs7V1CWYgINKXiItMiBkkVXsk3CN6logVv+UjyaZyaM7k8I4b2xkVjLPe
/GyQCLM3Wcp4KzWO0xl5FOL1zGHh2XUGyo3MitF3N0rbguxY1NMw3++yVJLjWQN1JlGY7MxBJuSa
5iG9EPPGMSXgMu7UpRotkqqzaDQ/DF3ofcnGguiPPunJVH3NNw9BL18sjYzuaijt5x4syMl3wtZZ
ARpfcrOXaOZIlGG9AvcsV8YIgh8pmbifhCavSSzowT32JgG9pg3GVybxoSrIHFxhZ/POmjCqa5mw
PfVHuwo6XbGc88qLGJ3pEGkhW6xYwi5LQ3mwMW3sOuhjZ60zksD3au/FgnH5vdKsr4QqGBBJB9kF
U0NVCnh807Spxk2uZVejir0rn57hjJjHSVfp/BLrRrNqdMzellIPld5+oPbVA08wICtDGJgJuXbb
BFUEUR6zf9cQjbLRgGxjaJej3BMgfp2DYNhafRKu27IVn8jAsnZpZMOLbtyXFPXgpQGDHsRNXt1H
ruAJErf1cSQkfoNF3s6v7EpA+pblcFWVerSMxxmsOIXT7ZCwVXdcucW6JMPlNpmq9mujpKbD1xQ5
ZY/lfWTIZx35hhNOoZq1NuPdepVndnFbhJq9zQ34CKLsjECXOP4nqSdnjShoBtZltet6BeWnV92j
0WKNzT2K78HNnjopvqSL/B+G3HwexiLqF0JzDPGhgeMkK2JUClB2k6nkdwEBa9NDdPiQIoPbDNYI
rmNZylgew29iwcHxDUJeO7oLFs03G74Fq3BwHyb+4BlQyspiRhtobawdxv7UJlYc2OVIcI2VPzVq
7Lfsa7OvhYdTnsBvzqvnPcVe/q3NEnmgGXAD3UV22dj8U2i78I1QbkP46vQD+GlrPSSCVqZLxHmu
tfQFY5LNs/OVJYKTG/ZJfpd2Odk8Mk22dYc1qKcg2fTEc+1BugOIUVRe7L/tHdOA4ZQUFePsXNWL
skfTaFTnZTdVDWiMZfnS2SOpAmw3kj4SQY+nfT8OJpHu9tVsjfW+tAqSaWrf2FbCfmn0+q7vsdeg
SkgDkEs7HtHaajK1zyKxphXm/QTJ90yFkesEIujVtVu38BoZ68pmN48FjuwiQxwTlxdP64APV3O0
ZfDvrRp0IRAMAb1bEEzknEdbUh2uzELTaBfVuMud3t/T9UTr2SzuiHQAtJDE2w428GqutDJw8unO
H3qxzog/38murpAg1CWe8opc9BhGYcmAgoewa95oTP5o/zT3nlCABH9FCA3fFt9g2UBpmlJGvJDV
VkZS27zIspj3gdkj3hP+S1JMDUtnLr9KantHDeWdo4GQJ6Y3Xg12LwLdr/uDKlp/n5aRBvF79o5F
N90hdnyyQvfhv73U/7OXWiZxv+mlkFz9PFSkxVn+wN/5t/pfrzpXfXEeCTLO6GX+g4b1LKJxXZ6U
6LkcHxHPT0NF8Rfaa4QZCDQWfYZNN/efqaLp/YVjRscShm+XP07z8y/YsO/WzGTvIfq1WZEstrnX
Xu7nzQyB4eDESts+DEqvQ0JS5+wS5xCP2aENAbWD/OQveLqaom0rWPsePTALjz6Pzge79OpHNg3y
k26WEoGTbmx+OpK3P4abPycoLnuhn0aeFt9uUb0vNnpWOc7bzYmPQikUo28d0sGqnqECkDLCTX2G
QgFXrUnyaefX+rA4/gAv/f6zsbC++XRGujBPLHpZrATIyZdv99PWKoyNvKaHaA5hFH4umtAM+rFP
/KvMbytn7dQ2CBHdKx0Ok+OelOUnDyJtkyc1I+xEQg3GtJ4n8xjlaBIyp4edkrd9tiGUxcEF6dWg
gYDTA3UvurOozXprMYtczW0frlJV+CKwBlncxMako1kVA7e81zT4hRAsrfueQDCyxGMNm3bnYBGH
2/EYeQtPSlJCztKrTq5kDNwyArzEbGO31WSVTP46k1dR1Ph+DLczTgMzsfRPWtviysvc+54an7Hv
3GTRCllxeQ32iLFZrI0Y2SAq7QmlAJepzXQ6c0cZM7sjnDL21nFQ03wHhaGmz2XqFTaGZx8295iG
a6eduk8Yolz0aHpOw6iLWEGkZGaw90C5bUdK+p0CnRpolkERh7R08Q5oKQrOJBHrlEHVY07O8pqg
LL0liEL5m7E322RLlJdHfAS30kXhHiMxCTBKvpqtuLsXfRVvkOiP/YEMxDwiW5kBpkqoygJhjiQ4
JVhltoXI2OCUDBQJFLOdmkAIK5rNU4mAj5ipKDGIbYnpQVCxWpzWVLP29sBKZ5VbDrRx2/6Mbd3b
xLZT3oLeUFvgJAYTV6hDoA27tFxFRNdtgZG027Yb7dspN7TdDDbna4N0Ykus7tbvhmHNneofkNUW
l9kAl4JDt0+Pc0pQlQcS9jl2u3o/g+bf+Hnd7aekJTyuMzrSNFyAVaBWB4tQuoFUpp0HT+8ElEEd
EZOGH8mi6fcedAGqIdeOv1mjPtyISihIGOCUvuHYyyriyxZgmk2GzsoXEXqOaZhpah2XENzlhfoh
jrSUBKUs6SmrUpyj4wdybxJVrxp4bnSmZthEFPEhQGCv7rKvZUqpznqsTXeGXo1fs2wgEgz9fwHI
sC7rQV9IoC3DjoQF/d4vB8u4kRJ6/NzP5iHXzXT4zL4w8s+0MtUzLs6uD0K/pzFyRaN1L2XYp/m6
9RHNBU5XWcmm61tSJCpycBjICCzWklJLbPpBm5MPDNGnac+Mm85CCwENrSqCk6N128NPfVrymxgI
A0Epl7joctHGQZGcmyi+iZOuPLfwGWrmQGb1LAE2HlA95lzqSq8OUyazC0O15WEY8/vpEcsbVhju
tdFXjR9ohs+ntctvm+LQZng7i3HT2DJkSjNYEgmCk1qrNhn49hj2oKBWitFsNQK1Ce3qcRwWgKZv
I+daw5E3vY3Ue6XRb6j+CxLrXr9CBG3r1344mn1Qo8d6bmUOO7/WwGG9Psp9fnlMWUWAY5d6PEcz
rRuuVWLMjBqA7TPdHs0ZfagKDXyta94EYnq2+77V6yMtis7/I67Rpz3MJxFZ6aoSJHh/LiOVJzAm
Nbt87qeu4NJpZ3mq2tm5bqTgG5MzXmkk93VJurKYwe0az8hvJgI01cqpoNshiEjVHbAh48aqKm4s
ggTymxb5cRGUETP6tTcNw0FVbkfvOnRxcS4odrEL8w24dovaOpQoqJeEN1JgVrNph/26ZPz1pA3l
ODFcaDM/yEk4IlfPcyZARDEB6Ku4ccdH2sTqOnYmv1h7Ds7XEFPnITIUO59RVl+k6B5A4DoQ+f3U
3uErGO/wK5v5WqPtZ+cWe8y2hZcU5CxVbAYsOw23gvHcVWwuKXwaVPRzDMfg3sig+azcuLdf7KGk
8xpMEW/JuN0wAtSAOAlbnQFpVSd4gfG5d+eWtrbxcuLWvNqGtNyKEzAusiBgMLuM4kPtnnhungKz
6U9ry6e3WommcI0ATYH0Vj0IzJTmlCkgcGhz4uk3OGkL23um1Ypsa8tEM1rJwpQ/1uT/3Ur/YSsN
GWMh4/zfheNV8oL94bn8pXj88Yf+Lh7ZIKM8Zi4Ag+p1pv6/xaOv/4Ubh4KSZAEULpaDXu3vjbT3
F/YABAmUj7gw8I39b/Foib+opjAtosMFFsRO7V8Vj29kPaQWwABi581mHIH7D879TwUSsxUAf7lk
RVpbQ0f4HvGaat/aQ7JjDVeiyqziCfpdmgltfEgUFklVo+dj3uHX9jOQ6dIQa6DhJg8AO3Vm3Mm4
bq30FBlL1qofllyTvMoQ7Px0pP+hsOQQ/FxYkim3sGAWCdhS/FJb/lraebIn67Kd2xOUDXURcakF
lCm8YAZXv4ZVyAjn9x9I8va7j8QojSEMaYG3RLq/kaZoSc7+s6+ik+P4Z5JlYIDmA8v+HfJ9aptV
1mjNXvCMffTxjzQq6K3Btfa+0w/h1o6gJh4I9V5wwswjohVMevacBpXfrVcmrrmpSvKCcJ2J+9xg
G7ezwrI6ARvDdh4RuzOsKHGYTzUtScSBDVKFGnAsOdaaM6gL0Zje2hCz/QzdmJ1B2ixvBj8Oh2jT
umFarEcb7BNcBo3JGGtCxmgFq/Z+ixB0Iu41Me5bYXIRjGZuP7dmkewmLDl43rtaXLdelQETjpIp
2iA8HKONWL65Hls5K5U4Mu6FYES9Sly5PIXatHnUYojhkTPyNRRAfQWM3qgfjWEEcucQtBXfqLjg
G/GONg8T8azqoW0WyCObREPcG2ks5MmokHNc4xBwtS0xXk792TD7Mj52reT6i8iH4p0Mr+0yt6Vx
DwrDUJ9qT5A3bBodRy6RkCB4bFaqOjA+KIpggDMywxVkRLfK64F/W/fkKWwgbJesOeaGSaJGmRff
EvoonVUFVzgGL2vy+wF42M/E/4Yf+8nxPw49gYgrf6R8WjcYINFk81frsuEgkXrLWXCsrpOf45Hg
6L01k8q04TjyXreTJRQnIbJ3XCu7a+YP01xxWoeFwXJCk5nHx3k5Je5ycHxokJw/YIonv9EmsU7y
TkOewb78KmZLdaexkyIfQHHzopKDedkA08f8Sf5czshQ8C1bvE7uuhqMfMNsIVrnpHACmmUyd+9Q
fl5r5Bu6QZGC92WG3VfPUdrZV9MUOR81dkbX41DntzCbo2dGoQmkbSZ1QWKU7nMZZcOn2iTObytm
Ltl4JAFpGIfOC+IUK19QkAlAlKNybLWB4OZ/1LBldHcG6ejO2h5cLhuwihzeMSmc9kZnIY3Iz2YB
iCi1b0zB2sHy4tlcp1yRBFoWinOHGsEav08p67pH/rFIv6P6V5ek0MV96iCMY+jONSIJaeqDuPKZ
3BrLmc8z8ldXWjhybrNxzhHhkO/wyJHh5iL6iZsyq6sx3EqdONnPVG3qApaSG0GbXQ5wYiBn3mUA
Jk+2MbM+CdnO7aMhrbJtGhrqFgZSs++BsqqzSXwBTVjV8ykEv6Uz9lWp+RulUo4LqS8Uk6+jZ4KR
jPY+m2dN+6hRLTTnzmi19nZSPt8kZ3I2PszFOPkPtHpFdgmHtN0rSicWe4NpHmaysYbVPBUcyxY2
d0KSGEUujoqIA1HrRbtnf5WrrcVTBfBvg7ckeL2QM6Vx4gCncx87w3JTdK3F36JGk2doaVUGMz9N
MDZHh+R8VrnXGzdpSKkeeJHIqhfXHAVFl5eSGLkkpBEHHTGGd8OoTZ9a0Y4RDVkfdV/N0OuyT6xl
pSBnI5zt9qZCl+Iw/2ci7m/cHJb3xsgQM6+AA6RH2bicc1pucZ2SMKk+eX3YZN9stzSYcVtTEwHa
1mnibgreP3OzMnrIvYewNDz49pSfun6IDZOtJlosgi40jFRPiZrpYJPIuy7RO362hz5cIOAfXBx5
Y0CUd/8wVZOGkEoSBV7VMjD7KD6YuR+uzYXcuSoSpM5stVluxm5h7wl7cBYDU0qE1yc2Jb3cWjVt
JGV1PREgnZPsWtee/lGy1QzMQn/SSvYEHdnYq2wqwWbHo/L2EHOjL7kM3W8qgpSHIKm8gRB57tnZ
TMiLWnUHcy16ss2h3BS8pOijpXkhBLB8ElZcbA1G7SFWftp2vXPbWz8CU+7WGe0gMR/5FRuZ/MFI
pcsmRXbbmdnmSkNRFRD2SWgjy56bIZ+Ls20N/aYf3fyOx3r9lPp9/GGw8tvR1VW6axv4rc0EZlNP
K7Z3hD5+iKSTI3eyZERrXJZnwAKCtNVmJnLSz7ao8kilh2EC49t1eewNZnXPS6f+XNpFHa/TmdGG
l+jVp9hxlkMLZpPwIbtnVuuSglc7ymQ6OhRQpl35PWkJdct7y9obiyubYBPjGuS1a61jck4BBU+U
A+slDfDUyKLaeXkzwV7KzeqwsLi3kS3umOPWOx1B7RpsaP05zdp65C01OIdyCsWwmQq3v246K/zg
17Gz0+ScwXBFb88idvZQ8zrOtRZ3zYkH9rTHxjIdRo2+fyZEjwjyFgS2YfVB00/pnsmNcz8kw/xV
1/P0xBRjPrFX8f9ErXxXzCEXN/k/wcMIhN1bUUVTFaZHRAwZBV3d7rMyxLM7mryE6NSQi+sDzQh3
+f73ddFS9fw04aMQcxfIxEIdgGOJW/7XQswK59iNR9s/0rDUjwmu02U9Z1Bj/P5zEJ+8+xys67AN
qPaQ/b2pvoa4cnrpR+HRokXnmaq3PLNLVT/aKuSB8e8/DHMBmYAUyCi+3wwOBfewFlEEMisd/U1V
xdaBSNA80JLe/8OE9H0h64Fu5Lghr0bl/ha/0xB9XjN6AJzrTOK67Cm9bawsAQjc6iRd1k2//2n/
8HkIWWEawLd20Ia8cRfg7+e2zQsbIn4cfvzxCipBZCbspyTViEzAAf7hcL6ZAnON8OMWWw6YU07e
22J9KiKr89vOOrakqwwr0JQUPzxQeQOXasnlW4LZzEArBv5Z11JeH7//0e8vUs+G5Yg1CAOS8Q7q
WJUW+Ul55hz7PlkghJp5UGL8E3XlHz8FhbzPoNs26Ex+vRXy0BjLMJHOkaBhqIpJmexc74+OlH/6
FBpKj32fD67p7W3udARc2xq/xW+kt3YSNw9eV+e/P2L/cJkgGTOxetDt0G6+uUyypmgSQgHsoxG2
CZEgGPAJ3hrh7U5hJ667Wg3zH1q6988vnuk8TfhZ+Mj52F8PH+nW4TTmjnXUqtD5LHpSqGZ9oBTp
8T1uSuKAWfzJmUvk9z/1/ZMFuwGLGpBU4Bze3RFQbBJy6MmIyHru7pAR16lzCPqcU8f7g3/2H34i
Fwd6cmpwrD1vH5YuoyM+qjCOqo2LABpVdZpZQD7mFhdMtnRwarlq/v3vw2nIIkSHhPKOhDXoRJXG
5Aoec6eBM1xYy0jWi3c0On+8018JBr++DnymE0wUWf24Cw/315NYxV7r6TxPjgy8fG+VisJGaOrq
+aUe5vYavXCMNggi7q0aqetGai15PTSDCreWJi2ai8p+JrVCfsXDZ1J1zqhtb73Mqf8EXXl/heM5
NbE+8kRie/fWn1mieksmLeQKL0w+KAmT+nHJdpUsYuCYrVKfsv73Z0K8v3cXYA51JRBUCJ5v0RpR
zrwk5B131DyNWld5Jv0DYNnuq9cKXpmk5y7Xe5qI66bPm8dhIP9lbSa+ujTSaHKg8/3cbKmSkl03
CYKjf/8F/+mY8KR8RZxy7t663fQGvSXpp/axmD2Kbt1On0SkmUeYaWWyGhsW9L//wHf3nkOiJXcD
oxwuUXhmv14uTSKXop8wDoJUyY/QUxRSU1NymaqabvzffxhzI8hzcLjeo329GcA4W7PpqEA53KYl
CTm69OhybL2mS/r9h7071fwyPFOW0M3ljfeO05ZpopahPhHFZNNYRknHlcWNSJf4+w96y/oyls2m
sxQPNj8O2MfyTX4a4hE2lSindkcqiDaWtzo9HGsRT3bQADBVy1OdDkxCrMjyzvEYF2C3a9fE7pAv
r8GqUZc4yZgTaCPNUiDFXD/Obtvudc1hlMXUy9zqMPNozxuCqnevCXFdWflV8W8fxK9EKZgevNdM
tu3L1fnTD0G6jy6dbPSjMU/eegT0eSrGONlFOqmnvz9o7y50PoprwILQykjvHWqmi3SjG1TcHlvU
0AfPSPn9gFj8DVaT6rTElv1pfri8vX56MKKo5nmIsID/RHL47iyVc2GKprWtowPY6BtwoeHYWqH/
8XUg4riApkkqze2HSinjDzeZ8fYSsfhkXHsOZhTdAKq0qBF+PrJWHnaJBV3jKASTpHmN8NZhPzTB
uDbRo7J0/eKILENWVElkTX5UcQeabZTsjW5CX8fqYbrofcEUcc6WeU0D2ZbGokdUwPqY66gtMKjs
YMskty5ZtSV/E6GNe58gnpTBJRF/d3Yq549YRXndabwMdlPXkgo1tGT5rQxHgh8ZFaMxGWbM/RDs
8aJPmiFaLI9ANK5IP0C9TWZ9cTcybcAW1Gk7RWTgLTxCDYmRy+acKXaJj8FtDJ2QlVQnLsW1e0I0
rbY+dxlR2YGbg3VZV7h6aaDn5Ei+x7Knz20iHXsRN6RE9A00aWbf+jBWz+aclhX3DIjMOegRqYmv
Y0tY3jnVUu4XX9XLMHSKsvh2mBT/7GrNXB0cIp2QM7Us6Pew0uiKymbm384NG8fX4pMUdyYvfr7U
NU3NvRaXuT19Z1qejEEmgJ4TmwPkIztEnqYuNaFc8a2JTovglqgZujtpSk6IUUP13VSiqLNLNeu8
L9q+E80Weoe6ZAA5z5HjVNnFrYX8StAdv2I0U3v+Zjplb121jVhGUSP5IyulJ/xBfrr9bI983Q+1
8C0f4W9qnQeO5sBEo2c2l5CYrrZOjf5pzRyEyRWaJgbhXjE55mYwQ/5GVIah+DKPZnloVNprHxRx
hXPQZDNvLV8vLUY4cY6b7aYcB7u7CHxEcp1xucS39Kskg4nJHeuA2HPrMAytJJCs7wYtmNk4E/5j
LLyaOeIKKsuBRsJwx8Q9WwNyk0NMqGvIe1UMyXXV5sy0vLqX807l9LCItXymjBEb1/ZelHab70gv
5QLD0Exwipa0vBte6wBm9lx9c+QwaoidirmZcFxzOkGdV9DYiWlS31FzhbfePKjbHyM4O+/5Mmas
xL2VGvZzEsZxuJG9RCT347Zy2MlyhXLPjK6Zes8lcC1ComygmoLApmTPtJfZvNFZPMZbx+YqajyH
zizObY6rIZeZuZnK/svEWnnYqoQ5/I/VDJqj59A2l0IisqjtvMq1nguRLpPYlvH8qmZ9uldEQiLS
XV5/LsaK9jZmduWebTx8iKT1RKVbUsR0eSr8iNu0qDU2DflkcWDZklrmNvWNKLmTZcMXETqzExJc
DUkoDWLdp165pjYsAoUsu3gVJL0rW+Xi3sGniNWBRLnpm6exydikXmNYd5OomQLHE7Ux0nAxugXv
Y9YAcUWwIWPwtW+xzcm4gzvT/URhjsNxZeMfq81VngyIH1dhOBfM5rXcTo95K5nWE6kxii0TtNlj
JIFr4ljoOtFPRMOpbtG1zP2Qjj/e+P/dk/5pTwqAjkbnN3vSZwQUz+XXX/akP/7Qf/akrv0XqVoL
1pk3I13YoqT7O3/d/wt2iE0kA2nqKNyoIP/2Kvl/0cxTY/kovCiyfspfx8aE33DR3sF5d2FZmP9m
TfqmWODjAVzi88PAi5yNu/3Xt2epE6ddxBmx5ZGw5xX3QHmGxjw9FEJhEIrsP4WYv6kdlw9kjufB
m+Cbe9h9fv3ADlxrp83OtGdP0N7p2kAy51Ly/3QSbn/UHj9r8xYgys8VCZ/C3oKRjEXFD0jtTe3d
2RKolx2r/dSRVTgaqrnLKiwYiWvVG10bcQ1KAHVWk2oXSef/8PuPt/03LjB+Jq5qg0aI6p//8rYb
7vvJS4bJ7fZV7rCaUFDmt7kbE2TM3OqsDMozhZeAOiV0ERzVCJPkqq1ZoaIGMu0PFYEC0epVI4SQ
m81DJAgU9OYx27Lq4X9LdiNPTDPX2I2ommhfcoDlhFDam3jPAvi+8ADO1jNhgnscDospx2mO8Deb
z2QBT7twKJaHZiQmioHGbJoVuq55rzc83ZlY1dftCDKWoHLyUE2S3kdH1s/sGBOdlLZh+h7TTm2H
Mh8+5j2yDZmq8hxirQh4CnoiGCsDOUmoA69MpvpRRDp/cFSJf5YNmhV4OuHFH7BLrQdZL+Ikt6Mn
igSygiCkmzJ3RjTwM3VXGhvCGY17umlv7aoqvrHJVWMn4aOEopsmHc9N2rsqH0zGOJhagrRzvZV0
4PqzWEnAiBUj642kZQhiNHey6Bbxlqt2TiPyQ0NIwIbd8PAx1YvhY5POzgfOjrGZoUNtSsPOed2r
5mXifRRgCOAaGssJx15YPfb6zJlpoCXsndHnHhrRTpld6Z8d3kj7Bnvrdyww04Pe8kcmvZWfHMzE
51BF1oHETXHPThXGSDeWZ1VV/rkoQJGs/bRBt2QVZO9hU5vZviM928iaoTfLVmNTNUZ2qZ2YrDoR
EbNlVO2LFfJfIywqJsYLyIF7TcFBLq2+eVGS2xml+bRzkj4/VB4nd3KpMxTCtHgtTeKZNroj80NN
pCzcMTsjFVpTO02E2SUigGPreHFzbdHWBDnvzW+ZjjapZBUH+U7XeWiIit1TM3wEVjpf+c3AX2XG
064u0C0KxS/2R62+DrPlZtca+0aL0MVaPr/FsVJ/1flMjAbCAIsVet/hm8iSaTclhnUTWZyJkOiH
lVXW07rQTKtYExXPcc2i+tlFPBYoktPSdYfotiQYMQwvjh42L1gC56tyjKcHAwzGruS1vyaRKdui
mu++6qkj7hnoU3ksSYxC49jKiPOY9suhXi5RLPzDt6nl18/ZZKD0mDkTlkMCnCW4/ttsoNiP3PCY
y+xx1GR/xPJe3ETed733KScxoDtwBcLCOMTSfiIqvPlsEDn3kQEQ/8LQsmSRHOILwjbB2nr41mG+
v65Tm4uSdU2gYk4UccjdNmys+qYuTOvGR51507PGuS8TWT/2tlM9ETnJ1eoSbt0aYfVkkgN3SklT
/4Dw1GNlmXrkLZdU+5GH3SFIzEkjT83P1q8/zou5CTBiahc11WXHkC6dr2Asyk81EK3LVHXCW4FS
zAOBeeio8rQInFFP9l1l0HFg6GOor5L2BSQYZiu8Er1LLqDXYIegCkv1CfmHY5jNdecQy2x8Ap0o
MudxqMqxe0na3npMyFPMoj3GhNIiJGXWyg0xGWN/NTUjM6wxMnvrggwXsoGlpgdBpHfAxoRhG0o0
FBrN7Gy5Dm191YHUxJOgOh5NfXndVz4rX66wo6Vlt50utbuKaZ1m99dWURdbL3btu7lFS2m7yrxu
7ehDaIfXBQmFax1C3z5iCX4ojOxB2hYCzRw6cG9NXxKv6DdsEr9msVEctDJ6mXorPsQzNNdS9PW5
wlO7yW0smeDNuq+CohedizyhSGLjzXDwqObMX4sJBwzVZASCPEqurdmarjS/HqagJQTYSb2jlmFa
SfKGxq/2w+bAlImMIU1ZAWmINuvaDKJgkeffo3ruPBTLpbvrpTUFvlVeptJNNkah+acU7egVgM2R
vEluWAKbxSmZSJnqfS86zEAxA0MM2G9KbdgXLrHA9SLfrEYcnbXpcVuWIt3FOjEj+GX102gn/h63
zAeW/P6WUYQ8i9I3843BsX+R9Tg6gQ1UityRmXMINqgb9gTxultHjE9lFbbnXhp5UBp6TwKLL9iE
+w5ev9DBbhTKFxPrIE7ZiHceL3BvSw4sHjiDWJa0dJoLcwABdiCTWzIXUIfEGaWy76knzx7QW5qZ
Qhy9BAPmWfZIxmDlBo5y0OMnA/0nwnFv7duIrF1KfipEs7mjOvOwhdmme4ASaOgIv0JQIU1WI/ys
ua+urFzWp3EOSa3HeX5gLyHXZhxzV8lNFGXNqoTSsDjs7GPttOqB9jAN2iV5HITsfszX5qBVR9E6
83Od6/aBAN/5vk7rijBt6e/VbPuHog+n2yQz5/UQ9s0xQzIaOEZOVqOT0XeMUbaRlmndIZ1HSR8u
zPCoJcdYr71tow0QUn2yXkbbXFSWZvrZdSJCrvVp3FrhRKaqP2jbJkZ92UfFXS6wYspEHw9JYrKF
JvdkHWmR/zFH/LDLE654x6zixVkcbpBqWFfMxdh2Z6N2KTrl4V+cpyMCVQJqQdPE1qZx2uIberFr
wsPcs69IrQqsccQxluOiALEfZ1e1nMWhhpWKwSp22lM+h+Zjn7oTRmp7RC1rYN0+xcwcPGgdqf6t
Jgc0X1ukCihmO/pwmBvEyjX6EEYyuf2IVzpJGN0k6dnqIvlSmKmjXwlpDQs/18tS+9GIeTmPJIAS
gIuwIEUPTdvnxvbwpUoFFsZ8XOqCurljXJ2vHQJmwKYMRXLS1JK6Q65w6nL5FfGB9Kv2zHaqsoJW
gf1bMdNPYKV42B5Tdko3k4H1c47L+otRe5oM2nrKlnOjr15LpDQ1eQ9BRd+neAjPPvwQHs41Q/Ik
ZCLANIghqp5JXjhk90zfoWB565pZ/qWGGco9kFEmuOFih4nsnoIoToqgiWv7Zk4S7aJVNXPNITHj
LSL4jIBgOK5BQZGHzMtR9RdV97BpY1DpRHbzdibUqDn+KL6aBGVaKib5tU7dFMGdHS90jWJhwalp
ApaBW/iDyhrKsqVgJJZ+sLJ1ihPlgAyzPOfktu8tXY7rosJEgaaeiXdRGyRlx7bk5e4XlXYpsZd+
TAwzuokKKo0SQ8N1NL9+C7/5bGoOZSkeieWhjInkOypwb5X4LuWJ3zTilsdg+dWsnYqQ3YhgU0mZ
eHSiRW1UtHwdXNXTLhZa/zHGy5GhM9a8MkAkNO2iwplO+pDy+/thXEcR7/KKYuuRlJgikNNS/pL9
9+h2Kj9gAtWJGESx6BVq+u5NdbJTc1htyhQFh0hGHOWTHTLfolvPiXz0m7vfNxHin3oIpi4G/RIu
LJ5Av7ZKreFnVRRpHb5VozmGABiXctgtgyZt2rt8qWhmk73awIl5khNCiJLJVsgoyf5TQ7Mgq940
VD++CfsvlAPvsjz7yqyKOm26vZVQ+QcMV+0b14E4FHUjfgGLgjD2ObJMn9WtGxGalEqbmPCueoqA
DFyITm+OIHSmUznWzeceicvNkBjqYaTi3v7hwC0j31+7P/Cu8JAhdrOwfpcBCnstcwfNlHuQCfpq
kKXzYaq50XSRxjdaz1XHq4gLTAxc8YihyAzjPXXMSlU9pzV1s4uv8+r3X+q15fz1S5k2KAjsdB6N
+7vGNyL01/AT0jqLwmyYrfrmkmjbN+d5hArR4u9Aa5rPm8k0efGEPRXU/7B3Zrt1I9mafpV+ASY4
D43Gudjc89ZgSZZs64aQnBZnMhiM4PT0/VFZWZ22D5xVhb48QCErnba1N4eIWOtf/1AImtcgW5cp
eQ33xeh2Zxy0lqNGbvG7yKvgLvRRvkJYW46JIVvU0ato/dffHCfEn+5nQIDDmlqD+9hq/fz9i+hh
QiIq9PVHzKmKeA5ygVC7jmY0WxO7U06uUpQ5wduAKOiI0QfmH5b9QsTap7FJHayiKZcMb0y3mlyt
60Ha7hfsfprrfHHKi2nWzrNNUstEEKRohgsJ9OEpAbPfmpD19oh35kPNVnLEAMW7RZpF5DP0wPsJ
q6QrCshl30wgl7jPj1vZafDvdYeBomTcD6n0HwwvmN/qMDWJg21c19g4CKIpWnzq3rGtTlqzgWUJ
iPiGZpm+JC35Q4u7viEyrdmJ32t1bJ+6u4bUJfYUQrKR81PQRzWmiK6ZY2PplGKH84q4KTGFuSp0
Rw1qATkgYRye0sVIUfl7dvUsHUxSzqpaguGqS2AQfhqh7HEk9QoKKVC7CRIPP5H0dVzGMOvy8OXr
3S0X1NhPbeJam75zRHkKfATCp5KSZpss639IKOiTrdljIxcnKMfCgVSL0L4wK+7J/nYmwWlMTS/N
rGi2uARwxWkTtVgseXQkBNTytoGgbgzA75h22jzSfbPFhoh/GF/6MQnxXtx7Bgh2HQkSd9ZRf5i5
4nUudLmXucoPeqC6MmGfHpNF0VBkja+fVF49B5L+cZks8SUcKyffyjlHCrPeu6hkUHFeFm4+h45x
Lxk+nCwOjrvSWen6pLE0MQqz6qS8sH2ZZqN9cRkRU+9DkINnw/N0VChXVnN4NeMQsNEjTb9fofxs
anqZabKckzmxG6m1t2syWEhZrYYRLWGF1I8ATw3DN61PsodpXzQBqrI0D+5qR+on00KOBNcWlWcP
Y4T4zPkirHdZV7NwAqjW6j/ZBYBS11XiRgU5QeqJy26ikgZNfajojBLXJQ679RbWCLooBFiTxW8q
c+m+vpO9wnrBq47ucOPl7nLEBbs7d6IDlYPFEW0mDMPqTVazXXozSsWqtrvPBBmFV9YIzNKLLLpi
ZCDP+Rw0V37KjcMxGEGNaXtxGzbDE0wt2vtxzhkKgADhMyxu6hJ8KMhpk7EUXt5CVumyy0MGWRjy
fRgm/EuUVrTbppfeWg0EasaW+Eu7/NDGWAvn9VtPbgSIFRL/gB0Irr1XszNWJ2tdqtO6v5slgncB
WPLs4d61n2Rd+JvCHG1EbznIyNq85kxomm02ud2d2UieTFtQiryfxaJJVyOM1J4vJZkQ2Vr0gus4
BMwDrHJ1VTBfmGXM19MAuvb+GtoTEAyvd2ceJ40IwE1BPJx+7u7eER/M7SouBYKRb4GcdDVdcNVY
+bFyKagqXIqvdOJjr77CA0ZqcBsIVQpiAMeV6QmQt+ThvC8FgNCYZW8yXObrheXWxNOcUoyMzGlg
EYNemWIq7zvhTjWy/hJPwpCSTLfB9KHTA+Bco3jE6Wiin1q4IiTHjN7ShSWIJToQHNpV4L/S9GKh
jXYXoeI9NAB3466pVxOnqfZu7dL3Hih4TNQr/oBUr4COxh5Wdp8XB6fEjafG7itB3zaaPDU/NgbL
PLFldTJWcIU8SrY1Ovrk/I7UkEdsbkJKDRkzRuQn1TZgT7ewxTkWH/+O37wfklMJdtusJEKIb99M
c1nL5cDg8VU1xVLXE4/wx6uZA10KZpEnDB2Te9OqmivR2qsNBLP7UPXd59aiTLf6FEyN8J3maiQQ
7ha9JftWaio2dwPqDImT7fOUUuxIs4uuxoB9th0zbmHmdfKr2Tg8EIwGLdIua6Acn/JcFazp9X3u
5LoNEzvYX6q+ApGM8oCat5T8dQ7R+ZKvEpVsRb2pS9ZTgAbteVXNsU/o/nfdJe1LZiXpbYCRFkOY
9f0pkQzQ6gBG+lxOsqJf7+VtGIGQpmVT3tfjAIrkckz6gWV/fD8bLAUEDA8suw3Y8sGdAFEHw3Nv
g9TwOCrGKLzqIsqQbi7tj6OchziqUb37LZWwSzscZ35hfRS+A+UbE64TIv7qNFdmc7WgIrnybIpY
5sztLqM8/NL3I+7OcmkpzkfcfwhGH57mkTJZlOBzZluhMKnhZyXsY5/bHvE8pNDkDH7hx++Q4KAA
LUMbDm7aZCOek5SfPbuJiGlzkOuEE2/IKghlkmlu6pXsqRwHFLStWBQzFN1nVMUA1COYsZMntAqK
wtlZx3+MyMWOw56X532bnVYlIMjRfJGtm36iq5/FZrbrtZ/AcAqKGQ42EtDmUQRU7Qb6yjke+oGb
abK9ZQPrqIxQC5r+IOjxHN41w0zuEUi2z3Y11fmpcb3uPOLuh9KGrwoHxd7J0ilv8VApeZS5B+pl
9DunizgfMiAT1qQEnUavPf/hluN0gf4W4MB5UHz1TUOBB9cqogkR8IVf+1pScnTYeJyKhkUG5zC7
tYPmGeYTd+2dWmCHGUtlKLkHqjLphoax+0xVgs5WT3PCoWy2EXWL9nKUXyab7NhRTrQten+ksvN2
0DzwOST9rrSB1N9/+b4w57rgiDEsLb96I2eq4FA5NYuaPky2Me/rrMgP7diyoHOqyhTNtcC5gzfb
FdhiIZPJl2vhL3RkYzDvSSt70+7S+juYa1zfChQHPXpkm850XKuAeepoyYS96ANAAlc8noKqGI86
dL8sMs22yzqJUQAqO+2tzlxlq8OzStQ/Ukr+Z1T5t6NKz6UR+tWosu9fvma6/4Yu6/t55fvf/Me8
0o9+g7DtQx3yQLuwM2SC9+e80vnNgzOEJnEl0rnvfiF/6jrt96kk7LoABhBRIPQIf1oNW7/ZEM1h
B/7TSuTfMAX5gVXHj7ZIcyU+zeJc4Nv90BRH2FkAihriiGHZW0apfzDCFjZNiBXCX+7Ohz9as7/O
EP+7T1rJ+NC1GHjRTn7f9VQNadNruXrEVAn/f1M8i5UsMyaZ/mO6/nX63+m39l/8JD4jchgU2y6+
zN9/UqqMZJGiFEc1lpgHaPO2H+qCYJnl6d++JIAEG7IsH2fyWd9/0BBUtC5yEceZ9VxW5Vti5G8F
//+ffAyUPSvAPOanZ0T4NCHW3iToSZEYRPiCbN4lBiXWFv/+reNdRcVAvC8j9HfO7l94dSnyL7fN
uKIhqeXVZGrKjxZekGyKv7kon3vz1/6dFw+OzEqphU8NjfSHexcMNTO0CKpLNo4lc7n5fk6nJ8vA
tHCAUf3rO/gj3PL+YbDa/JXdBmVw/TJ/uSzD8lrWZguvZiXCBxwlRygleEEY+YsZglblrnQ2Fnz1
/+R+ouLDxgcS908sbl+2dMOgl0egh/ZBrzwtD2vRJ6Pg3359jesN++mGAomwK6x6lOCHGf2iCw3L
pxZE4cLdrpmTYjBgJg+//pT/ZhXDh/1/n7JiG3+5kyvDYjAY6h2NaPIutpyeUIM150b+Z7fuL5/0
w34xlnWG3x6flFV63vpT8YIl1yrO+tvlZf58UchqQkQ6yKFcQtF/eD1w6vbCuhX1UQx2uxXmgJ31
LDjbF7eedxFj960VSWvfwTw5mnJqcSR3ImoZtznDiyBLbqT/wKkhhYbFIO7rO4wcFAl63MC09joo
32ZMnk7pYg3XIsCJBlPalYkWgTG1gj+CRUi9o823GY873hHf8vpulpH9qQxsLG6TInkeagoUBK3e
MVkliu3cRIex4H0ug8lPAVw1A25ANxDMjtpSKRJxdVk1OzInmgdlFO7ZjJbxa5ewyyPJ5rv7Fp9S
uO1lDPuhiLMgzNrd7Fbma1FmGAf2fB98TGCGJVx0OSixb/GGu2WQhxMafrKkyqB0hLapq2gCxlbR
AWdEse9MpmFFB6KO9YcR1yZXt9RsXHURqBhygg2Bgs0lQ66+832OgAaoBGtf0WJoQz7b2a0pI3Hg
aS+WqYidQWRyCKPagJRp2mgnB+8ypVbxnIZt9eSPTH+73hFfOr+2PyVcu9gEI9iIqF2IyH4ywKTL
AhGp2HFm1vrku/SzBr3cUz+G3oWiGwc4I1fPCbfmkhWduPV18WZaPFON3dInLD3fpn5MHpQPZxOf
cb49lrsXzH3ASyTlJmSzCBrahwKa3T0Ka/fEjq5Q3TIwH9LK2VAG5NSgtm7OeeqEzIg0c8rUEdEt
RrLNm29E1o3VEsyCOpykMtsYKQzfX/uqT100LphQYoiHwWrOTSASr4hxPprjuhPpR0jra4se5OVz
tEwcsfhzbhMvg3nJvLBd0K5KvzrkTAnFtQWuFG0hXg6fs0SgM2ZgCRmwQbq/bHwQgyujzZdPIdY4
H5nu1G92kLVnrnHGYYmdE8JQd3QLK3pqsS776OAGVMSYhHp5LKHHYN+eZUO711hbXUnSjJEXr2RG
lUylh3pSpO0Gvq8RwxyInvpOsuxcczHiweWIW+YopNsRg9541YhrOrG66XDAJrB4icgV2kcN68gP
sI5kljHgzDckE3VzNHxe5FIePKEVuYOGtPN9IRxv2WGqxEhR9umIlSMmuK9LJPrf7YW1hbMnhGoM
g/vHAcOlL2nhepdgRv1YA4R5RLigaoCMljMEHHMjRiHvnr0sLZ+71G7OU5I2AKi9HZeyeKMBieDt
+A6ilgVaYVrPW2NexXIZ9IWbtIwYEqdVdCgMnhCeoCX/YFdbtTBbL4uSh2LANmybiSn71ojIOzal
D57mZ/5y5Vr6s+jn4QCzt5abSPMiLGPYnFHZv/XQkDadoZhBWhVk4vSb0jLYZv30gJU99ILhFfub
/Fw3PjBRglEtR2Fwl2kWJcPmaQeEMFwPSka7tGSdkyQLmVsE5afQEsvFjKZ9vdCfp8skVFyPSCs3
DAlxXVYVLzW7Io4UFaSSRhfRrUNRyZiOVV/qirZqEAk4cTHvFsnuVo9qOFjruStcrtuui5e8N8Lb
kBjZl2rqwztnQDnWQpb5CCPTOU+aN6pkQ33W0apVreZ2O+AYufP6hWVUh11E9LIev/aGxGE17dlz
MrcM7ywfh1rXrF48j41SSvYPPzOCuyWf6I2lnLdJ0AGGeY4O75K2lKB/mp3svdLSkewOlVlrzAQK
NjF8nbY+MqStBJg75sguGfNb49eMoEDRYGScYpXHGwzRSebVrSNUu89GJ+Qh1OK279a6urXbS2UJ
XiY6Tzyra8slvZC7kycRWIIP0PK+60JS+6LK0PpmjuxWw/qOeBC2b0ro+TeFN6X7YSZpLxipJDAb
Ut4Nrqv7nkFLPLTSjj1yMw4dXhbxsPgtfizcoYWUhe1kBjJGPzWSJ6/YuSsT/UbKafBxEGjCQ5xR
z8mi67tes/cYKbvHGLHoy6Hmnket3sMIxwIOXfqNk9jma2RpdQFqqWJa0Nuw7Ktj75vDocBI4QAv
2LhWMr91cmf4jFyzv52nTF0nxfIpN50R+go0tHBuc2IcLO+4RPkCnNzVt8KQOGGXX4IOxwwGsG9t
mqSxq/JH1vOTHPCKtcPW2GVp3WGa6xDVOcOB4FhMD2zur4bXapjeHHprDtXJyLPqqWvYeWXDjmPW
IYQl0xJrEjSgyx+brO/2RHbxDPb0XpjA+dhccG7j+o2ttD6SUebKA2D3xgaKHTeqj/B6m6uKzayg
ycMlxS4iIldSszw1SKCQpkOmI/tU1nKLExf2ApVw8ppBaKdM6BkjfrJo/B772q7PY+fUZ9yuMABs
GWQxmur1VltkpFXAYPhg+Zd5tKd64fCpJPtfTWYE9rojgxoTLrxxcBG+Z5jrRngcYJCVDOEZWg22
oomv0S/H1OIEUm0wnQ3e+rnIwk04lPU3HAhSRrBpcJrAsCEbzpFckRrPBHCc2NfncI07ihV2ER8a
nwgKjKN1hP4iTAuCxDLpMjnV1sDU1+qfw9IsYRRN1cNYOBhYC8sHaKK4huwggnk4N1VRbnNhvrqh
PoqigEAwO6C5HhFRts/6YuMY7jyvMK4tpzEgowUokbAKnA+sU9vZtAXTYl2F6mh3BNdPXfJSZh7B
OIg/dvZKAmuDzvpM2NZ0ozmjmQ2k0twiJNBGHFXOcsNyTb+mVQDjAwkJzn7BFFFaGsYpnzwz3Adp
zf7m+mzfbkp1QrfkjpvRJThwK7jgY8lEhFnN7A1/Q7X9OWlqJduGlPCRx8jVcn+osPtlSdGUm9UR
ZIr9xh6Ha4UCISA9lTpBUVre4PGRQXmDyn5Y/SmxXbO9i3Jq2ClW9HeNGvzs7/uKP8i/MKRBKGh2
f2zUUjtlDfB9ZG09aRMMsWRPHYP8pcFrMsGNZ//rFuOnzjBa42JtPundnuDH8ShME69OgRKPQ0cR
ht9fwgHFcdwQ9nAxXBydf/15P/miYqBlMddYs/six/lJ4dVIChzXLys2lG408KBin89xpBZbyNwv
ykBSXPYZ9aAXjh/ej50RGxD/kNkoB+D7GTia44PULt1wmPAV/pvGzvmpPeH7IXWDhbXy3n9qysWU
t0bo6vKY1bV71kNfv7VOx5oa1dib9SZ1KbarqmIhZYWlbgaM6hBS8Y2FRaENjfKFUqY5hzbshtmm
8+zzVTJZzdq74FUcXTWykCD6ZNuoATH3RjERP6YJu7Iz0bjuXLIiHhyUai+Ov7rHRPzjEBpWcAd3
kgM4mafqibCM4vn9VGww7A7jcVnDo/7mWa1d7Hdd7novqCjXUBIPUtkPs/NUw07l9CqPinzrjWf0
LeIdIi1Hx/3c5YFxZLYOUQ0Wzd6TsFlTqc6//go/9dkocgnVhPDKI+E1/eEbEBE9+mRWIr6h3z54
RtpecBf6u23gJ8Ri1f0ywPYddIdB8CMQg/38kPhNmx99l+LZT9m4GuGruIPFkm78skXwVdA8MAEb
Pv/6Au2f7zElCuwKLOcgOCNH/L7Hn63SHWQ1kjrb41/FCA+OlJEk0XOtKY37FgHSbYQJ1FPjzk9l
NHdvhvDGnZoHL40V4idcvFIpidOodOhAaRGUk24pj9TfDIOhjP3eJVaiTpjb07i+f/v/wav/Dq/m
pAAi+QVenTfNt/6HVDwifda/9Q+sOkRAEzpwknAaXEG5v2hrouAddUbd8m4ziC3IP8U1bvQbyhPe
Fxe7FVwRSPz5J1btoMghYY+GHWIcST7/ngchC+z75W9GFloXO8AehC9IINEPIJfD614rtzEvjWm0
WUdwl+sbWyb/CUxnaxK70nUYgczOIOR+MrBs2flwb79NU8WMv8aiFQu3ub9mGORGLYAFdei0VK77
ZFEXlNsR6384HuljjVtznKe+92mAaHANPVh9WAjhTPZ5W3hISegirtOR34wHf4rEwSiy8ria/16C
gqkdMM1dJZXzaoxwRS8YvU2wuX1bXQ0FZOJHp0x0cNUva+CCrvwRZ3i3dvTvxbsvot0TuOe35gYO
2H6ZoQDi0TpvHWk6gDSO/kKjNELU1ahOrksnZ95KmUzWXMmzfYBdXmNUbdPM7wR5F48WuWCbFGu5
JZZ5gXMRKim4ABCcHnxX26c+UNnBnshMQvK+y4N8Vc10GLcOg20fCjsnT9ApP/gF5oBH/ohzDYMz
qREJMJBUjaPkhqbf2SnLeJlKd4IjW9Qj3I8ADSZE5l2HqwadCNO5LR5AnUeYodHfW2blXQ8RVm+W
0oFF7EDUYahBms7TQtzBgwi85KNUsx2egBcdY1v0wqsYNbuIHgPSZwhVktnOcOyAfKEg4B6w93d6
as5+1BLkJAI8JjVhSatoOEH4Mc/jBf7FGmyYimwX5P5y3zWpm5uHJAUULi1Y00pixGKrkcTacWm2
+LIMWOgmXbEP5yQ5um1tfxaLA3tk6Y3lY1QFlUsmHhXR0TXMsHrKZaibR+QBHOc7TdU5EbYHI7vv
D7YuZrM/MRLHc7kuKi+3XtKegR5PrrI2nldFu7p3YxuCw81Cg7CbzASEDMDjhC3UfZgl/g5uMM0W
MY8FoQqwgd0Wy9zMjxRYBey7TYVrcr7pPRvS/JIMMGtDsWkIJiiJb6s9+5Rqee3NIZ65I1bSeYuD
7tLFEPkOsCqSc1A2+wbR96NhZHcTheFG8jF7On+1AYP8Ypnjsg+CPNknw/yAUVV/6mCZ7WCdFldd
bZgn4ZGFqJLOPkdE0m5K2oJdb9Cv1u6Un11cWvZj2MIHrublZHYsTduv7Mdotp8bFcLGt8joKDJl
0PAVwx4XcKXOCPuKE4LnV4lQ90xORnrpMP0iYaY2d/CCDzjTxb0r9N5dBPfHgOpfE+KQdkZk0IUU
pOVk2TePISxYIwR3jL0YCpEZFbkSejRzOIh3ek5Xy3nS7BFaHWDbPKjc6DdWm+NjbXs4/crC+sC3
Ly6FNxsSTz8lTnin6m9Mv2e8yh1uDovt2OGCTGvvbJp0QbjWdfSE3kPnVPdlmF8tVgJKo8lQtJeP
OXEnrdlH5yAd7/uIcfpS21uY5rsUprRMsVsPB/ex77pDOE/XBZIF2G962ktRqd2QLEQJJ+6TT9O/
GZu631p19a1yoa/YzeiDVmf6ITdIi+8sK44U43yIjWyCeXjtCqCkgqRGyN2RtbHpAO5MxCC7epIN
voPDyLslCK/mefgHJMV9bGCOfgxl9XUJyGqB3R+dfbbLs5aY0U2JU9xkkSoYVRPLy6qw7tKsuxuK
fmeEXNTSNjdT6BYv1bqblZpMJ+q13rgIYbv3ud35hIAq/OXx19+LSURAANln0+hh7NvTW6Zq65gG
Pd1n3lUbaHlz7OEJeKYac3Y92/qdckYYPosfncoiuE98eYfDpLlnmwgvbWGMQdyXvvrEvqK39hAk
w0Y4qrjBMn2IO1Wqg8mD2pttpzGL87J7Z5qiazmZGIcaausW9RdoZXaM2x1gRr1vEKZtpkIEm6Xp
73u/YXehPWPuWOyhpzt8vdZ9ydwcKmPG6dAlMQhkdMgL9bEC3tvb9ZI8jOV4LYxOxpOlikccYx89
CJqbyhheyBf77KdoJNAn8R5rMuYqMpdoP/bQUE6k+Rwiu0i4i517Y2PkfhhD+bXxZm/n4cp9NJX9
USQB0V8D4ZvbOquGi9eN5k1mOfc6EldVnz35pQ0zDsKs2RK7wk67A41eDdJxNSTRqVz3UmGEH8Le
OfR5Md1PPDrQiyFFeeAv4XOZpNbnygv9rXSCNZjKBT8Mhms6/t3QlWdGc2rvDZ19wV2ecJZB5DhS
Rm0Wl3MVHgBYllPWqqMSxXnIk5IABTOP04h4pxydBYdZFS9JRB9MG47I0tXuV2Kx1Eq0MsKbeTHd
u6xeSUaB7K5RMRjxPA7tDgVY9iqAhOLR1ldT3nEmjNWj5Q7HBh1KNCwcrEUEAi7Vw4DFEG1E/ZVY
0mMUzp+LoKx2A9cDatyW2HwH+WWYVyP42tq7cIntOPW85WaC8gU/NOnEVmNwcPFyL90TYTZvep06
X5JWi3tIMWWzMfA9FKQvsDMNtdN8SI0BqKGV0AAV55pAD3mcW6/YWpYl9o0W+sqGrxfnts38UhNN
kzhEHBrjejxDAm79aGOE3s3IgPoJH9Tm1kzFMG3duXIBBOal0PdNYYSnqC+X8zQ4jy7xH6+GHIz0
mNTYju69YHT6jVNZo9y4bgujknPW3g0q+lobwwcrCwB/3FHd917zYWwMA28G466eM33LDPpTLx0J
0u+3Z6Rjn8Ke7B9iYc82QaE7PIGGrQ3P95nt1T2OwEAvxWLJHRbD8uRMhr0r2iE7+FCENmFI6FKN
wTqTp+FLlBKl0ZihcZ1iBPzE7GbcRAwp3nyNxEvjkLnxMqd6IRJ2fgAIxaNVh1+c0hPEr9XBE1Sm
fGskvhkzuyg+Qno0sSpdg4MC8tYdh4nW5K6LiAdWbJDsQLjCWpJ1zddLMQfY1cXvQpavs2kE9xFZ
BZ+cftiZmFzeMO3xQPQ4soNCWABBuSS2iSBadyNMWV1AcVpIaJqEj75Jry27OqqStETI0xB2dNTe
4zvaQYUOM32HPi48LoHffTKW6Niqefo4MO7ZW1EeEfKFFucKdejvpIJ9ZXeuGEP60RZ7BP2YE/rg
N050EBFQtod/8g5knwMC34qtsuHuZZ6Ns4nRFjYmpg5Gt7bXXRVWv2wq1c9XNeOW40guBMqX7ish
siQ24eyPLkQM1gMbZI8Xs3bIM/QVqR0Ht0mxLK3dksOrN5ovHa6AF5iiRG1RCz6tYPUMelmFK143
Ow915liveJX4r27eoP9aVBptkgzIGkeqHZYy5d5mUgQ/CrCZkd850IsBAQ+wzrFvExoVkv3If0Qx
Dcd4W1N5MCvJh5TokcSCO3uRegz2ZT2kD4RDYhNzTaEV19BzZbSQrTH+jkOcf+it7hV/EuaP2NEx
/khX71eSlpfJi4j1MA88ubNXEHuNpk1sq7YtYOHq50G5gPyL0JsGTfnWq8DwZdJxBpYtOvAGGl0i
1AYb6eroKDLvMlkAcJrjLpHOTZEVzmPu+vJAuEx4ybMal24Fu6sMIlycs301dPJekgZxMK1XXRE3
qbAb3RV18oipS72pOnubGK7DoE6Ibe9JANuC0Eh/bnZBVx2JNsAzmenTBt86KyaySkBlGLbY93Zs
KZDu8CcfILgDiSxl9jxG6sqnyN+bIbcZzvkjuFC7gyGE8W5eX0afwURhhXhUT5SHWEcjkkkDwblY
taQBuvcR3q0H9EFfq0Y/YlqL+Nhf7lRNr2IrD2YbNuOItNRWuHO2cYQnr4krHqBKGvYTUk2iDaq6
fpxUjz8J3EjovYaL95tER9Ay3c/wK9zYRYtxTb08MtfEcBgb5Dhvk/z3UlpbawoWxje86VNFAp/p
IuqewuQxsKorJiouETYMeXXXvFEAQ1vM+p1VLG2cEWXOIx1wEu+z/VLp+lG6Rb6tmMHuGeRHO9el
4AEi8zazUVTXCKLtzQwNYY/nRHfjh8mr2ct0G5UT0N9YTnfdjNN41PtWPFcBlY8FPmuK4qaZZn0D
DB0TvDrGSy9XSxJzvmE4cDaskOxDv3UQSw74W0bBeBU6we8tPQcKwi92uLykwj8EVq+vaHVnbkaJ
ce1ySsJy2GH6fKiyNyPsNLHsvXll9YU4dqX80OVrgk3GFpl1YQxd1NwLQYuLV7VzQI9/sFvPwgym
uCD14RAtTKa54SPcQWfj5MvLFOiviU5f27bk/WmdO62ugzZ5bIdFQZ5s0mfDQLygYcVCzyTzzAmu
lij8HJKJJqOoPZQckBskyQjTIb0Sc2laV64r7gp0d7HRF2as9IJksEQ6whirJWpnMT6glxvCTVlP
C8dCkXC5nAYdzp4i289h2J8kb/DzLLNvTgk26yQEe2SO3ZPD4zLVhqVckxRU1O2O4KD6hmOLIOup
dSqKvJb5J94Dzd2obHUcjKlbx83lociNVMbCRrgRt8w6v4Dj4oKNtxCNjugeR034xoDO5ERlXULh
yJqDGzXuXsxLemHy7+9loz+SeIKMvY1uo1AXH5rcsN68vNeXJcv9MzJfAtWruTxrhKV7b3TlR7dh
thFK+4U+vrguSSiNk5QE8CUdYNu26RXBqOROYWxyDUCO/nOZpoPTQugoBjqmAReBvYoC5pgIXBKn
wVK5cdxtii03w37w4LxX6RZ8w8A9zkTsr3HvF4Wzs7MqufXhNRyDan5FbR3BQA9g6lbcMQrb60ZX
zVEW88mTA67g43CDuzWlRZ/h815Gz4wI8m0XBtiq1xme98JrKIXkQggqP55sU9x6aLT8iZKPzn/v
2ihiyMNjCoRFUIZK/ETteCJbniCEqh72bFfejh195tF7za6CvlGAV9NQhfe6MNwD7TCoizMVX4aS
8CrkHkSrcFxzEhEsheNCH12IuSKOtCwQ8ySBt9FlHRvQUYiosTsm+L0Jblrlx750rVhKUWzQppkX
VXbq3LfOW7cgiY8YF6/9hb3kNxa7+25CtfKBcJ3L0paIKqISO4uqGmMD0+Y1uEZtS+ISLqNbfMht
vMOJ971O/eCpDaP+QI3dEYXI699P076xTIKhwTwq5dHPeNm8qkj5UaHGkz5X35ZWYNStrmfssTZy
TjCQcrDc7+i1bIfMahjkYPwZlwdHHWZ6jHU/u7JnJsesrYhbKIVH4TKfR1ZqrFdlqakVe6RnSTTw
w+sQFK9I806h231ArTOd8n62t7SRF7boJ5EMDSLtaUe7xZuMiVashp4xl5WbN4ul7UM4jUApCwcv
5HJCEax7BuGnsNC7ZfDLGAFpQ9BRtjSfOtcAOhnHMdzbWDixd97bc0r8azoo8tBGuq9wBI2nJVQk
eC4LogRQga2V5OM5Q6y58dzmtVFtdFekBg8y9A4dI3KIX87yiGHph2CJsFMQlo3sxNyr3gsI25Jk
7VIsG2iTghnbl6D4SLzxt9DqbvrFvpSh/+KQfimqF2XVB63CN7ly380wZ6RtLUXc19G2K5rYKkSx
ZYDzJpQs48oon7POyHbd6qy1sglKu20BVkLwkqWIiBZrwAMyi3xGdq3noi0+yIwNOu619KdYwEy9
hbNvn4n19AVweEWcxkBjPnSz5A9xkpMngYTXFN2uIdtYbjMVwEb3LwIzAXg0sU8sHMVYWek9SA4G
t5X2CJmygo4Teu40BB0Cml1m3hHZba485VWHvxi7miIVzpJeTXncMeMl1NVXHw2Gmf2+DjFT30uj
HGXs4GDXXnz6hJntw9ZwZUh27hCAcY880mwlU4fZJJEodF/7cgpKBbUl6kEt/pjq/P/G7A/f2puX
+lv/f9Yf/JXign0uU//1/S/7P34NU3j7ol6++wXMpJxMTP1Nzvffel3xV//gFK9/8l/9zf/17V9K
klztE3+Nxvd9zv+EyL/jjv/x9/7E40n3MXE8XWd/K0N7Bd3/wR2PSPd5p4zbTAv/dLniX/9MjjR/
I/QnsGBV4RfuB97/Ze9MluQ20mz9Kv0CkMEBOIZtzENG5MgcuIGlmCTmeXLH098PlFQtUtWqKrt3
c816UYsyKjMiEQjHP5zznf8oOZIh/49zd0jqSNcI04IeagfonXkjf5Z9MhJuyB7usmNBvOrFizCY
4R7iuzEX2BNlj+WmbxbEEnE0y7Ifl42zGhdoUUU/+YmQeWRGhGzg/uRYxUAVCOJ811loYTxJsHh4
2oAlWmftbOHsT4b5HCaeHvhu1BYmqR4OjoeBknfJIadjR2XX72wbnPWAIJsEZ2sb2+SlpY7tPpB8
4gGLwEriTxMyzsUQ9x2h4wGPPVUSuA0RwHiieJvYUsOprN/toJx3bIhxjaD4Omp4/Bz4sUNNfch1
zcz0USCMMU4+VZagRgRi/jFGduTupsCjujXHMEq2xRCplkdNbMi32AxQtizmoz4+V70N23I1UdNO
d41FuPzKi/wpus6BEfu7KiNf7WGKTBeEalaQLpZEBUoEq2N2tTFi05ZH4Sz/ZYTDzntVbVaXe8aX
AGNh38iVq2NOrlB0JLaIyZ9tH6maK6IEY54bIspnsR39Wsw6uh09XW0rzGVMiT3dEMocNf7rTBKy
wak4qS2+d8An7rzp+X8L3BLXS9qMV4+ysVtnZmQfchCi1OHoZacQEWGb3y+Zi/uiLRZahA8pMdjV
7ein6zF3ed5QFTROU981xJdww9QeRIOB/DlDB+H96Gr1iYdZ9mrGOlt5OdGSNsky6z7J5FejVOkD
kFoEpoFqNmTsBjsS95Jjj7/6DfADDx4ggJvEa8tjEpT9yQlZ5guRE2+aZvejImkClHzkrVHlwGGa
XAqA8qgC/YQnb2xXRhB0v8rFSFdgjt0oOuVjFrkocqe+OHtm3sGLchiEzklORYyDrzFEvI9UFXxx
gZXkNIVtejeSVvMejTx+KQK0eQ20zwOiT4Vxwn7KT2mzNO/bBakwgdl5tq38KTVq683Fdh6tcW1/
Sdh9P7vkem8cVto7HunE0tHeMqhWuGnt6WsYdv77zARxG9QVcdBjHPXvjPkIk4bYKOLJWWX1dB6d
WN7mqLF29jijrnFZ5x9aWI9H8m3cCwwX8aaswb8KrwQpY03ky6UZdkJHB1T5VffUEWB1a5NJfsjs
wj7DflJXgmHYbUW1vEcFI66ISNPXpozTNz7RfK/UYJ+Has4PQ1ni3J6d/EuNtixch4Run5LWnu8a
2Y80NigRigS35yqsfY+qooflaBiMzg0YYxdft/Z9MJuk5U18JQ65akNG+H6SnEqaz9uBwcTN2NrJ
C5RS/GS2nsxLnY3JpY+z5mlAnfOYJG59IoSo3Bpw0t6YaqbIxtz+3MsqIHFx8NKTOXuztRNFXNxJ
MwiPNbrZfT+b0cZMA3/XNqP8JkdUgCzJ9YtKMSQykDyWWV3gnQ4v2Mlwfg+xuZq+r7HK6GgF9VlL
UzPatClOneFjKCconFmZH0xg0qtS0jEJ0QEpIIpzZ8WmAivnNr+CVBjOZjMlu9xBbeWWznSfVrSe
cebrQ9UO9j3Ue/06IMz9QkDXeM8FCW8VoNUXJvFi0c6SZtj1/aYqVAojx0n3tZO6TD2GKvtUJ/BL
+dj5thhTswu8rP6AD9LvZ79ggqBC094qVzm4d9v+DjQb2pERTCsbijHGviqtbzPoFwNLbThwK9PM
MHR4wo47XlCv39XMC69WZUWvkBjz/SyDZgdJAMInJkLz4iaZeQn6LLgabNDutRoHHhSdJiCtWhSr
ubrNm6EGkcIXlfSFCFEZg95iHU49hSuU21Nd0VYQtoHGeLDLy9AwrvFsjhqmnkSbwfS0Gkc8upol
19rEBrTuGld/IVpK0S8afptQdKbpoUOR+ysbQ5ZraXbiWQLLv6mszylt8zHvJPB0J0meRJt2D5HX
k+jJTG5lwCDACa+z5lNXDgEjX2++jBSH73U1sKpFCvqQJxVTPb493k05TfoDa32q1zB4EfKWcjoZ
UTHuw06M17Fv7RN++yXOpmmeJwSqd0rSA8CmmPd2ouJ7nmz1mxsM1a9+X3rfNCxdFh59R45YEH0w
gUgXkyfzNOS6E5LBs1ad3OBB6xn48T7XgdFRrYssnVZml4/vNarHnOAwYttAjhggUGOneQ6Hst9W
HtFDviyScC3dNPtWOuB9u2BsXvyodN2tU0XFr3YU+fuyUeFlEKF/Hn3y43M1t8c48BlNZ8gvtcXz
jYlan197x0TX7hfdJRO63w5+x4C4MhB/9mBcUydjZp17dJNjObz4eAmQGzPfZYUHbG/V2dNwX0ed
fzMbgf5q2kM+LJJnHteYJqJzPvXGUxxL9w2BEkdPxpJliU9Pge9NfY3KcQ7DLaSACkdwaV8T9qgc
S1goMp8oU9Jspb/3eoZk3BNTgjgyMBBwirhaI7X03zNzrndmYr8jxqsuRlTKR5+B9EqYyr6Z+sDh
GNTWHWxocw2S5bJ8gKcmt8V+JrF21GWygAetCyrblGBR9DptXOJuiyz7k+f341Z5BqPcppJ7w00Z
JAbwkEFtW6QhJd3GqOyapDuzu4dn5nzB3Zz3ILrqeTNMY/AoJMKAsumsnQmu9wl/SOzQL9bOXRY2
+FytUQX3eQS+DCFxtZ5M+8YP24mPvXBM1AyMSR2XrODe8rfglJuvaJGtHh0m4+Cwb7wDC6h63eWd
Xpeh7u7qOa/vMl03B5RV1kFBRlvjaTXW0zQH8z4UrfdCLWA9KTtI0WZihfzmF8bwVkDe3IVZ/Sqb
3NsaaXBvWzAh+PvMnroD3wkazol5RtqnSFfr1ji6pdWRH8jYNOSh3cxfkrotsLxBdDpZg9rIiseb
ZozErenQ0qSZvAupTXci4WE9YCBP2S6TFLuxm5n6A0XCcLWjoaHxbZ9LE6ogkXNOvQ5ZGe153pW7
EXUdXTqtkUG09MHCY33rCU/xVPCSNwo0l4lvylC70eFhqNOQTXIGDM8TAA2PMo/Emjub3KuqRitA
iHYqiR2qKF/HjkAu2q0Ht23j1TTb09E1NXFdeJT5nsDh5+YIPEabc8wEMrP2Gai8CwIYimlFpVpC
5TCnx9HMo09mVuWfHIsa0EE04KxZNzW3ddYH5zlzqVYiGR6ByqElicjZRO9Q8QRjZBwekZMxrSEt
LD2lPTILVmoiGSgxg+pA7xd1X22cOV2Ayp6wCOQCgJBuwhG0DxDk9iRzNrikQdoXhqT6GjQMYoMs
Qe0VNeoUl9O8jSj8X2em3KnjPkUumuTBSq5EZwj+SudUZJ74DC7WYs6R5+smRNKw8gr3VcyjddSG
V67GKbY3zYBJvLbn9zYGDOgZ937NQC/Agr7JyX1klM2GpurLaW/aBtJ5ZOeKFuGc5KLY5mn0iY/F
3oGLddZ0qsPGzilujDwBfJDYl046b6JjManGHtZbluWbLPOZBRY5F6aY2AUUjAfQSNUrgNjlic21
zQ7O38VRqU8sHm5j7VjPdksi29pXVbE23bLdCejD69lQhEVmg72ZK00P7hRk+qAGnZPUftOGpRg8
Ikwo8LYEofRulRtn69otwYlz+70bnbclnjJ8ImrTPdS4Uk4MsM1LXOTJZowmZz37LY+5Lk6OSe35
O93185rgCLnWzjCt6qqPriUxkbsgS/WtNPnjUj/fJnNf0CfUbc8wEKXFn7rWu9+Ul3929f6sU8RL
aSG8YHcHk8ynP/yxMYxDxgcErCfHtOho6wwFwbOdfU5pCZfn0THL5ktNLVXyyMaQ//cv/rMwdnlx
17TAOfvSxrb604uj5mITMtfJUSiYrXPawiVI8hgTQpA9/P1L/az65KXgDPG/pfv1/xo4gRrKJYOU
l6otUG18RzSIAh1VX//+df4i/15eyPGcgKbfhCz0M9A5I64cNYoXHYeauTG+IOfoDt/5qUkPcCMD
AjoGMZtx7RTvtYc6m1MF7IURxktzzW6t3P79W/rrR7yo7bCqeewmEC391PsPZu/HPV3GsYHZdDEX
9JudsmpcOXmAc8qM4vYLBh0+ZwGv9/tr/7+eDBGv3FZd9a3/cRb0fb7z34Oi/6/mR54PhPtv1JxV
2b+X7z/Ojr7/zO+zIwZHv6DidZmkL3ZgzAT/mB2hIIehzszedhfhO47Xf4yQ0HKapsk/kbHDcpVv
9D9GSo7zC+JusqnBp0s8rRgT/pif/X5OMHr7bZ72T84Nx/6JgmYSZe0KvrW2TSIg9tuffAU183X4
vRrGCHsqwci1YI0xxYCQZONm+uCRflsyMI9AaywJrhfY1MY6ZyT40YWoiJieFBa0FDNuFKzYhlk5
Zbf7ZQb0twW94jsslGt9U7Edy1+S2Wluqm42P1I7UhAHh0wNK5O0zwWDPI72PjHwSaEz89BDNsE4
nlhot9Ol5YTexoRY0L2zz0FD6ELd5JhYiyHsV2wsbswBmiGOXh/0aFrO1oYZ7+dxsNqtxebl6IyK
dlCnmLlIGmKIq22W+4HPF3bL5InVgOPGySUnBuVIkesdjHZoj2NVpIxgk1Ldj42xt9LB2lRWAAJO
2fuYOHgWv1G1vCsUHi9KdvWaRT3qE7Jk40AwClhkFkKwokFqvRmqPKXJI8xHUkeWHBUUOW3HQytk
przik+cqm/Mg7hIrkSd8ZN0d4NnUPU8gKr5wRYBF4XcK26fZrecjya+d4Zy9NlIE2bcg150JIOa+
9esYbq2ypgvUFain+bJzEsIsd4iEihF3kRPHvX1I6XCqBqJvVo+Dd2b4RM7lvBadEBYDqDgbUjZN
QdTCbj6KAsHUSM0f4K0lmkGQ2vQ968Tz6k2NLetttC3x0HXESLPeNtRHUHp1+i1A6fBNQ5Wc7KtV
drIgvBXdwM7tE68CROuF3msN8XTpeYPxBiBsdnKR3HCh2iyM2esO6TFh92dv2zy7F6Jqt2aCYC6M
s+m200h+FtcDtyXLz42uswi7tBAnP80qKLbmvAMjmu0zKOsiqdVD7w4OeDkjtzZJQD+wzps+Ovl+
7zlrx+Zqr63UDw9Midia5LaWx0KZ7Y4Su3uvrDr/YvWNsHnAw2Fatc0yXPJDnxU9gCp0hl0gTp2N
TMaxo5x6BnnIwSmHz3HqjP16rhx5Z3AFJbVJHX2OWsc843YtdoiVjf1oO4hdebkLo716L2ah7ktw
1cuu209vHRF6rAl8DLSZZWbnRWfGqojx5IbItfI4Tqa8JjgK2bL3uXND7s58KimxWZCYNF1D/M57
RENrIpwa8ujqxh1F9+C4N6bnEXytsvBz3MbBjnDrcc/a0tlmTVaeBuHVn8gDugJjlvfLnX3LkNPc
eKaNMLYRlzll9QOUqV/7di1pp9nscgVq81sltHlbySx6jeqEJNXGIXx3xOjT5SxldOJG+zQdsz1J
jCGQ1MURjK91D284eIwcg5kqhqgb6JfPs2XelnaK7BhB0U02j5JKozEOGBqnF9lAzFqlmZqQl9nW
G8Rw5jwDMd08m3PTfnCBDW5F2dnfDBz2xbrnauyyOe2P+JS/kHYWoMtmrLcxBt0Eq2x0ncfanlSM
cmmsvji+jp4Qp0Qmw/NW/oraAkgYcmJ+R20cmcmRFWzXOJcGYFmTiRArgx+w9rHWQXsnOcguI/+g
pAtHDSSkvwLBn+56GQlu9KFPziKIhyd6TDZfXJ+nTjX33NaIlCwNax4SgMzC4GDAGcIyCKfp5LcG
DD0Qqv6Hcsv4Lsj9BGZIVX54iRlscpNUBZyNuHi2unLgOJsCBmX60Betf0SdrzYZd/ejALBb0AVq
i/GBHa6nnl2fmYqNVhIFsOc1mF1JwlsxYLE/V3mEqz0eEPxPwkk3ynTlG56sYGNjUX6oFGopx2un
F0Qf1J92Wl2svM5I6fPUFxjF6BAtu/8WISSgcWggT+dxt1eOZb9aCG5vZ5EEtyPQyjtdymoncjT/
FovjM25g85Feb84YKLVZs6uqLtp2VWO+kxbUbhw1VA/YkmAXaJoYsswHY+XQEH1jm2weyrH03myr
n43NzK21nTly1jF2GXcFsGzalBUnvz8hgfH80b1YzRyt+UbadHnC+hQ1TBT9ScanKmjru0awUO4J
ZOTKBrH+mui2f5SoMFO8QSH5A6bOiUsS6GtCRXq5gMp6nFuthzU5Sl9JnLC3lMvBypZWdUG2mq7h
DrY3xLFP97lnbBkcBZcGqXOyQt4bhyDFjOwSm6LZsFdPP+fdCHOty+uLV/vIvyfRMRsjPuHBAVF9
GH2mdZUKE6YxoQOMC4zebTvW2UvB3OYl8sv2DrlB+FxnYXIeFOnQMduKT6J19DY2q3SvWT9uQ92j
AnFLkrUd/lqGMrTB/bHM5xFtrzd8ckiH0avE6cqNwVBo7UoHPp4Zm3cNGxB76/lhdSonA/1WkU36
LFNdZHjh4JL5lWNzHfvp1VHoBuSIsBkhL5072tz5JBLhfrH4/ca6CsvkLurjiW2sGbzoWaKmdWYe
9D5RLwteskt2DDbdGyCu9ROpAy3oUUL8MvTYfuJs/EndDE3V7lgfkFH9v8Xxv7VctVl2/V1xfP06
vn/8WBv/9iN/1MaC2pgwG9KDgL4Qdkrj+Ptela7rv4thi2J4oUVzPksAXoKK/I/9quSfpOtj1aV8
9iX+vJ+K378rhv/qa3LprngZ+izMhXT5P3Wyce+osWxr++KFnQdI0JGckgJ3gZxz4Pkx6BS0D9WJ
JrgRq0o06FBn5LHE2+X7weqaG9jZg/Uq4zm7Vl7exucGqS9GkrrB9DHw5Xq2R2d87TOs6H2k4TvW
RKuug9EfYaP3KdoKNy6BbExaPAwwfd/KMRxvZ1LpFEjCcnnuz62H0Yg54i5BAnrwwPEj/MnAdHi1
7vduwFtc1XGqMqKOSAoDfQFY0NHac3exYtd5oO2dh43KUggzA9PFFQqp7KNhzHebRHIsWPcU6jaE
KIkgBR+TuSFYgo0gNJXMO1a6dSipxEChiZCFf7U7ZMAL91GzWJSNPkYAS9JNUWjFopY3SEJjOMPF
wSJT2PcWarX7wEmjhznNxtsmZ2ySojTakHXJlzokimefTq13KIK8bNaQcUitSBQkICw9GSeN0+L2
uNiZ9QlTY+/NNdtPs+qbQyhkMuyL0EIXt2f8kUU7ryUs2NyotGhLc52Vvrra3lyUYs3RbxydTlQw
ZOqoQfmduo5flhmo2NzI1UtX505nP4zQLlctPRQjKZmEo7pmzegE4ZaRUBsw8UEjuqtZFkarwWbv
HWE1iNOQ+kgbO57GAsqD7EiB5mIOo9ffdARExZuIpbFXHSDLixCEE+KwTeN043LjQH+cGV6yhlMp
bJKscMFLnvp+GGrzCvY+7W28Xl03TjOsocnCL/ca0chY85tKcl22H4BR+wLpSTbPeXj/vwfev3Pg
YTNeXPD/8zTg5WvX/xe+MmhJyQ/n3u8/+fu553nEoEFBwzuJiZo7gl/6+7nnW7+4koAthxNkORD/
JCtxzF9crAnwBuHUwwNeBkB/HIPeL0s2KqckXDrHQnf+nxyDjBh+kpkwP2TIhInCE+K7BfXHaWKk
HcIl0yg+doU3nKEsS7oaq+7OuO0cpLo9TRsQ1+LBxllIVjwE/0Sh4TXFdMji1qDcxVa5a4mQfwx8
QTCPnQfPid/nexaXEUJXpPfnSslmN7hFn7EbiOWxI14DA0M6hDNfIPpYmMIyRzudSXczBjrbyLpQ
hyZ0TqWfDSMj7AjIDCfGJ4r6IFyNsg3XgZu+BtP0LLo8dFcO6WGf5n6cYYTneoeDxdwQnTPcR6jt
T5ikYeaossM1TTc4Lm148yB1k9zwI6LetKZHD1QZ90lYpx0YZ9Cfrd1Ul3nS5Up1tvkyt+14Zsqv
n8Ja2zvddvGdhRq5WQXz8pdjLeqIq3GTTUIe6Q6NEHV0POniMYql3Fm2qtdpxz97ZiPO9FWfqqyS
q8jvx4vv6J0/5uwRKb020VjxjOgSp3/MOC7vOFhYRQN6RBrito6AWw9VhF7AmPHPhVBPkNlsLRwE
iFKafMN7zjipe3rcCueOZWDVDJX9MmQwGkUS33iOtvZiiEl7msd+Y6HqzjfeGFuITJEzwOqYnZse
x0q4InygX/kumuSw6A/BVPafHFAm6YoGT2wN1M5rJ11oIm1XSj4POdxAoAVZbL4lhGxuBv6WLRCd
57DUJnTm9pPONLsClBmf2ynVJ8gu9Lnajzcyw34nerlhrRA9dE5pE1XrVfnFT4vmikSFpVSQF7FH
o1O5pIR27l1mGyFiHW98C9uQJXdTpUDoXXXDmPorhoxIMzSeXdbNSYSfOO1OKkA8krr2msQKdZO7
GWRu4ZI6URrhvbD71wipylr2XnaM2YihP+7NfLxXJIQ27y0byc/m1AzfsPWKe7eo5TmNGvsxY56z
MWQ53MiOHTi6zoJLNuH1uwyW+XnC23BFeGJsrcn86pTFZ2+aqm6NFrc5kmk+kJeJghhZOxJNBr7+
G43K8DQbSHJIiM7pu8N8EX8NQ0FBPMh0h125zNc5W+/PcTRX5kboIQEYbYCQWWXLhGjmU95Kry+2
SdmN5j1IMmysVOw3dcPUEeObRglUW3eTFG9zF7yZCA3xCAbb1jPhGgZuUgc0eHHT7lmrWXszstwX
GfpPUVh/NS3CflY8zIkzcHyUYjkYyds4d7C+Bj6Zn7FrEXlgiwd+Q8QgrIuvLJPOFIgTIbuYJrmZ
nVith6ibrEsXdHO090PVRpQ49VuRGPXwgBkZO6bZ7VJjCO/IxKqYwmT1RY/2uOkwgu8GM9hrx46P
GUOC5h7CmF+QLyEKQsNQlAFcR3IA4gkAzUqZlWQlZYdbbwkGiplMbZua8Q0pZcZGYBl5cdpCSzLk
8LvDtoj6Lt6zvkb97UJBk0sIUbDEEZXL9C5SefaqJGFFRdpMZ594KKckm5g9ApgbbFk8z9tU3sdV
gS98SUByKXswlmYOjU/RnNIlKaniUb8fHTawoyiiC6L4iSuQzvNTs8QsSdaBF4W24hnrWTzkZ7Y6
0aYgzClnm1j5W0z3BdC1M4ou8tmUu6nazgLFTtCTXCKfUC9XF5HbTYLi10CX0VQ4SDfye1ZU5o4+
J1Xb3EMqsp/8JVTKdRFDxRJh01rXs96H3/OngiWKCiXusKKHm87SwdDLAfE5Z1a1ir+nWEkvaHfW
Em2l5vGaz5H+NgD65l89b0dkD9YWurZhrwjIcpakLNeLWYDGbimYtJKkFRY6X8OGbm+SfPjMgwWl
X59jG5yXEK48rAjk6uslnIuuuv9ifY/sImS0u3GWHK8xEo8RS7ODvWR8JSxm123pp3uabIIH5vbQ
1b5Jfx7429IDuC2WtDCLWvEIqpvYxiCLj+7kqC1UU/OM/4qQwKr1aSVNC1GuCM5qSSRTVo7HddZr
r4tY99cBDvCwTb4NiR4gISDeJTSIs3cSY74JbKs5NoEo5lWKbm2DmOGuJbLJqJSFj5av6CVestMS
U/nrLEf4rJdkNWkl4kRHHu6moTmromhoP1T3IatWraOinrYpmYo3AMoj8nLJbmvn4Fc/6ItjJNuP
JogIesumX8HXDFtTaLLfBh43oiUNCybIYSDAYkO44XVEgdd3qDXswipX/jDK+4kAAQTL3TXS6cOw
ZM5NcXqnuK6nUEnWyWZ+jbxi3ik3Y6WsaCPQ/Y+du5M4bzYO9C9mQePQL2t5/YmYEb2aBq7rQzPA
dzgxhdP4ADozqrYWT04s04li/QtSTAO3d0Chm1s8vbO5JWS4nh+J7AyM16mzlEZx6PnzJpHQ/0yK
dbojdHl57my9Xgh9wMb+iE8fJcI8zpQyXZY71zETLbcVuUB4JdK0Wpl4Sb9qPHgS9f7c3CKjMOJN
nbbzi10P6gVvlTp5qAjPuJpIeNYGoZxjAfRzLXQ2nkw3mzj6c+Sraoz7gy7MeSsKTkxMpu47i4d0
Qz2HqxbrIvxZyyse/HkABWgiSGc9syWgaNppy48+kIEb+66f5F2n/QYZRSN29kK1WBXoQFZZY3OB
Mk2kd2xG0bOD+23jpQXkAeZsFB2EKh6SdsaCZs5yIM1rENOKp9s8LTNnG9vBUMTb3mpJGF9Zmry8
FU8ucye7Re3hE3SIJN+DizdneXzS2M6jzQybdDgiDB3OOOSMo9E0LoUf/W62ossPboVExYYoYG6S
HXO9YIsXY0ZQbw8uKeGN+dbJNBY0YmZ678dt85AG6UQh6aKyIyRB4mcOsdL7pntAYoCcsMkUzH2T
OMFlEaD7lxxWzyZkvH5TIGiSixFdkwSRODu3k3u7R968Ys8+6JVfTjY/j4wKi8l4iBJjQuGUMC7E
61pcHb1gi6iAmnxduIAtnMQxX8iOSdewl9k4RIPtE+ygnRLbXgbNMQG69srhPW9tLtIZ8eavjpfB
pwUcTlId9VazyjMTfVrQZvF26iFMwIFAANcDKiWixo2LW5RCoPbdLB62WFEu0HrqHU6+/mYacIe4
sV+j82HJft/l0Ce32HwXq6fbbgM+tBNiywYTC0qZDxX68eeAmvuTpV3vHDrE0awTPYIyMSnNNnjA
o+BSmBI9lfZe+8LuXojkhlgUSWdHui4qVwBrx9bSMz6INHXfbFIsJlByNUhFIHU8S6zgkqdafwWG
j8KkAZHBeZqcEhw4W9047us4QkNZZxBPwp3RJPH32BeLLUjR7nTZY2oXlb2V7sTgmDAUoDBJsA8U
sUlSjeOZqKAJA1EEasHLgB+Uk1qnEntgldXxOymZqmE7VmHATap+cdzX7bax2KAUlYJ3iT5qy7wT
3/5oeh8ELKibukvmq9/M9WO9rMuA2VbpN3Yn3VNQmvlrBOkk2kidBifwhOEp8XLcd3XY7DzuVzSf
kXtvz/2ETgsVnjWbvMAsjRVItnpL7KSg9meSLmU4rAEEIhvJ8qLcwaGSe6B1KJmJLF/VQT49gcaw
d4bZbvu6SZmpIDpKCU28puz1zxwS44YvIF8Wb8QHNHLy2VmbYI5sQOeQIgP8F+fXOhsBxlQoOqgY
nPRcJ9QoeWE2FFAsLGLSUUi5yeNpmzSD+23sq+nDLVTsr2swwBegMcreTa1T7f63//93+n8wgC7r
8/+5/79+nf7rrWqzH+QAv/3QH62/+IUppeXzuMcY4qJg+Ufr7xGOjorGYe7429KfMecfMQSMOYX0
JXsaT/zY+jMV+L9AO/2l8f+uekFIJE04fK77E9dJjNhATR7Bx9HHzMCwLJK3djvV1zmf/hUMfpml
/oCQ47VAmSBlAVaOp2XRu/wJYT4yBJsbX5RHz57EdR61uKaDHTxrrsANsvxg+6eP4p9IHZbf99Pr
QcazkGEgtQj+ghdsFz4RlR6vV8AOXvEdJ88IRpS49gomeNmHKD9t5Ysn7NfW09+/+F/ojRJNAfYv
4IaUicL56Y9tDLNTVYcvYuY58lHkRefSX47+jRYzDI9wDp6BuP6rP/mfXGLqF9LaXcbZf5UM9R37
6Mn3MCwUQt3xKO8/xrKALB0krbqLTP0fv6CLccrk5RwGUSRq/DQ/T00D12XXBoeY7uDsLf4JHffo
QHzb+GyHo/v295dV/OW68nhFXAMGMODiol/58SaiMmH+HqrxMFSqAeLshp2Fk5e93Ao+CXBFul9x
9XloHj2diQecBOVzWdfeBKkpm2EFe533ANvKoscdJUMlDBXdjVCBeqUS+xd3AQO0n29Cjw2GxXff
4dPky/7T+y1RHYLy7YeD9FCfkE0EyujcRbnZ7BgkYMZoIjGdRBVrusuul+KJ76B+IAAXG7OJeeUE
2dE+oo6U75HdtS59Us691IUAjYvZF1eVxMBnR5N83S2mGnEtIE8QpprJWaAF7bCFGW2CDVJbs7+r
pRJXo/WMdjuglD3XhlYPonfVXZiAeF7N7VjJX/3RBqnktrMaIaY0Vnpubanu6BJRkCd0rsGBCFvj
BcBRAAq3tVpuuZBsBbSlnQbNCCQ1FuIrdymNAYxbwDUon4PRuVelnm5KM85xWsh0Wo2Bgzj1+0HQ
silEfDt26o5SW90FWdP6RHM3JISnFjY1hhJHd8x6vL7jSP5eYY93JpzZYh0Q6oWVHPfIFqaBfPdb
Uz3wTMbfWoxh/WbHvXowMA89yR44fjIn8h3MpVUeSx2oN7fq8dQhvWLOibBTPQxOy1+KjYTFd97x
gkGZhM8gAbJ2M7AUfs8HriNTM64bk7inIeBDm/0meJ6aWb67BiR6QjKDbYORhyEh/mV/HSgDPP53
Zvpv92qckgm+ju1kGi5JRl+XpyRjrBzJH0sGZd3tu2nM57XR6iw+BV6YFMesMRrqfpeZMkUlouSX
eJyCZ7/mPN0gcCAPoUDJ6K7G0nXeK+q7N1Kz+fKjtLkJiDZ4rnNiKAmiT7gzVEar6eCnwvqq+fjt
ulJ3A7qqaTMSA5bg1u/qN8UuhdyoKpub3cjiCSMECKMjGHyYpRPgk4dkAtHLVh0+9/fr76heoovy
nW2ced4m8I24WzdlYF6//zd9GGKz1mbKuTHHB4O/9T72+nEzRUGwG5qOGxiVkr9x+2yqD12XhuFZ
MLyqMexPA1Zw5QdwfdAG2EhxbHMAb4GA4do3blfLlV9klnpEQWayFw7Zio+7HDXMQvBZ9DqAVszj
JHoPXHMEqiw+dR20sb02h5Tww8jQ5BTXpSS6oJKSQVY89OGNNQcaWwhok1EbDfFs/4e981iSG0m3
9KuMzR5lcLhDLWYTAYRKLcnkBpYsFqG1xtPP58nm2C3W3Opb+150dVcbkxkCcPzinO8gjknvZxTG
M4sjsODHvmKR11vosncbmnHwQBO7bDMn8MCebD7n/plIzCRcUhgdUUXyKHPyfauFdLNs4Rx4mbwl
GhIfwzSfIn9drga0Zs8OPiJgYBHmSUKvbpWdO3Rrifjcm1YbNMnq7DDKCJAgyfA4Jy1LvAER+ZeB
LlxxffUzSXx0D1cTkXYn5eEp2Y0mQrSdWVM/dyMNaM+x6ZSpe2FC7tw2ZsV8fWQuQSL6XPKFLxr5
uoE+PVZktH/z0wS4fm8QpBBwcftY/4alCnw19Yj8XDd6lVU/VIEw1AsudzItuva9Ei64L8ZZ6tTO
kiOb4B0uuo4ePt6tOWzERPAvzPXH5ZHHHNeyFYE1PTlGxFN6I7IP8XXzZovBf9UYJEDsse4L7Wla
HrcliV61R/S2UaJ5IxsICPaUz+9L7cWvme1wYJLUh/PPzD7R5XNj+astz5HZp8fUlfLsNb5JZh3R
zAGP0frZsUnPSPE+9byN+CBk6dlo8jckCVvfiC9lZxjbeUvU6J1l2WEy2IumR/bTiQ5BmyXlV3z4
thN2VX4p/Ca6no0mvseHkZxjz392k6R9LYbufS0Xffqn4hVfPNh7PHK3i8+WYGc3Ir34dWN9GY1o
JI4w0Y47f3afUJLmbpBO89mWI7AnObcw5hLhsnnV4yq/sqq7ZbQIqtyQzpc0m0G90NDuphLxC0Ph
1kWhr+xpV8qouq1cQ30thOTPNzyxuhc7ITriq+/NKcPCtonqwwY7sIA1ko84APrcuGYfOvLRlZjW
N2RNn5l61adUVbg4EmnCjRyIYqWNy/fkifdvIDWoRRrST6/ljIklFxNfa+v7XZhCl+SwUEXc3XZe
v7KGz7xbY1n9166EMxIYhdN/g3nos3FH6AEkfuOiaUeulD42SQhfDH0pjaT6BXFSi1uJsQhKnmNx
pmc+f89k8WqcgaAIBs1SAsTwOQfLEXcAAiA4MCmmvZhoclSAu0WCzHWKJi2D2Mo577upO63JxDkI
bReiJHpy79pvkMZmBHcVGkTPoSVxHtw3kl/v2HNbHD/yLOqOXyyjTb1va8aB/3EEuskYdSHmWH3p
zybxJcNcedVubGbFeGA0j25hMzXtBqP/Vkmo0jshO64Ia2vtd3bny32f2pzTpZ0WUO7JJ0w08MKl
YkDC4Bx/vCxR2bgP2ySjkogMg8eX23HatwXpA7Shy/1AfPVziZgrFFuB18KaLdQ/qOhARt5AkCcL
0Oz8+m0GjUnunz3xqtOy4b3O08avrDqCWh9V2xSMriElg+ncFUnc5mTKeyYjX5I9lXMZ8x4VH272
9SkyavvNSQQH68rq8BrzEe09vIUM5N0o4ufZxcjBuVk412qTXs+56IqnojbMSzMmxveha/1jMs7k
RfCaqXJSw/VfrWXmsvCKjid56w/iWXYaqR1ryvihc1UOO2dJ9SfaYuSE5sFcdT82HhjUsuOoeor0
N0qwPV/TWOrwlp6v0RAtXcPAbACQvY3pMA0LD82HTsxSNvGGK6XlkyNTY3xiD4G+cZ/OSZx4j0zE
fYdHVeOTasyjsV3Tw5qDwBEvmUe1TFzCPGBXEpQb+FntMDUVpDIYsmkwzLjtZ4ddS2n41CAubtVL
rrqEAe0w7VMjWUP+gzYF4filyLbmhq+/fawBcJ/zKTE+L4afXowhZklKhtleraxDWNvgn8f/dijG
2eZ9tE5QMfzama5/RYpDtG/RasQeR7qEQXEQZiwC4lRY6i1Le66JzmTWU4hH4qcjIL4cErtswsgn
ciqSwSnz70aqUIJOdXTyt7pMd0MLS587cAaPVX2vOpDVBRDrRc1nrmsKg7E17/yhMe/scp2CySz3
Tr+Wp2W025DaOHpanHE9ZDxEg6xl8LEodafMQd3goa4e+LZ5LldLceHJVx5VmaPlA0e290onjP3i
ZsyJ+pV8VHcmKIGXxnDGt6625G1NMl29JxuaAnIhbYS1beBM97IUj1R+VUgEkPkd4aZ9keh3UgJD
LD8zq13lwhX2Tka2/YFcni9EjdzCBzII5yQoR7OoKbSNqdkbPIH73YqzlRMkMTkheF5xGg5IY8bW
wm4nIQDcMJrmIi0TTpvU6bgiN9Z8iGIXJJL3az5n7IMou4O/b6N01/Gn1pigAxoOwPaWYATxa9uP
9SsjMlY28AY/in6U8kz0deH797/nL92P5xFmh4jBpu1XNG5/7tb8KGEsWg+AHCqHw3hEf/Dc9p1R
sD0SmoGiW5eP4/Dvf+9fWn9+L+4L3BJ0popO8c+/l5a8QIW6NKclKxySBEAME7haLIeZGPourMtq
fST9ShMsJl3l/v1vZ27z66eL+4OumBucF/ErQ37tM6YnwqlPM25xWHegp549feri9OO0H2L06juz
YbuJJaK+spTH4f7xEv7j33lemz/+z/9+/1YSog1Wq0t/H/48fHPE30/seNgm/2v/3tVF+ouNBz0X
P/pzbmf/RpvluFDObEyEjp5s/JTsYMjhtkHnCuRcG/C4+v41t5PObwATmcDYniktfoyf+inZkb/x
RwUXhvTtH76gf6BcdP+SnYdaiCLFR7JoecJkQP/nS9zVSvOu6DMym/XlI9hausHWYw4IrKkjV2qY
GrOGCO4mMBdhQqkzBSHxEM7Wo4i1ZjhHB7kt7KRru47bk1HUAg5pw8CIHQxNA98BhRrpveqMx5FY
KLsg3U7BScORk7VvsBXleUoFR9vMNLzgEY7rsgROd+0nETpG3Xs25sYNB4RYd4qVIOU9sdT7jzkF
qXLVvq5ix9mNhF02R4tE8o7Aa0P/iIyotfIsXe+tlnJ/RFvFEKMxOUeG3lseYxCSr2Uqlscus6ji
c1Ki6V8XtyMmr8prcDNd7V0c3+2/9Z4pYP7q8YJIKrLEKgBl+0ZhWyFhiGMg1/lWTPJ142xZcXcy
hRTPMIIotSwSturaGE9ySuTLNlPhVZJGFzEQpSV0J3EbWy3vH1dg9Jo5BX91S+nBDosSHlsDLpJv
WZfyCVQKq3aKhvtNRnpktciOP/ZxFpZ0mu9rrEuWMeYF2GLm1c4QPe9NGaP8jtAP7EdJKOkOwSfv
WuX8Ti+XzRu9Le+djByqm3E25a3D8vaqSlzqhZwKCyey2HVzCqA0SqezrH1yknTZzsNSf57w43Ql
vJTMPLiu+X9+fKGFGVMwxkRkvVqj/oY/Kka+0r7/TF4QjqdZixzQlUKfC0Ad5OkDEy7eQr1m/C2Y
svmn1xe0WnYx8rnMmaGVAITKU9+sWD0wdrj0lGgXbei3eZmYnzqnV/JQlJsBRXHevicRZrSdOVWM
iov5cdh6m21TAlgYxj7IeqvPHhA++QomQmvsG1FazxUFyttHL1jbJRd6jvAmOlAC8DdtkcU/eRDw
2hJ9EbFyJkPN0dZKZhBcDVbXa8GbHFwZfrSIDPdHdVO4Lg9o2AhcfAbxokE0Wdx67twM33CWznGI
t17cJjBm5sD1F77gmgG0BSQ0pnDPs4b6ugJtx6DdB8cXMmrjehPcltd1w1Ps9BFdaWTYJTA0SF53
yr5425U5MXvShEYMQrnkiokEKe4LVVQcVvAk4t2krxMmWUzKdFHvSbBxpQ3GwhM9fxlK/pSOBYMe
5mqa6Gnyw48mGTpf9PpxCX/U0GtOsGKtb3ZtNHiLHNrqGXvbuJ9JI7pf4Kjcl4T3Xakko6q2GNEC
09F91lA3tFRN4ekBmR4s/njif9wSxJbSeKW63v6ogZDByjNJLu3b5tKGtKj84M2Njnhm6x+R0cpo
cdfQJBPv1RJWV3QuN6dTM71G1pMC4rRZ7s5pydsxSXtM+4UvtP0YYKEc5wIziK/C4QamGR4s47mP
1m8lx83aMaeVZzIV/eu5LvzrrQXxuhvSlb+hBn1OYwCvBJCn2yfyPmun2A2MDn9bOMSbH5hF454c
8haBRelWtF0MGu8EwTiZhXwMEt3SfNjIBE1C2ODcYYxGeUG0MctjaeFXelz7BU9lNvphiu7wKPEs
PX5EpXlVTh5kSa4RI0B4EUiZKPyygSPDNJl/DMQr8gnSlz02XOiEK8DcecvNqD35oo+P0ZBYzx+7
FTKV5ujgJQw5nnrSbhT1NEek3HjDS66TJg3f4osiyF48RyZQwEtcuzRCsipZ/5cRoeqZSZDdqCza
pmnmWyrSSL33qcXRLKKVayqi4NMJiRtfa9eTw2TOPnf4UglqvHElQdCGmhOwLWYqXALsARTRsxqo
K67SGeCIAx+rFbcpq/XnkhVNB+SSKLxw8nWtCFe2XvFD6prYiqP+W5zjvkoTm6sb5MszzklGA2AO
siuFF+iEXY2Z+sc1ryysK3tz4D3DldXXPxIioEnp5L/aNniJUJr62Jtm0Q64PG1kFSZBiIwP+sEL
ikTq69FfyeVsWs9/BY/EF/njSMt6QUFPz8elhASuG8+Z17dYwCY1d2EjDHGvHO6uosj9bD/OfLyS
uvPjjisnT72inFzAVLV2lxw+Tta6TujW58RrX0UKXBSBV7zmn+xZck4USp9SYprJ6UsG+51VMxPu
sS0fRDJaTBKqb1Wy+OeuafTDoDX1wxkcGlgTGuPbebM5yArqB6YOtdcgyUogeNHHr8l64viR5RyQ
tEoJsYshEqNVqDf/qmR0B8vEjZhKdX3qFw9bVvyRmWnhentwHfErj1KCwQaatgupMNw1uZ6H19yT
6D84Yph9zpad7XE4Od/qqnytY9FdsDSM5JuvuHOoQ2T3TOkLFks/iMD3F8/pGjdXPGO8e1G5ZsS9
O0lgUIRqtIJ8LTZD9RV8wZhEkzh5Sd2WCe1aRV/awQoNq24RQxA91Q3u3nRhahH0WYrSmE/DsJ77
ZGwIAfC7Mro3E1XvfX/4VLUMu5q+PRiO698jiNhlpfsYWco2P61Mf5AuuzUUtzMO1JJTFbUfmzCH
1D1MH0HDRjGwHGsjr4HVDWKLVmX7prbKkxAtIqZUNWQSqFwe8sqawEVCyzNH2J7oYnKg5O6MkNCq
GOAeVgfR58nnsuz2MZxKcgRRxREup7Y7bxncS4945sFNlxZfhAH6upzFixITiBzcWnfplnsX14q4
egUdL8oSfLBe1tDbNwvrlRxZNzho84YtlIkgyrCXd/KlspfVLV9Uhizmumh79dDmJFAYQz97e4UF
hVZeTt97tgZfE8Tcu34GvrJxkYUtQP7A61aEH8BlTuaEUmVd0JiWHhGqe6UynbDaZzdel2TrDZ+X
8y0bvOqwkSTGczw1wzidX3wdtJMDkDu60fyFNNm9nWbuV+gm62Nir8yPQXEfZO5mOzDX3QNysYTy
p0KUsZTL79loPRuk42Bl7PsbL022B0B7NjKLsUQdDc828tHINH6qwrjtn1t/xOzeOVRGYV8i6x62
iCMK5PWeXJ8mjKkbLmPZiQtLTeNk+3V/zv1RXdcS3BAfWhVOeWszlIBKurStFxpg4hkvOohGkHfe
qzYLXKpOY8vFHQ8BZMcK2GvM3uxcdHJ9iCFQSxTNJ8vou6OnnxByJbBkicn2APUIaSVdjbceD2GQ
NZ2Py9Z+GFNSSWDpmY8ISb3rei2GF6zexvVaNpgODc/l52Zq16/DVPjUJfhCLozj22OWDvXnTCNK
GHSS7Mz1zQTc6hhhuLM0bk2nJQcJlxR0JnVAlKRnLXmJmdV13428ZI6kJ3kCcv9+6rr+YLhcNoig
EEWu2zAezShP9jY7wj2HP5oxmDxE+iTDearsb00So0eHZchY3Cz0aSXOK27k96iDvxrgNlo+UxGH
VNcdlWBqVsFKiGU4IDZ6jlpOFE7+Dt1yLVihpJaLdwYXPkEaa9BbK8LJmeyEa5ypLkZ4SQDuyEFC
q90Gg20+TnNeCOA8RbdSi0N1zh7TSIAfEFmp/fFbP8XfOPzjQ5KxR2GZ2uARn2C5x0lEZmgdy+g4
OInBwdSlDrK+cX418t7yeOxFlgMvXyRB1wx0IEkbuqTO36Q990WKF/wVGXFx3qBDIhBb88O2DVsI
sY5/zVzMi7ioXuZ48bjEiRVWxiW1deHHQVqm/u+Ee8XXrOxuk2noP+nglyscvDdOXjEjpRp4KpGT
I7NHvrcj1iAaLnnLgPFT7zSjeS5zQokuRis2i8AYmfkH6cuxRS0qtCwOzrnErDT4M9UsuvzdYqe1
9xa1BYd6lGVzs3J8r4D5djbmW3l0kUtu9t4qyFnaxb1hIk2OQSrIN1zVPHV1upJDFoMncV/NkV1e
tYxL20MO6xJQiV2y/Jw6izG/PVKD4jan2qpmxFsoRhXPppTx8XoxtTRiBQr+zDwXnR6CsHvsIz+H
I/8tA+PX6RCts01jb9FAWy5t9C/ajDGJmLkNaXaKap/ReVnXcvm0qW3sP6sVLQFBCz7VSM0CEBT1
nPPw/fsB0V9hMwhCiBjlhRBoy6v4ZT41J46oN2uIT/aCPoBVYM/MdfRFZN0KQEMxxWbUHFOZJvHV
0ERbhW68j27jahDPnjmKW8UudvoxM/onHwsqGZRAlO2O+gtvppJjVEMsiE+VoTOMF57+bCoJd6Ii
I/x5AFBRomLbKI6MKW7+nbJDzwL/60ySD4Nfj0fKw3XFh/OLFKlCMAgmDt+fvRa0QploV7TtfeuV
GV9IsqLLY8HmyefcjYyz0OV3pUAtXk0sH6w75axTvu2IwI2T06A76KaNq4x8bqaacyU5aP/xl6j9
UoxRmfWxaf6VzzP5iEyl4RXE2UygKdjWjr0WmTQUTWgLWoIjS0gJS9++49pcH9uBWUWb0Mun9dI9
lhgd/80r0jOfP3+EiI604VAqVwoew3+eCRl2a2wjdQNIeYOy8UOFMDCSeu0Z8ZBV8bFsmi2r/4Zg
RZ6bif6impFJHAV0MMLn+kb3YHyyf//C5P/vhWmGDVgl5s1/mYi6LO67smuTU+NgrafUpPeCKjhj
+VyoimRfPYEv8dR5rfU+Z5F1n18mZU0IMSbgwh8SB3zndMvqoy4WA22sgassjNVG+Z5qrYV2BlDD
61kPSgPubAMmOaUpGy+U5gwGv/1oStNyRuGx6SlAtTbLYxJpKcSUbcu9ruPe0wrYU7X1HnJfcmPo
gP7+47B+HYsDenUtQHpY7hgh+r+KwxKBeBbtrnGUic0ZaNUbEgRv1K1OtfDqP7QaqJEm46my9J56
KRNe1gqe+WnxHT6tWML6xTdAPHmGZZXjVVn8c4H5EpNaR0spLT1lngkXwAk/s6Y/1TETsH3qEh0V
xgSgnLZVS8NsK2d4A/mHdYVHQ/Dt483+ZxL97yfR+lj/G+3oxyQ6eM9/jQbFO8oP/msO7TNRZvis
7xmd9GlpL/xPy7ypwEmxZDAtyGj8FyfqT/3oB05Ke0PZ7pgIEXnE/WsOrezfMFsxMObHePZw0v4T
66hy/7zsUJ7vagIdD1ILwaoS8pczBwFk05PXbl1vyDri7Yjkfh2iACMPbr7+xkD1FTYl++rd5MGy
3jEk396Ynjlij7nl1E+NcY3/e0RhbpSHmD323q23/qaOq1PSyfFCNrQbgDxDg4837wkrBjntVWxc
Damn8Uel8zTRc7BU9QfW5wTNHUXT1rtSL5wd0ES0cGRlW4xkQZhOkTxmrY9tlJ/Z4UY65Wly46De
uFiI7ndJGz3MmEGWvg70GbuDZSVObU+coIfgYu8WzkWoCPgw9hzW3N9GBrXBmDWY+KYu23eyWm+g
Lsc4AvCgT+bviUHCVlv0RkhpJQ5MobajrWm1VWwdcc1Xn/x1ysK+ydOARNQQ5vJdhzcy5LQGMG0N
zELdklGEjVJfluzxRYmJg09K0RN4/mntx/SR5MM6KIXYGKJa/h73jGbONBPeteyuW31z3xJDxkqV
+ARqMM5Rs5FwP2zJfBfizlyOC+D4or/Qjd0kgtqPuvTRN0ttlXWPfklkvMKaHoHO3a0+EHlgR2Zg
RSbncCb2pGy8gphe9xMUohD8yxAMoGUCwq7jfYdThH3z+LXsgcYsS3lp4IhfNWgH9hLsVL25ByMt
GrxDbRUAMCSLiofvrrWdkx/5l2Gtzb2XW0TSbZHxukoGDLSUNiwYyDhyJPTDUiRcGXCTzxZVzDPx
YNu5F94UuC7Q5X4RWG/JYAj6xVSgzG2kNR4r+NGBQcUsKfRF9qVZGnXVEpjCUIGYJFu2wdh3Mwlt
8ZFlobvzW9qWojDCPGuf69559ZbtOrNmdxfDDjoYFW0tAtXk6Dbl+2ZnX7J2UMcMKxuT7xlCrp8Z
l9by/1BMbYOBDNaAa+K5wKrpzFwSXhc/+HVWH8Y4X/XYC6NmjOnIE/iZ+wLX2mCfkWOKL6vaBE6M
/mox8q/bilsNG0ATZmm2nuyKoem2EdIC8IoIpyprAzdu1CnZ8IEpeOJ7ppdtgCHqs9EPJWmZSxSg
+iBGo17bo/D4BmvyCA4ODIUDwZIvneXEN6g2y4P0vsZ+b16W2G33duMYzwXWhZ4mMlGBW6TpYzkR
6ln1jsnYIVmPDcStZ7MiTQeBfP64oZQP+n67YblXHAB2zWi8MHVsND6BbZluWC0gWAfLMO/ZiJOL
uOVlyNMu2ROUahHXITMYoZlzFrSxRAV7mPesGCz4ZF3RmoyBwVD+BVsjn6JHdpjFeGPvxP4c2GQA
7Ey7ptCxM/OFKGJY+IbARji122HAgLz3R6Bs8Iaqp5wMQfC2o3kRjENsXEvA4vazgdcHY+QMn5Ws
X+J78lCiNDvwUsdr16gkf9C4JkAc5Hfu3DL8+ZpOxIhmFd3g1LoQI3isB+7G59mwyTi5oPLB7Jnf
lwg/zTLX9qWZCGPInOHJhO9JTexcvM1lJtzZjw4i25ANTx0mPm6ZbS6cQCG23Fmt/ztQq8eUlRbb
gfsCuPTOzFJxXFPjj1Jt66HoQHEN7nU68+d7tzoiMNHziao6uLHRkWfWN8GqVQuJK72dUOl7W0N+
whz+1NfWcnK1TK/IXQNlD74+Vv5raKW1FXSwqfdm7HQ3q+UextJ691uteQHAimGut58iK4n3peuH
OiOJsOnsuKj2j6lnROdua0QYUiaPZgHBDapafsgKC7P4yqJjHXJQH37pndCT3dWF9cVx+ussViTS
2surN/cu9SMutGKVzpmQxurZ96dPBayUANH3H04yg0KK0mE/x8WzJcYrVw3dbeNZl7Qm6M2u64K9
jrNDKXpfJAj/IomdBr7v964jDS/1gdba21gflRohyOElClvMqNdsorqjWjpvh4/YPxU49XqJRWtF
1rcqsPFFJa42JxsPk7W2h8HDAbR4/MZKO3pRlNz30IsywUNoMSKc2jMsRljrxQEPGYbE0n7S2zAE
sHil17Y/xx18b3iJBhIcYoyQ9psBTnjnrciXz3M0jid3Jc5stFivxUVyGK1hPi7VYhxYGzFcKSf/
DhPtvRm75AEqpV84yactqp8BvTGxfo81eW0hXojD0qYIsx1VnEVifBp9Ipxa2H4yJZlNFuN49qat
46xJu5BkZufE+ZteEibgx9jglJs99npj55WosSwAj5u0DzHjJhKKGuzmqhHH2M0+zVNqnzfDe16H
/qpH671j3vpdGo17KaoCh5lbbDvVOOJg1y64bFWaFw8PLo5GnuQbp+qhY+QSkHO2yeor+kANJQCF
Ry4FA7fWr04LOz2A08vQevX8iiKnJFE0QyOcFbuWq6/0yDrsfIjQbsKmg5sMqaHdy1Nr1ekk9m7j
WNGLHOkfQUutsB68OLT7mtM7J1SxmdMcTkZkP0pVMv55q4kv3apLJ6fe9fdZrWU4uyorEGxBrW06
2BE3/ymv/0fWLIWB/O/K67vuDzYWf9KG/PiRfxXWGsZK70WwPZhvOmY9BfpZWFuKoluiIbIpX6mh
qXl/FtbObwz04a34uIqonS0MVT8La/EbblTmJgwwFM2d+Y+YLNL6ZR5Ctaz1WbbFPEYiJ7F+mYfk
/bjl8+in91nuM8IjNsrkxO/i3Lnzo0apB+W0XX+sCxMQdhT5GGp33FIO4T4QTZdbqhr4RS4sx11P
nAvuzOQH5MjmAZSbuFI5jVB75Kd4Izjzfiha81tpNrPJodzDcd13IsEob2HqZOhec4N407H2VRyW
SZtdyqwS3yVy23rnM6X5amgh1eJ48cXNVbur65i+dXCLR0iB0RE0xRZIvzDv2D/WE65XZxx3LdvR
fAfjvrMZ7ijjxTWNrx5ALFStDOpJWHXhVU6At7ctY3Wp0rOLOPzLzOA/pIKlju0qJ3nsXC8HwVcv
6/00ElYcNNZcdqFseMfY2bfBC/u2aALk3clVG+WHePqAqM/O13SehhcQEkl2axMYHyBUce/SzkR1
uYJKZQVHyup+QKqNZN9ffOzBJuviJ9cekLfzTayfo7UmXtj04XGtSxQ/0TEBY6GUQs658vLPqRMl
V9u8MO1OU2EfHbWY57iSU+gT917tTQbS4uAyambflMrm09otrIFgC/Z7mC7lxegrtDyGDfWQg3rz
IG3P7shZrLgkyJ8h+M4lX3MLMrvHfK9D2d5wRbfOPe/EIog3n8ol8ItkCVJzJDnQZJIC9zf57nbU
ekmc5ic4M+NhjqUT2G06Aq5N3Id2U6wAK8a1wGGG+iF36JMAS5J3V7biwbD9OaymEmmxcnmyd53t
fJuhCge0T+MtLeNGR7XWZcKJvAIGOrSV0VwD1GQlZFaj6TYXC4+N1+x9G7kQhzyTeZ5FREw19ypv
k/q8EfimdqZkNwhGx6POYqvXI5GOclqIHdtMz4PmJQisDUpOcPkw9rFOthWT+4ROGSC+ayx+84qC
22154IMwXRMfJGdnakUN3YjbBw4o/vqiC3VU302cfCtbd4XTU7i5uyu8tTSuJ5shE1vvpb7tDYLk
p4pwKSeq5ner1FlzOcaUcEUYvZ6XeEVzS81UEXFUOGZyWilpatZ7iuTigVQOcLxbbAwnQhHcQxWn
6X264AzcJ+1EJnLdRSV3duSx2cKIRfYhQDXE/03EyO5621IyFSxDyX2d8G0GzaT5vmZldNAljMqP
752Kffa+Y+Xj3ixbOd8SrmIeO7aA9KzAcLjilDHtMxe/XmG4KdEwdTGBLouKhJm/6TAVL7z5s5X2
9XGg0owvyuxxWAzZ9sAO7XcCkyvuKdDNQOrsbLVvh1r2FNFtUg6HeFzrz0tUmwq0wJg8b6CAqKCi
pquO/J/oVXyjGoYTJ9H6pFp/wXxtU+ns06KwnGNhJtZ8/tDCyLrpvgOTfLFHxNkytfvtacqtqTnN
eSJqTGfrEniNIa5kD7N/A4P7oBhpki2m/KwMs5jTzB4R7uZrmx23RXoXMrnhInmzsSzXi5ixLTJ/
BMCCTeHoeVEfFiKOMKzwXdWHuNmywNqUfDBIlpoOckyKwPEz66p2yK6VXsZ83Ei1ggWIjXhuNkDD
rPwtvudcxdnXrnWz9wxwy4vsiumtN5epC7taKe41tUwBSmKJ6MMxhjNTAzRNrLH6EEhv3F3xB0AC
CUPv9hErNisrZo/5+0WxwLXwOirXbmizSBynuqQD21u0XfHOdroYm9NE+0+yPc1CNJRzTDSCXSJj
qqtmBCdbRcWzWGP5isbqEwN2+E4/hDRY562T483ug2OnIogHVqSDlbRn12crj+CIbXth2DAC6oVB
ahX16rYoLayUZYfV9mbuanhZA8Xv0Wtr+bkdls8Ih9h/D07KdFekUcHAcjIHbAZQcscbWIMYglfR
PyLKJpsYLusSP4gFrwGNkCrWbT2VkkAgFAUKOEF0YVc9e7fKy8XhP/XU/6ieQkfK1P6/H1fe/1FV
Gqz9/gvpjhtT/+BP2az6DQecJ3C0u1if+V//r6ryzN9sGHfCp4BywOLr7cTPqsqiqsKwbFLqCFCc
NgXXv6oqiUkeZp7G0wncosht/8m48oey/b+uSDwX/Kh0hWkplxLwV/9wARhjKxuTIYlb5WtAbcMl
bheaUx5B59WiLSE1VwjC4zw4UKFRAnRnPHPCPGwtqLJ9UpgEY7f9UNhBwiDJABgSj4Qx/95MQ3Q3
O856Va7CDFSKKGa3YRoTPGx7kuLESriWUzDHMiSespDmFymHlSATD9khb0dDWPUrcjOestgdblkg
mHiEtu0lsgxkMAqBbNj5hF2HPLvaJ+SZS3UyWx+rpFhM933LpFPRRzICA6slHQKoGpIVGe5BNkuq
U+pu6R+GEPHv82akNws/89le62wMCPdT12SeRISDuT2GSvZePbFbdsx+3gBMw6KyuJqkD92iToab
ae4ZtEYZ0StmBNKpHqYlpNKje3fjbNrbfCj7ZZlH3McOGqSyxK6DBc5Eq2jLF6/jYxaGi7hg1OYW
4uVI7cFQzzCnjUPL55OH0SIu5ByV94MhnQNYlfKB8MT6Phu97i5BgGbtJhNUOQpuntXeFu3zOSHa
jYUd2CGvvAHhEZshGNQ52ZHbSO5shbIHe+JwPdbqc2/Hw5PoiTM+el1Ezr2FlhI3xujlx6ob5Stk
L+uAN9k7okzLlv1EttUNu9c0WKWZwyUhmMO2p/7RdbDehM6HX0Q7R3gyVqEqxaM73WumadDPijQ7
7CYKBFOtawOpV73jm9C+FDRyy93UZ/bex7hi9N6wtz+8LAmuFqn9LSyqI+xmWfVga/dLrqxPeG7h
7GhnzKo9MpV2y6zaN+MYdnmasdKYtRj2eZ5lj4ByzDsiftwg0t6b2CE3PJNeWCrmI8kIbDD68Ov4
2rqTEZNzgNOYf2dD97uIfOPA8wrHTzJg/uEix6uoDUG9tgahKQRs7dlzkLPnZopoP9RcbXuGfVe1
NheV2maE/ffzhp58t2n7UaKNSLa2JM3anBSP2JTEiNGx0NYlWqz43Gg7k100MN60xclFZBdk+HjC
jscCsjhthZparpsPf9SirVLNmmBZxS4aZB9OqsZhQOxpe9WqjVZTnBKmRu1drliwvKhY0gNkoZlB
lS02hVUrmz+MW/MPG9dq4LB+sjD/zU8QgOjXdjbyKPEqgPhnoWln6ZXTme4D4rko+bSoDRPUCPKR
4CJf27gLJK/8/im99b3V+uTjrTZ3Bfboad8xZepC7OaG/X/ZO5PluJGsS79KW++RhskxLHrxxxyc
JZKaNjCKIjHPgAOOp+/PSSmLpCqZld3bWpRVqSgxIhCA+/V7z/nOlzl0quw41VpKXNQLlvgZ7aVb
7TtUMfJapqk7XQ95OuKXi2MDh3COdTb7mudDt1QQrnLNv0o0C0s1hEZv5BMii9ssjr+WVhozIkws
ymCS2krsTE9grVktFoc66wm5FUyK7FJaWBTgOMCGPD6oIXC/jnU1Dfd+HpJniud2Cdnii3GoT9Kh
AgewqiJOlbMW4oLIYxpOU556dIhuqnz0qDFbDr1re+jsiAfLmp/xHv8dLP7NYNFxmPe9t1PfsFM/
9P3Dw8vmx89/9XObDkgx1uIF7V7x+WU/Gx+h+YdjCcZ5egcnYkHv3v9ytjC7N9kwbdNFWqD9ML+2
aPePMHB0SwQ8a+DAsv0nWzRKhTcqhsCG7UGQCxYLmihUEa9VDL7qMOxNojoa4KYsoIh+xIayJQyA
PM+hJL1ppefr09mgJWBl36qNpWVhuC/8Q1u66SoSUV9ubeFboCaRks1aVOZpeVkcAw5bTx0ld+zN
X0qWsZa1XDh34Oqso61lamMoJkz5SNeIKSFFtEHM5qCvFilQNGaA7drSojcEXSNKetPE5uGgiVvC
ud+JhPyHAlothmDOQC76YcwufXkc5xjtZ+rtxh4egjlIcy2zNL4kuik4VCqlOZ046PNk77K88uDU
XxJrbPe2NJaT/knVh33T+86ZEK3f/KT7KzkwnNdw0m5zpJVnc7aYH8epszdV4X+QoxWek0bXboIy
jr9hJ0R55uTysPij3ORpi8kwM7s92vrqMKUYurU8sW5q/9hhFNoRPqBgCkrrsvLDk7gCxlvP+ZUR
EAjr46BYWWoKtgXH5tWoJZGdjgWZWtdcs3i5ZyGpN8exX4xDZCzWiUsu80nRV9CuiFmAe5Utmz4z
63Pk95Q0bWDoEKJpvCGuBckgqpuzOCrFnl5xyejWEfzWfvnQSLs/91MjQiZn33haAqpYa7b9lNGd
8fP+w5JTwExod3cehJiN0SAkdbWkdERbiv/im1mmPQNiJzuMkgEs7oXokwzSepdlkfeD/kKuzkdl
Z+cxOzBHf61mnWeErYGGeME8Cw6I7rodxnKqADQ4WwKdkLRoeSxyWPCLXTU9xpMKd4ueehG5hwqI
54aGnZp6JgdZc5uwT9zSSVB3hsesnqGAMM+NOpengaEb3LThUA+HKFKbOEDOq4W9EOZBL2qxr6Nl
vzgMb5MnJbDhuO0hIGn2w1y30NfpK13aZYelt0098GRopLp1ahmlfxgN6JS7jkkwANPRRYO8aDky
x7Jd9qRQXubO2SVatmw/KZhbLWZGkE3htIQonAlUMUnPsZnVORM2Uky5GCR6q0xXs72UV4YhDkif
oHmOVXveefZdXbR+dNYigk9OG6v47KWd/xGzEzxRQNHHPh3dyN4XTPXotEjAwuE91Ik23caRWi4X
OfdX/WgH5X1YYaE/I1ZnVQXDeCuaGYRmMCbduGUmdQP4OduG3Yjgs6jCk6n27XIVRj1S0Yb2DJYJ
o8ywISsZM8iGP3drF5ObzxtBBTngYwfNDvyiF0Fv0H3MCJ5hoeS6l7JZoOxmGstXx5H5dYF8MaxN
hhUXLfJp/zPBdXaLb00o60M1Qwb8kUVtj5KZjFhWOEJBXMPdmmN9zZ0rcuxA5TihCnUtQNhS+3/N
Icy+E3GjjENQSbM+irqYjBXZskT1PBNXojnh7D7FpSZfAAPKLR8lVW2SXs6UZjDlqtJ6yWrw3R/K
ZRPfc6ChT+Kr1oefTGxMTueJPvG2EjkvuUBaoAeo5UYOzVmsdn2BCsqc8Oqw9jHpG3LaQSvQ1vQ2
yphZ3koS8k2sK9VM7a3V2CbOcIrMXpibusayE/uzjwcKNOHljBd+J7Q/yYSajORacI3XHs6RG8Bi
9mlHqCWQu7pDfryU4bTPULWdV6HbHvMUMqQ7iwgQNOTxtT1C9sd0mOwrXwb7mrScq8ouzpaY3v6q
s0R9NiciOY2Y9+3qaXATYnADX/c/Uqb1YzXSisk8W8cS7IVRZfpZZXxjxV667dBjGzsT6fE1BGMq
eJuidg2zx0A9V1UXUBpI45G+d8FZUH4VGU7KFQ7PU4WSclW05HFiLYv3Q4ctjejbkRl92S/qvlXt
d/ao7kKjs3YTksV1KlMzWNlma17HixXtoBUFt2hm+g8uTQ02h6o4FuCpLushwKJvwMmW2PPvF9yp
VyqyNr3vxUeWzuiAktv8kvtWuoEXEnyVVjvXIF/s5pBhSTr1idc+d4UdrBDS55tmUtm3hKP3CYlJ
8gLcz24wKnc1DyYnosFJmBNkktynTEXLFc0tTpd5uO+Lqrld/Ho4Kk+OSAQrhCuyFHScLU4NS08H
cSqI2ML7RvZDN9vBKQaWhjO0IzYNSpjVxOujWHPFyoY3voqZ9F/RxWIkuyT51s1C6nE+wI4UWYnK
nIgylsbF/eLgG2EvFGFzJwN7OLf8xXqQo13vxEC7jGQ16+D1rfOZdKGGw2IdbxosUDt4RGCoK0KQ
c3NqP408h+fI6rorbD/hGRQJ0nOTKjvLkxmFq5PIC9DraP/twjuQcPOtDdz0TBGU9jki+egiiiyM
p2BYqARKnUEdIEOpS8e86Gf6nOuUJ/9KZP68p+nR3QV+RVvAg7k+L8OHjgF1iXwo8I4lkaj0zpPl
1CKg7PuES3fVzKXJjLs2jxBdP0eMMXCllibFA7oXgwCPbYpFK4BSC8yhisztBBDpfAYadOoYPRgW
dn/4DwbRc66VuKCcrOHWsLHyoFkBULJy8TmFxlQDnJo9+hWoxNZ4c1WqhUcDqIcALiF6Wc+K+W0m
WUBOwEPdAYKvI/BY9hxQU2D0g45iZqwEXZdDkUeOoBL/2sGIAAsCfBLBgDe9RxLfh/924v6TThzr
gZ4F/nUn7na4S16V9s//4Ndc00T7J0yGlyZsPhv8wZ/lvaXjdxAEhnTwnwab6FL/1YEzddLOE5/y
V13v60xK00F7CCwi0LPOf+BYf+qsvei8wX+gs4c6GXMnOEZ6T6/L+hrqSlKrQJ2HWFZJ9AqmRqkd
QSdsaCU8xnyetdcwxgLWC7f/YSmV7mcqGLK+q+7QtXTqbY0nyzA8bJ+M34lS4gp9Xk8JVXOej5gE
OZM5yuVQlp4bTR8NX2GDoaSXQejeJtEcgmdGoJIBxp1kiz2qiIzLsHQZstVd1vUhhY9VB49OQwjX
eJgQXM/yGPt0J6Jj5M+Et4d+0MrrRnKRr42KOgMrLab2bZxNKGy4lq7DfI5y0+RlWfQa0+MxsXnm
0SorzCKli5F7KtKLqCyTfevbi7OeKo9zc2kzLGGScuBD1QQvj8Z3UPHpTZC5HV6NMsmo8Zi1zF17
JAYc40odjXdR2jy0KEfzVaqhsh5V/zqsJYYykHOLb1cnGfNOgfaIiTKRttOEXevUfs7E4dQ/XyRx
TjIO4iNt2MyNWF0bsOsJ0cEAnsW7yG2E7e8BdCfjXj4H7wCHiSy9DOUSbPNHrzDT7rxh7sfhZ1UK
2y7l8b8Lwn+0IKAAoFf+1wvCpwcQWNXwak14/je/uvLWHxyzaZ9DYnnuvf+5JvjOH0xGETMAN/T0
sf5FV/4JQmvb7AN/Ngp+Lg2uTaANigIiYwRdAeH6/2RpYEV6aVtgPWL3DRFOYF2gPW/qn78Aw9Ii
GxcMSOIQBD3GxiQJgOS3zurFNbl6Xmn+VzWWV3VaDf3/+d+6bfBi/QHkYTl8RhY+4se4Em/aChFJ
ybZDAX8Ys6qyaBzDQA8YUn6r6FxflR6GiGIhs3ZTLyDm3n9t/X399uKouAMz5LL5XOzXHxFmJ5gJ
gFCH2A3rfOd3PYDFGUZryfHjY0bX/y5maUI1UKXOhgIyfZgNHH9br/OcTdFZCyghXNmDDApMtUYL
UIvKqw8yjO5ZgcBrUB2pH3G8nNNhiD6WXjFt/h8+BBL00BIhewJ8udcfwuzcBvzUEh6w0tmQmOpl
Vxr41FN8rLctTcl1ZOUgEwxQTqgDn2zewDahi2gFRRoCEAXafQWTkrJG4jEKw2TZSZolR3QV+S7A
kH1TpuMA3mEZwJaSJvw3zit6W799DwGhSYgCApc+1xtRTY/ZbFT+FII8B53WMU2AN0qwtuaGv3+1
9Hb29nZjD3aES1MMtvKbiyWk1bOI80oSmTT9VKz+gxe0J93gtB9MgUL3/dd78xA93d4hQn9XQxfA
Hes78MVDZFvAJ0uj4PXitPvAisJxZIQq9f6r/JvrR18OZRK+tYDi4s31CzuWC06mwaGzccUFXLXG
CdND3gc377/QkwnvzfUTtoWxigePIubtopDhEwon7sGDvVj4KP3eRvLKPaM0m1SVDNNBuTBYglaR
f1QSUk1DiM/GzYiyoPmwnJZCtB865WkjlBSEDlsph2RpOcshLproBIWm2qfcm7cwHip06IvpcobN
wEyu3JgXQQxuM9mw00Nve/3nyVvSw/sf0gn09Xr1KZl5AshiQOVjfQuFdgq9+NYimzgfIknmw5Q5
DAkxRh1pY/ZkLXT5rsZqShRu/TgXnaFPw0hflJ8d4LciK7WaYZc3HWLWPJ0AcFTOpkX38dlCh3Uh
QuWSLVSWn6GUMTOZ7GsrLFuKeByz685j9k+YcLhLFjhLg0zm2ySuaBzGqdoToWdlMv7GcpYfvEEI
IpZscZBpTQHmhQnFSWRvHY7PB8QmgPpEWm4pgKx979TBDRix7JgZeIoqq00GHSd4n7Dx0KnN46Pb
LPKywbXbruTiu2dMhwpKCk9s6e25aw+WwxoUSI3f0IrrQ97V+SeSSQhsJrgHbY1xyaFQ/VAKS2+A
CHaLScLZi8jNoDx6JFctecO4yV/cDwLJ8E0z9uVnzBH5Y2MlNTpbM6RprDOg8UfUum6En/DFh72x
8Usb7E4YFsdMZTNkkNC79KD4bYYgrchtLdPpchyq9juCTmgXbb9FV8Q4OMofjNwIzo2qMDZunMZb
w+9OKEB5157V0vEMj7M0qos6auCBzAxVoBKSOmugwWaUe6av54accJLEAeUiHCMkwyqdrwImDXCg
BK0YcKMz9DPq1ijywean5nJhQQSFf0Bc19Zkf1ln5eTs7ToMjhyhnbsu8vor4hz66jhQia5bv8c7
6e6qpOGOkAX+/NZx7uq2q3d5YsMxaWYku1q0dFvhKVnX+Tzx1cwZ0746Pkxq3CWJ88GOyHNgbZPH
AULHShkAqFZdYv/gSFhuOkSHH1RXnKcRAeu4jelfxQVysojEB87M47ozwTjaaIDM2HWxzs/xNdFz
51HsfUtmZR6SYTA/RtaiiDf3PiMAR19VVZsJaurayDxwPXA3QKx21pk/j9MJ7axwVctlXpeAklZj
Bo2D9jpsI6zDLFHopqyyQjgCEO7UCOJwn/dztVZ0sr8aoBd4M3PESJI0piR38PXjXEYDz2bkb9iG
kPbHgVcxHEyx6Maeve/63jgVS10TjUY/oJuFusum3sSm3/sBlkLagSvTzprLhQEoy1RvtadKWe4x
YZJ7sJzUPPg1j4tncPzPMZXYmB+2gDcTlPcJqv4hiTTLurrvpBt/ydDz//D8Xn1xZDedlEEgYTyG
GKrwdJx1ptGAT8qjNVRKeRwtni9D5VCkCoW6Bw+A31vQnkJ/IUi49SA0mOB/Z2OZb11JPDzjpuRI
mFSzdYuaRCo1gpJyQBVaXludpVDsEccz2sSzVJ1l1Yggn0NZexI2TJ69elR7w6NH3fZmvosyqR7l
0E31haniYhM1FAWLVOaqg7yLKrOEvR2zc1hLpFthY7M15WRv+cTdie8hLJrwym8QBKjTZTD7z0s4
uZc2D+qFSs0WmmaESBJNQy0frAyNP4LSBXFd1t0nPj5+r079TwnjybOK4c+NYVJfFDXc0jyfqE4k
JR/aInKK4jDj3cGLahnZmhQzhPl8LGK3/QIANN/k5jJBFaUuNESj9kUO7ZoBPgExYBo+1UNfHFu0
aD8WIzHR/kPcyDo+ZNtQfnlFHZ0socv7Uk5z4SRLdOL3Gl08OcRLYfMDZYkGi2a15JNjP7vULquN
GB2wGsOCsJWm4OXiN1G/yt2Ff2OHRf8ZTJpW1YMpnqCVmXspIYFGzA/o1JJvSmJLnomtEybi0mJh
WC8VWOMGcunBhEm2Dv0xOqFWEagIvRAzXtGdSKILsHkl6pEaWH5K8ehvndomkQwhEDBw4RIPiNJz
H1WGOB0YSH9UvAD+b8T2cLR8OFcCqeM3PP8atK3x02g6+V8IYj6iPG03ncZUm4FA4I/rw5dtve8z
e5kwXZnOqZjN/dCyKFioLS6koxnYCTRs8N3eWhZZsqs1L7uuGAxFhk1O+UB8WQ68lI7tVRdVyHHz
JJb77om/zeX38/vODdrkjKEbjG6UiZBJ54qEoKGE4No5mIbOQkZLDSsrWTQME2w3uZgney6X/x5Y
H/6jAysSMAqZvz6wfkbyy7D01YH1+d/82cSiUyUwlXomNTqNKarZX+J8y+JHjJo5z/6cXv/qYenz
KgqyX/J7zWX8dV41tTYf1ZcZQMfQvaz/j/MqpzgAji4YR4IdoIs6ukh+WbSNk5WKqJ0uxvJH3Beb
pPj+4mpcPdd/L4+quup7URX+9gJvWmXd7BQliK/pIsjIe2BTHsO7VF6k4Tr5ac/+S+iDeHMyZVqO
zQExHkU2IDBhvqnoEV1aBWBH6zwTBUB+1E+GTeiRIovVZq77rc/mOLinzxQMJtUKHsplXQNPTqsT
Wofg2X7Q2Qv8mCLRTczQ32N+NfcqqMaHNMDAVp6NHXJV99T0cGQWfZhFHf0sFnjPNeroRrXDLrNT
cUJ2iQVwrYaxpOjbV0x+KgKUA6fjEbalZ1AVTejPBuR6ZZvk121ox7KjZKxIB93wJtikUoRA7Fej
fdJZTXqr5oLwsqgdaX3TD5t2DE4Kpzz1BwYWYvaA31voe76xj8PnM2hmr4KBKFPzqYnnGn6znGZD
mBjXE2Qmt9o6MkYO1ei1dpgjEN0d0+SnL/+/upa/0bXQLuXe++tF43+Kuz6/e7lmPP+LX0uGHf4R
+janKGZ7eHb0gft5yWD1+IMDpEXvRSD9w7zzZ9vbt/5wILGY+HV4CMRLVYvgR8IM+SlyUZdl5R+p
WnDVv3yk9duxUC3Qf7IwFLEKvXmkcXGoEjy0+5CYS5M9QreMAOSjaDFajNJDZqtPWRGnw65XPPyQ
OJQQ93NUNNWZBbwDCFZjkMZGEmCATmBFOoPW1mGW5OjWmVg51Jr2jLcAJYLbQuwE4K7WlWvserjj
Nmk2kpNDZ6rxSVBmdj3dJoMG0BfZGDMyclWY2lSeIxOtPWIXQO1EOmYi7NbFNFMq7yoYrk26Vj0m
SeNvehfW62MwBiuThgVqXP5Dd9x+e3VwUlsUVYt4aPpJhjSVMSlyQOmQ8ubnYSxCXnK20qp8bD08
4zcu3Unemp2MHZ+nsgAp3b64t/7NEvzUCfrXGsxb8n0aXb5L8wYrGMSO14u8n1EQEOAU/7DIq8jP
GzeN8xP80wRl7LWlHyt86acJ8aeg+YMRuufcoGDIqE3zO3IWFKWlP+JiOilMoq+S7RLFy4jDf+ar
2A7DkiyfEg7iBjmjS956FwvIMP5aGbo9I1YTCJwfrt7/UK97RHR5uchY2vC00XDFxqb3gpcbV5LP
qZEX1YM5Gcq7FlVq1B+R/NbL1fsvxBP1YgPTL4SIW4O3hUWfiNd7/UKKBTpcoMr+oONrW862KaIc
s7Vt8oTPjp+5lxNIGieBoyUKY1g3VuzLj3kqAPa8/05eN6ye3gnHLfreKGzo+71tvFqYXcxwzrwf
sg8674JqPhtIzSwNx3dOoLIugADef8XfLrIgn4qlhGLeBLGuF7WXF9mwYoOwat+5L0aO1moDxggh
GwU3qLnpb15L34QvblKuMwuXi2SeG5629lsEkY1kIG9SYf/AMo9/68Fm5pMkR2zr3HfkS+lLXKAO
ZmD2Tz8k9xCaV6aJATqCt61gum99F2Z5fz+ThBlgO/KLQAJONFKu7vsvZf3+FYZgRczAEzZ3VPi2
Qsnq2uL0Zpc/pgmxmHmIVO4/FvbAGoUvL47i5nIOl8gsz+qUMbq5FTLJl09Z7zeNsyKiJJrxq2VR
GX4g99J3OOdLLSDJZdwF6jBOrgsf/v03/dsXw1hEYAaly4xY8rdhJ7O4wJ7J4bqv1NDxLjojzLNH
aSkEvzVEydrZRKWsh7+FUv1+99GbZ4AcMOmBFvN22YoM3XcHt/GdHEvLJuHGFylYKpLZks5cWxiT
+uLAY5L7dyopwM9v2q7rQjx3xmzLm7Rcpk777FAwfEcRqdFxlWerU0ifYIY2f3OVgrffLW/QR3jA
Y0I5ySTpzcMiYsI/yrGrv+Psw2myygI1LFcAZTpuqkWZsZL7sIcwc2E4UcrT1JM9wWZQgS5gsQyx
WKl7bsAye/R6HQjA9kfSB+51C7rl4/MCTOOM1UXMdG++9ARMRU8xvjl3qiwGTXapOtQ9w6ZCWMc3
Qh64XqLhsDGvxvc4F8GHKGmG+euidAmxaknV5lqQIuywyMPJ9doM/kgL73ZFRkU6XzXEwJcP3sTU
2FoRU9svVzz+ofhSwZZaPnULVvtpZTVZiJzNQqH0BfAy4v7tiPZ8+bRwoJc3sms9+ZH6u+Dvolph
BVklCY47EjWSGcj0qnSSFE5I5jQGD3oU8DtoaJpZlsQ7hQyrEhA7M8g3K4/xNX8lpY1Ueqh45mT4
MEx+yWam2jljCe4JHI3pucUhL22kU8hfh7emX415cONdOHCr269tkAp5iFzZpucFQT9qPyG+rU6T
1lDjyTiPWC3XcxDplQ/Bk6VOAwJI2CzNaNB7ZhtEaBMPTdAOCNZrt2ry/PDzA4hsSPiomMxCL9tA
OTS4oMKsuP36OdaLWFH6plFugRZ4/BcoK1WSW9wQc//rd7RNS7SdQ/cxTdbccjjJVrRgBNdgxEPK
S88NEqoThbPQA6j3dFURQk5cOW2v5S9ME0mvJxWJvNC1rAQma7l1OApkj4rWCZelUX7Lx2Oh17dL
DXYoe3RymhQ4fBAKlh8B49ZknWcOamtybBET8kzBLycinDShruA7c2Y6v48OkqTI3w3xkAfOieES
DHbflljlQBzNMuP1IaIEVnQdFKbHNUG7y/jlGHmVxGyNb1vXbpk1O/wMJCV4hZXIQgLZzlvCF6sY
5462Gqx8W7IKbLvFkXyY2o70/dvRbuFPceC0jjwJe+nyW2rcvTwKI+YQ/mTEA9CPVWfXA29J8en5
P6eRMKFs44YJUpa1h1tD3RNanXOnOIuHg0d6gWYXZ2Ua6LotwqOTXvSgpMQX1J78YR06yudtZS5e
UgLQJP3ZR4SoeAdIy/D1PVdQAgIBHGaX6xObnr5FdWktb5oApOpNC6SGB9jPBtYGSseFKsOdUp5z
1alFLx5JTiGWtU6nH2mmrvxSXN2o2FYCFjD/NTSWI2/8NLe5CkntN706EITSZ+W55EDML2w7nVWy
XqjF9F3tALwYCAUMF0sc5qAQM8hq84aOWxrKDV4tX69MSYFkaueZxo7GdNw4uyEnfMHccG+DjI+l
2SxXQqmZ2z/oA6Z527CcClC3rZpqj9woIXWr3NR+/DW8Fye9rK0kpRlIra6/4SqloQrQimcZ0Uba
m0WqVihChrpfzwXN6ek0j3pcdUivgXHdty7yZnFXEerNh6miTMX1NcOgyGUk0dchGmUPjPpUbFmI
WW62gxNnqiUYe6zDkP6oF8xyFdlEZx1gAeEI41Ses8x69wtCSfSWLLaKz4zmO1+Q+XUJlOn4jAH1
aPmIVVC/cfOkmV5S/GFSLchfuCH8yRznnnsoctI2j09rGAH8rLVRvOIHFQ5LZd9WXKVNmfN9kDJv
GtbYXvSTZ7PkZuCb+ZYqEJ/sBbUqMUSRBGnqVRBWECPllZk20SB35tBM/E2OMC0/G7pIr0u5iSn+
QzhkuiJM3DFmeWrcmUbD6ZAYrA6Sq8izYNlDzw0lcdKqGhzw0ipxGqiYOz0oelLITtFhj7y0a9FQ
bnYsl2xHUjU+u3wZCUZQ28At9CY7DGPL7ThjrK0NNuVOsT6oIDHcyxm6IZ1Tlihw7U07AFvaBnVX
dxgIbV1imcaUq3vmZZxGfp5DWPX1xZnqlkiHfd6xqgJETDLIvscxW5YOBg9M1k0bTVUEL4HM8usI
rK46xcJXsNpLNfm8Yz+bDK4SPn2fBztD+MPNE0BX5Ar+vK0ZfumfKRebN0O2dNaFs1drZ/0aOzyb
loVglWvs+F0IMotKNDZ5Pg3oYsPaDSL68auJdLrmwk5Zdjc9iNUBK8FiKe+bUU1Fd22Wc3ET2gQt
cQ8R3tWeeFWDLsCr5djco35qjdOOvEb3POKd4n6vmrT9lrLmLrvcr+rih5sVS4e6HEzB3cTceLpc
QgNJ7mQUA1mnjpiaaoVmIhTNukUX00M8mHChX8CmjJDQeqVZWmdOwba6peGFq77VjGsW+ZmU8Yxd
WHbuTI5YThQ6A8xuUkQZ+QrM1qrpDDV8DW1rdK+9YlBuDGkGgbkBit1WuOdI7UusiPs0iofjQCXL
0+iTFLQsmzAlVBCKB43x+nTm4RhXJF+eTwyPm50M/djZCAq05SbO7KRm4/M0EVwhzF857mBba6ZL
IcM4Lx4ArBm17Wf0sHw6WdCP44NvOwMNMnNaTiPc3ebemohh2UXNbEGJgtGxEEUeOcK4avK6dG/H
vgU4QLfPV027DWtznm/mYXaGc3BhlfEROXu/fAI+h+9TdJ7XIROWcVWvisHzu2YfzCJeZjQe8HM2
SNCKfA+CiTiLpXaDEl5IXjt2sva7RYNDrDILqh8J2j45b3JvUO1DmAmEGuvRx46C3LoX9B6HqGoF
4tbcFIW3j0oDvBZaGyPP99KjL1kkDwnehwGOUg2p2a43lhjU4m09Z3DQ6nc2HyYjyeWp+jZVEXnW
R/T0NQOuCdoP21JTOmUjbiclmsbdNNHURUR4kI9NjQKvU1CNReiKm13HoJL7H+ICwTb7zkFDwrYS
spDwcLeBLh87NnAeh8T19AqHzEdXmCnJoii/Ga+Ao9IfrJmC04XAUUpSrEOSrUckZcYuM1QYb5e9
wqo6RLtR1Lr682BGsab4maXTbhWixSLcj22Zel/AZ+h5j9VgqQ3BMA30GpqxFSyTou+p7IPc4Crt
XVtQBZM3qKvoUKHBFKdZQPjBdIrBKprYwwF2mVtpVd7iHEKXWGFI/zYnfuMIT8Lkg1KXBPSbhCg7
vSCWhc0eDZnXpTTB9zJwgZrK1ztngCWBd9rFic9rj+jSa/gNLpzaYl1DU+GXmUA3eJZ6UZM0sKc9
rNfJ3PWJm1njxQ55R1XU9FZ3F3ahrlfDiEjcT/Ywdt73aWqrGpZ25ldncZ1JtsWhaXQtVTW+LlmS
cNDXaKgrb7AeR6NXYBuRQMgRtLBV0TdYMWebubah2QkuP2u40iXSU7vH60u9S/3cwbBrch0x3OqO
hRdO+t1bTmRwIRuAZGENao2oysdiNLiwLDN0jpv12Buw/g+/rsTS8ggR8ugsVKR+lfAb65LoPBca
X6UCNOZGoW/F1KQO+CjKORJfkH/Re3r+GtkwLesTx79xuAnaCPvGzgHEw3c09tK3uosKKeeUXC1T
ZkbhV5nDTMgPjPzjcjq6lKPyZvFtXcXCZtHNJzBnMk2OBL7qosIcSMOcVpMNdGSAeNlys5T066yZ
WEOz84eNm2P+IPAo0tW8BJrRiYNJJo4Mrpjigs068yLf5P2oxdXPgeMwT0fskVNkAjp09SPSlq1u
eMEl5C9EEkP1XUbsCeVha+kbzInGtLX3re2jMNDJnnp3TaSM2TTHeqJQXTtOQxVIhoSuNxFWcT9G
RZZRWZtcgewxWnz8/Wv+f/23qUq65YowJZ/t0kp4X/Y6SXxdGubeGOti3mn0u31+PHKIaLzZcar5
Uju8hUN55sz0/r/JYEJeRTgTXBie6pZ7ocBTRE0ApLpz9b1bVHZYnRPPEKOkj4s+sMYTfkHpUNTi
veW7Ja215LWqpeMjmI1MdbMCM2S2wX7NkS/2iWu/k92YOiVsgbGBa8rZ0nXO3MkactgmwuY+K01b
HwKzRnBiM61ZfyG9G1JecvDkex6UWDALwHtm1uKDp5b72Xba/E4mFpGc6+i58uljU1Jr9HVAzOc+
ncOcwuDniThYqpDCYI5jFCTbClEmf4o5swB+Mwxjvnfk2C5XpoENcu0kTcJxRCZd3ONj8hpnvPEW
eCYGOhA48ldg7PWhG3aErsK62dKHfD/sdCEfNzX3R9RHGnypaSWU63MAZobgYCLcqVFCUS+fuOp6
xV2sljPvsfUbKPL6/MDt5AlentZetOilsmFN9g4NoTZDAldg5tY/gJhIOKrkAXXU86NXyUKXVoVR
hlW50hmq2MwHKXt9Y1TwU52VETlK35K+GUzVpenO6Mm5IIs+cYsQvK23nixfP+KcluPm3PNyV8NM
powgBAQf4wfouEt/DGBBFIegtzlTsLEZLvWBMw+SpRORUc2vCSETslZlbaUrUT38Yp3BD6dPjQQc
IRQ4tpmEkHROwT+SAE3nyi62YSz1KfD5YFFEi37T9TJPKl7zlCmsXkMAr+7ElUHGjc4hyeTun5Kq
4itNrVG/9bGa2QlBiI7RMCBrqtz83G9ojvAXQVQsVwo6HvfawNdo4IfM+xQEH9K6fmEykDhVfufU
sz6hq+eVAy+sLnRJ9dF35ftdo3/TM0JXSQICAx1f/AaKxzYJZiIspu9zNOhzJswAEqE2Bq7BAgEt
fh++0vdf8m1XjTZVwPHU1e08O/gNjQ/VqQrMwRu+C2/S05vnW6PAtcrW9U9fChcGNa6jB0aMphhj
vWwfA8pEIUd34nvqRnp9qj3XkRSFLNbcB++/1lM38GX/GBoLbWoH8T72ut+nUr1pAUEscuf77JSE
rJ2OSWlzJwpMdDyGSVfiGt0uXs2iMVau6GmiyKJFgoyuhHM3XQg92Qg58uq153ll/jn7qLpYHxEq
H1xieuZ77cSf3n/7v30rDm1hClscshzH8aW/vlQzlKwhnnxxR3D2zPtgg9LHQjZXjlDvv9Rv95xD
Yxh7u8ckiFCit/1uyqjUriig7sIkcEZFDzrIpk/W4utHxIti3FN/8+HejlAsvhgEyrbgNXFLvA2p
6NreCWL693eYS/QaNcw8bFdjysr+MbZDvWdFIfU+xYTizw+F7ZvdJatdKZ5lLH8pEXh7mZmaItCn
ScuYVFhQXV9f5onAKjmFsfONngRHR5UkdKkCXOGsgP/sKtsCZQGDWNCKiH6dt83rnMKQ2AzoxiO2
mvx8aAp9NE/xhrLJJ7auGt9/wddCC4YmRBLQdmbIK5jw0T56/dEGmDEsJqr71lXMiUDrYDFmmWNR
VHyvUdcWAHySFJxbuPZzkbAzvv8GtBvr1QSHUguLOTJx34fhjuTl9TvglJgUVuNX31o0b/+XuzNr
bhvZ2fBfSc09VdxJXcy5sGXHju2stjPJjUqxFJHiKm5afv33NEllRDp2lk6dw/o4UzWVsdMkQTSA
fgG8WMZn5LL2AWSFsTeGrqwOW6rME6GxzUwlPnoLiis0QnK8iGwGIXiXm0Y40coSEA/Q/45dnFC6
wmlhH7oxLiEPNombT1yjUFxGnWtBgbV2NpZwlozcSpjT7E1V0T1rYJ2IRQqnBDzSNtmW6uIqAKI7
cwnm9eLSJ7XsQpgWKCK2yuGtwVgoGfPCgJH9tXDnduoT21BxKlx8yqhbHstpAPqc0B6rGQS6CJpW
lJUI96prIlierujRBrXJlxvk7y5XMKm+0qstxMNXXhwAyz4v/v62xu7pNKRRzU5P6mPVLjlZeIq6
331KvLVBzLpMC3EEGu8LEQG0kPXztxS75djkClM7rnM0NKTQbtfLK5Mooxcgdzefxkvm0RpnpQ8H
5A0E/3rAOKZc5QmgeWIudnq+1aYiKFTCSDzN84/Rf3PDYIAtlpNWCMHq0W+EiKnt3PAtvU9BAvz5
irltRXSnBxs9u9bz4vXzN+sruUFwBlm+a9qGS76yrkE6yjvb9Ir5Xprnn6t1utrf0zEr1GK1SkVk
9fyterM1xOr0d5g0Pzpk3mg47GWUlputGoZxpd8xw0514enX7GJ5vgRG5aTrrzZ4hxMS3hH/cQBs
0MutZYzvOaxZdNtSAk2QfsWRR+Tv0w20BeAIEFoQYftLTigU6LIrvGTlCVhrqwgYwC2oO/UuK9cW
MHEQkR25rRTN4OWUwMIXQdsjMkVaFQl7zYGA4b2XioIdDc/jhDrohhT4Zy02MqDfmLpdJhZAbfso
Y2pBawWPVLm9Y4698MwMmxdbjmZgTs7Py1sU1R3rs/imGC/4VuBvA9fv6/MmScFUNXN665pJfS94
iuzXoilQuCZMPSaoyb2HFOkghXgbC5S0/VNWlQIhgDML4VomPE8ioRGmWDo9yqcgCkqwKpX9dc5W
pfQXpsVg83JnlByYzoJ4yvHY32PUqvM28Ue2SCSRlHCls3f2rrrnZ1USiQ8OIz93UersOLWr4saV
BgJaTBTLE19ypRG1QH9bYfiTCdOnBbDcptDYkejuipwHfm86BeUwTnZatAECeV6kbne7OA798o6u
0vxCYxzdt2pPhde8QeWq6fQhrAznn1UWW/q5Tnr0wg7c1ATj96DYNLfjq53rh9NJasLgwli38J7W
H8ED4ZYxSVNqv8fKTrCHeMX6bsr5NX8bbvPKO/XcSr/wGScYkWp7qFIzT0/sDHKtU3I59pvKmiZX
HgSiN3gkb89p3aOKX8lXxsc9eeTqFeTqKwteEehMoUu3gntlrxQcDqD42Jzm4+ytiVcKzs1QMW6c
XVZNinS3PiMnHt57eWi+guSTLMEqLYDzkmBDCq/Qws9UTVhXu+2Sfp1yv1Y1+hEy51bHP89SL9Gs
kylz+4Aw6G1/qdPCd7txjPLeNwzIXl1VMeOJAm73idrofB4qafbBNiFJApsqL+CYXJ2TJtilp7QO
2tvT7WbsKyelGVVQjSdnBeNIAWy81epj6dpwubqM95gUmyy53a9KIDFTUzzQPsU8pb/6nVns1C/w
4eaf4SWgq7i0ylNva0dXgZP7ZyZzeq6e14iusUYhSCtjzCxCBVMnUOgpRAL846ytJbM+HXX7dqxP
mTpAmTktcnam2nfP36y7oZubORTKCTdPDNePSKZQj3EmH8dzW3UiaoS26q0Wg6+eRFFwU5kQoJ5u
l0n0jhShE/wgHnuk+fVrUqtDygYj3q8DK62c7kgzi+brOObgajBGZHseGdoPh3fVK/3rhuu3NHWd
wgMYwHHI/SqdrU6JeUWtzBwCWPaMoeMu4N2FL22y9ULnfaxDiO/nUwVyltAapxOjSpnpQBu1PdmG
BWVfFOvZbzI7G7+KlbVzh7/NiZPKsKCdneBFL+IoPdELzXwHW1v8NYJF8DoGnn1X6YINbsU5lZmR
msq0wWD5xoioq6cjKLJBbwJycbQOAqxl4918lTACZLUus3NtaakzdVsYp3u+3w9ioV4RHiIRYQBh
EHIx8NH9kAAyxnxrwqU/N0shfM83vJdGsgovtvvtLNbG4SdDGW8nJZOgYc/PFPvCpNclnjyvfpZQ
5s6XcUSxpqgHob8YN94LkLRgGpE+8Jz5siRxAJyWBSdbl4pwqLnDfTGpzIhRFFHBHEdfSSOyPUl0
kYBb3VSpXRUnobNU3sBuZ14Y+x3AGcSOnyNaQhgMGyg3/i52rnfG7iUT4YxbMNDwDaPdmU5kkxjb
ne6LLWmXVcJUBCcdO+8JG6vkfGP6X3f2yn9tOLDjBCDFF/4ySd9EVhEKtoy8/LILvfJOZZbWOyV2
cRA2zMLnhl7Af2lk/vJ2w1xOesXWKi8ATzANGMyoC8lfr1ckQvCJH0xLca99b2d+pDmO7jSSDnDs
PS/cblkSnxjZMviQGNTmNOuIOVPH4EIJJMx3d6bztW9ar5W1sbpPfWNH0/86Vl9rG84SP7ij1i18
rW9JbMARhxJzSvD6s84o2A+zCNe5WKUr8xWwmRKdTBkDcgVQuTonEVFg6a1lNk8NNbz3l9vi2vfH
6julGhvnP3j7x6pFqIn5rFvaba1fDJhtmO3AENJ4sdySYODcnkw/J9neqybraGedrFUq3k/KKKFp
q7DACicrz7YuoGL2J+Ak4zHTkRXIkLLEdv7xGaYhoF8g9FjJvZvA9vMLGuq2r+3SW14uoVswmVMz
1jcn+Q72IsEDEZXwFbnJqRvtrfSlgljOV0Gh3ECHJ4giNo5ybefe7u1uu8GdrSw/PV9u8N6nieYH
1xFpXiJKI6qYwrIOY0pKNityuCQ9762KoymxSP6hoMHw0otCIzuBjdmh12lLuugU9rv8La26MSlX
Kuq2ZDTJKxX0DS4hI3XSm006hjQm8VObulrourVLilOYcaLaS/0jrT/+PyWNi19NpkAC9VSr6Y+A
r8f2xzE5J1BxTcGcoBzoeTlDJxNKy2GwcG3wAaYDwolFlceOrCGfjDOVM9/n5fTSjpUvTMzaMIbK
rtLoNxRWzORkECWVqybYQHePUCmVw+DkhItpZO/KSf1B7D2039d+aBfn6r4a366zuGRkszc9S5lp
/clzM5i24N/Xbp/X2B5AV+8e0eQiOkJ0wdyidx9mD1FYBe3earF0VPvD2tby93qoMD8IYPcKv1i+
LsN18So14+gShgHtpogdHBnj1rZvfcdzKUiON9W1r5TGVyrn1xYzwv3gww+e8lHI4EA1Y9AUo1Mz
zaGyJ7Iqmu6i8dosF6De6+UdkYXFODTd3J2UuVq91u0qIKeU722XkdFW8tXbqw5jH+Cr2rw0nCS/
t8bh8lp1NsGdnjFn57TEC5xDxxIi7iXjm8w16d7mQ/+/6bNoX2QyK2ZnddfVu3KR7d4vGHBe5Aci
HvHTmvDiNvm9X3p+oRc/1e9FUGqwWTutG/VD1U/83Boh0GxRzhd//2WqI1IwFk1IjiAdUlXjrxch
Y/zaHysujCM0CVDLDVVIfdU3PBLSU2J4/g0beT7/O8+9QSOgy/nff1FaLyjNpaRguCOAZqa9gF3U
FwseS2FMJws8KfSIuo0QcPDc8L8vhQdmLRZCG5d+f8gOMcXPyKC3wr+aAOO7JfBQztu9l4fYiowI
oiFoFxdo7v/k5WdzuhcnPgPq/IfiuCHJ4sF+7u17Sxy9vTPSLdMGlgO2ERfx1LEGkLEZMY5d+Md2
IwxNCMwZ4pl/RgWeFoI5Qr9J8lFDX184lGMhiG1g0J0D+VAjJA7Mw9IEti8GTE4IWDyqZXH7rSb0
LaI9gv1fpMDodaqvoQmB2kJpTRCDbAF0dXFQb1/yWBMciyFeLilQrTWIw9ME2C1lNcEc1XAMqEgj
AwzfsRA0WqLRFHJZ9OO0NmNY24EBwY2naiDsb1HLLwQIuEZMgmWpFPMeXrIjBNUaCXwY5zi0fUAn
IQZMyhiY2sgSKCBY+3ffnhbXhrAdksahmUK+10/GBE87BH0EHKi7Itf/vY/vwmLHXBf6dFuHMDgd
oIVNNkQWO4AUPHNwEOex6jsQdXJkht6vNYKNuP/7UWHv+3ViY1U6NkbFaXYhSd56AkKtYym4BEZ0
vmEfWgPxv4qNn5QCmVaBpksZAt0dWaSFANP6r09M5NK8SB9os0UGtwU0k1Ijydc3zRFKroJcttFv
LzLUoLi1LYqaUIPBGUIw7ebI8vteEOJNFfCWvnTz21c+3gRjg8OTCvMvJAP1NbxNAL4n7Q3VEVVY
mkk00NiCnhZgCsDtxCn5YCsGpws21X2SewF/QLkD4LrTQia9o+IYMAEsVXBQfgsbhxUW8pFcWYMI
XMBZmUxlqwriBH68I1wm9sJxQ6FLGzkN0DlCxiCpC9hFJts5UE9/3y66FvEh7DtkOxtdGJ5dEEU7
klIwnBGlrCTJRX1mRwkslIBtYsLrUV/DUwLz8TzrX8ZQjRFlwxyHxTCm+upKgRLZEZAJVWWN6RlQ
gMhUSFc2NjAg+RIUAlRRdt97rAEniaJqt7URg/v6FA094vz/1a+PISRtRRafieH1hWU93gM1SuAg
BcZEDc4dQuUmu/lNCy4nAYMcubvj97fHI+iFSCtSXlVfg9MCzi7SAaI4JAobKEaoHr+9Y5M/gTKZ
Upfm7Qd3PIDsTyTkpU5HwCTUc0Mo3x6EBe7SkQIwCnx3qgDL6mt4UlAhwJKVgj4iQwAagsuvr15g
COsZ1D1Ax622DcgP6KQ1ZCNC08YQ1FVdLRjUe/2xOaKyyOAsPrgjItVX0giBYY4g/qF7xGzA4H4m
lXLvESl6hiCI8Y7DOhDoGpX4stoPGgZMqo1BA+urFw1QVguYCILCHJqhvT/Fd6IsRsoGGkSBtMcJ
8qfvvj9zuKlr4eOTSqyvwUUDBGqCo1FKCgIwJ0kq4qFGCr1oaDweEStyeCbNWF+Dw82pqRDMslJS
EDGhRWMQZeTNt+75Q/oagcssHAFOUVzDswji1CopBdMY0VXGSNlD8qRnEfCHtF8BoB8yrUP0C5q0
FADNMPpjyH7rTy0A+U5sBHIKuE5HZaMq48FZR7yj3SioFIBKDKxDHNpmCfq6YBFBCqK4Q651cNaR
vkj5jDIDoeperIOP6IdI2A0kBLLY1hZgNwYWKcA5IasLBhljg1zBN+vYy6s7wMiACXR8tD5kcLpA
maqo4ZbyEaZD7pRuMfKK7cbv2gWsBcoi2kEOhmFwusBMKtkzk9AFastIrTTGsV93NQZaJGiGPB4M
tb6GJgVAv0es+7+KIZFe4t3Aop4ovCJiAkHUCCjUNqAYmhQgCdVldYFaVHdMjTl8II0y9H2EM4LV
2BV5l0YVBmcdxTmieSgJT8k5EiNrEho1b9mzjsIuEKNy0m5hmwHBCPT9toUwv//+WASGqdFW0IbG
/XiJxJJgr7Zoo/4WTw3LRxLuPhoc+csWgUEcdAPyT38TUJKDoaDrt3UbgztAkf41ZUME4RzJl0AQ
8MQmqFMqInXVVmw3NxzSVoCOXDZEEHk1sGNV4Ab11dcFdyT48l3zUJs3PF2wbdFmLRcocUBC15Fn
a/Z7EDtVB+QeKc6BmeggpYEZBI42sm6BBANFyWwIFKK+em4BeIlBq5DlMHDjV6XwE9vmW+fLqeeH
8zPRGOMv8u+1xjz1C4dej8c/b/s86mYOiFo6v3i7SxfNvZuqNvHn/3QqveoujKMfHroy6vu0f719
wce37tzr8FaH/3nhL7IZE8ygXeN1d+1jvp5F9M0wFeXLLJoddyEgd/bnv0/y91+d5zzaBT9Y+Pvj
Vp6eAPVtdz27bubTr9d94LpEWvqBswAO41l+eHXxGZteBNmVT2eh/zXJYr/z1E2zh/TaSZhks3ly
/NRNtbT8ynRFPhT+Q1l0Fq+LkWUXnyzC2WaWLY5Xbsr9pVdu+2peJF9fMEiqjL50xd4U0srehal/
mT/vfM+2OlN25ZeLJFt2H5m6C1EBLbvyBRL3/cM6tXobVLwe/ocwMb+31S/nM6+jgG2lpuwDX4ah
Hyd+d0c25X/SS8dzf9azIk0xmfTKyaarFk3VpuyyV49tU1MCKL0wC5QPwe6gBrVeNLVUsktfJ0ws
fSTmplJHdu2bmR93rIcYJk/qS37dbBfO4vlhpdqZN3UV8kvn+ezBK/NFUXR0Wm9y9tLr+w9Qyc3i
zqOTpPsDO/zGxxfkSdHR7DbXLv/Yee7zb5p2bBPtsOLE/CdWT8qsv7QoEpBeOomLng1p88+yK79e
fMn6w+rapKb80tWs67faPKH8wpsXF7MozT2/69ZZX2Tg/sT6rxZZvuhYKlI6IrH1Jxa/WWz9h44b
a6sp/sTin5IsODxmbVKaVJT00klWeC9OZ1mCp+xuzia/8WduMJkF/b3fJA5kl3/j+V2JN0wA0ssG
IRFJ91QDyYAA+aWXzhbLfsd6XXkru/DbRRznjEWe9Y4JLSAtu/x7L5kvXlzmj3xbUzUnu/yHpHxC
EduSlD9zg8eK2CLVssvfIv0FdG6dkKJFgeXX3nZPlW0GVnbdu2LmHRRa2JS2CFh22ftFFuHZOis3
QLD0yj4nm556Q0on4EXZpT/O8DtMq+puzRbBlV58kRcv7r/38A0eJr2+nz8kTNfoRG5GgzhKr/30
qOxngZjvIU3fiEIe408HGpTv/bUuuCZ+4yFczLL//B8AAAD//w==</cx:binary>
              </cx:geoCache>
            </cx:geography>
          </cx:layoutPr>
          <cx:valueColors>
            <cx:minColor>
              <a:srgbClr val="DEEBF7"/>
            </cx:minColor>
            <cx:midColor>
              <a:srgbClr val="006F96"/>
            </cx:midColor>
            <cx:maxColor>
              <a:srgbClr val="000D26"/>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rgbClr val="FFFFFF"/>
              </a:solidFill>
            </a:defRPr>
          </a:pPr>
          <a:endParaRPr lang="en-US" sz="900" b="0" i="0" u="none" strike="noStrike" baseline="0">
            <a:solidFill>
              <a:srgbClr val="FFFFFF"/>
            </a:solidFill>
            <a:latin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5.xml"/><Relationship Id="rId13" Type="http://schemas.openxmlformats.org/officeDocument/2006/relationships/image" Target="../media/image5.emf"/><Relationship Id="rId3" Type="http://schemas.openxmlformats.org/officeDocument/2006/relationships/chart" Target="../charts/chart11.xml"/><Relationship Id="rId7" Type="http://schemas.microsoft.com/office/2014/relationships/chartEx" Target="../charts/chartEx3.xml"/><Relationship Id="rId12" Type="http://schemas.openxmlformats.org/officeDocument/2006/relationships/image" Target="../media/image4.emf"/><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11" Type="http://schemas.openxmlformats.org/officeDocument/2006/relationships/image" Target="../media/image3.emf"/><Relationship Id="rId5" Type="http://schemas.openxmlformats.org/officeDocument/2006/relationships/chart" Target="../charts/chart13.xml"/><Relationship Id="rId15" Type="http://schemas.microsoft.com/office/2014/relationships/chartEx" Target="../charts/chartEx4.xml"/><Relationship Id="rId10" Type="http://schemas.openxmlformats.org/officeDocument/2006/relationships/image" Target="../media/image2.emf"/><Relationship Id="rId4" Type="http://schemas.openxmlformats.org/officeDocument/2006/relationships/chart" Target="../charts/chart12.xml"/><Relationship Id="rId9" Type="http://schemas.openxmlformats.org/officeDocument/2006/relationships/chart" Target="../charts/chart16.xml"/><Relationship Id="rId14" Type="http://schemas.openxmlformats.org/officeDocument/2006/relationships/image" Target="../media/image6.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466725</xdr:colOff>
      <xdr:row>6</xdr:row>
      <xdr:rowOff>38100</xdr:rowOff>
    </xdr:from>
    <xdr:to>
      <xdr:col>14</xdr:col>
      <xdr:colOff>304800</xdr:colOff>
      <xdr:row>26</xdr:row>
      <xdr:rowOff>52387</xdr:rowOff>
    </xdr:to>
    <xdr:graphicFrame macro="">
      <xdr:nvGraphicFramePr>
        <xdr:cNvPr id="2" name="Chart 1">
          <a:extLst>
            <a:ext uri="{FF2B5EF4-FFF2-40B4-BE49-F238E27FC236}">
              <a16:creationId xmlns:a16="http://schemas.microsoft.com/office/drawing/2014/main" id="{CEBE4388-812C-4ABA-B696-C70A4EB0FD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247650</xdr:colOff>
      <xdr:row>22</xdr:row>
      <xdr:rowOff>95250</xdr:rowOff>
    </xdr:from>
    <xdr:to>
      <xdr:col>18</xdr:col>
      <xdr:colOff>247650</xdr:colOff>
      <xdr:row>35</xdr:row>
      <xdr:rowOff>142875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200B8A91-EDB8-445F-BF0B-778B99F53C3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086975" y="42862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342900</xdr:colOff>
      <xdr:row>8</xdr:row>
      <xdr:rowOff>180975</xdr:rowOff>
    </xdr:from>
    <xdr:to>
      <xdr:col>20</xdr:col>
      <xdr:colOff>342900</xdr:colOff>
      <xdr:row>22</xdr:row>
      <xdr:rowOff>38100</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92981F6F-4FD9-474C-B912-68541E261A4A}"/>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1401425" y="17049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409575</xdr:colOff>
      <xdr:row>12</xdr:row>
      <xdr:rowOff>9525</xdr:rowOff>
    </xdr:from>
    <xdr:to>
      <xdr:col>23</xdr:col>
      <xdr:colOff>409575</xdr:colOff>
      <xdr:row>25</xdr:row>
      <xdr:rowOff>57150</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1F4ACA11-5BD2-4CAB-ADA3-552EA0C3CC0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3296900" y="22955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371475</xdr:colOff>
      <xdr:row>9</xdr:row>
      <xdr:rowOff>138112</xdr:rowOff>
    </xdr:from>
    <xdr:to>
      <xdr:col>13</xdr:col>
      <xdr:colOff>66675</xdr:colOff>
      <xdr:row>24</xdr:row>
      <xdr:rowOff>23812</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BF37B3E2-2FC7-427E-9E3F-AA7543749F1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00575" y="1852612"/>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7</xdr:col>
      <xdr:colOff>133350</xdr:colOff>
      <xdr:row>11</xdr:row>
      <xdr:rowOff>166687</xdr:rowOff>
    </xdr:from>
    <xdr:to>
      <xdr:col>14</xdr:col>
      <xdr:colOff>438150</xdr:colOff>
      <xdr:row>26</xdr:row>
      <xdr:rowOff>52387</xdr:rowOff>
    </xdr:to>
    <xdr:graphicFrame macro="">
      <xdr:nvGraphicFramePr>
        <xdr:cNvPr id="2" name="Chart 1">
          <a:extLst>
            <a:ext uri="{FF2B5EF4-FFF2-40B4-BE49-F238E27FC236}">
              <a16:creationId xmlns:a16="http://schemas.microsoft.com/office/drawing/2014/main" id="{987F8275-693B-41E4-A4C5-7D000A520C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247650</xdr:colOff>
      <xdr:row>33</xdr:row>
      <xdr:rowOff>100012</xdr:rowOff>
    </xdr:from>
    <xdr:to>
      <xdr:col>14</xdr:col>
      <xdr:colOff>552450</xdr:colOff>
      <xdr:row>47</xdr:row>
      <xdr:rowOff>176212</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F914D66-C582-7095-D818-74529E0044A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991225" y="6386512"/>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7</xdr:col>
      <xdr:colOff>228600</xdr:colOff>
      <xdr:row>5</xdr:row>
      <xdr:rowOff>133350</xdr:rowOff>
    </xdr:from>
    <xdr:to>
      <xdr:col>19</xdr:col>
      <xdr:colOff>323850</xdr:colOff>
      <xdr:row>26</xdr:row>
      <xdr:rowOff>52387</xdr:rowOff>
    </xdr:to>
    <xdr:graphicFrame macro="">
      <xdr:nvGraphicFramePr>
        <xdr:cNvPr id="3" name="Chart 2">
          <a:extLst>
            <a:ext uri="{FF2B5EF4-FFF2-40B4-BE49-F238E27FC236}">
              <a16:creationId xmlns:a16="http://schemas.microsoft.com/office/drawing/2014/main" id="{20922B1A-B652-49BA-9551-16A6BCD0F3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19050</xdr:colOff>
      <xdr:row>19</xdr:row>
      <xdr:rowOff>47625</xdr:rowOff>
    </xdr:from>
    <xdr:to>
      <xdr:col>2</xdr:col>
      <xdr:colOff>0</xdr:colOff>
      <xdr:row>23</xdr:row>
      <xdr:rowOff>95250</xdr:rowOff>
    </xdr:to>
    <xdr:graphicFrame macro="">
      <xdr:nvGraphicFramePr>
        <xdr:cNvPr id="2" name="Chart 1">
          <a:extLst>
            <a:ext uri="{FF2B5EF4-FFF2-40B4-BE49-F238E27FC236}">
              <a16:creationId xmlns:a16="http://schemas.microsoft.com/office/drawing/2014/main" id="{40E17CAF-371D-40D8-B572-1C0298DB64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76200</xdr:colOff>
      <xdr:row>19</xdr:row>
      <xdr:rowOff>85726</xdr:rowOff>
    </xdr:from>
    <xdr:to>
      <xdr:col>4</xdr:col>
      <xdr:colOff>800100</xdr:colOff>
      <xdr:row>24</xdr:row>
      <xdr:rowOff>28576</xdr:rowOff>
    </xdr:to>
    <xdr:graphicFrame macro="">
      <xdr:nvGraphicFramePr>
        <xdr:cNvPr id="3" name="Chart 2">
          <a:extLst>
            <a:ext uri="{FF2B5EF4-FFF2-40B4-BE49-F238E27FC236}">
              <a16:creationId xmlns:a16="http://schemas.microsoft.com/office/drawing/2014/main" id="{A3B9C935-1C1B-487D-AEAD-37B836A4CA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76200</xdr:colOff>
      <xdr:row>20</xdr:row>
      <xdr:rowOff>104775</xdr:rowOff>
    </xdr:from>
    <xdr:to>
      <xdr:col>8</xdr:col>
      <xdr:colOff>95250</xdr:colOff>
      <xdr:row>24</xdr:row>
      <xdr:rowOff>71437</xdr:rowOff>
    </xdr:to>
    <xdr:graphicFrame macro="">
      <xdr:nvGraphicFramePr>
        <xdr:cNvPr id="4" name="Chart 3">
          <a:extLst>
            <a:ext uri="{FF2B5EF4-FFF2-40B4-BE49-F238E27FC236}">
              <a16:creationId xmlns:a16="http://schemas.microsoft.com/office/drawing/2014/main" id="{1A24FEDC-F45F-4784-9EAE-CF99D4E9EF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85725</xdr:colOff>
      <xdr:row>20</xdr:row>
      <xdr:rowOff>95250</xdr:rowOff>
    </xdr:from>
    <xdr:to>
      <xdr:col>11</xdr:col>
      <xdr:colOff>209549</xdr:colOff>
      <xdr:row>24</xdr:row>
      <xdr:rowOff>176212</xdr:rowOff>
    </xdr:to>
    <xdr:graphicFrame macro="">
      <xdr:nvGraphicFramePr>
        <xdr:cNvPr id="5" name="Chart 4">
          <a:extLst>
            <a:ext uri="{FF2B5EF4-FFF2-40B4-BE49-F238E27FC236}">
              <a16:creationId xmlns:a16="http://schemas.microsoft.com/office/drawing/2014/main" id="{D4E4FE21-7A35-4A23-B672-DCFB04B202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95250</xdr:colOff>
      <xdr:row>20</xdr:row>
      <xdr:rowOff>85725</xdr:rowOff>
    </xdr:from>
    <xdr:to>
      <xdr:col>14</xdr:col>
      <xdr:colOff>66675</xdr:colOff>
      <xdr:row>23</xdr:row>
      <xdr:rowOff>147637</xdr:rowOff>
    </xdr:to>
    <xdr:graphicFrame macro="">
      <xdr:nvGraphicFramePr>
        <xdr:cNvPr id="6" name="Chart 5">
          <a:extLst>
            <a:ext uri="{FF2B5EF4-FFF2-40B4-BE49-F238E27FC236}">
              <a16:creationId xmlns:a16="http://schemas.microsoft.com/office/drawing/2014/main" id="{CBC6707C-65B4-4C49-912F-5D625391D4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15</xdr:col>
      <xdr:colOff>312479</xdr:colOff>
      <xdr:row>25</xdr:row>
      <xdr:rowOff>152399</xdr:rowOff>
    </xdr:from>
    <xdr:to>
      <xdr:col>23</xdr:col>
      <xdr:colOff>245805</xdr:colOff>
      <xdr:row>38</xdr:row>
      <xdr:rowOff>171450</xdr:rowOff>
    </xdr:to>
    <xdr:sp macro="" textlink="">
      <xdr:nvSpPr>
        <xdr:cNvPr id="35" name="Rectangle: Rounded Corners 34">
          <a:extLst>
            <a:ext uri="{FF2B5EF4-FFF2-40B4-BE49-F238E27FC236}">
              <a16:creationId xmlns:a16="http://schemas.microsoft.com/office/drawing/2014/main" id="{C86BB119-2F84-4258-8B85-4F2CD85ABD24}"/>
            </a:ext>
          </a:extLst>
        </xdr:cNvPr>
        <xdr:cNvSpPr/>
      </xdr:nvSpPr>
      <xdr:spPr>
        <a:xfrm>
          <a:off x="9530221" y="4761270"/>
          <a:ext cx="4849455" cy="2415664"/>
        </a:xfrm>
        <a:prstGeom prst="roundRect">
          <a:avLst>
            <a:gd name="adj" fmla="val 8531"/>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76199</xdr:colOff>
      <xdr:row>0</xdr:row>
      <xdr:rowOff>47625</xdr:rowOff>
    </xdr:from>
    <xdr:to>
      <xdr:col>29</xdr:col>
      <xdr:colOff>361950</xdr:colOff>
      <xdr:row>9</xdr:row>
      <xdr:rowOff>57150</xdr:rowOff>
    </xdr:to>
    <xdr:grpSp>
      <xdr:nvGrpSpPr>
        <xdr:cNvPr id="2" name="Group 1">
          <a:extLst>
            <a:ext uri="{FF2B5EF4-FFF2-40B4-BE49-F238E27FC236}">
              <a16:creationId xmlns:a16="http://schemas.microsoft.com/office/drawing/2014/main" id="{21C42A7C-9CA4-41AE-BF25-CF6444094029}"/>
            </a:ext>
          </a:extLst>
        </xdr:cNvPr>
        <xdr:cNvGrpSpPr/>
      </xdr:nvGrpSpPr>
      <xdr:grpSpPr>
        <a:xfrm>
          <a:off x="76199" y="47625"/>
          <a:ext cx="18043072" cy="1724025"/>
          <a:chOff x="76199" y="638175"/>
          <a:chExt cx="17964151" cy="1857375"/>
        </a:xfrm>
      </xdr:grpSpPr>
      <xdr:grpSp>
        <xdr:nvGrpSpPr>
          <xdr:cNvPr id="3" name="Group 2">
            <a:extLst>
              <a:ext uri="{FF2B5EF4-FFF2-40B4-BE49-F238E27FC236}">
                <a16:creationId xmlns:a16="http://schemas.microsoft.com/office/drawing/2014/main" id="{1D1B2AF3-F871-484B-9C58-168DB20BCC87}"/>
              </a:ext>
            </a:extLst>
          </xdr:cNvPr>
          <xdr:cNvGrpSpPr/>
        </xdr:nvGrpSpPr>
        <xdr:grpSpPr>
          <a:xfrm>
            <a:off x="76199" y="638175"/>
            <a:ext cx="3457575" cy="1846449"/>
            <a:chOff x="92206" y="609600"/>
            <a:chExt cx="2352675" cy="1847857"/>
          </a:xfrm>
        </xdr:grpSpPr>
        <xdr:sp macro="" textlink="">
          <xdr:nvSpPr>
            <xdr:cNvPr id="24" name="Rectangle: Rounded Corners 23">
              <a:extLst>
                <a:ext uri="{FF2B5EF4-FFF2-40B4-BE49-F238E27FC236}">
                  <a16:creationId xmlns:a16="http://schemas.microsoft.com/office/drawing/2014/main" id="{FF23A589-8C49-426E-B52A-DF632991AD7C}"/>
                </a:ext>
              </a:extLst>
            </xdr:cNvPr>
            <xdr:cNvSpPr/>
          </xdr:nvSpPr>
          <xdr:spPr>
            <a:xfrm>
              <a:off x="114300" y="609600"/>
              <a:ext cx="2298175" cy="390525"/>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a:t>SALES</a:t>
              </a:r>
              <a:endParaRPr lang="en-IN" sz="1100"/>
            </a:p>
          </xdr:txBody>
        </xdr:sp>
        <xdr:sp macro="" textlink="">
          <xdr:nvSpPr>
            <xdr:cNvPr id="25" name="Rectangle: Rounded Corners 24">
              <a:extLst>
                <a:ext uri="{FF2B5EF4-FFF2-40B4-BE49-F238E27FC236}">
                  <a16:creationId xmlns:a16="http://schemas.microsoft.com/office/drawing/2014/main" id="{2FAB070F-0E30-4F6D-B28A-16013CA16819}"/>
                </a:ext>
              </a:extLst>
            </xdr:cNvPr>
            <xdr:cNvSpPr/>
          </xdr:nvSpPr>
          <xdr:spPr>
            <a:xfrm>
              <a:off x="92206" y="1028707"/>
              <a:ext cx="2352675" cy="14287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17">
          <xdr:nvSpPr>
            <xdr:cNvPr id="26" name="Rectangle: Rounded Corners 25">
              <a:extLst>
                <a:ext uri="{FF2B5EF4-FFF2-40B4-BE49-F238E27FC236}">
                  <a16:creationId xmlns:a16="http://schemas.microsoft.com/office/drawing/2014/main" id="{5754CABD-36C3-42AA-BA98-7D35DA7AF052}"/>
                </a:ext>
              </a:extLst>
            </xdr:cNvPr>
            <xdr:cNvSpPr/>
          </xdr:nvSpPr>
          <xdr:spPr>
            <a:xfrm>
              <a:off x="266700" y="1114425"/>
              <a:ext cx="2042298" cy="3048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2D9D61C7-5064-402F-8BBB-384FBAEF6C50}" type="TxLink">
                <a:rPr lang="en-US" sz="1400" b="0" i="0" u="none" strike="noStrike">
                  <a:solidFill>
                    <a:schemeClr val="bg1"/>
                  </a:solidFill>
                  <a:latin typeface="Arial" panose="020B0604020202020204" pitchFamily="34" charset="0"/>
                  <a:cs typeface="Arial" panose="020B0604020202020204" pitchFamily="34" charset="0"/>
                </a:rPr>
                <a:pPr algn="ctr"/>
                <a:t> $2,297,200.86 </a:t>
              </a:fld>
              <a:endParaRPr lang="en-IN" sz="1400">
                <a:solidFill>
                  <a:schemeClr val="bg1"/>
                </a:solidFill>
                <a:latin typeface="Arial" panose="020B0604020202020204" pitchFamily="34" charset="0"/>
                <a:cs typeface="Arial" panose="020B0604020202020204" pitchFamily="34" charset="0"/>
              </a:endParaRPr>
            </a:p>
          </xdr:txBody>
        </xdr:sp>
        <xdr:sp macro="" textlink="">
          <xdr:nvSpPr>
            <xdr:cNvPr id="27" name="Rectangle: Rounded Corners 26">
              <a:extLst>
                <a:ext uri="{FF2B5EF4-FFF2-40B4-BE49-F238E27FC236}">
                  <a16:creationId xmlns:a16="http://schemas.microsoft.com/office/drawing/2014/main" id="{B42FD4C3-95F9-4864-AC5D-CFC5B6490909}"/>
                </a:ext>
              </a:extLst>
            </xdr:cNvPr>
            <xdr:cNvSpPr/>
          </xdr:nvSpPr>
          <xdr:spPr>
            <a:xfrm>
              <a:off x="247650" y="2010843"/>
              <a:ext cx="2042298" cy="389458"/>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0" i="0" u="none" strike="noStrike">
                  <a:solidFill>
                    <a:schemeClr val="bg1"/>
                  </a:solidFill>
                  <a:latin typeface="Arial" panose="020B0604020202020204" pitchFamily="34" charset="0"/>
                  <a:cs typeface="Arial" panose="020B0604020202020204" pitchFamily="34" charset="0"/>
                </a:rPr>
                <a:t> </a:t>
              </a:r>
              <a:r>
                <a:rPr lang="en-US" sz="1050" b="0" i="0" u="none" strike="noStrike">
                  <a:solidFill>
                    <a:schemeClr val="bg1"/>
                  </a:solidFill>
                  <a:latin typeface="Arial" panose="020B0604020202020204" pitchFamily="34" charset="0"/>
                  <a:cs typeface="Arial" panose="020B0604020202020204" pitchFamily="34" charset="0"/>
                </a:rPr>
                <a:t>YOY</a:t>
              </a:r>
              <a:r>
                <a:rPr lang="en-US" sz="1050" b="0" i="0" u="none" strike="noStrike" baseline="0">
                  <a:solidFill>
                    <a:schemeClr val="bg1"/>
                  </a:solidFill>
                  <a:latin typeface="Arial" panose="020B0604020202020204" pitchFamily="34" charset="0"/>
                  <a:cs typeface="Arial" panose="020B0604020202020204" pitchFamily="34" charset="0"/>
                </a:rPr>
                <a:t> GROWTH</a:t>
              </a:r>
              <a:r>
                <a:rPr lang="en-US" sz="1050" b="0" i="0" u="none" strike="noStrike">
                  <a:solidFill>
                    <a:schemeClr val="bg1"/>
                  </a:solidFill>
                  <a:latin typeface="Arial" panose="020B0604020202020204" pitchFamily="34" charset="0"/>
                  <a:cs typeface="Arial" panose="020B0604020202020204" pitchFamily="34" charset="0"/>
                </a:rPr>
                <a:t> </a:t>
              </a:r>
              <a:endParaRPr lang="en-US" sz="1200" b="0" i="0" u="none" strike="noStrike">
                <a:solidFill>
                  <a:schemeClr val="bg1"/>
                </a:solidFill>
                <a:latin typeface="Arial" panose="020B0604020202020204" pitchFamily="34" charset="0"/>
                <a:cs typeface="Arial" panose="020B0604020202020204" pitchFamily="34" charset="0"/>
              </a:endParaRPr>
            </a:p>
          </xdr:txBody>
        </xdr:sp>
      </xdr:grpSp>
      <xdr:grpSp>
        <xdr:nvGrpSpPr>
          <xdr:cNvPr id="4" name="Group 3">
            <a:extLst>
              <a:ext uri="{FF2B5EF4-FFF2-40B4-BE49-F238E27FC236}">
                <a16:creationId xmlns:a16="http://schemas.microsoft.com/office/drawing/2014/main" id="{5FB6A659-23DE-47E0-84DF-CB3DD7E098C0}"/>
              </a:ext>
            </a:extLst>
          </xdr:cNvPr>
          <xdr:cNvGrpSpPr/>
        </xdr:nvGrpSpPr>
        <xdr:grpSpPr>
          <a:xfrm>
            <a:off x="3638549" y="647700"/>
            <a:ext cx="3495675" cy="1838325"/>
            <a:chOff x="85725" y="609600"/>
            <a:chExt cx="2352675" cy="1838325"/>
          </a:xfrm>
        </xdr:grpSpPr>
        <xdr:sp macro="" textlink="">
          <xdr:nvSpPr>
            <xdr:cNvPr id="20" name="Rectangle: Rounded Corners 19">
              <a:extLst>
                <a:ext uri="{FF2B5EF4-FFF2-40B4-BE49-F238E27FC236}">
                  <a16:creationId xmlns:a16="http://schemas.microsoft.com/office/drawing/2014/main" id="{913673F4-4CE2-4968-B442-30D806C86647}"/>
                </a:ext>
              </a:extLst>
            </xdr:cNvPr>
            <xdr:cNvSpPr/>
          </xdr:nvSpPr>
          <xdr:spPr>
            <a:xfrm>
              <a:off x="127121" y="609600"/>
              <a:ext cx="2281382" cy="390525"/>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a:t>PROFIT</a:t>
              </a:r>
              <a:endParaRPr lang="en-IN" sz="1100"/>
            </a:p>
          </xdr:txBody>
        </xdr:sp>
        <xdr:sp macro="" textlink="">
          <xdr:nvSpPr>
            <xdr:cNvPr id="21" name="Rectangle: Rounded Corners 20">
              <a:extLst>
                <a:ext uri="{FF2B5EF4-FFF2-40B4-BE49-F238E27FC236}">
                  <a16:creationId xmlns:a16="http://schemas.microsoft.com/office/drawing/2014/main" id="{F7431703-3F41-4FA2-B8EE-15D1D60CC2AF}"/>
                </a:ext>
              </a:extLst>
            </xdr:cNvPr>
            <xdr:cNvSpPr/>
          </xdr:nvSpPr>
          <xdr:spPr>
            <a:xfrm>
              <a:off x="85725" y="1019175"/>
              <a:ext cx="2352675" cy="14287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E17">
          <xdr:nvSpPr>
            <xdr:cNvPr id="22" name="Rectangle: Rounded Corners 21">
              <a:extLst>
                <a:ext uri="{FF2B5EF4-FFF2-40B4-BE49-F238E27FC236}">
                  <a16:creationId xmlns:a16="http://schemas.microsoft.com/office/drawing/2014/main" id="{37C6DEE5-F67F-439F-BB24-FA642A670B34}"/>
                </a:ext>
              </a:extLst>
            </xdr:cNvPr>
            <xdr:cNvSpPr/>
          </xdr:nvSpPr>
          <xdr:spPr>
            <a:xfrm>
              <a:off x="266700" y="1114425"/>
              <a:ext cx="2042298" cy="3048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7F66ED43-1C39-4391-ADB7-9E7825F0DA1C}" type="TxLink">
                <a:rPr lang="en-US" sz="1400" b="0" i="0" u="none" strike="noStrike">
                  <a:solidFill>
                    <a:schemeClr val="bg1"/>
                  </a:solidFill>
                  <a:latin typeface="Arial" panose="020B0604020202020204" pitchFamily="34" charset="0"/>
                  <a:cs typeface="Arial" panose="020B0604020202020204" pitchFamily="34" charset="0"/>
                </a:rPr>
                <a:pPr algn="ctr"/>
                <a:t> $286,397.02 </a:t>
              </a:fld>
              <a:endParaRPr lang="en-IN" sz="1800">
                <a:solidFill>
                  <a:schemeClr val="bg1"/>
                </a:solidFill>
                <a:latin typeface="Arial" panose="020B0604020202020204" pitchFamily="34" charset="0"/>
                <a:cs typeface="Arial" panose="020B0604020202020204" pitchFamily="34" charset="0"/>
              </a:endParaRPr>
            </a:p>
          </xdr:txBody>
        </xdr:sp>
        <xdr:sp macro="" textlink="">
          <xdr:nvSpPr>
            <xdr:cNvPr id="23" name="Rectangle: Rounded Corners 22">
              <a:extLst>
                <a:ext uri="{FF2B5EF4-FFF2-40B4-BE49-F238E27FC236}">
                  <a16:creationId xmlns:a16="http://schemas.microsoft.com/office/drawing/2014/main" id="{32604A15-8F5E-4BC8-9058-A9AD0D5FC69E}"/>
                </a:ext>
              </a:extLst>
            </xdr:cNvPr>
            <xdr:cNvSpPr/>
          </xdr:nvSpPr>
          <xdr:spPr>
            <a:xfrm>
              <a:off x="247650" y="2009775"/>
              <a:ext cx="2042298" cy="390525"/>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0" i="0" u="none" strike="noStrike">
                  <a:solidFill>
                    <a:schemeClr val="bg1"/>
                  </a:solidFill>
                  <a:latin typeface="Arial" panose="020B0604020202020204" pitchFamily="34" charset="0"/>
                  <a:cs typeface="Arial" panose="020B0604020202020204" pitchFamily="34" charset="0"/>
                </a:rPr>
                <a:t> </a:t>
              </a:r>
              <a:r>
                <a:rPr lang="en-US" sz="1050" b="0" i="0" u="none" strike="noStrike">
                  <a:solidFill>
                    <a:schemeClr val="bg1"/>
                  </a:solidFill>
                  <a:latin typeface="Arial" panose="020B0604020202020204" pitchFamily="34" charset="0"/>
                  <a:cs typeface="Arial" panose="020B0604020202020204" pitchFamily="34" charset="0"/>
                </a:rPr>
                <a:t>YOY</a:t>
              </a:r>
              <a:r>
                <a:rPr lang="en-US" sz="1050" b="0" i="0" u="none" strike="noStrike" baseline="0">
                  <a:solidFill>
                    <a:schemeClr val="bg1"/>
                  </a:solidFill>
                  <a:latin typeface="Arial" panose="020B0604020202020204" pitchFamily="34" charset="0"/>
                  <a:cs typeface="Arial" panose="020B0604020202020204" pitchFamily="34" charset="0"/>
                </a:rPr>
                <a:t> GROWTH</a:t>
              </a:r>
              <a:r>
                <a:rPr lang="en-US" sz="1050" b="0" i="0" u="none" strike="noStrike">
                  <a:solidFill>
                    <a:schemeClr val="bg1"/>
                  </a:solidFill>
                  <a:latin typeface="Arial" panose="020B0604020202020204" pitchFamily="34" charset="0"/>
                  <a:cs typeface="Arial" panose="020B0604020202020204" pitchFamily="34" charset="0"/>
                </a:rPr>
                <a:t> </a:t>
              </a:r>
              <a:endParaRPr lang="en-US" sz="1200" b="0" i="0" u="none" strike="noStrike">
                <a:solidFill>
                  <a:schemeClr val="bg1"/>
                </a:solidFill>
                <a:latin typeface="Arial" panose="020B0604020202020204" pitchFamily="34" charset="0"/>
                <a:cs typeface="Arial" panose="020B0604020202020204" pitchFamily="34" charset="0"/>
              </a:endParaRPr>
            </a:p>
          </xdr:txBody>
        </xdr:sp>
      </xdr:grpSp>
      <xdr:grpSp>
        <xdr:nvGrpSpPr>
          <xdr:cNvPr id="5" name="Group 4">
            <a:extLst>
              <a:ext uri="{FF2B5EF4-FFF2-40B4-BE49-F238E27FC236}">
                <a16:creationId xmlns:a16="http://schemas.microsoft.com/office/drawing/2014/main" id="{FA95E970-5D95-46A2-8ACC-380CB9A0A642}"/>
              </a:ext>
            </a:extLst>
          </xdr:cNvPr>
          <xdr:cNvGrpSpPr/>
        </xdr:nvGrpSpPr>
        <xdr:grpSpPr>
          <a:xfrm>
            <a:off x="7258049" y="657225"/>
            <a:ext cx="3533776" cy="1838325"/>
            <a:chOff x="85725" y="609600"/>
            <a:chExt cx="2352675" cy="1838325"/>
          </a:xfrm>
        </xdr:grpSpPr>
        <xdr:sp macro="" textlink="">
          <xdr:nvSpPr>
            <xdr:cNvPr id="16" name="Rectangle: Rounded Corners 15">
              <a:extLst>
                <a:ext uri="{FF2B5EF4-FFF2-40B4-BE49-F238E27FC236}">
                  <a16:creationId xmlns:a16="http://schemas.microsoft.com/office/drawing/2014/main" id="{E56B05CF-3881-4E86-A13B-DD888C4A8F59}"/>
                </a:ext>
              </a:extLst>
            </xdr:cNvPr>
            <xdr:cNvSpPr/>
          </xdr:nvSpPr>
          <xdr:spPr>
            <a:xfrm>
              <a:off x="126983" y="609600"/>
              <a:ext cx="2281382" cy="390525"/>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a:t>QUANTITY</a:t>
              </a:r>
              <a:endParaRPr lang="en-IN" sz="1100"/>
            </a:p>
          </xdr:txBody>
        </xdr:sp>
        <xdr:sp macro="" textlink="">
          <xdr:nvSpPr>
            <xdr:cNvPr id="17" name="Rectangle: Rounded Corners 16">
              <a:extLst>
                <a:ext uri="{FF2B5EF4-FFF2-40B4-BE49-F238E27FC236}">
                  <a16:creationId xmlns:a16="http://schemas.microsoft.com/office/drawing/2014/main" id="{475C8CE4-37F5-489B-B445-9CBFCC630A99}"/>
                </a:ext>
              </a:extLst>
            </xdr:cNvPr>
            <xdr:cNvSpPr/>
          </xdr:nvSpPr>
          <xdr:spPr>
            <a:xfrm>
              <a:off x="85725" y="1019175"/>
              <a:ext cx="2352675" cy="14287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H17">
          <xdr:nvSpPr>
            <xdr:cNvPr id="18" name="Rectangle: Rounded Corners 17">
              <a:extLst>
                <a:ext uri="{FF2B5EF4-FFF2-40B4-BE49-F238E27FC236}">
                  <a16:creationId xmlns:a16="http://schemas.microsoft.com/office/drawing/2014/main" id="{265EEEA4-328E-4849-AB0B-AB4A42961E5F}"/>
                </a:ext>
              </a:extLst>
            </xdr:cNvPr>
            <xdr:cNvSpPr/>
          </xdr:nvSpPr>
          <xdr:spPr>
            <a:xfrm>
              <a:off x="266700" y="1114425"/>
              <a:ext cx="2042298" cy="3048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560C65A7-71E4-496D-9BDD-501587738AA1}" type="TxLink">
                <a:rPr lang="en-US" sz="1400" b="0" i="0" u="none" strike="noStrike">
                  <a:solidFill>
                    <a:schemeClr val="bg1"/>
                  </a:solidFill>
                  <a:latin typeface="Arial" panose="020B0604020202020204" pitchFamily="34" charset="0"/>
                  <a:cs typeface="Arial" panose="020B0604020202020204" pitchFamily="34" charset="0"/>
                </a:rPr>
                <a:pPr algn="ctr"/>
                <a:t># 37873</a:t>
              </a:fld>
              <a:endParaRPr lang="en-IN" sz="1400">
                <a:solidFill>
                  <a:schemeClr val="bg1"/>
                </a:solidFill>
                <a:latin typeface="Arial" panose="020B0604020202020204" pitchFamily="34" charset="0"/>
                <a:cs typeface="Arial" panose="020B0604020202020204" pitchFamily="34" charset="0"/>
              </a:endParaRPr>
            </a:p>
          </xdr:txBody>
        </xdr:sp>
        <xdr:sp macro="" textlink="">
          <xdr:nvSpPr>
            <xdr:cNvPr id="19" name="Rectangle: Rounded Corners 18">
              <a:extLst>
                <a:ext uri="{FF2B5EF4-FFF2-40B4-BE49-F238E27FC236}">
                  <a16:creationId xmlns:a16="http://schemas.microsoft.com/office/drawing/2014/main" id="{52380925-B439-40AC-BDE1-6146025E8159}"/>
                </a:ext>
              </a:extLst>
            </xdr:cNvPr>
            <xdr:cNvSpPr/>
          </xdr:nvSpPr>
          <xdr:spPr>
            <a:xfrm>
              <a:off x="239347" y="2021433"/>
              <a:ext cx="2050600" cy="378868"/>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0" i="0" u="none" strike="noStrike">
                  <a:solidFill>
                    <a:schemeClr val="bg1"/>
                  </a:solidFill>
                  <a:latin typeface="Arial" panose="020B0604020202020204" pitchFamily="34" charset="0"/>
                  <a:cs typeface="Arial" panose="020B0604020202020204" pitchFamily="34" charset="0"/>
                </a:rPr>
                <a:t> </a:t>
              </a:r>
              <a:r>
                <a:rPr lang="en-US" sz="1050" b="0" i="0" u="none" strike="noStrike">
                  <a:solidFill>
                    <a:schemeClr val="bg1"/>
                  </a:solidFill>
                  <a:latin typeface="Arial" panose="020B0604020202020204" pitchFamily="34" charset="0"/>
                  <a:cs typeface="Arial" panose="020B0604020202020204" pitchFamily="34" charset="0"/>
                </a:rPr>
                <a:t>YOY</a:t>
              </a:r>
              <a:r>
                <a:rPr lang="en-US" sz="1050" b="0" i="0" u="none" strike="noStrike" baseline="0">
                  <a:solidFill>
                    <a:schemeClr val="bg1"/>
                  </a:solidFill>
                  <a:latin typeface="Arial" panose="020B0604020202020204" pitchFamily="34" charset="0"/>
                  <a:cs typeface="Arial" panose="020B0604020202020204" pitchFamily="34" charset="0"/>
                </a:rPr>
                <a:t> GROWTH</a:t>
              </a:r>
              <a:r>
                <a:rPr lang="en-US" sz="1050" b="0" i="0" u="none" strike="noStrike">
                  <a:solidFill>
                    <a:schemeClr val="bg1"/>
                  </a:solidFill>
                  <a:latin typeface="Arial" panose="020B0604020202020204" pitchFamily="34" charset="0"/>
                  <a:cs typeface="Arial" panose="020B0604020202020204" pitchFamily="34" charset="0"/>
                </a:rPr>
                <a:t> </a:t>
              </a:r>
              <a:endParaRPr lang="en-US" sz="1200" b="0" i="0" u="none" strike="noStrike">
                <a:solidFill>
                  <a:schemeClr val="bg1"/>
                </a:solidFill>
                <a:latin typeface="Arial" panose="020B0604020202020204" pitchFamily="34" charset="0"/>
                <a:cs typeface="Arial" panose="020B0604020202020204" pitchFamily="34" charset="0"/>
              </a:endParaRPr>
            </a:p>
          </xdr:txBody>
        </xdr:sp>
      </xdr:grpSp>
      <xdr:grpSp>
        <xdr:nvGrpSpPr>
          <xdr:cNvPr id="6" name="Group 5">
            <a:extLst>
              <a:ext uri="{FF2B5EF4-FFF2-40B4-BE49-F238E27FC236}">
                <a16:creationId xmlns:a16="http://schemas.microsoft.com/office/drawing/2014/main" id="{F31F7CDD-35B3-4441-AEC6-9466EC28B7E8}"/>
              </a:ext>
            </a:extLst>
          </xdr:cNvPr>
          <xdr:cNvGrpSpPr/>
        </xdr:nvGrpSpPr>
        <xdr:grpSpPr>
          <a:xfrm>
            <a:off x="14563724" y="657225"/>
            <a:ext cx="3476626" cy="1838325"/>
            <a:chOff x="85725" y="609600"/>
            <a:chExt cx="2352675" cy="1838325"/>
          </a:xfrm>
        </xdr:grpSpPr>
        <xdr:sp macro="" textlink="">
          <xdr:nvSpPr>
            <xdr:cNvPr id="12" name="Rectangle: Rounded Corners 11">
              <a:extLst>
                <a:ext uri="{FF2B5EF4-FFF2-40B4-BE49-F238E27FC236}">
                  <a16:creationId xmlns:a16="http://schemas.microsoft.com/office/drawing/2014/main" id="{40DD1805-F377-4974-BBD1-B86E948F5861}"/>
                </a:ext>
              </a:extLst>
            </xdr:cNvPr>
            <xdr:cNvSpPr/>
          </xdr:nvSpPr>
          <xdr:spPr>
            <a:xfrm>
              <a:off x="120746" y="609600"/>
              <a:ext cx="2281382" cy="390525"/>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a:t>PROFIT MARGIN</a:t>
              </a:r>
              <a:endParaRPr lang="en-IN" sz="1100"/>
            </a:p>
          </xdr:txBody>
        </xdr:sp>
        <xdr:sp macro="" textlink="">
          <xdr:nvSpPr>
            <xdr:cNvPr id="13" name="Rectangle: Rounded Corners 12">
              <a:extLst>
                <a:ext uri="{FF2B5EF4-FFF2-40B4-BE49-F238E27FC236}">
                  <a16:creationId xmlns:a16="http://schemas.microsoft.com/office/drawing/2014/main" id="{A386758D-C6BF-448A-8BEF-A476EDCF0D08}"/>
                </a:ext>
              </a:extLst>
            </xdr:cNvPr>
            <xdr:cNvSpPr/>
          </xdr:nvSpPr>
          <xdr:spPr>
            <a:xfrm>
              <a:off x="85725" y="1019175"/>
              <a:ext cx="2352675" cy="14287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N17">
          <xdr:nvSpPr>
            <xdr:cNvPr id="14" name="Rectangle: Rounded Corners 13">
              <a:extLst>
                <a:ext uri="{FF2B5EF4-FFF2-40B4-BE49-F238E27FC236}">
                  <a16:creationId xmlns:a16="http://schemas.microsoft.com/office/drawing/2014/main" id="{7A470227-58F1-470F-8033-8892D3C387C9}"/>
                </a:ext>
              </a:extLst>
            </xdr:cNvPr>
            <xdr:cNvSpPr/>
          </xdr:nvSpPr>
          <xdr:spPr>
            <a:xfrm>
              <a:off x="266700" y="1114425"/>
              <a:ext cx="2042298" cy="3048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0E55A691-37FA-4E42-B2DF-9FEEF5C7EBB7}" type="TxLink">
                <a:rPr lang="en-US" sz="1400" b="0" i="0" u="none" strike="noStrike">
                  <a:solidFill>
                    <a:schemeClr val="bg1"/>
                  </a:solidFill>
                  <a:latin typeface="Arial" panose="020B0604020202020204" pitchFamily="34" charset="0"/>
                  <a:cs typeface="Arial" panose="020B0604020202020204" pitchFamily="34" charset="0"/>
                </a:rPr>
                <a:pPr algn="ctr"/>
                <a:t>12.47%</a:t>
              </a:fld>
              <a:endParaRPr lang="en-IN" sz="1800">
                <a:solidFill>
                  <a:schemeClr val="bg1"/>
                </a:solidFill>
                <a:latin typeface="Arial" panose="020B0604020202020204" pitchFamily="34" charset="0"/>
                <a:cs typeface="Arial" panose="020B0604020202020204" pitchFamily="34" charset="0"/>
              </a:endParaRPr>
            </a:p>
          </xdr:txBody>
        </xdr:sp>
        <xdr:sp macro="" textlink="">
          <xdr:nvSpPr>
            <xdr:cNvPr id="15" name="Rectangle: Rounded Corners 14">
              <a:extLst>
                <a:ext uri="{FF2B5EF4-FFF2-40B4-BE49-F238E27FC236}">
                  <a16:creationId xmlns:a16="http://schemas.microsoft.com/office/drawing/2014/main" id="{9EF0B024-E632-4563-B701-57E020384DBA}"/>
                </a:ext>
              </a:extLst>
            </xdr:cNvPr>
            <xdr:cNvSpPr/>
          </xdr:nvSpPr>
          <xdr:spPr>
            <a:xfrm>
              <a:off x="236355" y="2002757"/>
              <a:ext cx="2053594" cy="397543"/>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0" i="0" u="none" strike="noStrike">
                  <a:solidFill>
                    <a:schemeClr val="bg1"/>
                  </a:solidFill>
                  <a:latin typeface="Arial" panose="020B0604020202020204" pitchFamily="34" charset="0"/>
                  <a:cs typeface="Arial" panose="020B0604020202020204" pitchFamily="34" charset="0"/>
                </a:rPr>
                <a:t> </a:t>
              </a:r>
              <a:r>
                <a:rPr lang="en-US" sz="1050" b="0" i="0" u="none" strike="noStrike">
                  <a:solidFill>
                    <a:schemeClr val="bg1"/>
                  </a:solidFill>
                  <a:latin typeface="Arial" panose="020B0604020202020204" pitchFamily="34" charset="0"/>
                  <a:cs typeface="Arial" panose="020B0604020202020204" pitchFamily="34" charset="0"/>
                </a:rPr>
                <a:t>YOY</a:t>
              </a:r>
              <a:r>
                <a:rPr lang="en-US" sz="1050" b="0" i="0" u="none" strike="noStrike" baseline="0">
                  <a:solidFill>
                    <a:schemeClr val="bg1"/>
                  </a:solidFill>
                  <a:latin typeface="Arial" panose="020B0604020202020204" pitchFamily="34" charset="0"/>
                  <a:cs typeface="Arial" panose="020B0604020202020204" pitchFamily="34" charset="0"/>
                </a:rPr>
                <a:t> GROWTH</a:t>
              </a:r>
              <a:r>
                <a:rPr lang="en-US" sz="1050" b="0" i="0" u="none" strike="noStrike">
                  <a:solidFill>
                    <a:schemeClr val="bg1"/>
                  </a:solidFill>
                  <a:latin typeface="Arial" panose="020B0604020202020204" pitchFamily="34" charset="0"/>
                  <a:cs typeface="Arial" panose="020B0604020202020204" pitchFamily="34" charset="0"/>
                </a:rPr>
                <a:t> </a:t>
              </a:r>
              <a:endParaRPr lang="en-US" sz="1200" b="0" i="0" u="none" strike="noStrike">
                <a:solidFill>
                  <a:schemeClr val="bg1"/>
                </a:solidFill>
                <a:latin typeface="Arial" panose="020B0604020202020204" pitchFamily="34" charset="0"/>
                <a:cs typeface="Arial" panose="020B0604020202020204" pitchFamily="34" charset="0"/>
              </a:endParaRPr>
            </a:p>
          </xdr:txBody>
        </xdr:sp>
      </xdr:grpSp>
      <xdr:grpSp>
        <xdr:nvGrpSpPr>
          <xdr:cNvPr id="7" name="Group 6">
            <a:extLst>
              <a:ext uri="{FF2B5EF4-FFF2-40B4-BE49-F238E27FC236}">
                <a16:creationId xmlns:a16="http://schemas.microsoft.com/office/drawing/2014/main" id="{E7F78FBB-8F6D-4D67-8AB1-B7AACE3223B4}"/>
              </a:ext>
            </a:extLst>
          </xdr:cNvPr>
          <xdr:cNvGrpSpPr/>
        </xdr:nvGrpSpPr>
        <xdr:grpSpPr>
          <a:xfrm>
            <a:off x="10915649" y="657225"/>
            <a:ext cx="3533776" cy="1838325"/>
            <a:chOff x="85725" y="609600"/>
            <a:chExt cx="2352675" cy="1838325"/>
          </a:xfrm>
        </xdr:grpSpPr>
        <xdr:sp macro="" textlink="">
          <xdr:nvSpPr>
            <xdr:cNvPr id="8" name="Rectangle: Rounded Corners 7">
              <a:extLst>
                <a:ext uri="{FF2B5EF4-FFF2-40B4-BE49-F238E27FC236}">
                  <a16:creationId xmlns:a16="http://schemas.microsoft.com/office/drawing/2014/main" id="{027D61F0-73E0-40FB-A216-767485AAB3AF}"/>
                </a:ext>
              </a:extLst>
            </xdr:cNvPr>
            <xdr:cNvSpPr/>
          </xdr:nvSpPr>
          <xdr:spPr>
            <a:xfrm>
              <a:off x="126983" y="609600"/>
              <a:ext cx="2281382" cy="390525"/>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a:t>NO. OF ORDERS</a:t>
              </a:r>
              <a:endParaRPr lang="en-IN" sz="1100"/>
            </a:p>
          </xdr:txBody>
        </xdr:sp>
        <xdr:sp macro="" textlink="">
          <xdr:nvSpPr>
            <xdr:cNvPr id="9" name="Rectangle: Rounded Corners 8">
              <a:extLst>
                <a:ext uri="{FF2B5EF4-FFF2-40B4-BE49-F238E27FC236}">
                  <a16:creationId xmlns:a16="http://schemas.microsoft.com/office/drawing/2014/main" id="{B9FE82F2-4230-466F-90CE-BA2F502CA674}"/>
                </a:ext>
              </a:extLst>
            </xdr:cNvPr>
            <xdr:cNvSpPr/>
          </xdr:nvSpPr>
          <xdr:spPr>
            <a:xfrm>
              <a:off x="85725" y="1019175"/>
              <a:ext cx="2352675" cy="14287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K17">
          <xdr:nvSpPr>
            <xdr:cNvPr id="10" name="Rectangle: Rounded Corners 9">
              <a:extLst>
                <a:ext uri="{FF2B5EF4-FFF2-40B4-BE49-F238E27FC236}">
                  <a16:creationId xmlns:a16="http://schemas.microsoft.com/office/drawing/2014/main" id="{E7B4503B-24C8-457B-93AE-77BD2431C2DF}"/>
                </a:ext>
              </a:extLst>
            </xdr:cNvPr>
            <xdr:cNvSpPr/>
          </xdr:nvSpPr>
          <xdr:spPr>
            <a:xfrm>
              <a:off x="266700" y="1114425"/>
              <a:ext cx="2042298" cy="3048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2764C7B2-BCA6-48E3-AA3C-4A1EBE3DA104}" type="TxLink">
                <a:rPr lang="en-US" sz="1400" b="0" i="0" u="none" strike="noStrike">
                  <a:solidFill>
                    <a:schemeClr val="bg1"/>
                  </a:solidFill>
                  <a:latin typeface="Arial" panose="020B0604020202020204" pitchFamily="34" charset="0"/>
                  <a:cs typeface="Arial" panose="020B0604020202020204" pitchFamily="34" charset="0"/>
                </a:rPr>
                <a:pPr algn="ctr"/>
                <a:t># 9994</a:t>
              </a:fld>
              <a:endParaRPr lang="en-IN" sz="1800">
                <a:solidFill>
                  <a:schemeClr val="bg1"/>
                </a:solidFill>
                <a:latin typeface="Arial" panose="020B0604020202020204" pitchFamily="34" charset="0"/>
                <a:cs typeface="Arial" panose="020B0604020202020204" pitchFamily="34" charset="0"/>
              </a:endParaRPr>
            </a:p>
          </xdr:txBody>
        </xdr:sp>
        <xdr:sp macro="" textlink="">
          <xdr:nvSpPr>
            <xdr:cNvPr id="11" name="Rectangle: Rounded Corners 10">
              <a:extLst>
                <a:ext uri="{FF2B5EF4-FFF2-40B4-BE49-F238E27FC236}">
                  <a16:creationId xmlns:a16="http://schemas.microsoft.com/office/drawing/2014/main" id="{9986B697-1D2A-4996-8077-2C6C43B0E90D}"/>
                </a:ext>
              </a:extLst>
            </xdr:cNvPr>
            <xdr:cNvSpPr/>
          </xdr:nvSpPr>
          <xdr:spPr>
            <a:xfrm>
              <a:off x="247650" y="2008145"/>
              <a:ext cx="2042298" cy="392156"/>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0" i="0" u="none" strike="noStrike">
                  <a:solidFill>
                    <a:schemeClr val="bg1"/>
                  </a:solidFill>
                  <a:latin typeface="Arial" panose="020B0604020202020204" pitchFamily="34" charset="0"/>
                  <a:cs typeface="Arial" panose="020B0604020202020204" pitchFamily="34" charset="0"/>
                </a:rPr>
                <a:t> </a:t>
              </a:r>
              <a:r>
                <a:rPr lang="en-US" sz="1050" b="0" i="0" u="none" strike="noStrike">
                  <a:solidFill>
                    <a:schemeClr val="bg1"/>
                  </a:solidFill>
                  <a:latin typeface="Arial" panose="020B0604020202020204" pitchFamily="34" charset="0"/>
                  <a:cs typeface="Arial" panose="020B0604020202020204" pitchFamily="34" charset="0"/>
                </a:rPr>
                <a:t>YOY</a:t>
              </a:r>
              <a:r>
                <a:rPr lang="en-US" sz="1050" b="0" i="0" u="none" strike="noStrike" baseline="0">
                  <a:solidFill>
                    <a:schemeClr val="bg1"/>
                  </a:solidFill>
                  <a:latin typeface="Arial" panose="020B0604020202020204" pitchFamily="34" charset="0"/>
                  <a:cs typeface="Arial" panose="020B0604020202020204" pitchFamily="34" charset="0"/>
                </a:rPr>
                <a:t> GROWTH</a:t>
              </a:r>
              <a:r>
                <a:rPr lang="en-US" sz="1050" b="0" i="0" u="none" strike="noStrike">
                  <a:solidFill>
                    <a:schemeClr val="bg1"/>
                  </a:solidFill>
                  <a:latin typeface="Arial" panose="020B0604020202020204" pitchFamily="34" charset="0"/>
                  <a:cs typeface="Arial" panose="020B0604020202020204" pitchFamily="34" charset="0"/>
                </a:rPr>
                <a:t> </a:t>
              </a:r>
              <a:endParaRPr lang="en-US" sz="1200" b="0" i="0" u="none" strike="noStrike">
                <a:solidFill>
                  <a:schemeClr val="bg1"/>
                </a:solidFill>
                <a:latin typeface="Arial" panose="020B0604020202020204" pitchFamily="34" charset="0"/>
                <a:cs typeface="Arial" panose="020B0604020202020204" pitchFamily="34" charset="0"/>
              </a:endParaRPr>
            </a:p>
          </xdr:txBody>
        </xdr:sp>
      </xdr:grpSp>
    </xdr:grpSp>
    <xdr:clientData/>
  </xdr:twoCellAnchor>
  <xdr:twoCellAnchor>
    <xdr:from>
      <xdr:col>1</xdr:col>
      <xdr:colOff>123825</xdr:colOff>
      <xdr:row>4</xdr:row>
      <xdr:rowOff>66674</xdr:rowOff>
    </xdr:from>
    <xdr:to>
      <xdr:col>4</xdr:col>
      <xdr:colOff>419100</xdr:colOff>
      <xdr:row>6</xdr:row>
      <xdr:rowOff>190499</xdr:rowOff>
    </xdr:to>
    <xdr:graphicFrame macro="">
      <xdr:nvGraphicFramePr>
        <xdr:cNvPr id="29" name="Chart 28">
          <a:extLst>
            <a:ext uri="{FF2B5EF4-FFF2-40B4-BE49-F238E27FC236}">
              <a16:creationId xmlns:a16="http://schemas.microsoft.com/office/drawing/2014/main" id="{406DA10A-7AE6-4579-837B-263DF3838C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85724</xdr:colOff>
      <xdr:row>4</xdr:row>
      <xdr:rowOff>76199</xdr:rowOff>
    </xdr:from>
    <xdr:to>
      <xdr:col>10</xdr:col>
      <xdr:colOff>361949</xdr:colOff>
      <xdr:row>7</xdr:row>
      <xdr:rowOff>19050</xdr:rowOff>
    </xdr:to>
    <xdr:graphicFrame macro="">
      <xdr:nvGraphicFramePr>
        <xdr:cNvPr id="30" name="Chart 29">
          <a:extLst>
            <a:ext uri="{FF2B5EF4-FFF2-40B4-BE49-F238E27FC236}">
              <a16:creationId xmlns:a16="http://schemas.microsoft.com/office/drawing/2014/main" id="{E36C13ED-C432-4A79-9070-8CA91D88FC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66675</xdr:colOff>
      <xdr:row>4</xdr:row>
      <xdr:rowOff>76200</xdr:rowOff>
    </xdr:from>
    <xdr:to>
      <xdr:col>16</xdr:col>
      <xdr:colOff>352425</xdr:colOff>
      <xdr:row>7</xdr:row>
      <xdr:rowOff>28575</xdr:rowOff>
    </xdr:to>
    <xdr:graphicFrame macro="">
      <xdr:nvGraphicFramePr>
        <xdr:cNvPr id="31" name="Chart 30">
          <a:extLst>
            <a:ext uri="{FF2B5EF4-FFF2-40B4-BE49-F238E27FC236}">
              <a16:creationId xmlns:a16="http://schemas.microsoft.com/office/drawing/2014/main" id="{593CD272-F131-4FB5-B0DE-5FDAA97F0D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28575</xdr:colOff>
      <xdr:row>4</xdr:row>
      <xdr:rowOff>66675</xdr:rowOff>
    </xdr:from>
    <xdr:to>
      <xdr:col>22</xdr:col>
      <xdr:colOff>304799</xdr:colOff>
      <xdr:row>7</xdr:row>
      <xdr:rowOff>28575</xdr:rowOff>
    </xdr:to>
    <xdr:graphicFrame macro="">
      <xdr:nvGraphicFramePr>
        <xdr:cNvPr id="32" name="Chart 31">
          <a:extLst>
            <a:ext uri="{FF2B5EF4-FFF2-40B4-BE49-F238E27FC236}">
              <a16:creationId xmlns:a16="http://schemas.microsoft.com/office/drawing/2014/main" id="{B15A84EC-5644-4881-9998-5B994ED1BA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1</xdr:colOff>
      <xdr:row>4</xdr:row>
      <xdr:rowOff>85726</xdr:rowOff>
    </xdr:from>
    <xdr:to>
      <xdr:col>28</xdr:col>
      <xdr:colOff>285751</xdr:colOff>
      <xdr:row>6</xdr:row>
      <xdr:rowOff>180976</xdr:rowOff>
    </xdr:to>
    <xdr:graphicFrame macro="">
      <xdr:nvGraphicFramePr>
        <xdr:cNvPr id="33" name="Chart 32">
          <a:extLst>
            <a:ext uri="{FF2B5EF4-FFF2-40B4-BE49-F238E27FC236}">
              <a16:creationId xmlns:a16="http://schemas.microsoft.com/office/drawing/2014/main" id="{471A062F-8C54-4422-9DCC-D16C80C921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85725</xdr:colOff>
      <xdr:row>9</xdr:row>
      <xdr:rowOff>123825</xdr:rowOff>
    </xdr:from>
    <xdr:to>
      <xdr:col>9</xdr:col>
      <xdr:colOff>238125</xdr:colOff>
      <xdr:row>38</xdr:row>
      <xdr:rowOff>161925</xdr:rowOff>
    </xdr:to>
    <xdr:sp macro="" textlink="">
      <xdr:nvSpPr>
        <xdr:cNvPr id="39" name="Rectangle: Rounded Corners 38">
          <a:extLst>
            <a:ext uri="{FF2B5EF4-FFF2-40B4-BE49-F238E27FC236}">
              <a16:creationId xmlns:a16="http://schemas.microsoft.com/office/drawing/2014/main" id="{1343E1E1-DE92-4830-8428-82B39C834207}"/>
            </a:ext>
          </a:extLst>
        </xdr:cNvPr>
        <xdr:cNvSpPr/>
      </xdr:nvSpPr>
      <xdr:spPr>
        <a:xfrm>
          <a:off x="85725" y="1838325"/>
          <a:ext cx="5638800" cy="5562600"/>
        </a:xfrm>
        <a:prstGeom prst="roundRect">
          <a:avLst>
            <a:gd name="adj" fmla="val 8531"/>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257175</xdr:colOff>
      <xdr:row>9</xdr:row>
      <xdr:rowOff>123826</xdr:rowOff>
    </xdr:from>
    <xdr:to>
      <xdr:col>29</xdr:col>
      <xdr:colOff>323850</xdr:colOff>
      <xdr:row>25</xdr:row>
      <xdr:rowOff>112680</xdr:rowOff>
    </xdr:to>
    <xdr:sp macro="" textlink="">
      <xdr:nvSpPr>
        <xdr:cNvPr id="40" name="Rectangle: Rounded Corners 39">
          <a:extLst>
            <a:ext uri="{FF2B5EF4-FFF2-40B4-BE49-F238E27FC236}">
              <a16:creationId xmlns:a16="http://schemas.microsoft.com/office/drawing/2014/main" id="{9D261753-CEDC-49FE-BED0-D4D5EBEFED11}"/>
            </a:ext>
          </a:extLst>
        </xdr:cNvPr>
        <xdr:cNvSpPr/>
      </xdr:nvSpPr>
      <xdr:spPr>
        <a:xfrm>
          <a:off x="12449175" y="1838326"/>
          <a:ext cx="5553075" cy="3036854"/>
        </a:xfrm>
        <a:prstGeom prst="roundRect">
          <a:avLst>
            <a:gd name="adj" fmla="val 8531"/>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295275</xdr:colOff>
      <xdr:row>9</xdr:row>
      <xdr:rowOff>133351</xdr:rowOff>
    </xdr:from>
    <xdr:to>
      <xdr:col>20</xdr:col>
      <xdr:colOff>180975</xdr:colOff>
      <xdr:row>25</xdr:row>
      <xdr:rowOff>95251</xdr:rowOff>
    </xdr:to>
    <xdr:sp macro="" textlink="">
      <xdr:nvSpPr>
        <xdr:cNvPr id="41" name="Rectangle: Rounded Corners 40">
          <a:extLst>
            <a:ext uri="{FF2B5EF4-FFF2-40B4-BE49-F238E27FC236}">
              <a16:creationId xmlns:a16="http://schemas.microsoft.com/office/drawing/2014/main" id="{A9CBD5C7-F7B5-4AE2-BB30-BFC179EC627C}"/>
            </a:ext>
          </a:extLst>
        </xdr:cNvPr>
        <xdr:cNvSpPr/>
      </xdr:nvSpPr>
      <xdr:spPr>
        <a:xfrm>
          <a:off x="5781675" y="1847851"/>
          <a:ext cx="6591300" cy="3009900"/>
        </a:xfrm>
        <a:prstGeom prst="roundRect">
          <a:avLst>
            <a:gd name="adj" fmla="val 8531"/>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295274</xdr:colOff>
      <xdr:row>25</xdr:row>
      <xdr:rowOff>152399</xdr:rowOff>
    </xdr:from>
    <xdr:to>
      <xdr:col>15</xdr:col>
      <xdr:colOff>228599</xdr:colOff>
      <xdr:row>38</xdr:row>
      <xdr:rowOff>171450</xdr:rowOff>
    </xdr:to>
    <xdr:sp macro="" textlink="">
      <xdr:nvSpPr>
        <xdr:cNvPr id="42" name="Rectangle: Rounded Corners 41">
          <a:extLst>
            <a:ext uri="{FF2B5EF4-FFF2-40B4-BE49-F238E27FC236}">
              <a16:creationId xmlns:a16="http://schemas.microsoft.com/office/drawing/2014/main" id="{A8335A0F-01F3-4C17-90BB-A9744C0B72D1}"/>
            </a:ext>
          </a:extLst>
        </xdr:cNvPr>
        <xdr:cNvSpPr/>
      </xdr:nvSpPr>
      <xdr:spPr>
        <a:xfrm>
          <a:off x="5825919" y="4761270"/>
          <a:ext cx="3620422" cy="2415664"/>
        </a:xfrm>
        <a:prstGeom prst="roundRect">
          <a:avLst>
            <a:gd name="adj" fmla="val 8531"/>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228600</xdr:colOff>
      <xdr:row>11</xdr:row>
      <xdr:rowOff>142874</xdr:rowOff>
    </xdr:from>
    <xdr:to>
      <xdr:col>9</xdr:col>
      <xdr:colOff>73621</xdr:colOff>
      <xdr:row>37</xdr:row>
      <xdr:rowOff>42807</xdr:rowOff>
    </xdr:to>
    <xdr:graphicFrame macro="">
      <xdr:nvGraphicFramePr>
        <xdr:cNvPr id="43" name="Chart 42">
          <a:extLst>
            <a:ext uri="{FF2B5EF4-FFF2-40B4-BE49-F238E27FC236}">
              <a16:creationId xmlns:a16="http://schemas.microsoft.com/office/drawing/2014/main" id="{8A5C87CE-E073-487B-B742-864CB0CF75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21</xdr:col>
      <xdr:colOff>52903</xdr:colOff>
      <xdr:row>12</xdr:row>
      <xdr:rowOff>0</xdr:rowOff>
    </xdr:from>
    <xdr:to>
      <xdr:col>29</xdr:col>
      <xdr:colOff>5930</xdr:colOff>
      <xdr:row>25</xdr:row>
      <xdr:rowOff>6762</xdr:rowOff>
    </xdr:to>
    <mc:AlternateContent xmlns:mc="http://schemas.openxmlformats.org/markup-compatibility/2006">
      <mc:Choice xmlns:cx1="http://schemas.microsoft.com/office/drawing/2015/9/8/chartex" Requires="cx1">
        <xdr:graphicFrame macro="">
          <xdr:nvGraphicFramePr>
            <xdr:cNvPr id="44" name="Chart 43">
              <a:extLst>
                <a:ext uri="{FF2B5EF4-FFF2-40B4-BE49-F238E27FC236}">
                  <a16:creationId xmlns:a16="http://schemas.microsoft.com/office/drawing/2014/main" id="{54A4ADFF-3C04-49B0-B210-A32A21216AC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2854503" y="2286000"/>
              <a:ext cx="4829827" cy="248326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472234</xdr:colOff>
      <xdr:row>12</xdr:row>
      <xdr:rowOff>28575</xdr:rowOff>
    </xdr:from>
    <xdr:to>
      <xdr:col>19</xdr:col>
      <xdr:colOff>429171</xdr:colOff>
      <xdr:row>25</xdr:row>
      <xdr:rowOff>30067</xdr:rowOff>
    </xdr:to>
    <xdr:graphicFrame macro="">
      <xdr:nvGraphicFramePr>
        <xdr:cNvPr id="45" name="Chart 44">
          <a:extLst>
            <a:ext uri="{FF2B5EF4-FFF2-40B4-BE49-F238E27FC236}">
              <a16:creationId xmlns:a16="http://schemas.microsoft.com/office/drawing/2014/main" id="{AFA5AAFB-17F0-4A29-A74E-AF4371D47B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466725</xdr:colOff>
      <xdr:row>27</xdr:row>
      <xdr:rowOff>95251</xdr:rowOff>
    </xdr:from>
    <xdr:to>
      <xdr:col>14</xdr:col>
      <xdr:colOff>495300</xdr:colOff>
      <xdr:row>38</xdr:row>
      <xdr:rowOff>114301</xdr:rowOff>
    </xdr:to>
    <xdr:graphicFrame macro="">
      <xdr:nvGraphicFramePr>
        <xdr:cNvPr id="46" name="Chart 45">
          <a:extLst>
            <a:ext uri="{FF2B5EF4-FFF2-40B4-BE49-F238E27FC236}">
              <a16:creationId xmlns:a16="http://schemas.microsoft.com/office/drawing/2014/main" id="{FE54FAE7-F47C-4B92-B8B2-4E1FA94F2C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342901</xdr:colOff>
      <xdr:row>10</xdr:row>
      <xdr:rowOff>38100</xdr:rowOff>
    </xdr:from>
    <xdr:to>
      <xdr:col>5</xdr:col>
      <xdr:colOff>533401</xdr:colOff>
      <xdr:row>12</xdr:row>
      <xdr:rowOff>0</xdr:rowOff>
    </xdr:to>
    <xdr:sp macro="" textlink="">
      <xdr:nvSpPr>
        <xdr:cNvPr id="47" name="Rectangle: Rounded Corners 46">
          <a:extLst>
            <a:ext uri="{FF2B5EF4-FFF2-40B4-BE49-F238E27FC236}">
              <a16:creationId xmlns:a16="http://schemas.microsoft.com/office/drawing/2014/main" id="{BCCB91A6-345A-4E67-A53E-E7E03B889967}"/>
            </a:ext>
          </a:extLst>
        </xdr:cNvPr>
        <xdr:cNvSpPr/>
      </xdr:nvSpPr>
      <xdr:spPr>
        <a:xfrm>
          <a:off x="342901" y="1943100"/>
          <a:ext cx="3238500" cy="3429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b="0" i="0" u="none" strike="noStrike">
              <a:solidFill>
                <a:schemeClr val="bg1"/>
              </a:solidFill>
              <a:latin typeface="Arial" panose="020B0604020202020204" pitchFamily="34" charset="0"/>
              <a:ea typeface="+mn-ea"/>
              <a:cs typeface="Arial" panose="020B0604020202020204" pitchFamily="34" charset="0"/>
            </a:rPr>
            <a:t>SALES AND PROFIT ANALYSIS</a:t>
          </a:r>
        </a:p>
      </xdr:txBody>
    </xdr:sp>
    <xdr:clientData/>
  </xdr:twoCellAnchor>
  <xdr:twoCellAnchor>
    <xdr:from>
      <xdr:col>20</xdr:col>
      <xdr:colOff>473171</xdr:colOff>
      <xdr:row>10</xdr:row>
      <xdr:rowOff>38101</xdr:rowOff>
    </xdr:from>
    <xdr:to>
      <xdr:col>26</xdr:col>
      <xdr:colOff>197519</xdr:colOff>
      <xdr:row>11</xdr:row>
      <xdr:rowOff>121416</xdr:rowOff>
    </xdr:to>
    <xdr:sp macro="" textlink="">
      <xdr:nvSpPr>
        <xdr:cNvPr id="48" name="Rectangle: Rounded Corners 47">
          <a:extLst>
            <a:ext uri="{FF2B5EF4-FFF2-40B4-BE49-F238E27FC236}">
              <a16:creationId xmlns:a16="http://schemas.microsoft.com/office/drawing/2014/main" id="{8CDB9B64-415D-4803-9892-D0729D7D85FD}"/>
            </a:ext>
          </a:extLst>
        </xdr:cNvPr>
        <xdr:cNvSpPr/>
      </xdr:nvSpPr>
      <xdr:spPr>
        <a:xfrm>
          <a:off x="12665171" y="1943101"/>
          <a:ext cx="3381948" cy="273815"/>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b="0" i="0" u="none" strike="noStrike">
              <a:solidFill>
                <a:schemeClr val="bg1"/>
              </a:solidFill>
              <a:latin typeface="Arial" panose="020B0604020202020204" pitchFamily="34" charset="0"/>
              <a:ea typeface="+mn-ea"/>
              <a:cs typeface="Arial" panose="020B0604020202020204" pitchFamily="34" charset="0"/>
            </a:rPr>
            <a:t>CATEGORY</a:t>
          </a:r>
          <a:r>
            <a:rPr lang="en-IN" sz="1400" b="0" i="0" u="none" strike="noStrike" baseline="0">
              <a:solidFill>
                <a:schemeClr val="bg1"/>
              </a:solidFill>
              <a:latin typeface="Arial" panose="020B0604020202020204" pitchFamily="34" charset="0"/>
              <a:ea typeface="+mn-ea"/>
              <a:cs typeface="Arial" panose="020B0604020202020204" pitchFamily="34" charset="0"/>
            </a:rPr>
            <a:t> WISE PLOT</a:t>
          </a:r>
          <a:endParaRPr lang="en-IN" sz="1400" b="0" i="0" u="none" strike="noStrike">
            <a:solidFill>
              <a:schemeClr val="bg1"/>
            </a:solidFill>
            <a:latin typeface="Arial" panose="020B0604020202020204" pitchFamily="34" charset="0"/>
            <a:ea typeface="+mn-ea"/>
            <a:cs typeface="Arial" panose="020B0604020202020204" pitchFamily="34" charset="0"/>
          </a:endParaRPr>
        </a:p>
      </xdr:txBody>
    </xdr:sp>
    <xdr:clientData/>
  </xdr:twoCellAnchor>
  <xdr:twoCellAnchor>
    <xdr:from>
      <xdr:col>9</xdr:col>
      <xdr:colOff>485775</xdr:colOff>
      <xdr:row>10</xdr:row>
      <xdr:rowOff>9525</xdr:rowOff>
    </xdr:from>
    <xdr:to>
      <xdr:col>15</xdr:col>
      <xdr:colOff>108637</xdr:colOff>
      <xdr:row>11</xdr:row>
      <xdr:rowOff>101204</xdr:rowOff>
    </xdr:to>
    <xdr:sp macro="" textlink="">
      <xdr:nvSpPr>
        <xdr:cNvPr id="49" name="Rectangle: Rounded Corners 48">
          <a:extLst>
            <a:ext uri="{FF2B5EF4-FFF2-40B4-BE49-F238E27FC236}">
              <a16:creationId xmlns:a16="http://schemas.microsoft.com/office/drawing/2014/main" id="{1EFE8A27-92CB-4CAE-9520-FAD76432886A}"/>
            </a:ext>
          </a:extLst>
        </xdr:cNvPr>
        <xdr:cNvSpPr/>
      </xdr:nvSpPr>
      <xdr:spPr>
        <a:xfrm>
          <a:off x="5972175" y="1914525"/>
          <a:ext cx="3280462" cy="282179"/>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b="0" i="0" u="none" strike="noStrike">
              <a:solidFill>
                <a:schemeClr val="bg1"/>
              </a:solidFill>
              <a:latin typeface="Arial" panose="020B0604020202020204" pitchFamily="34" charset="0"/>
              <a:ea typeface="+mn-ea"/>
              <a:cs typeface="Arial" panose="020B0604020202020204" pitchFamily="34" charset="0"/>
            </a:rPr>
            <a:t>TOP</a:t>
          </a:r>
          <a:r>
            <a:rPr lang="en-IN" sz="1400" b="0" i="0" u="none" strike="noStrike" baseline="0">
              <a:solidFill>
                <a:schemeClr val="bg1"/>
              </a:solidFill>
              <a:latin typeface="Arial" panose="020B0604020202020204" pitchFamily="34" charset="0"/>
              <a:ea typeface="+mn-ea"/>
              <a:cs typeface="Arial" panose="020B0604020202020204" pitchFamily="34" charset="0"/>
            </a:rPr>
            <a:t> 5 SUB-CATEGORIES</a:t>
          </a:r>
          <a:endParaRPr lang="en-IN" sz="1400" b="0" i="0" u="none" strike="noStrike">
            <a:solidFill>
              <a:schemeClr val="bg1"/>
            </a:solidFill>
            <a:latin typeface="Arial" panose="020B0604020202020204" pitchFamily="34" charset="0"/>
            <a:ea typeface="+mn-ea"/>
            <a:cs typeface="Arial" panose="020B0604020202020204"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2</xdr:col>
          <xdr:colOff>449261</xdr:colOff>
          <xdr:row>7</xdr:row>
          <xdr:rowOff>77788</xdr:rowOff>
        </xdr:from>
        <xdr:to>
          <xdr:col>5</xdr:col>
          <xdr:colOff>189790</xdr:colOff>
          <xdr:row>8</xdr:row>
          <xdr:rowOff>142875</xdr:rowOff>
        </xdr:to>
        <xdr:pic>
          <xdr:nvPicPr>
            <xdr:cNvPr id="62" name="Picture 61">
              <a:extLst>
                <a:ext uri="{FF2B5EF4-FFF2-40B4-BE49-F238E27FC236}">
                  <a16:creationId xmlns:a16="http://schemas.microsoft.com/office/drawing/2014/main" id="{631EFF34-53EE-4E05-9E3C-ED4B22989D3B}"/>
                </a:ext>
              </a:extLst>
            </xdr:cNvPr>
            <xdr:cNvPicPr>
              <a:picLocks noChangeAspect="1" noChangeArrowheads="1"/>
              <a:extLst>
                <a:ext uri="{84589F7E-364E-4C9E-8A38-B11213B215E9}">
                  <a14:cameraTool cellRange="'Kpi YOY'!$B$10" spid="_x0000_s13379"/>
                </a:ext>
              </a:extLst>
            </xdr:cNvPicPr>
          </xdr:nvPicPr>
          <xdr:blipFill>
            <a:blip xmlns:r="http://schemas.openxmlformats.org/officeDocument/2006/relationships" r:embed="rId10"/>
            <a:srcRect/>
            <a:stretch>
              <a:fillRect/>
            </a:stretch>
          </xdr:blipFill>
          <xdr:spPr bwMode="auto">
            <a:xfrm>
              <a:off x="1668461" y="1411288"/>
              <a:ext cx="1569329" cy="25558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392111</xdr:colOff>
          <xdr:row>7</xdr:row>
          <xdr:rowOff>96838</xdr:rowOff>
        </xdr:from>
        <xdr:to>
          <xdr:col>11</xdr:col>
          <xdr:colOff>132640</xdr:colOff>
          <xdr:row>8</xdr:row>
          <xdr:rowOff>161925</xdr:rowOff>
        </xdr:to>
        <xdr:pic>
          <xdr:nvPicPr>
            <xdr:cNvPr id="64" name="Picture 63">
              <a:extLst>
                <a:ext uri="{FF2B5EF4-FFF2-40B4-BE49-F238E27FC236}">
                  <a16:creationId xmlns:a16="http://schemas.microsoft.com/office/drawing/2014/main" id="{FD8029B5-BFE9-48B3-A55D-11926C2CEB3B}"/>
                </a:ext>
              </a:extLst>
            </xdr:cNvPr>
            <xdr:cNvPicPr>
              <a:picLocks noChangeAspect="1" noChangeArrowheads="1"/>
              <a:extLst>
                <a:ext uri="{84589F7E-364E-4C9E-8A38-B11213B215E9}">
                  <a14:cameraTool cellRange="'Kpi YOY'!$C$10" spid="_x0000_s13380"/>
                </a:ext>
              </a:extLst>
            </xdr:cNvPicPr>
          </xdr:nvPicPr>
          <xdr:blipFill>
            <a:blip xmlns:r="http://schemas.openxmlformats.org/officeDocument/2006/relationships" r:embed="rId11"/>
            <a:srcRect/>
            <a:stretch>
              <a:fillRect/>
            </a:stretch>
          </xdr:blipFill>
          <xdr:spPr bwMode="auto">
            <a:xfrm>
              <a:off x="5268911" y="1430338"/>
              <a:ext cx="1569329" cy="25558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420686</xdr:colOff>
          <xdr:row>7</xdr:row>
          <xdr:rowOff>115888</xdr:rowOff>
        </xdr:from>
        <xdr:to>
          <xdr:col>17</xdr:col>
          <xdr:colOff>161215</xdr:colOff>
          <xdr:row>8</xdr:row>
          <xdr:rowOff>180975</xdr:rowOff>
        </xdr:to>
        <xdr:pic>
          <xdr:nvPicPr>
            <xdr:cNvPr id="66" name="Picture 65">
              <a:extLst>
                <a:ext uri="{FF2B5EF4-FFF2-40B4-BE49-F238E27FC236}">
                  <a16:creationId xmlns:a16="http://schemas.microsoft.com/office/drawing/2014/main" id="{D59C04AA-C773-4208-A1EB-90742FC4330B}"/>
                </a:ext>
              </a:extLst>
            </xdr:cNvPr>
            <xdr:cNvPicPr>
              <a:picLocks noChangeAspect="1" noChangeArrowheads="1"/>
              <a:extLst>
                <a:ext uri="{84589F7E-364E-4C9E-8A38-B11213B215E9}">
                  <a14:cameraTool cellRange="'Kpi YOY'!$D$10" spid="_x0000_s13381"/>
                </a:ext>
              </a:extLst>
            </xdr:cNvPicPr>
          </xdr:nvPicPr>
          <xdr:blipFill>
            <a:blip xmlns:r="http://schemas.openxmlformats.org/officeDocument/2006/relationships" r:embed="rId12"/>
            <a:srcRect/>
            <a:stretch>
              <a:fillRect/>
            </a:stretch>
          </xdr:blipFill>
          <xdr:spPr bwMode="auto">
            <a:xfrm>
              <a:off x="8955086" y="1449388"/>
              <a:ext cx="1569329" cy="25558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382586</xdr:colOff>
          <xdr:row>7</xdr:row>
          <xdr:rowOff>96838</xdr:rowOff>
        </xdr:from>
        <xdr:to>
          <xdr:col>23</xdr:col>
          <xdr:colOff>123115</xdr:colOff>
          <xdr:row>8</xdr:row>
          <xdr:rowOff>161925</xdr:rowOff>
        </xdr:to>
        <xdr:pic>
          <xdr:nvPicPr>
            <xdr:cNvPr id="68" name="Picture 67">
              <a:extLst>
                <a:ext uri="{FF2B5EF4-FFF2-40B4-BE49-F238E27FC236}">
                  <a16:creationId xmlns:a16="http://schemas.microsoft.com/office/drawing/2014/main" id="{FDCCAF44-22C3-4C6E-9183-4FDA9D4B7823}"/>
                </a:ext>
              </a:extLst>
            </xdr:cNvPr>
            <xdr:cNvPicPr>
              <a:picLocks noChangeAspect="1" noChangeArrowheads="1"/>
              <a:extLst>
                <a:ext uri="{84589F7E-364E-4C9E-8A38-B11213B215E9}">
                  <a14:cameraTool cellRange="'Kpi YOY'!$E$10" spid="_x0000_s13382"/>
                </a:ext>
              </a:extLst>
            </xdr:cNvPicPr>
          </xdr:nvPicPr>
          <xdr:blipFill>
            <a:blip xmlns:r="http://schemas.openxmlformats.org/officeDocument/2006/relationships" r:embed="rId13"/>
            <a:srcRect/>
            <a:stretch>
              <a:fillRect/>
            </a:stretch>
          </xdr:blipFill>
          <xdr:spPr bwMode="auto">
            <a:xfrm>
              <a:off x="12574586" y="1430338"/>
              <a:ext cx="1569329" cy="25558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325436</xdr:colOff>
          <xdr:row>7</xdr:row>
          <xdr:rowOff>96838</xdr:rowOff>
        </xdr:from>
        <xdr:to>
          <xdr:col>29</xdr:col>
          <xdr:colOff>65965</xdr:colOff>
          <xdr:row>8</xdr:row>
          <xdr:rowOff>161925</xdr:rowOff>
        </xdr:to>
        <xdr:pic>
          <xdr:nvPicPr>
            <xdr:cNvPr id="70" name="Picture 69">
              <a:extLst>
                <a:ext uri="{FF2B5EF4-FFF2-40B4-BE49-F238E27FC236}">
                  <a16:creationId xmlns:a16="http://schemas.microsoft.com/office/drawing/2014/main" id="{AFC95B75-268F-41BF-A538-62E180A325CA}"/>
                </a:ext>
              </a:extLst>
            </xdr:cNvPr>
            <xdr:cNvPicPr>
              <a:picLocks noChangeAspect="1" noChangeArrowheads="1"/>
              <a:extLst>
                <a:ext uri="{84589F7E-364E-4C9E-8A38-B11213B215E9}">
                  <a14:cameraTool cellRange="'Kpi YOY'!$F$10" spid="_x0000_s13383"/>
                </a:ext>
              </a:extLst>
            </xdr:cNvPicPr>
          </xdr:nvPicPr>
          <xdr:blipFill>
            <a:blip xmlns:r="http://schemas.openxmlformats.org/officeDocument/2006/relationships" r:embed="rId14"/>
            <a:srcRect/>
            <a:stretch>
              <a:fillRect/>
            </a:stretch>
          </xdr:blipFill>
          <xdr:spPr bwMode="auto">
            <a:xfrm>
              <a:off x="16175036" y="1430338"/>
              <a:ext cx="1569329" cy="255587"/>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23</xdr:col>
      <xdr:colOff>314325</xdr:colOff>
      <xdr:row>25</xdr:row>
      <xdr:rowOff>161924</xdr:rowOff>
    </xdr:from>
    <xdr:to>
      <xdr:col>29</xdr:col>
      <xdr:colOff>314324</xdr:colOff>
      <xdr:row>38</xdr:row>
      <xdr:rowOff>180975</xdr:rowOff>
    </xdr:to>
    <xdr:sp macro="" textlink="">
      <xdr:nvSpPr>
        <xdr:cNvPr id="72" name="Rectangle: Rounded Corners 71">
          <a:extLst>
            <a:ext uri="{FF2B5EF4-FFF2-40B4-BE49-F238E27FC236}">
              <a16:creationId xmlns:a16="http://schemas.microsoft.com/office/drawing/2014/main" id="{CC83EEA2-BF50-4F5E-9E94-8DC56856076B}"/>
            </a:ext>
          </a:extLst>
        </xdr:cNvPr>
        <xdr:cNvSpPr/>
      </xdr:nvSpPr>
      <xdr:spPr>
        <a:xfrm>
          <a:off x="14335125" y="4924424"/>
          <a:ext cx="3657599" cy="2495551"/>
        </a:xfrm>
        <a:prstGeom prst="roundRect">
          <a:avLst>
            <a:gd name="adj" fmla="val 8531"/>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381000</xdr:colOff>
      <xdr:row>26</xdr:row>
      <xdr:rowOff>47625</xdr:rowOff>
    </xdr:from>
    <xdr:to>
      <xdr:col>14</xdr:col>
      <xdr:colOff>38100</xdr:colOff>
      <xdr:row>27</xdr:row>
      <xdr:rowOff>139304</xdr:rowOff>
    </xdr:to>
    <xdr:sp macro="" textlink="">
      <xdr:nvSpPr>
        <xdr:cNvPr id="73" name="Rectangle: Rounded Corners 72">
          <a:extLst>
            <a:ext uri="{FF2B5EF4-FFF2-40B4-BE49-F238E27FC236}">
              <a16:creationId xmlns:a16="http://schemas.microsoft.com/office/drawing/2014/main" id="{FD8A1453-4AFD-4CA6-BA54-EB90D13CF033}"/>
            </a:ext>
          </a:extLst>
        </xdr:cNvPr>
        <xdr:cNvSpPr/>
      </xdr:nvSpPr>
      <xdr:spPr>
        <a:xfrm>
          <a:off x="5911645" y="4840851"/>
          <a:ext cx="2729681" cy="276034"/>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b="0" i="0" u="none" strike="noStrike">
              <a:solidFill>
                <a:schemeClr val="bg1"/>
              </a:solidFill>
              <a:latin typeface="Arial" panose="020B0604020202020204" pitchFamily="34" charset="0"/>
              <a:ea typeface="+mn-ea"/>
              <a:cs typeface="Arial" panose="020B0604020202020204" pitchFamily="34" charset="0"/>
            </a:rPr>
            <a:t>CATEGORY WISE SALES %</a:t>
          </a:r>
        </a:p>
      </xdr:txBody>
    </xdr:sp>
    <xdr:clientData/>
  </xdr:twoCellAnchor>
  <xdr:twoCellAnchor editAs="oneCell">
    <xdr:from>
      <xdr:col>23</xdr:col>
      <xdr:colOff>438151</xdr:colOff>
      <xdr:row>28</xdr:row>
      <xdr:rowOff>38101</xdr:rowOff>
    </xdr:from>
    <xdr:to>
      <xdr:col>25</xdr:col>
      <xdr:colOff>180975</xdr:colOff>
      <xdr:row>38</xdr:row>
      <xdr:rowOff>85725</xdr:rowOff>
    </xdr:to>
    <mc:AlternateContent xmlns:mc="http://schemas.openxmlformats.org/markup-compatibility/2006" xmlns:a14="http://schemas.microsoft.com/office/drawing/2010/main">
      <mc:Choice Requires="a14">
        <xdr:graphicFrame macro="">
          <xdr:nvGraphicFramePr>
            <xdr:cNvPr id="74" name="Year 1">
              <a:extLst>
                <a:ext uri="{FF2B5EF4-FFF2-40B4-BE49-F238E27FC236}">
                  <a16:creationId xmlns:a16="http://schemas.microsoft.com/office/drawing/2014/main" id="{4C54D161-DFE7-4F29-808C-424437E575FB}"/>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4572022" y="5200036"/>
              <a:ext cx="971856" cy="18911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238125</xdr:colOff>
      <xdr:row>28</xdr:row>
      <xdr:rowOff>38101</xdr:rowOff>
    </xdr:from>
    <xdr:to>
      <xdr:col>27</xdr:col>
      <xdr:colOff>238125</xdr:colOff>
      <xdr:row>38</xdr:row>
      <xdr:rowOff>85725</xdr:rowOff>
    </xdr:to>
    <mc:AlternateContent xmlns:mc="http://schemas.openxmlformats.org/markup-compatibility/2006" xmlns:a14="http://schemas.microsoft.com/office/drawing/2010/main">
      <mc:Choice Requires="a14">
        <xdr:graphicFrame macro="">
          <xdr:nvGraphicFramePr>
            <xdr:cNvPr id="75" name="Segment 1">
              <a:extLst>
                <a:ext uri="{FF2B5EF4-FFF2-40B4-BE49-F238E27FC236}">
                  <a16:creationId xmlns:a16="http://schemas.microsoft.com/office/drawing/2014/main" id="{352A80A2-3873-4C7D-A9A4-09767F59FFE4}"/>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5478125" y="5372101"/>
              <a:ext cx="1219200" cy="19526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266701</xdr:colOff>
      <xdr:row>28</xdr:row>
      <xdr:rowOff>38101</xdr:rowOff>
    </xdr:from>
    <xdr:to>
      <xdr:col>29</xdr:col>
      <xdr:colOff>190501</xdr:colOff>
      <xdr:row>38</xdr:row>
      <xdr:rowOff>110599</xdr:rowOff>
    </xdr:to>
    <mc:AlternateContent xmlns:mc="http://schemas.openxmlformats.org/markup-compatibility/2006" xmlns:a14="http://schemas.microsoft.com/office/drawing/2010/main">
      <mc:Choice Requires="a14">
        <xdr:graphicFrame macro="">
          <xdr:nvGraphicFramePr>
            <xdr:cNvPr id="76" name="Region 1">
              <a:extLst>
                <a:ext uri="{FF2B5EF4-FFF2-40B4-BE49-F238E27FC236}">
                  <a16:creationId xmlns:a16="http://schemas.microsoft.com/office/drawing/2014/main" id="{35145A61-5540-4BFE-A484-1D0C1112EE14}"/>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6725901" y="5372101"/>
              <a:ext cx="1143000" cy="197749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23</xdr:col>
      <xdr:colOff>438149</xdr:colOff>
      <xdr:row>26</xdr:row>
      <xdr:rowOff>47625</xdr:rowOff>
    </xdr:from>
    <xdr:to>
      <xdr:col>26</xdr:col>
      <xdr:colOff>209550</xdr:colOff>
      <xdr:row>27</xdr:row>
      <xdr:rowOff>139304</xdr:rowOff>
    </xdr:to>
    <xdr:sp macro="" textlink="">
      <xdr:nvSpPr>
        <xdr:cNvPr id="77" name="Rectangle: Rounded Corners 76">
          <a:extLst>
            <a:ext uri="{FF2B5EF4-FFF2-40B4-BE49-F238E27FC236}">
              <a16:creationId xmlns:a16="http://schemas.microsoft.com/office/drawing/2014/main" id="{1D9EF872-AF1B-4C7D-8052-DA67258AEE05}"/>
            </a:ext>
          </a:extLst>
        </xdr:cNvPr>
        <xdr:cNvSpPr/>
      </xdr:nvSpPr>
      <xdr:spPr>
        <a:xfrm>
          <a:off x="14458949" y="5000625"/>
          <a:ext cx="1600201" cy="282179"/>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b="0" i="0" u="none" strike="noStrike">
              <a:solidFill>
                <a:schemeClr val="bg1"/>
              </a:solidFill>
              <a:latin typeface="Arial" panose="020B0604020202020204" pitchFamily="34" charset="0"/>
              <a:ea typeface="+mn-ea"/>
              <a:cs typeface="Arial" panose="020B0604020202020204" pitchFamily="34" charset="0"/>
            </a:rPr>
            <a:t>FILTERS</a:t>
          </a:r>
        </a:p>
      </xdr:txBody>
    </xdr:sp>
    <xdr:clientData/>
  </xdr:twoCellAnchor>
  <xdr:twoCellAnchor>
    <xdr:from>
      <xdr:col>15</xdr:col>
      <xdr:colOff>368710</xdr:colOff>
      <xdr:row>28</xdr:row>
      <xdr:rowOff>0</xdr:rowOff>
    </xdr:from>
    <xdr:to>
      <xdr:col>23</xdr:col>
      <xdr:colOff>168992</xdr:colOff>
      <xdr:row>38</xdr:row>
      <xdr:rowOff>46089</xdr:rowOff>
    </xdr:to>
    <mc:AlternateContent xmlns:mc="http://schemas.openxmlformats.org/markup-compatibility/2006">
      <mc:Choice xmlns:cx4="http://schemas.microsoft.com/office/drawing/2016/5/10/chartex" Requires="cx4">
        <xdr:graphicFrame macro="">
          <xdr:nvGraphicFramePr>
            <xdr:cNvPr id="34" name="Chart 33">
              <a:extLst>
                <a:ext uri="{FF2B5EF4-FFF2-40B4-BE49-F238E27FC236}">
                  <a16:creationId xmlns:a16="http://schemas.microsoft.com/office/drawing/2014/main" id="{7D56824A-3C0C-4F92-86F1-C54FA38B7C2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9512710" y="5334000"/>
              <a:ext cx="4677082" cy="195108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413570</xdr:colOff>
      <xdr:row>26</xdr:row>
      <xdr:rowOff>47625</xdr:rowOff>
    </xdr:from>
    <xdr:to>
      <xdr:col>20</xdr:col>
      <xdr:colOff>70670</xdr:colOff>
      <xdr:row>27</xdr:row>
      <xdr:rowOff>139304</xdr:rowOff>
    </xdr:to>
    <xdr:sp macro="" textlink="">
      <xdr:nvSpPr>
        <xdr:cNvPr id="36" name="Rectangle: Rounded Corners 35">
          <a:extLst>
            <a:ext uri="{FF2B5EF4-FFF2-40B4-BE49-F238E27FC236}">
              <a16:creationId xmlns:a16="http://schemas.microsoft.com/office/drawing/2014/main" id="{9892FDE7-0505-4314-A7DF-7CEF9DC0A821}"/>
            </a:ext>
          </a:extLst>
        </xdr:cNvPr>
        <xdr:cNvSpPr/>
      </xdr:nvSpPr>
      <xdr:spPr>
        <a:xfrm>
          <a:off x="9631312" y="4840851"/>
          <a:ext cx="2729681" cy="276034"/>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b="0" i="0" u="none" strike="noStrike">
              <a:solidFill>
                <a:schemeClr val="bg1"/>
              </a:solidFill>
              <a:latin typeface="Arial" panose="020B0604020202020204" pitchFamily="34" charset="0"/>
              <a:ea typeface="+mn-ea"/>
              <a:cs typeface="Arial" panose="020B0604020202020204" pitchFamily="34" charset="0"/>
            </a:rPr>
            <a:t>SALES</a:t>
          </a:r>
          <a:r>
            <a:rPr lang="en-IN" sz="1400" b="0" i="0" u="none" strike="noStrike" baseline="0">
              <a:solidFill>
                <a:schemeClr val="bg1"/>
              </a:solidFill>
              <a:latin typeface="Arial" panose="020B0604020202020204" pitchFamily="34" charset="0"/>
              <a:ea typeface="+mn-ea"/>
              <a:cs typeface="Arial" panose="020B0604020202020204" pitchFamily="34" charset="0"/>
            </a:rPr>
            <a:t> BY STATE</a:t>
          </a:r>
          <a:endParaRPr lang="en-IN" sz="1400" b="0" i="0" u="none" strike="noStrike">
            <a:solidFill>
              <a:schemeClr val="bg1"/>
            </a:solidFill>
            <a:latin typeface="Arial" panose="020B0604020202020204" pitchFamily="34" charset="0"/>
            <a:ea typeface="+mn-ea"/>
            <a:cs typeface="Arial" panose="020B0604020202020204" pitchFamily="34"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KET" refreshedDate="45459.905901620368" createdVersion="7" refreshedVersion="7" minRefreshableVersion="3" recordCount="9994" xr:uid="{B0FBE066-1390-4917-861B-19711082DCCF}">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58175862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1F0F960-CCF2-477C-B29F-8FDD35F8EEDD}" name="Monthly Sales&amp;Profit"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9">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4">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8" format="8" series="1">
      <pivotArea type="data" outline="0" fieldPosition="0">
        <references count="1">
          <reference field="4294967294" count="1" selected="0">
            <x v="1"/>
          </reference>
        </references>
      </pivotArea>
    </chartFormat>
    <chartFormat chart="8" format="9"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3C77673-AFA0-4047-9779-FE8A797B0BFC}" name="Waterfall"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numFmtId="165"/>
  </dataFields>
  <formats count="1">
    <format dxfId="3">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F12578E-7F00-4E21-95CE-FFB8F4E9F25B}" name="Donut"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6">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baseField="0" baseItem="0" numFmtId="165"/>
  </dataFields>
  <formats count="1">
    <format dxfId="2">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2"/>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0"/>
          </reference>
        </references>
      </pivotArea>
    </chartFormat>
    <chartFormat chart="5" format="16" series="1">
      <pivotArea type="data" outline="0" fieldPosition="0">
        <references count="1">
          <reference field="4294967294" count="1" selected="0">
            <x v="0"/>
          </reference>
        </references>
      </pivotArea>
    </chartFormat>
    <chartFormat chart="5" format="17">
      <pivotArea type="data" outline="0" fieldPosition="0">
        <references count="2">
          <reference field="4294967294" count="1" selected="0">
            <x v="0"/>
          </reference>
          <reference field="15" count="1" selected="0">
            <x v="0"/>
          </reference>
        </references>
      </pivotArea>
    </chartFormat>
    <chartFormat chart="5" format="18">
      <pivotArea type="data" outline="0" fieldPosition="0">
        <references count="2">
          <reference field="4294967294" count="1" selected="0">
            <x v="0"/>
          </reference>
          <reference field="15" count="1" selected="0">
            <x v="1"/>
          </reference>
        </references>
      </pivotArea>
    </chartFormat>
    <chartFormat chart="5" format="19">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7177360-6646-43FD-9063-D011E591C072}" name="Map"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numFmtId="165"/>
  </dataFields>
  <formats count="1">
    <format dxfId="1">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FAD2157-0497-47FB-BEE3-E8300A29490C}" name="TopSuubCategory"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7">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13"/>
    </i>
    <i>
      <x v="5"/>
    </i>
    <i>
      <x v="14"/>
    </i>
    <i>
      <x v="16"/>
    </i>
    <i>
      <x v="3"/>
    </i>
    <i t="grand">
      <x/>
    </i>
  </rowItems>
  <colItems count="1">
    <i/>
  </colItems>
  <dataFields count="1">
    <dataField name="Sum of Sales" fld="18" baseField="0" baseItem="0" numFmtId="165"/>
  </dataFields>
  <formats count="1">
    <format dxfId="0">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618C40D-C9C0-4A20-81DB-46FC9294E082}" name="KpiOrder"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9">
  <location ref="J3:K16" firstHeaderRow="1" firstDataRow="1" firstDataCol="1"/>
  <pivotFields count="25">
    <pivotField showAll="0"/>
    <pivotField dataField="1"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E445FF0-194B-4C67-954E-AB415DA18AEC}" name="KpiQuantity"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8">
  <location ref="G3:H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7449AF8-6852-48EC-A0EF-84501C44C870}" name="KpiProfir"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7">
  <location ref="D3:E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872E649-551E-4FAC-BB42-15D00ADF1F7D}" name="KpiSale"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9">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4530053-02D0-40AA-980B-738E91300946}" name="KpiProfitMargin"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10">
  <location ref="M3:N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4" format="0"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CED84DF-B491-4CAB-84D7-FE0DB14ACA23}" name="KpiYOY" cacheId="0" applyNumberFormats="0" applyBorderFormats="0" applyFontFormats="0" applyPatternFormats="0" applyAlignmentFormats="0" applyWidthHeightFormats="1" dataCaption="Values" updatedVersion="8" minRefreshableVersion="3" useAutoFormatting="1" rowGrandTotals="0" itemPrintTitles="1" createdVersion="7" indent="0" outline="1" outlineData="1" multipleFieldFilters="0">
  <location ref="A3:F7" firstHeaderRow="0" firstDataRow="1" firstDataCol="1"/>
  <pivotFields count="25">
    <pivotField showAll="0"/>
    <pivotField dataField="1"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999DD84-9D0F-4CC0-8F0B-5F041DB8FB10}" sourceName="Year">
  <pivotTables>
    <pivotTable tabId="4" name="Monthly Sales&amp;Profit"/>
    <pivotTable tabId="6" name="Donut"/>
    <pivotTable tabId="9" name="KpiOrder"/>
    <pivotTable tabId="9" name="KpiProfir"/>
    <pivotTable tabId="9" name="KpiProfitMargin"/>
    <pivotTable tabId="9" name="KpiQuantity"/>
    <pivotTable tabId="9" name="KpiSale"/>
    <pivotTable tabId="7" name="Map"/>
    <pivotTable tabId="8" name="TopSuubCategory"/>
    <pivotTable tabId="5" name="Waterfall"/>
  </pivotTables>
  <data>
    <tabular pivotCacheId="1581758624">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E69B84CF-7023-442D-A828-633CD644655D}" sourceName="Segment">
  <pivotTables>
    <pivotTable tabId="4" name="Monthly Sales&amp;Profit"/>
    <pivotTable tabId="6" name="Donut"/>
    <pivotTable tabId="9" name="KpiOrder"/>
    <pivotTable tabId="9" name="KpiProfir"/>
    <pivotTable tabId="9" name="KpiProfitMargin"/>
    <pivotTable tabId="9" name="KpiQuantity"/>
    <pivotTable tabId="9" name="KpiSale"/>
    <pivotTable tabId="7" name="Map"/>
    <pivotTable tabId="8" name="TopSuubCategory"/>
    <pivotTable tabId="5" name="Waterfall"/>
    <pivotTable tabId="10" name="KpiYOY"/>
  </pivotTables>
  <data>
    <tabular pivotCacheId="1581758624">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034A87D-E12C-4B90-9987-31D6F6036B61}" sourceName="Region">
  <pivotTables>
    <pivotTable tabId="4" name="Monthly Sales&amp;Profit"/>
    <pivotTable tabId="6" name="Donut"/>
    <pivotTable tabId="9" name="KpiOrder"/>
    <pivotTable tabId="9" name="KpiProfir"/>
    <pivotTable tabId="9" name="KpiProfitMargin"/>
    <pivotTable tabId="9" name="KpiQuantity"/>
    <pivotTable tabId="9" name="KpiSale"/>
    <pivotTable tabId="7" name="Map"/>
    <pivotTable tabId="8" name="TopSuubCategory"/>
    <pivotTable tabId="5" name="Waterfall"/>
    <pivotTable tabId="10" name="KpiYOY"/>
  </pivotTables>
  <data>
    <tabular pivotCacheId="1581758624">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FDF75AB-80DC-4E0D-8B3C-265366BAFA13}" cache="Slicer_Year" caption="Year" rowHeight="241300"/>
  <slicer name="Segment" xr10:uid="{E522E73B-071A-4A06-BEF2-81F4C5C3D60A}" cache="Slicer_Segment" caption="Segment" rowHeight="241300"/>
  <slicer name="Region" xr10:uid="{10918F32-377A-41A9-953D-2FEE6E8468E5}"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52032FA1-463C-4EBD-9B39-D0F4535A4DC8}" cache="Slicer_Year" caption="Year" style="CustomSlicer" rowHeight="241300"/>
  <slicer name="Segment 1" xr10:uid="{DABF8743-A65E-434D-AD26-EBBE2F2A3834}" cache="Slicer_Segment" caption="Segment" style="CustomSlicer" rowHeight="241300"/>
  <slicer name="Region 1" xr10:uid="{E2C64307-2113-4FF9-8056-8FA0AAB9B6D6}" cache="Slicer_Region" caption="Region" style="CustomSlice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Light1"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A430D4-3B32-4135-8EE2-DCDCFC5E9EED}">
  <dimension ref="A3:C16"/>
  <sheetViews>
    <sheetView workbookViewId="0">
      <selection activeCell="AF35" sqref="AF35"/>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5" t="s">
        <v>10932</v>
      </c>
      <c r="B3" s="4" t="s">
        <v>10946</v>
      </c>
      <c r="C3" s="10" t="s">
        <v>10947</v>
      </c>
    </row>
    <row r="4" spans="1:3" x14ac:dyDescent="0.25">
      <c r="A4" s="7" t="s">
        <v>10934</v>
      </c>
      <c r="B4" s="11">
        <v>95365.937600000019</v>
      </c>
      <c r="C4" s="12">
        <v>9199.2699999999986</v>
      </c>
    </row>
    <row r="5" spans="1:3" x14ac:dyDescent="0.25">
      <c r="A5" s="8" t="s">
        <v>10935</v>
      </c>
      <c r="B5" s="13">
        <v>60172.649400000024</v>
      </c>
      <c r="C5" s="14">
        <v>10288.898699999991</v>
      </c>
    </row>
    <row r="6" spans="1:3" x14ac:dyDescent="0.25">
      <c r="A6" s="8" t="s">
        <v>10936</v>
      </c>
      <c r="B6" s="13">
        <v>199252.98399999991</v>
      </c>
      <c r="C6" s="14">
        <v>26806.573700000015</v>
      </c>
    </row>
    <row r="7" spans="1:3" x14ac:dyDescent="0.25">
      <c r="A7" s="8" t="s">
        <v>10937</v>
      </c>
      <c r="B7" s="13">
        <v>141851.5674</v>
      </c>
      <c r="C7" s="14">
        <v>13437.806799999998</v>
      </c>
    </row>
    <row r="8" spans="1:3" x14ac:dyDescent="0.25">
      <c r="A8" s="8" t="s">
        <v>10938</v>
      </c>
      <c r="B8" s="13">
        <v>156122.28669999994</v>
      </c>
      <c r="C8" s="14">
        <v>22308.51279999999</v>
      </c>
    </row>
    <row r="9" spans="1:3" x14ac:dyDescent="0.25">
      <c r="A9" s="8" t="s">
        <v>10939</v>
      </c>
      <c r="B9" s="13">
        <v>147082.61130000011</v>
      </c>
      <c r="C9" s="14">
        <v>20899.334500000012</v>
      </c>
    </row>
    <row r="10" spans="1:3" x14ac:dyDescent="0.25">
      <c r="A10" s="8" t="s">
        <v>10940</v>
      </c>
      <c r="B10" s="13">
        <v>149580.83800000031</v>
      </c>
      <c r="C10" s="14">
        <v>13535.38299999998</v>
      </c>
    </row>
    <row r="11" spans="1:3" x14ac:dyDescent="0.25">
      <c r="A11" s="8" t="s">
        <v>10941</v>
      </c>
      <c r="B11" s="13">
        <v>159589.45099999988</v>
      </c>
      <c r="C11" s="14">
        <v>21896.715399999972</v>
      </c>
    </row>
    <row r="12" spans="1:3" x14ac:dyDescent="0.25">
      <c r="A12" s="8" t="s">
        <v>10942</v>
      </c>
      <c r="B12" s="13">
        <v>309770.09970000025</v>
      </c>
      <c r="C12" s="14">
        <v>37293.192500000034</v>
      </c>
    </row>
    <row r="13" spans="1:3" x14ac:dyDescent="0.25">
      <c r="A13" s="8" t="s">
        <v>10943</v>
      </c>
      <c r="B13" s="13">
        <v>197115.20170000009</v>
      </c>
      <c r="C13" s="14">
        <v>31469.663800000035</v>
      </c>
    </row>
    <row r="14" spans="1:3" x14ac:dyDescent="0.25">
      <c r="A14" s="8" t="s">
        <v>10944</v>
      </c>
      <c r="B14" s="13">
        <v>349120.07400000008</v>
      </c>
      <c r="C14" s="14">
        <v>35825.536599999927</v>
      </c>
    </row>
    <row r="15" spans="1:3" x14ac:dyDescent="0.25">
      <c r="A15" s="8" t="s">
        <v>10945</v>
      </c>
      <c r="B15" s="13">
        <v>332177.15950000001</v>
      </c>
      <c r="C15" s="14">
        <v>43436.13390000003</v>
      </c>
    </row>
    <row r="16" spans="1:3" x14ac:dyDescent="0.25">
      <c r="A16" s="9" t="s">
        <v>10933</v>
      </c>
      <c r="B16" s="15">
        <v>2297200.8603000008</v>
      </c>
      <c r="C16" s="16">
        <v>286397.02169999998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355B1-94DF-43CE-B1E2-6FF8542CB3B9}">
  <dimension ref="A3:E7"/>
  <sheetViews>
    <sheetView workbookViewId="0">
      <selection activeCell="B3" sqref="B3"/>
    </sheetView>
  </sheetViews>
  <sheetFormatPr defaultRowHeight="15" x14ac:dyDescent="0.25"/>
  <cols>
    <col min="1" max="1" width="14.5703125" bestFit="1" customWidth="1"/>
    <col min="2" max="2" width="12.5703125" bestFit="1" customWidth="1"/>
    <col min="4" max="4" width="14.5703125" bestFit="1" customWidth="1"/>
    <col min="5" max="5" width="12.5703125" bestFit="1" customWidth="1"/>
  </cols>
  <sheetData>
    <row r="3" spans="1:5" x14ac:dyDescent="0.25">
      <c r="A3" s="5" t="s">
        <v>10932</v>
      </c>
      <c r="B3" s="6" t="s">
        <v>10947</v>
      </c>
      <c r="D3" s="24" t="s">
        <v>15</v>
      </c>
      <c r="E3" s="24" t="s">
        <v>21</v>
      </c>
    </row>
    <row r="4" spans="1:5" x14ac:dyDescent="0.25">
      <c r="A4" s="20" t="s">
        <v>71</v>
      </c>
      <c r="B4" s="17">
        <v>145454.9480999998</v>
      </c>
      <c r="D4" t="str">
        <f>A4</f>
        <v>Technology</v>
      </c>
      <c r="E4" s="23">
        <f>GETPIVOTDATA("Profit",$A$3,"Category",A4)</f>
        <v>145454.9480999998</v>
      </c>
    </row>
    <row r="5" spans="1:5" x14ac:dyDescent="0.25">
      <c r="A5" s="21" t="s">
        <v>46</v>
      </c>
      <c r="B5" s="18">
        <v>122490.8008000001</v>
      </c>
      <c r="D5" t="str">
        <f t="shared" ref="D5:D7" si="0">A5</f>
        <v>Office Supplies</v>
      </c>
      <c r="E5" s="23">
        <f t="shared" ref="E5:E6" si="1">GETPIVOTDATA("Profit",$A$3,"Category",A5)</f>
        <v>122490.8008000001</v>
      </c>
    </row>
    <row r="6" spans="1:5" x14ac:dyDescent="0.25">
      <c r="A6" s="21" t="s">
        <v>32</v>
      </c>
      <c r="B6" s="18">
        <v>18451.272799999992</v>
      </c>
      <c r="D6" t="str">
        <f t="shared" si="0"/>
        <v>Furniture</v>
      </c>
      <c r="E6" s="23">
        <f t="shared" si="1"/>
        <v>18451.272799999992</v>
      </c>
    </row>
    <row r="7" spans="1:5" x14ac:dyDescent="0.25">
      <c r="A7" s="22" t="s">
        <v>10933</v>
      </c>
      <c r="B7" s="19">
        <v>286397.02169999992</v>
      </c>
      <c r="D7" t="str">
        <f t="shared" si="0"/>
        <v>Grand Total</v>
      </c>
      <c r="E7" s="23">
        <f>GETPIVOTDATA("Profit",$A$3)</f>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9644AD-B6B4-48C1-87F1-CF1F0BE43E2F}">
  <dimension ref="A3:B7"/>
  <sheetViews>
    <sheetView workbookViewId="0">
      <selection activeCell="A6" sqref="A6"/>
    </sheetView>
  </sheetViews>
  <sheetFormatPr defaultRowHeight="15" x14ac:dyDescent="0.25"/>
  <cols>
    <col min="1" max="1" width="14.5703125" bestFit="1" customWidth="1"/>
    <col min="2" max="2" width="12.140625" bestFit="1" customWidth="1"/>
  </cols>
  <sheetData>
    <row r="3" spans="1:2" x14ac:dyDescent="0.25">
      <c r="A3" s="5" t="s">
        <v>10932</v>
      </c>
      <c r="B3" s="6" t="s">
        <v>10946</v>
      </c>
    </row>
    <row r="4" spans="1:2" x14ac:dyDescent="0.25">
      <c r="A4" s="20" t="s">
        <v>32</v>
      </c>
      <c r="B4" s="17">
        <v>741999.79529999977</v>
      </c>
    </row>
    <row r="5" spans="1:2" x14ac:dyDescent="0.25">
      <c r="A5" s="21" t="s">
        <v>46</v>
      </c>
      <c r="B5" s="18">
        <v>719047.03200000292</v>
      </c>
    </row>
    <row r="6" spans="1:2" x14ac:dyDescent="0.25">
      <c r="A6" s="21" t="s">
        <v>71</v>
      </c>
      <c r="B6" s="18">
        <v>836154.03299999656</v>
      </c>
    </row>
    <row r="7" spans="1:2" x14ac:dyDescent="0.25">
      <c r="A7" s="22" t="s">
        <v>10933</v>
      </c>
      <c r="B7" s="19">
        <v>2297200.8602999994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F9B2E4-2F3B-4132-B36E-8BF6795AB8F8}">
  <dimension ref="A3:F53"/>
  <sheetViews>
    <sheetView topLeftCell="A32" workbookViewId="0">
      <selection activeCell="E3" sqref="E3:F52"/>
    </sheetView>
  </sheetViews>
  <sheetFormatPr defaultRowHeight="15" x14ac:dyDescent="0.25"/>
  <cols>
    <col min="1" max="1" width="18.7109375" bestFit="1" customWidth="1"/>
    <col min="2" max="2" width="12.140625" bestFit="1" customWidth="1"/>
    <col min="5" max="5" width="18.7109375" bestFit="1" customWidth="1"/>
  </cols>
  <sheetData>
    <row r="3" spans="1:6" x14ac:dyDescent="0.25">
      <c r="A3" s="5" t="s">
        <v>10932</v>
      </c>
      <c r="B3" s="6" t="s">
        <v>10946</v>
      </c>
      <c r="E3" s="24" t="s">
        <v>11</v>
      </c>
      <c r="F3" s="24" t="s">
        <v>18</v>
      </c>
    </row>
    <row r="4" spans="1:6" x14ac:dyDescent="0.25">
      <c r="A4" s="20" t="s">
        <v>358</v>
      </c>
      <c r="B4" s="17">
        <v>19510.639999999992</v>
      </c>
      <c r="E4" t="str">
        <f>A4</f>
        <v>Alabama</v>
      </c>
      <c r="F4" s="23">
        <f>GETPIVOTDATA("Sales",$A$3,"State",A4)</f>
        <v>19510.639999999992</v>
      </c>
    </row>
    <row r="5" spans="1:6" x14ac:dyDescent="0.25">
      <c r="A5" s="21" t="s">
        <v>310</v>
      </c>
      <c r="B5" s="18">
        <v>35282.000999999997</v>
      </c>
      <c r="E5" t="str">
        <f t="shared" ref="E5:E52" si="0">A5</f>
        <v>Arizona</v>
      </c>
      <c r="F5" s="23">
        <f t="shared" ref="F5:F52" si="1">GETPIVOTDATA("Sales",$A$3,"State",A5)</f>
        <v>35282.000999999997</v>
      </c>
    </row>
    <row r="6" spans="1:6" x14ac:dyDescent="0.25">
      <c r="A6" s="21" t="s">
        <v>1707</v>
      </c>
      <c r="B6" s="18">
        <v>11678.129999999997</v>
      </c>
      <c r="E6" t="str">
        <f t="shared" si="0"/>
        <v>Arkansas</v>
      </c>
      <c r="F6" s="23">
        <f t="shared" si="1"/>
        <v>11678.129999999997</v>
      </c>
    </row>
    <row r="7" spans="1:6" x14ac:dyDescent="0.25">
      <c r="A7" s="21" t="s">
        <v>43</v>
      </c>
      <c r="B7" s="18">
        <v>457687.63150000101</v>
      </c>
      <c r="E7" t="str">
        <f t="shared" si="0"/>
        <v>California</v>
      </c>
      <c r="F7" s="23">
        <f t="shared" si="1"/>
        <v>457687.63150000101</v>
      </c>
    </row>
    <row r="8" spans="1:6" x14ac:dyDescent="0.25">
      <c r="A8" s="21" t="s">
        <v>457</v>
      </c>
      <c r="B8" s="18">
        <v>32108.117999999995</v>
      </c>
      <c r="E8" t="str">
        <f t="shared" si="0"/>
        <v>Colorado</v>
      </c>
      <c r="F8" s="23">
        <f t="shared" si="1"/>
        <v>32108.117999999995</v>
      </c>
    </row>
    <row r="9" spans="1:6" x14ac:dyDescent="0.25">
      <c r="A9" s="21" t="s">
        <v>747</v>
      </c>
      <c r="B9" s="18">
        <v>13384.356999999996</v>
      </c>
      <c r="E9" t="str">
        <f t="shared" si="0"/>
        <v>Connecticut</v>
      </c>
      <c r="F9" s="23">
        <f t="shared" si="1"/>
        <v>13384.356999999996</v>
      </c>
    </row>
    <row r="10" spans="1:6" x14ac:dyDescent="0.25">
      <c r="A10" s="21" t="s">
        <v>245</v>
      </c>
      <c r="B10" s="18">
        <v>27451.068999999992</v>
      </c>
      <c r="E10" t="str">
        <f t="shared" si="0"/>
        <v>Delaware</v>
      </c>
      <c r="F10" s="23">
        <f t="shared" si="1"/>
        <v>27451.068999999992</v>
      </c>
    </row>
    <row r="11" spans="1:6" x14ac:dyDescent="0.25">
      <c r="A11" s="21" t="s">
        <v>3034</v>
      </c>
      <c r="B11" s="18">
        <v>2865.0199999999995</v>
      </c>
      <c r="E11" t="str">
        <f t="shared" si="0"/>
        <v>District of Columbia</v>
      </c>
      <c r="F11" s="23">
        <f t="shared" si="1"/>
        <v>2865.0199999999995</v>
      </c>
    </row>
    <row r="12" spans="1:6" x14ac:dyDescent="0.25">
      <c r="A12" s="21" t="s">
        <v>54</v>
      </c>
      <c r="B12" s="18">
        <v>89473.707999999999</v>
      </c>
      <c r="E12" t="str">
        <f t="shared" si="0"/>
        <v>Florida</v>
      </c>
      <c r="F12" s="23">
        <f t="shared" si="1"/>
        <v>89473.707999999999</v>
      </c>
    </row>
    <row r="13" spans="1:6" x14ac:dyDescent="0.25">
      <c r="A13" s="21" t="s">
        <v>1272</v>
      </c>
      <c r="B13" s="18">
        <v>49095.840000000004</v>
      </c>
      <c r="E13" t="str">
        <f t="shared" si="0"/>
        <v>Georgia</v>
      </c>
      <c r="F13" s="23">
        <f t="shared" si="1"/>
        <v>49095.840000000004</v>
      </c>
    </row>
    <row r="14" spans="1:6" x14ac:dyDescent="0.25">
      <c r="A14" s="21" t="s">
        <v>6260</v>
      </c>
      <c r="B14" s="18">
        <v>4382.4860000000017</v>
      </c>
      <c r="E14" t="str">
        <f t="shared" si="0"/>
        <v>Idaho</v>
      </c>
      <c r="F14" s="23">
        <f t="shared" si="1"/>
        <v>4382.4860000000017</v>
      </c>
    </row>
    <row r="15" spans="1:6" x14ac:dyDescent="0.25">
      <c r="A15" s="21" t="s">
        <v>211</v>
      </c>
      <c r="B15" s="18">
        <v>80166.10099999985</v>
      </c>
      <c r="E15" t="str">
        <f t="shared" si="0"/>
        <v>Illinois</v>
      </c>
      <c r="F15" s="23">
        <f t="shared" si="1"/>
        <v>80166.10099999985</v>
      </c>
    </row>
    <row r="16" spans="1:6" x14ac:dyDescent="0.25">
      <c r="A16" s="21" t="s">
        <v>254</v>
      </c>
      <c r="B16" s="18">
        <v>53555.360000000001</v>
      </c>
      <c r="E16" t="str">
        <f t="shared" si="0"/>
        <v>Indiana</v>
      </c>
      <c r="F16" s="23">
        <f t="shared" si="1"/>
        <v>53555.360000000001</v>
      </c>
    </row>
    <row r="17" spans="1:6" x14ac:dyDescent="0.25">
      <c r="A17" s="21" t="s">
        <v>489</v>
      </c>
      <c r="B17" s="18">
        <v>4579.7599999999993</v>
      </c>
      <c r="E17" t="str">
        <f t="shared" si="0"/>
        <v>Iowa</v>
      </c>
      <c r="F17" s="23">
        <f t="shared" si="1"/>
        <v>4579.7599999999993</v>
      </c>
    </row>
    <row r="18" spans="1:6" x14ac:dyDescent="0.25">
      <c r="A18" s="21" t="s">
        <v>4530</v>
      </c>
      <c r="B18" s="18">
        <v>2914.31</v>
      </c>
      <c r="E18" t="str">
        <f t="shared" si="0"/>
        <v>Kansas</v>
      </c>
      <c r="F18" s="23">
        <f t="shared" si="1"/>
        <v>2914.31</v>
      </c>
    </row>
    <row r="19" spans="1:6" x14ac:dyDescent="0.25">
      <c r="A19" s="21" t="s">
        <v>29</v>
      </c>
      <c r="B19" s="18">
        <v>36591.749999999971</v>
      </c>
      <c r="E19" t="str">
        <f t="shared" si="0"/>
        <v>Kentucky</v>
      </c>
      <c r="F19" s="23">
        <f t="shared" si="1"/>
        <v>36591.749999999971</v>
      </c>
    </row>
    <row r="20" spans="1:6" x14ac:dyDescent="0.25">
      <c r="A20" s="21" t="s">
        <v>736</v>
      </c>
      <c r="B20" s="18">
        <v>9217.0299999999988</v>
      </c>
      <c r="E20" t="str">
        <f t="shared" si="0"/>
        <v>Louisiana</v>
      </c>
      <c r="F20" s="23">
        <f t="shared" si="1"/>
        <v>9217.0299999999988</v>
      </c>
    </row>
    <row r="21" spans="1:6" x14ac:dyDescent="0.25">
      <c r="A21" s="21" t="s">
        <v>5235</v>
      </c>
      <c r="B21" s="18">
        <v>1270.53</v>
      </c>
      <c r="E21" t="str">
        <f t="shared" si="0"/>
        <v>Maine</v>
      </c>
      <c r="F21" s="23">
        <f t="shared" si="1"/>
        <v>1270.53</v>
      </c>
    </row>
    <row r="22" spans="1:6" x14ac:dyDescent="0.25">
      <c r="A22" s="21" t="s">
        <v>2735</v>
      </c>
      <c r="B22" s="18">
        <v>23705.523000000005</v>
      </c>
      <c r="E22" t="str">
        <f t="shared" si="0"/>
        <v>Maryland</v>
      </c>
      <c r="F22" s="23">
        <f t="shared" si="1"/>
        <v>23705.523000000005</v>
      </c>
    </row>
    <row r="23" spans="1:6" x14ac:dyDescent="0.25">
      <c r="A23" s="21" t="s">
        <v>1245</v>
      </c>
      <c r="B23" s="18">
        <v>28634.43399999999</v>
      </c>
      <c r="E23" t="str">
        <f t="shared" si="0"/>
        <v>Massachusetts</v>
      </c>
      <c r="F23" s="23">
        <f t="shared" si="1"/>
        <v>28634.43399999999</v>
      </c>
    </row>
    <row r="24" spans="1:6" x14ac:dyDescent="0.25">
      <c r="A24" s="21" t="s">
        <v>238</v>
      </c>
      <c r="B24" s="18">
        <v>76269.614000000016</v>
      </c>
      <c r="E24" t="str">
        <f t="shared" si="0"/>
        <v>Michigan</v>
      </c>
      <c r="F24" s="23">
        <f t="shared" si="1"/>
        <v>76269.614000000016</v>
      </c>
    </row>
    <row r="25" spans="1:6" x14ac:dyDescent="0.25">
      <c r="A25" s="21" t="s">
        <v>229</v>
      </c>
      <c r="B25" s="18">
        <v>29863.149999999994</v>
      </c>
      <c r="E25" t="str">
        <f t="shared" si="0"/>
        <v>Minnesota</v>
      </c>
      <c r="F25" s="23">
        <f t="shared" si="1"/>
        <v>29863.149999999994</v>
      </c>
    </row>
    <row r="26" spans="1:6" x14ac:dyDescent="0.25">
      <c r="A26" s="21" t="s">
        <v>1487</v>
      </c>
      <c r="B26" s="18">
        <v>10771.34</v>
      </c>
      <c r="E26" t="str">
        <f t="shared" si="0"/>
        <v>Mississippi</v>
      </c>
      <c r="F26" s="23">
        <f t="shared" si="1"/>
        <v>10771.34</v>
      </c>
    </row>
    <row r="27" spans="1:6" x14ac:dyDescent="0.25">
      <c r="A27" s="21" t="s">
        <v>596</v>
      </c>
      <c r="B27" s="18">
        <v>22205.149999999998</v>
      </c>
      <c r="E27" t="str">
        <f t="shared" si="0"/>
        <v>Missouri</v>
      </c>
      <c r="F27" s="23">
        <f t="shared" si="1"/>
        <v>22205.149999999998</v>
      </c>
    </row>
    <row r="28" spans="1:6" x14ac:dyDescent="0.25">
      <c r="A28" s="21" t="s">
        <v>1762</v>
      </c>
      <c r="B28" s="18">
        <v>5589.3519999999971</v>
      </c>
      <c r="E28" t="str">
        <f t="shared" si="0"/>
        <v>Montana</v>
      </c>
      <c r="F28" s="23">
        <f t="shared" si="1"/>
        <v>5589.3519999999971</v>
      </c>
    </row>
    <row r="29" spans="1:6" x14ac:dyDescent="0.25">
      <c r="A29" s="21" t="s">
        <v>138</v>
      </c>
      <c r="B29" s="18">
        <v>7464.9299999999985</v>
      </c>
      <c r="E29" t="str">
        <f t="shared" si="0"/>
        <v>Nebraska</v>
      </c>
      <c r="F29" s="23">
        <f t="shared" si="1"/>
        <v>7464.9299999999985</v>
      </c>
    </row>
    <row r="30" spans="1:6" x14ac:dyDescent="0.25">
      <c r="A30" s="21" t="s">
        <v>1392</v>
      </c>
      <c r="B30" s="18">
        <v>16729.101999999999</v>
      </c>
      <c r="E30" t="str">
        <f t="shared" si="0"/>
        <v>Nevada</v>
      </c>
      <c r="F30" s="23">
        <f t="shared" si="1"/>
        <v>16729.101999999999</v>
      </c>
    </row>
    <row r="31" spans="1:6" x14ac:dyDescent="0.25">
      <c r="A31" s="21" t="s">
        <v>2694</v>
      </c>
      <c r="B31" s="18">
        <v>7292.5239999999994</v>
      </c>
      <c r="E31" t="str">
        <f t="shared" si="0"/>
        <v>New Hampshire</v>
      </c>
      <c r="F31" s="23">
        <f t="shared" si="1"/>
        <v>7292.5239999999994</v>
      </c>
    </row>
    <row r="32" spans="1:6" x14ac:dyDescent="0.25">
      <c r="A32" s="21" t="s">
        <v>788</v>
      </c>
      <c r="B32" s="18">
        <v>35764.312000000013</v>
      </c>
      <c r="E32" t="str">
        <f t="shared" si="0"/>
        <v>New Jersey</v>
      </c>
      <c r="F32" s="23">
        <f t="shared" si="1"/>
        <v>35764.312000000013</v>
      </c>
    </row>
    <row r="33" spans="1:6" x14ac:dyDescent="0.25">
      <c r="A33" s="21" t="s">
        <v>668</v>
      </c>
      <c r="B33" s="18">
        <v>4783.5220000000008</v>
      </c>
      <c r="E33" t="str">
        <f t="shared" si="0"/>
        <v>New Mexico</v>
      </c>
      <c r="F33" s="23">
        <f t="shared" si="1"/>
        <v>4783.5220000000008</v>
      </c>
    </row>
    <row r="34" spans="1:6" x14ac:dyDescent="0.25">
      <c r="A34" s="21" t="s">
        <v>267</v>
      </c>
      <c r="B34" s="18">
        <v>310876.27099999978</v>
      </c>
      <c r="E34" t="str">
        <f t="shared" si="0"/>
        <v>New York</v>
      </c>
      <c r="F34" s="23">
        <f t="shared" si="1"/>
        <v>310876.27099999978</v>
      </c>
    </row>
    <row r="35" spans="1:6" x14ac:dyDescent="0.25">
      <c r="A35" s="21" t="s">
        <v>88</v>
      </c>
      <c r="B35" s="18">
        <v>55603.163999999968</v>
      </c>
      <c r="E35" t="str">
        <f t="shared" si="0"/>
        <v>North Carolina</v>
      </c>
      <c r="F35" s="23">
        <f t="shared" si="1"/>
        <v>55603.163999999968</v>
      </c>
    </row>
    <row r="36" spans="1:6" x14ac:dyDescent="0.25">
      <c r="A36" s="21" t="s">
        <v>7449</v>
      </c>
      <c r="B36" s="18">
        <v>919.91</v>
      </c>
      <c r="E36" t="str">
        <f t="shared" si="0"/>
        <v>North Dakota</v>
      </c>
      <c r="F36" s="23">
        <f t="shared" si="1"/>
        <v>919.91</v>
      </c>
    </row>
    <row r="37" spans="1:6" x14ac:dyDescent="0.25">
      <c r="A37" s="21" t="s">
        <v>498</v>
      </c>
      <c r="B37" s="18">
        <v>78258.135999999926</v>
      </c>
      <c r="E37" t="str">
        <f t="shared" si="0"/>
        <v>Ohio</v>
      </c>
      <c r="F37" s="23">
        <f t="shared" si="1"/>
        <v>78258.135999999926</v>
      </c>
    </row>
    <row r="38" spans="1:6" x14ac:dyDescent="0.25">
      <c r="A38" s="21" t="s">
        <v>649</v>
      </c>
      <c r="B38" s="18">
        <v>19683.390000000003</v>
      </c>
      <c r="E38" t="str">
        <f t="shared" si="0"/>
        <v>Oklahoma</v>
      </c>
      <c r="F38" s="23">
        <f t="shared" si="1"/>
        <v>19683.390000000003</v>
      </c>
    </row>
    <row r="39" spans="1:6" x14ac:dyDescent="0.25">
      <c r="A39" s="21" t="s">
        <v>420</v>
      </c>
      <c r="B39" s="18">
        <v>17431.149999999991</v>
      </c>
      <c r="E39" t="str">
        <f t="shared" si="0"/>
        <v>Oregon</v>
      </c>
      <c r="F39" s="23">
        <f t="shared" si="1"/>
        <v>17431.149999999991</v>
      </c>
    </row>
    <row r="40" spans="1:6" x14ac:dyDescent="0.25">
      <c r="A40" s="21" t="s">
        <v>147</v>
      </c>
      <c r="B40" s="18">
        <v>116511.91400000003</v>
      </c>
      <c r="E40" t="str">
        <f t="shared" si="0"/>
        <v>Pennsylvania</v>
      </c>
      <c r="F40" s="23">
        <f t="shared" si="1"/>
        <v>116511.91400000003</v>
      </c>
    </row>
    <row r="41" spans="1:6" x14ac:dyDescent="0.25">
      <c r="A41" s="21" t="s">
        <v>1399</v>
      </c>
      <c r="B41" s="18">
        <v>22627.955999999995</v>
      </c>
      <c r="E41" t="str">
        <f t="shared" si="0"/>
        <v>Rhode Island</v>
      </c>
      <c r="F41" s="23">
        <f t="shared" si="1"/>
        <v>22627.955999999995</v>
      </c>
    </row>
    <row r="42" spans="1:6" x14ac:dyDescent="0.25">
      <c r="A42" s="21" t="s">
        <v>383</v>
      </c>
      <c r="B42" s="18">
        <v>8481.7099999999991</v>
      </c>
      <c r="E42" t="str">
        <f t="shared" si="0"/>
        <v>South Carolina</v>
      </c>
      <c r="F42" s="23">
        <f t="shared" si="1"/>
        <v>8481.7099999999991</v>
      </c>
    </row>
    <row r="43" spans="1:6" x14ac:dyDescent="0.25">
      <c r="A43" s="21" t="s">
        <v>5326</v>
      </c>
      <c r="B43" s="18">
        <v>1315.5600000000002</v>
      </c>
      <c r="E43" t="str">
        <f t="shared" si="0"/>
        <v>South Dakota</v>
      </c>
      <c r="F43" s="23">
        <f t="shared" si="1"/>
        <v>1315.5600000000002</v>
      </c>
    </row>
    <row r="44" spans="1:6" x14ac:dyDescent="0.25">
      <c r="A44" s="21" t="s">
        <v>335</v>
      </c>
      <c r="B44" s="18">
        <v>30661.872999999981</v>
      </c>
      <c r="E44" t="str">
        <f t="shared" si="0"/>
        <v>Tennessee</v>
      </c>
      <c r="F44" s="23">
        <f t="shared" si="1"/>
        <v>30661.872999999981</v>
      </c>
    </row>
    <row r="45" spans="1:6" x14ac:dyDescent="0.25">
      <c r="A45" s="21" t="s">
        <v>104</v>
      </c>
      <c r="B45" s="18">
        <v>170188.04580000002</v>
      </c>
      <c r="E45" t="str">
        <f t="shared" si="0"/>
        <v>Texas</v>
      </c>
      <c r="F45" s="23">
        <f t="shared" si="1"/>
        <v>170188.04580000002</v>
      </c>
    </row>
    <row r="46" spans="1:6" x14ac:dyDescent="0.25">
      <c r="A46" s="21" t="s">
        <v>121</v>
      </c>
      <c r="B46" s="18">
        <v>11220.055999999999</v>
      </c>
      <c r="E46" t="str">
        <f t="shared" si="0"/>
        <v>Utah</v>
      </c>
      <c r="F46" s="23">
        <f t="shared" si="1"/>
        <v>11220.055999999999</v>
      </c>
    </row>
    <row r="47" spans="1:6" x14ac:dyDescent="0.25">
      <c r="A47" s="21" t="s">
        <v>5203</v>
      </c>
      <c r="B47" s="18">
        <v>8929.369999999999</v>
      </c>
      <c r="E47" t="str">
        <f t="shared" si="0"/>
        <v>Vermont</v>
      </c>
      <c r="F47" s="23">
        <f t="shared" si="1"/>
        <v>8929.369999999999</v>
      </c>
    </row>
    <row r="48" spans="1:6" x14ac:dyDescent="0.25">
      <c r="A48" s="21" t="s">
        <v>319</v>
      </c>
      <c r="B48" s="18">
        <v>70636.719999999987</v>
      </c>
      <c r="E48" t="str">
        <f t="shared" si="0"/>
        <v>Virginia</v>
      </c>
      <c r="F48" s="23">
        <f t="shared" si="1"/>
        <v>70636.719999999987</v>
      </c>
    </row>
    <row r="49" spans="1:6" x14ac:dyDescent="0.25">
      <c r="A49" s="21" t="s">
        <v>96</v>
      </c>
      <c r="B49" s="18">
        <v>138641.26999999993</v>
      </c>
      <c r="E49" t="str">
        <f t="shared" si="0"/>
        <v>Washington</v>
      </c>
      <c r="F49" s="23">
        <f t="shared" si="1"/>
        <v>138641.26999999993</v>
      </c>
    </row>
    <row r="50" spans="1:6" x14ac:dyDescent="0.25">
      <c r="A50" s="21" t="s">
        <v>9726</v>
      </c>
      <c r="B50" s="18">
        <v>1209.8240000000001</v>
      </c>
      <c r="E50" t="str">
        <f t="shared" si="0"/>
        <v>West Virginia</v>
      </c>
      <c r="F50" s="23">
        <f t="shared" si="1"/>
        <v>1209.8240000000001</v>
      </c>
    </row>
    <row r="51" spans="1:6" x14ac:dyDescent="0.25">
      <c r="A51" s="21" t="s">
        <v>114</v>
      </c>
      <c r="B51" s="18">
        <v>32114.610000000019</v>
      </c>
      <c r="E51" t="str">
        <f t="shared" si="0"/>
        <v>Wisconsin</v>
      </c>
      <c r="F51" s="23">
        <f t="shared" si="1"/>
        <v>32114.610000000019</v>
      </c>
    </row>
    <row r="52" spans="1:6" x14ac:dyDescent="0.25">
      <c r="A52" s="21" t="s">
        <v>8542</v>
      </c>
      <c r="B52" s="18">
        <v>1603.1360000000002</v>
      </c>
      <c r="E52" t="str">
        <f t="shared" si="0"/>
        <v>Wyoming</v>
      </c>
      <c r="F52" s="23">
        <f t="shared" si="1"/>
        <v>1603.1360000000002</v>
      </c>
    </row>
    <row r="53" spans="1:6" x14ac:dyDescent="0.25">
      <c r="A53" s="22" t="s">
        <v>10933</v>
      </c>
      <c r="B53" s="19">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9BB5DE-1BBB-477C-A091-4625B5B11C8A}">
  <dimension ref="A3:B9"/>
  <sheetViews>
    <sheetView workbookViewId="0">
      <selection activeCell="A6" sqref="A6"/>
    </sheetView>
  </sheetViews>
  <sheetFormatPr defaultRowHeight="15" x14ac:dyDescent="0.25"/>
  <cols>
    <col min="1" max="1" width="13.140625" bestFit="1" customWidth="1"/>
    <col min="2" max="2" width="12.140625" bestFit="1" customWidth="1"/>
  </cols>
  <sheetData>
    <row r="3" spans="1:2" x14ac:dyDescent="0.25">
      <c r="A3" s="5" t="s">
        <v>10932</v>
      </c>
      <c r="B3" s="6" t="s">
        <v>10946</v>
      </c>
    </row>
    <row r="4" spans="1:2" x14ac:dyDescent="0.25">
      <c r="A4" s="20" t="s">
        <v>72</v>
      </c>
      <c r="B4" s="17">
        <v>330007.05400000012</v>
      </c>
    </row>
    <row r="5" spans="1:2" x14ac:dyDescent="0.25">
      <c r="A5" s="21" t="s">
        <v>36</v>
      </c>
      <c r="B5" s="18">
        <v>328449.1030000007</v>
      </c>
    </row>
    <row r="6" spans="1:2" x14ac:dyDescent="0.25">
      <c r="A6" s="21" t="s">
        <v>59</v>
      </c>
      <c r="B6" s="18">
        <v>223843.60800000012</v>
      </c>
    </row>
    <row r="7" spans="1:2" x14ac:dyDescent="0.25">
      <c r="A7" s="21" t="s">
        <v>56</v>
      </c>
      <c r="B7" s="18">
        <v>206965.53200000009</v>
      </c>
    </row>
    <row r="8" spans="1:2" x14ac:dyDescent="0.25">
      <c r="A8" s="21" t="s">
        <v>75</v>
      </c>
      <c r="B8" s="18">
        <v>203412.73300000009</v>
      </c>
    </row>
    <row r="9" spans="1:2" x14ac:dyDescent="0.25">
      <c r="A9" s="22" t="s">
        <v>10933</v>
      </c>
      <c r="B9" s="19">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9E7FF-D86D-4188-ACCA-255C3C4DEC31}">
  <dimension ref="A3:N17"/>
  <sheetViews>
    <sheetView zoomScaleNormal="100" workbookViewId="0">
      <selection activeCell="C34" sqref="C34"/>
    </sheetView>
  </sheetViews>
  <sheetFormatPr defaultRowHeight="15" x14ac:dyDescent="0.25"/>
  <cols>
    <col min="1" max="1" width="13.140625" bestFit="1" customWidth="1"/>
    <col min="2" max="2" width="12.140625" bestFit="1" customWidth="1"/>
    <col min="4" max="4" width="13.140625" bestFit="1" customWidth="1"/>
    <col min="5" max="5" width="12.5703125" bestFit="1" customWidth="1"/>
    <col min="6" max="6" width="7" customWidth="1"/>
    <col min="7" max="7" width="13.140625" bestFit="1" customWidth="1"/>
    <col min="8" max="8" width="15.42578125" bestFit="1" customWidth="1"/>
    <col min="10" max="10" width="13.140625" bestFit="1" customWidth="1"/>
    <col min="11" max="11" width="16.5703125" bestFit="1" customWidth="1"/>
    <col min="13" max="13" width="13.140625" bestFit="1" customWidth="1"/>
    <col min="14" max="14" width="19.42578125" bestFit="1" customWidth="1"/>
  </cols>
  <sheetData>
    <row r="3" spans="1:14" x14ac:dyDescent="0.25">
      <c r="A3" s="5" t="s">
        <v>10932</v>
      </c>
      <c r="B3" s="6" t="s">
        <v>10946</v>
      </c>
      <c r="D3" s="5" t="s">
        <v>10932</v>
      </c>
      <c r="E3" s="6" t="s">
        <v>10947</v>
      </c>
      <c r="G3" s="5" t="s">
        <v>10932</v>
      </c>
      <c r="H3" s="6" t="s">
        <v>10952</v>
      </c>
      <c r="J3" s="5" t="s">
        <v>10932</v>
      </c>
      <c r="K3" s="6" t="s">
        <v>10953</v>
      </c>
      <c r="M3" s="5" t="s">
        <v>10932</v>
      </c>
      <c r="N3" s="6" t="s">
        <v>10954</v>
      </c>
    </row>
    <row r="4" spans="1:14" x14ac:dyDescent="0.25">
      <c r="A4" s="7" t="s">
        <v>10934</v>
      </c>
      <c r="B4" s="6">
        <v>95365.937600000019</v>
      </c>
      <c r="D4" s="7" t="s">
        <v>10934</v>
      </c>
      <c r="E4" s="6">
        <v>9199.2699999999986</v>
      </c>
      <c r="G4" s="7" t="s">
        <v>10934</v>
      </c>
      <c r="H4" s="6">
        <v>1500</v>
      </c>
      <c r="J4" s="7" t="s">
        <v>10934</v>
      </c>
      <c r="K4" s="6">
        <v>387</v>
      </c>
      <c r="M4" s="7" t="s">
        <v>10934</v>
      </c>
      <c r="N4" s="6">
        <v>9.6462848596792869E-2</v>
      </c>
    </row>
    <row r="5" spans="1:14" x14ac:dyDescent="0.25">
      <c r="A5" s="8" t="s">
        <v>10935</v>
      </c>
      <c r="B5" s="37">
        <v>60172.649400000024</v>
      </c>
      <c r="D5" s="8" t="s">
        <v>10935</v>
      </c>
      <c r="E5" s="37">
        <v>10288.898699999991</v>
      </c>
      <c r="G5" s="8" t="s">
        <v>10935</v>
      </c>
      <c r="H5" s="37">
        <v>1068</v>
      </c>
      <c r="J5" s="8" t="s">
        <v>10935</v>
      </c>
      <c r="K5" s="37">
        <v>301</v>
      </c>
      <c r="M5" s="8" t="s">
        <v>10935</v>
      </c>
      <c r="N5" s="37">
        <v>0.17098962406664425</v>
      </c>
    </row>
    <row r="6" spans="1:14" x14ac:dyDescent="0.25">
      <c r="A6" s="8" t="s">
        <v>10936</v>
      </c>
      <c r="B6" s="37">
        <v>199252.98399999991</v>
      </c>
      <c r="D6" s="8" t="s">
        <v>10936</v>
      </c>
      <c r="E6" s="37">
        <v>26806.573700000015</v>
      </c>
      <c r="G6" s="8" t="s">
        <v>10936</v>
      </c>
      <c r="H6" s="37">
        <v>2491</v>
      </c>
      <c r="J6" s="8" t="s">
        <v>10936</v>
      </c>
      <c r="K6" s="37">
        <v>680</v>
      </c>
      <c r="M6" s="8" t="s">
        <v>10936</v>
      </c>
      <c r="N6" s="37">
        <v>0.13453536886554246</v>
      </c>
    </row>
    <row r="7" spans="1:14" x14ac:dyDescent="0.25">
      <c r="A7" s="8" t="s">
        <v>10937</v>
      </c>
      <c r="B7" s="37">
        <v>141851.5674</v>
      </c>
      <c r="D7" s="8" t="s">
        <v>10937</v>
      </c>
      <c r="E7" s="37">
        <v>13437.806799999998</v>
      </c>
      <c r="G7" s="8" t="s">
        <v>10937</v>
      </c>
      <c r="H7" s="37">
        <v>2441</v>
      </c>
      <c r="J7" s="8" t="s">
        <v>10937</v>
      </c>
      <c r="K7" s="37">
        <v>663</v>
      </c>
      <c r="M7" s="8" t="s">
        <v>10937</v>
      </c>
      <c r="N7" s="37">
        <v>9.4731465053942004E-2</v>
      </c>
    </row>
    <row r="8" spans="1:14" x14ac:dyDescent="0.25">
      <c r="A8" s="8" t="s">
        <v>10938</v>
      </c>
      <c r="B8" s="37">
        <v>156122.28669999994</v>
      </c>
      <c r="D8" s="8" t="s">
        <v>10938</v>
      </c>
      <c r="E8" s="37">
        <v>22308.51279999999</v>
      </c>
      <c r="G8" s="8" t="s">
        <v>10938</v>
      </c>
      <c r="H8" s="37">
        <v>2850</v>
      </c>
      <c r="J8" s="8" t="s">
        <v>10938</v>
      </c>
      <c r="K8" s="37">
        <v>750</v>
      </c>
      <c r="M8" s="8" t="s">
        <v>10938</v>
      </c>
      <c r="N8" s="37">
        <v>0.14289127626517142</v>
      </c>
    </row>
    <row r="9" spans="1:14" x14ac:dyDescent="0.25">
      <c r="A9" s="8" t="s">
        <v>10939</v>
      </c>
      <c r="B9" s="37">
        <v>147082.61130000011</v>
      </c>
      <c r="D9" s="8" t="s">
        <v>10939</v>
      </c>
      <c r="E9" s="37">
        <v>20899.334500000012</v>
      </c>
      <c r="G9" s="8" t="s">
        <v>10939</v>
      </c>
      <c r="H9" s="37">
        <v>2644</v>
      </c>
      <c r="J9" s="8" t="s">
        <v>10939</v>
      </c>
      <c r="K9" s="37">
        <v>709</v>
      </c>
      <c r="M9" s="8" t="s">
        <v>10939</v>
      </c>
      <c r="N9" s="37">
        <v>0.1420924901678027</v>
      </c>
    </row>
    <row r="10" spans="1:14" x14ac:dyDescent="0.25">
      <c r="A10" s="8" t="s">
        <v>10940</v>
      </c>
      <c r="B10" s="37">
        <v>149580.83800000031</v>
      </c>
      <c r="D10" s="8" t="s">
        <v>10940</v>
      </c>
      <c r="E10" s="37">
        <v>13535.38299999998</v>
      </c>
      <c r="G10" s="8" t="s">
        <v>10940</v>
      </c>
      <c r="H10" s="37">
        <v>2705</v>
      </c>
      <c r="J10" s="8" t="s">
        <v>10940</v>
      </c>
      <c r="K10" s="37">
        <v>708</v>
      </c>
      <c r="M10" s="8" t="s">
        <v>10940</v>
      </c>
      <c r="N10" s="37">
        <v>9.0488749635163512E-2</v>
      </c>
    </row>
    <row r="11" spans="1:14" x14ac:dyDescent="0.25">
      <c r="A11" s="8" t="s">
        <v>10941</v>
      </c>
      <c r="B11" s="37">
        <v>159589.45099999988</v>
      </c>
      <c r="D11" s="8" t="s">
        <v>10941</v>
      </c>
      <c r="E11" s="37">
        <v>21896.715399999972</v>
      </c>
      <c r="G11" s="8" t="s">
        <v>10941</v>
      </c>
      <c r="H11" s="37">
        <v>2796</v>
      </c>
      <c r="J11" s="8" t="s">
        <v>10941</v>
      </c>
      <c r="K11" s="37">
        <v>710</v>
      </c>
      <c r="M11" s="8" t="s">
        <v>10941</v>
      </c>
      <c r="N11" s="37">
        <v>0.13720653378273723</v>
      </c>
    </row>
    <row r="12" spans="1:14" x14ac:dyDescent="0.25">
      <c r="A12" s="8" t="s">
        <v>10942</v>
      </c>
      <c r="B12" s="37">
        <v>309770.09970000025</v>
      </c>
      <c r="D12" s="8" t="s">
        <v>10942</v>
      </c>
      <c r="E12" s="37">
        <v>37293.192500000034</v>
      </c>
      <c r="G12" s="8" t="s">
        <v>10942</v>
      </c>
      <c r="H12" s="37">
        <v>5073</v>
      </c>
      <c r="J12" s="8" t="s">
        <v>10942</v>
      </c>
      <c r="K12" s="37">
        <v>1386</v>
      </c>
      <c r="M12" s="8" t="s">
        <v>10942</v>
      </c>
      <c r="N12" s="37">
        <v>0.12038990379031732</v>
      </c>
    </row>
    <row r="13" spans="1:14" x14ac:dyDescent="0.25">
      <c r="A13" s="8" t="s">
        <v>10943</v>
      </c>
      <c r="B13" s="37">
        <v>197115.20170000009</v>
      </c>
      <c r="D13" s="8" t="s">
        <v>10943</v>
      </c>
      <c r="E13" s="37">
        <v>31469.663800000035</v>
      </c>
      <c r="G13" s="8" t="s">
        <v>10943</v>
      </c>
      <c r="H13" s="37">
        <v>3095</v>
      </c>
      <c r="J13" s="8" t="s">
        <v>10943</v>
      </c>
      <c r="K13" s="37">
        <v>817</v>
      </c>
      <c r="M13" s="8" t="s">
        <v>10943</v>
      </c>
      <c r="N13" s="37">
        <v>0.15965112547684351</v>
      </c>
    </row>
    <row r="14" spans="1:14" x14ac:dyDescent="0.25">
      <c r="A14" s="8" t="s">
        <v>10944</v>
      </c>
      <c r="B14" s="37">
        <v>349120.07400000008</v>
      </c>
      <c r="D14" s="8" t="s">
        <v>10944</v>
      </c>
      <c r="E14" s="37">
        <v>35825.536599999927</v>
      </c>
      <c r="G14" s="8" t="s">
        <v>10944</v>
      </c>
      <c r="H14" s="37">
        <v>5741</v>
      </c>
      <c r="J14" s="8" t="s">
        <v>10944</v>
      </c>
      <c r="K14" s="37">
        <v>1462</v>
      </c>
      <c r="M14" s="8" t="s">
        <v>10944</v>
      </c>
      <c r="N14" s="37">
        <v>0.10261666191099604</v>
      </c>
    </row>
    <row r="15" spans="1:14" x14ac:dyDescent="0.25">
      <c r="A15" s="8" t="s">
        <v>10945</v>
      </c>
      <c r="B15" s="37">
        <v>332177.15950000001</v>
      </c>
      <c r="D15" s="8" t="s">
        <v>10945</v>
      </c>
      <c r="E15" s="37">
        <v>43436.13390000003</v>
      </c>
      <c r="G15" s="8" t="s">
        <v>10945</v>
      </c>
      <c r="H15" s="37">
        <v>5469</v>
      </c>
      <c r="J15" s="8" t="s">
        <v>10945</v>
      </c>
      <c r="K15" s="37">
        <v>1421</v>
      </c>
      <c r="M15" s="8" t="s">
        <v>10945</v>
      </c>
      <c r="N15" s="37">
        <v>0.13076195234308405</v>
      </c>
    </row>
    <row r="16" spans="1:14" x14ac:dyDescent="0.25">
      <c r="A16" s="9" t="s">
        <v>10933</v>
      </c>
      <c r="B16" s="38">
        <v>2297200.8603000008</v>
      </c>
      <c r="D16" s="9" t="s">
        <v>10933</v>
      </c>
      <c r="E16" s="38">
        <v>286397.02169999998</v>
      </c>
      <c r="G16" s="9" t="s">
        <v>10933</v>
      </c>
      <c r="H16" s="38">
        <v>37873</v>
      </c>
      <c r="J16" s="9" t="s">
        <v>10933</v>
      </c>
      <c r="K16" s="38">
        <v>9994</v>
      </c>
      <c r="M16" s="9" t="s">
        <v>10933</v>
      </c>
      <c r="N16" s="38">
        <v>0.12467217240315856</v>
      </c>
    </row>
    <row r="17" spans="2:14" x14ac:dyDescent="0.25">
      <c r="B17" s="25">
        <f>GETPIVOTDATA("Sales",$A$3)</f>
        <v>2297200.8603000008</v>
      </c>
      <c r="E17" s="25">
        <f>GETPIVOTDATA("Profit",$D$3)</f>
        <v>286397.02169999998</v>
      </c>
      <c r="H17" s="26">
        <f>GETPIVOTDATA("Quantity",$G$3)</f>
        <v>37873</v>
      </c>
      <c r="K17" s="26">
        <f>GETPIVOTDATA("Order ID",$J$3)</f>
        <v>9994</v>
      </c>
      <c r="N17" s="27">
        <f>GETPIVOTDATA("Profit Margin",$M$3)</f>
        <v>0.12467217240315856</v>
      </c>
    </row>
  </sheetData>
  <pageMargins left="0.7" right="0.7" top="0.75" bottom="0.75" header="0.3" footer="0.3"/>
  <drawing r:id="rId6"/>
  <extLst>
    <ext xmlns:x14="http://schemas.microsoft.com/office/spreadsheetml/2009/9/main" uri="{05C60535-1F16-4fd2-B633-F4F36F0B64E0}">
      <x14:sparklineGroups xmlns:xm="http://schemas.microsoft.com/office/excel/2006/main">
        <x14:sparklineGroup displayEmptyCellsAs="gap" xr2:uid="{57DADA46-122E-4528-809E-6B2D95A7B43E}">
          <x14:colorSeries rgb="FF000000"/>
          <x14:colorNegative rgb="FF0070C0"/>
          <x14:colorAxis rgb="FF000000"/>
          <x14:colorMarkers rgb="FF0070C0"/>
          <x14:colorFirst rgb="FF0070C0"/>
          <x14:colorLast rgb="FF0070C0"/>
          <x14:colorHigh rgb="FF0070C0"/>
          <x14:colorLow rgb="FF0070C0"/>
          <x14:sparklines>
            <x14:sparkline>
              <xm:f>Kpi!B14:B14</xm:f>
              <xm:sqref>C5</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A98F69-3F27-4D66-B1C6-A78A081F1FA1}">
  <dimension ref="A3:V30"/>
  <sheetViews>
    <sheetView workbookViewId="0">
      <selection activeCell="J8" sqref="J8"/>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9.42578125" bestFit="1" customWidth="1"/>
  </cols>
  <sheetData>
    <row r="3" spans="1:22" x14ac:dyDescent="0.25">
      <c r="A3" s="5" t="s">
        <v>10932</v>
      </c>
      <c r="B3" s="4" t="s">
        <v>10946</v>
      </c>
      <c r="C3" s="28" t="s">
        <v>10947</v>
      </c>
      <c r="D3" s="28" t="s">
        <v>10952</v>
      </c>
      <c r="E3" s="28" t="s">
        <v>10953</v>
      </c>
      <c r="F3" s="10" t="s">
        <v>10954</v>
      </c>
    </row>
    <row r="4" spans="1:22" x14ac:dyDescent="0.25">
      <c r="A4" s="20" t="s">
        <v>10948</v>
      </c>
      <c r="B4" s="4">
        <v>484247.49810000096</v>
      </c>
      <c r="C4" s="28">
        <v>49543.974100000007</v>
      </c>
      <c r="D4" s="28">
        <v>7581</v>
      </c>
      <c r="E4" s="28">
        <v>1993</v>
      </c>
      <c r="F4" s="10">
        <v>0.10231126499236715</v>
      </c>
    </row>
    <row r="5" spans="1:22" x14ac:dyDescent="0.25">
      <c r="A5" s="21" t="s">
        <v>10949</v>
      </c>
      <c r="B5" s="35">
        <v>470532.50899999985</v>
      </c>
      <c r="C5" s="39">
        <v>61618.603700000051</v>
      </c>
      <c r="D5" s="39">
        <v>7979</v>
      </c>
      <c r="E5" s="39">
        <v>2102</v>
      </c>
      <c r="F5" s="36">
        <v>0.13095504034557592</v>
      </c>
    </row>
    <row r="6" spans="1:22" x14ac:dyDescent="0.25">
      <c r="A6" s="21" t="s">
        <v>10950</v>
      </c>
      <c r="B6" s="35">
        <v>608473.83000000066</v>
      </c>
      <c r="C6" s="39">
        <v>81726.930800000177</v>
      </c>
      <c r="D6" s="39">
        <v>9810</v>
      </c>
      <c r="E6" s="39">
        <v>2580</v>
      </c>
      <c r="F6" s="36">
        <v>0.13431461924993568</v>
      </c>
    </row>
    <row r="7" spans="1:22" x14ac:dyDescent="0.25">
      <c r="A7" s="29" t="s">
        <v>10951</v>
      </c>
      <c r="B7" s="40">
        <v>733947.0231999997</v>
      </c>
      <c r="C7" s="41">
        <v>93507.513099999967</v>
      </c>
      <c r="D7" s="41">
        <v>12503</v>
      </c>
      <c r="E7" s="41">
        <v>3319</v>
      </c>
      <c r="F7" s="42">
        <v>0.12740362743390987</v>
      </c>
    </row>
    <row r="10" spans="1:22" x14ac:dyDescent="0.25">
      <c r="B10" s="33">
        <f>(GETPIVOTDATA("Sum of Sales",$A$3,"Years",2014)/GETPIVOTDATA("Sum of Sales",$A$3,"Years",2013))-1</f>
        <v>0.20620967905883303</v>
      </c>
      <c r="C10" s="34">
        <f>(GETPIVOTDATA("Sum of Profit",$A$3,"Years",2014)/GETPIVOTDATA("Sum of Profit",$A$3,"Years",2013)-1)</f>
        <v>0.14414565902185772</v>
      </c>
      <c r="D10" s="34">
        <f>(GETPIVOTDATA("Sum of Quantity",$A$3,"Years",2014)/GETPIVOTDATA("Sum of Quantity",$A$3,"Years",2013))-1</f>
        <v>0.27451580020387367</v>
      </c>
      <c r="E10" s="34">
        <f>(GETPIVOTDATA("Count of Order ID",$A$3,"Years",2014)/GETPIVOTDATA("Count of Order ID",$A$3,"Years",2013))-1</f>
        <v>0.2864341085271318</v>
      </c>
      <c r="F10" s="34">
        <f>(GETPIVOTDATA("Sum of Profit Margin",$A$3,"Years",2014)/GETPIVOTDATA("Sum of Profit Margin",$A$3,"Years",2013))-1</f>
        <v>-5.1453757264990463E-2</v>
      </c>
    </row>
    <row r="14" spans="1:22" x14ac:dyDescent="0.25">
      <c r="V14" s="30"/>
    </row>
    <row r="18" spans="6:13" x14ac:dyDescent="0.25">
      <c r="F18" s="32"/>
      <c r="G18" s="32"/>
    </row>
    <row r="30" spans="6:13" x14ac:dyDescent="0.25">
      <c r="M30" s="31"/>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D18" sqref="D18"/>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9662DE-39CB-44C4-92C9-6B7270A5F57D}">
  <dimension ref="A1"/>
  <sheetViews>
    <sheetView showGridLines="0" showRowColHeaders="0" tabSelected="1" topLeftCell="R1" zoomScale="70" zoomScaleNormal="70" workbookViewId="0">
      <selection activeCell="AF22" sqref="AF22"/>
    </sheetView>
  </sheetViews>
  <sheetFormatPr defaultRowHeight="15" x14ac:dyDescent="0.25"/>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78741BC1-5F25-428D-9C7E-03F78D85346C}">
  <ds:schemaRefs>
    <ds:schemaRef ds:uri="http://www.w3.org/2001/XMLSchema"/>
    <ds:schemaRef ds:uri="http://microsoft.data.visualization.Client.Excel/1.0"/>
  </ds:schemaRefs>
</ds:datastoreItem>
</file>

<file path=customXml/itemProps2.xml><?xml version="1.0" encoding="utf-8"?>
<ds:datastoreItem xmlns:ds="http://schemas.openxmlformats.org/officeDocument/2006/customXml" ds:itemID="{D7F91A96-AE6E-4B1F-BE92-81D2A21697EA}">
  <ds:schemaRefs>
    <ds:schemaRef ds:uri="http://www.w3.org/2001/XMLSchema"/>
    <ds:schemaRef ds:uri="http://microsoft.data.visualization.engine.tours/1.0"/>
  </ds:schemaRefs>
</ds:datastoreItem>
</file>

<file path=customXml/itemProps3.xml><?xml version="1.0" encoding="utf-8"?>
<ds:datastoreItem xmlns:ds="http://schemas.openxmlformats.org/officeDocument/2006/customXml" ds:itemID="{6C54AA06-E12A-4BFC-9145-ACBB1BCA31B6}">
  <ds:schemaRefs>
    <ds:schemaRef ds:uri="http://www.w3.org/2001/XMLSchema"/>
    <ds:schemaRef ds:uri="http://microsoft.data.visualization.Client.Excel.LState/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Monthly Sales&amp;Profit</vt:lpstr>
      <vt:lpstr>Waterfall </vt:lpstr>
      <vt:lpstr>Donut </vt:lpstr>
      <vt:lpstr>Map</vt:lpstr>
      <vt:lpstr>Top 5 Sub-Category</vt:lpstr>
      <vt:lpstr>Kpi</vt:lpstr>
      <vt:lpstr>Kpi YOY</vt:lpstr>
      <vt:lpstr>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Jaikumar Bhatia</cp:lastModifiedBy>
  <dcterms:created xsi:type="dcterms:W3CDTF">2015-06-05T18:17:20Z</dcterms:created>
  <dcterms:modified xsi:type="dcterms:W3CDTF">2024-08-20T18:08:10Z</dcterms:modified>
</cp:coreProperties>
</file>