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Ex2.xml" ContentType="application/vnd.ms-office.chartex+xml"/>
  <Override PartName="/xl/charts/style16.xml" ContentType="application/vnd.ms-office.chartstyle+xml"/>
  <Override PartName="/xl/charts/colors16.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1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drawings/drawing8.xml" ContentType="application/vnd.openxmlformats-officedocument.drawing+xml"/>
  <Override PartName="/xl/pivotTables/pivotTable17.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5.xml" ContentType="application/vnd.openxmlformats-officedocument.spreadsheetml.table+xml"/>
  <Override PartName="/xl/queryTables/queryTable3.xml" ContentType="application/vnd.openxmlformats-officedocument.spreadsheetml.queryTable+xml"/>
  <Override PartName="/xl/pivotTables/pivotTable18.xml" ContentType="application/vnd.openxmlformats-officedocument.spreadsheetml.pivotTable+xml"/>
  <Override PartName="/xl/tables/table6.xml" ContentType="application/vnd.openxmlformats-officedocument.spreadsheetml.table+xml"/>
  <Override PartName="/xl/pivotTables/pivotTable1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pivotTables/pivotTable22.xml" ContentType="application/vnd.openxmlformats-officedocument.spreadsheetml.pivotTable+xml"/>
  <Override PartName="/xl/tables/table9.xml" ContentType="application/vnd.openxmlformats-officedocument.spreadsheetml.table+xml"/>
  <Override PartName="/xl/queryTables/queryTable6.xml" ContentType="application/vnd.openxmlformats-officedocument.spreadsheetml.queryTable+xml"/>
  <Override PartName="/xl/pivotTables/pivotTable23.xml" ContentType="application/vnd.openxmlformats-officedocument.spreadsheetml.pivotTable+xml"/>
  <Override PartName="/xl/tables/table10.xml" ContentType="application/vnd.openxmlformats-officedocument.spreadsheetml.table+xml"/>
  <Override PartName="/xl/queryTables/queryTable7.xml" ContentType="application/vnd.openxmlformats-officedocument.spreadsheetml.queryTable+xml"/>
  <Override PartName="/xl/tables/table11.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niket Ghadge\Desktop\Data Analytic\Excel\"/>
    </mc:Choice>
  </mc:AlternateContent>
  <xr:revisionPtr revIDLastSave="0" documentId="13_ncr:1_{C66D37A9-F066-40FA-A893-F5A867D92F70}" xr6:coauthVersionLast="47" xr6:coauthVersionMax="47" xr10:uidLastSave="{00000000-0000-0000-0000-000000000000}"/>
  <bookViews>
    <workbookView xWindow="-110" yWindow="-110" windowWidth="19420" windowHeight="11020" xr2:uid="{AB0C6555-BE08-4699-AC46-3B1A4EC32E9F}"/>
  </bookViews>
  <sheets>
    <sheet name="Dashboard" sheetId="60" r:id="rId1"/>
    <sheet name="Sheet7" sheetId="14" r:id="rId2"/>
    <sheet name="Detail3" sheetId="62" r:id="rId3"/>
    <sheet name="Sheet1" sheetId="63" r:id="rId4"/>
    <sheet name="Sheet3" sheetId="10" r:id="rId5"/>
    <sheet name="Sheet34" sheetId="44" r:id="rId6"/>
    <sheet name="Detail2" sheetId="61" r:id="rId7"/>
    <sheet name="Opportunity" sheetId="19" r:id="rId8"/>
    <sheet name="Opportunity - Top 5" sheetId="20" r:id="rId9"/>
    <sheet name="Opportunity - Top 4" sheetId="21" r:id="rId10"/>
    <sheet name="Sheet26" sheetId="34" r:id="rId11"/>
    <sheet name="gcrm_opportunity_202001231041" sheetId="7" r:id="rId12"/>
    <sheet name="Sheet19" sheetId="27" r:id="rId13"/>
    <sheet name="Sheet31" sheetId="41" r:id="rId14"/>
    <sheet name="No of Meeting By Acc Exec" sheetId="46" r:id="rId15"/>
    <sheet name="meeting_list_202001231041" sheetId="6" r:id="rId16"/>
    <sheet name="Sheet4" sheetId="11" r:id="rId17"/>
    <sheet name="Detail1" sheetId="38" r:id="rId18"/>
    <sheet name="Sheet29" sheetId="39" r:id="rId19"/>
    <sheet name="Sheet33" sheetId="43" r:id="rId20"/>
    <sheet name="Sheet32" sheetId="42" r:id="rId21"/>
    <sheet name="invoice_202001231041" sheetId="5" r:id="rId22"/>
    <sheet name="NN+EN+EE Indi bdgt -20012020" sheetId="4" r:id="rId23"/>
    <sheet name="Sheet5" sheetId="12" r:id="rId24"/>
    <sheet name="fees_202001231041" sheetId="3" r:id="rId25"/>
    <sheet name="Sheet17" sheetId="25" r:id="rId26"/>
    <sheet name="Placed Achivement" sheetId="24" r:id="rId27"/>
    <sheet name="brokerage_202001231040" sheetId="2" r:id="rId28"/>
    <sheet name="Sheet35" sheetId="45" r:id="rId29"/>
  </sheets>
  <definedNames>
    <definedName name="_xlchart.v2.0" hidden="1">Sheet26!$B$10:$B$12</definedName>
    <definedName name="_xlchart.v2.1" hidden="1">Sheet26!$C$10:$C$12</definedName>
    <definedName name="_xlchart.v2.2" hidden="1">Sheet26!$B$10:$B$12</definedName>
    <definedName name="_xlchart.v2.3" hidden="1">Sheet26!$C$10:$C$12</definedName>
    <definedName name="_xlcn.WorksheetConnection_Book1brokerage_2020012310401" hidden="1">brokerage_202001231040[]</definedName>
    <definedName name="_xlcn.WorksheetConnection_Book1fees_2020012310411" hidden="1">fees_202001231041[]</definedName>
    <definedName name="_xlcn.WorksheetConnection_Book1gcrm_opportunity_2020012310411" hidden="1">gcrm_opportunity_202001231041[]</definedName>
    <definedName name="_xlcn.WorksheetConnection_Book1invoice_2020012310411" hidden="1">invoice_202001231041[]</definedName>
    <definedName name="_xlcn.WorksheetConnection_Book1NN_EN_EE_Indi_bdgt__200120201" hidden="1">NN_EN_EE_Indi_bdgt__20012020[]</definedName>
    <definedName name="_xlcn.WorksheetConnection_Book1Placed_Achivement_xlsx1" hidden="1">Placed_Achivement_xlsx</definedName>
    <definedName name="_xlcn.WorksheetConnection_Book1Placed_Achivement1" hidden="1">Placed_Achivement[]</definedName>
    <definedName name="ExternalData_1" localSheetId="27" hidden="1">brokerage_202001231040!$A$1:$Q$962</definedName>
    <definedName name="ExternalData_1" localSheetId="3" hidden="1">Sheet1!$A$3:$Q$428</definedName>
    <definedName name="ExternalData_2" localSheetId="24" hidden="1">fees_202001231041!$A$1:$I$10</definedName>
    <definedName name="ExternalData_2" localSheetId="26" hidden="1">'Placed Achivement'!$A$1:$S$971</definedName>
    <definedName name="ExternalData_3" localSheetId="22" hidden="1">'NN+EN+EE Indi bdgt -20012020'!$A$1:$G$19</definedName>
    <definedName name="ExternalData_4" localSheetId="21" hidden="1">invoice_202001231041!$A$1:$L$205</definedName>
    <definedName name="ExternalData_5" localSheetId="15" hidden="1">meeting_list_202001231041!$A$1:$E$35</definedName>
    <definedName name="ExternalData_6" localSheetId="11" hidden="1">gcrm_opportunity_202001231041!$A$1:$M$50</definedName>
    <definedName name="Slicer_Account_Executive">#N/A</definedName>
    <definedName name="Slicer_Account_Executive1">#N/A</definedName>
    <definedName name="Slicer_product_group">#N/A</definedName>
    <definedName name="Slicer_stage">#N/A</definedName>
    <definedName name="Slicer_Years__meeting_date">#N/A</definedName>
  </definedNames>
  <calcPr calcId="191029"/>
  <pivotCaches>
    <pivotCache cacheId="0" r:id="rId30"/>
    <pivotCache cacheId="1" r:id="rId31"/>
    <pivotCache cacheId="2" r:id="rId32"/>
    <pivotCache cacheId="3" r:id="rId33"/>
    <pivotCache cacheId="4" r:id="rId34"/>
    <pivotCache cacheId="5" r:id="rId35"/>
    <pivotCache cacheId="6" r:id="rId36"/>
    <pivotCache cacheId="7" r:id="rId37"/>
    <pivotCache cacheId="8" r:id="rId38"/>
    <pivotCache cacheId="9" r:id="rId39"/>
  </pivotCaches>
  <extLst>
    <ext xmlns:x14="http://schemas.microsoft.com/office/spreadsheetml/2009/9/main" uri="{BBE1A952-AA13-448e-AADC-164F8A28A991}">
      <x14:slicerCaches>
        <x14:slicerCache r:id="rId40"/>
        <x14:slicerCache r:id="rId41"/>
        <x14:slicerCache r:id="rId42"/>
        <x14:slicerCache r:id="rId43"/>
        <x14:slicerCache r:id="rId4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ced_Achivement_xlsx" name="Placed_Achivement_xlsx" connection="WorksheetConnection_Book1!Placed_Achivement_xlsx"/>
          <x15:modelTable id="Placed_Achivement" name="Placed_Achivement" connection="WorksheetConnection_Book1!Placed_Achivement"/>
          <x15:modelTable id="NN_EN_EE_Indi_bdgt__20012020" name="NN_EN_EE_Indi_bdgt__20012020" connection="WorksheetConnection_Book1!NN_EN_EE_Indi_bdgt__20012020"/>
          <x15:modelTable id="invoice_202001231041" name="invoice_202001231041" connection="WorksheetConnection_Book1!invoice_202001231041"/>
          <x15:modelTable id="gcrm_opportunity_202001231041" name="gcrm_opportunity_202001231041" connection="WorksheetConnection_Book1!gcrm_opportunity_202001231041"/>
          <x15:modelTable id="fees_202001231041" name="fees_202001231041" connection="WorksheetConnection_Book1!fees_202001231041"/>
          <x15:modelTable id="brokerage_202001231040" name="brokerage_202001231040" connection="WorksheetConnection_Book1!brokerage_202001231040"/>
        </x15:modelTables>
        <x15:extLst>
          <ext xmlns:x16="http://schemas.microsoft.com/office/spreadsheetml/2014/11/main" uri="{9835A34E-60A6-4A7C-AAB8-D5F71C897F49}">
            <x16:modelTimeGroupings>
              <x16:modelTimeGrouping tableName="invoice_202001231041" columnName="income_due_date" columnId="income_due_date">
                <x16:calculatedTimeColumn columnName="income_due_date (Month Index)" columnId="income_due_date (Month Index)" contentType="monthsindex" isSelected="1"/>
                <x16:calculatedTimeColumn columnName="income_due_date (Month)" columnId="income_due_date (Month)" contentType="months" isSelected="1"/>
              </x16:modelTimeGrouping>
              <x16:modelTimeGrouping tableName="invoice_202001231041" columnName="invoice_date" columnId="invoice_date">
                <x16:calculatedTimeColumn columnName="invoice_date (Year)" columnId="invoice_date (Year)" contentType="years" isSelected="1"/>
                <x16:calculatedTimeColumn columnName="invoice_date (Quarter)" columnId="invoice_date (Quarter)" contentType="quarters" isSelected="1"/>
                <x16:calculatedTimeColumn columnName="invoice_date (Month Index)" columnId="invoice_date (Month Index)" contentType="monthsindex" isSelected="1"/>
                <x16:calculatedTimeColumn columnName="invoice_date (Month)" columnId="invoice_date (Month)" contentType="months" isSelected="1"/>
              </x16:modelTimeGrouping>
              <x16:modelTimeGrouping tableName="Placed_Achivement" columnName="policy_end_date" columnId="policy_end_date">
                <x16:calculatedTimeColumn columnName="policy_end_date (Year)" columnId="policy_end_date (Year)" contentType="years" isSelected="1"/>
                <x16:calculatedTimeColumn columnName="policy_end_date (Quarter)" columnId="policy_end_date (Quarter)" contentType="quarters" isSelected="1"/>
                <x16:calculatedTimeColumn columnName="policy_end_date (Month Index)" columnId="policy_end_date (Month Index)" contentType="monthsindex" isSelected="1"/>
                <x16:calculatedTimeColumn columnName="policy_end_date (Month)" columnId="policy_end_date (Month)" contentType="months" isSelected="1"/>
              </x16:modelTimeGrouping>
              <x16:modelTimeGrouping tableName="Placed_Achivement" columnName="policy_start_date" columnId="policy_start_date">
                <x16:calculatedTimeColumn columnName="policy_start_date (Year)" columnId="policy_start_date (Year)" contentType="years" isSelected="1"/>
                <x16:calculatedTimeColumn columnName="policy_start_date (Quarter)" columnId="policy_start_date (Quarter)" contentType="quarters" isSelected="1"/>
                <x16:calculatedTimeColumn columnName="policy_start_date (Month Index)" columnId="policy_start_date (Month Index)" contentType="monthsindex" isSelected="1"/>
                <x16:calculatedTimeColumn columnName="policy_start_date (Month)" columnId="policy_start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10" l="1"/>
  <c r="I23" i="10"/>
  <c r="I20" i="10"/>
  <c r="I13" i="44"/>
  <c r="I12" i="44"/>
  <c r="I11" i="44"/>
  <c r="F13" i="44"/>
  <c r="F12" i="44"/>
  <c r="F11" i="44"/>
  <c r="C13" i="44"/>
  <c r="C12" i="44"/>
  <c r="C11" i="44"/>
  <c r="H11" i="10"/>
  <c r="H10" i="10"/>
  <c r="H9" i="10"/>
  <c r="G18" i="10"/>
  <c r="G17" i="10"/>
  <c r="G16" i="10"/>
  <c r="C22" i="10"/>
  <c r="I10" i="10" s="1"/>
  <c r="C23" i="10"/>
  <c r="C21" i="10"/>
  <c r="I9" i="10" s="1"/>
  <c r="I11" i="10"/>
  <c r="C12" i="34"/>
  <c r="C10" i="34"/>
  <c r="C11" i="34"/>
  <c r="J17" i="10" l="1"/>
  <c r="J20" i="10"/>
  <c r="J2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27DE63-F43C-483B-807E-8ED27D9C2556}" keepAlive="1" name="ModelConnection_ExternalData_1" description="Data Model" type="5" refreshedVersion="8" minRefreshableVersion="5" saveData="1">
    <dbPr connection="Data Model Connection" command="DRILLTHROUGH MAXROWS 1000 SELECT FROM [Model] WHERE (([Measures].[Sum of Amount],[brokerage_202001231040].[income_class].&amp;[Cross Sell])) RETURN [$brokerage_202001231040].[client_name],[$brokerage_202001231040].[policy_number],[$brokerage_202001231040].[policy_status],[$brokerage_202001231040].[policy_start_date],[$brokerage_202001231040].[policy_end_date],[$brokerage_202001231040].[product_group],[$brokerage_202001231040].[Account Id],[$brokerage_202001231040].[Account Exe ID],[$brokerage_202001231040].[branch_name],[$brokerage_202001231040].[solution_group],[$brokerage_202001231040].[income_class],[$brokerage_202001231040].[Amount],[$brokerage_202001231040].[income_due_date],[$brokerage_202001231040].[revenue_transaction_type],[$brokerage_202001231040].[renewal_status],[$brokerage_202001231040].[lapse_reason],[$brokerage_202001231040].[last_updated_date]" commandType="4"/>
    <extLst>
      <ext xmlns:x15="http://schemas.microsoft.com/office/spreadsheetml/2010/11/main" uri="{DE250136-89BD-433C-8126-D09CA5730AF9}">
        <x15:connection id="" model="1"/>
      </ext>
    </extLst>
  </connection>
  <connection id="2" xr16:uid="{925313BB-D378-4F8C-9FD6-69A7104227E8}"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3" xr16:uid="{A7149BCB-2319-468A-B457-826E4B18E6C2}"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4" xr16:uid="{E93A2448-0EDC-42FF-B4E5-A3968F324F49}"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2AC5FE1F-04AF-451B-8BD4-21CC552DEC97}"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6" xr16:uid="{8FAF801B-E08D-4D5E-91E6-F725E6C6F7C0}"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7" xr16:uid="{389081E3-CF39-4ADF-8903-2D051FFC1332}"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A6F1EE75-13E9-47EB-992A-D87879E2CF53}" keepAlive="1" name="Query - Placed Achivement" description="Connection to the 'Placed Achivement' query in the workbook." type="5" refreshedVersion="8" background="1" saveData="1">
    <dbPr connection="Provider=Microsoft.Mashup.OleDb.1;Data Source=$Workbook$;Location=&quot;Placed Achivement&quot;;Extended Properties=&quot;&quot;" command="SELECT * FROM [Placed Achivement]"/>
  </connection>
  <connection id="9" xr16:uid="{4302ECBA-56C0-4613-8397-01B56B107D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588BB96-868E-439E-948B-7A017BD3E2D5}" name="WorksheetConnection_Book1!brokerage_202001231040" type="102" refreshedVersion="8" minRefreshableVersion="5">
    <extLst>
      <ext xmlns:x15="http://schemas.microsoft.com/office/spreadsheetml/2010/11/main" uri="{DE250136-89BD-433C-8126-D09CA5730AF9}">
        <x15:connection id="brokerage_202001231040">
          <x15:rangePr sourceName="_xlcn.WorksheetConnection_Book1brokerage_2020012310401"/>
        </x15:connection>
      </ext>
    </extLst>
  </connection>
  <connection id="11" xr16:uid="{BA5A787E-1261-4454-8027-C50AD4C001BF}" name="WorksheetConnection_Book1!fees_202001231041" type="102" refreshedVersion="8" minRefreshableVersion="5">
    <extLst>
      <ext xmlns:x15="http://schemas.microsoft.com/office/spreadsheetml/2010/11/main" uri="{DE250136-89BD-433C-8126-D09CA5730AF9}">
        <x15:connection id="fees_202001231041">
          <x15:rangePr sourceName="_xlcn.WorksheetConnection_Book1fees_2020012310411"/>
        </x15:connection>
      </ext>
    </extLst>
  </connection>
  <connection id="12" xr16:uid="{7FFEB9B9-919D-4B5E-99C5-23F6E6962815}" name="WorksheetConnection_Book1!gcrm_opportunity_202001231041" type="102" refreshedVersion="8" minRefreshableVersion="5">
    <extLst>
      <ext xmlns:x15="http://schemas.microsoft.com/office/spreadsheetml/2010/11/main" uri="{DE250136-89BD-433C-8126-D09CA5730AF9}">
        <x15:connection id="gcrm_opportunity_202001231041" autoDelete="1">
          <x15:rangePr sourceName="_xlcn.WorksheetConnection_Book1gcrm_opportunity_2020012310411"/>
        </x15:connection>
      </ext>
    </extLst>
  </connection>
  <connection id="13" xr16:uid="{7AA534E3-0222-490F-96AE-B47B9B32F521}" name="WorksheetConnection_Book1!invoice_202001231041" type="102" refreshedVersion="8" minRefreshableVersion="5">
    <extLst>
      <ext xmlns:x15="http://schemas.microsoft.com/office/spreadsheetml/2010/11/main" uri="{DE250136-89BD-433C-8126-D09CA5730AF9}">
        <x15:connection id="invoice_202001231041">
          <x15:rangePr sourceName="_xlcn.WorksheetConnection_Book1invoice_2020012310411"/>
        </x15:connection>
      </ext>
    </extLst>
  </connection>
  <connection id="14" xr16:uid="{CB7421E6-0386-4E86-8E10-DF09DCCA22F3}" name="WorksheetConnection_Book1!NN_EN_EE_Indi_bdgt__20012020" type="102" refreshedVersion="8" minRefreshableVersion="5">
    <extLst>
      <ext xmlns:x15="http://schemas.microsoft.com/office/spreadsheetml/2010/11/main" uri="{DE250136-89BD-433C-8126-D09CA5730AF9}">
        <x15:connection id="NN_EN_EE_Indi_bdgt__20012020">
          <x15:rangePr sourceName="_xlcn.WorksheetConnection_Book1NN_EN_EE_Indi_bdgt__200120201"/>
        </x15:connection>
      </ext>
    </extLst>
  </connection>
  <connection id="15" xr16:uid="{AC77E569-6159-41A6-B9B7-E492F54F04DF}" name="WorksheetConnection_Book1!Placed_Achivement" type="102" refreshedVersion="8" minRefreshableVersion="5">
    <extLst>
      <ext xmlns:x15="http://schemas.microsoft.com/office/spreadsheetml/2010/11/main" uri="{DE250136-89BD-433C-8126-D09CA5730AF9}">
        <x15:connection id="Placed_Achivement">
          <x15:rangePr sourceName="_xlcn.WorksheetConnection_Book1Placed_Achivement1"/>
        </x15:connection>
      </ext>
    </extLst>
  </connection>
  <connection id="16" xr16:uid="{C29A22AE-BB89-44F5-8E19-F40125F5C173}" name="WorksheetConnection_Book1!Placed_Achivement_xlsx" type="102" refreshedVersion="8" minRefreshableVersion="5">
    <extLst>
      <ext xmlns:x15="http://schemas.microsoft.com/office/spreadsheetml/2010/11/main" uri="{DE250136-89BD-433C-8126-D09CA5730AF9}">
        <x15:connection id="Placed_Achivement_xlsx" autoDelete="1">
          <x15:rangePr sourceName="_xlcn.WorksheetConnection_Book1Placed_Achivement_xlsx1"/>
        </x15:connection>
      </ext>
    </extLst>
  </connection>
</connections>
</file>

<file path=xl/sharedStrings.xml><?xml version="1.0" encoding="utf-8"?>
<sst xmlns="http://schemas.openxmlformats.org/spreadsheetml/2006/main" count="29812" uniqueCount="770">
  <si>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</si>
  <si>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</si>
  <si>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</si>
  <si>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</si>
  <si>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</si>
  <si>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</si>
  <si>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</si>
  <si>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</si>
  <si>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</si>
  <si>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</si>
  <si>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</si>
  <si>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</si>
  <si>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</si>
  <si>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</si>
  <si>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</si>
  <si>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</si>
  <si>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</si>
  <si>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</si>
  <si>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</si>
  <si>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</si>
  <si>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</si>
  <si>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</si>
  <si>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</si>
  <si>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</si>
  <si>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</si>
  <si>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</si>
  <si>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</si>
  <si>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</si>
  <si>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</si>
  <si>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</si>
  <si>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</si>
  <si>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</si>
  <si>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</si>
  <si>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</si>
  <si>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</si>
  <si>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</si>
  <si>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</si>
  <si>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</si>
  <si>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</si>
  <si>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</si>
  <si>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</si>
  <si>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</si>
  <si>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</si>
  <si>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</si>
  <si>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</si>
  <si>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</si>
  <si>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</si>
  <si>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</si>
  <si>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</si>
  <si>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</si>
  <si>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</si>
  <si>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</si>
  <si>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</si>
  <si>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</si>
  <si>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</si>
  <si>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</si>
  <si>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</si>
  <si>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</si>
  <si>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</si>
  <si>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</si>
  <si>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</si>
  <si>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</si>
  <si>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</si>
  <si>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</si>
  <si>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</si>
  <si>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</si>
  <si>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</si>
  <si>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</si>
  <si>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</si>
  <si>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</si>
  <si>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</si>
  <si>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</si>
  <si>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</si>
  <si>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</si>
  <si>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</si>
  <si>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</si>
  <si>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</si>
  <si>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</si>
  <si>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</si>
  <si>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</si>
  <si>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</si>
  <si>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</si>
  <si>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</si>
  <si>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</si>
  <si>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</si>
  <si>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</si>
  <si>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</si>
  <si>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</si>
  <si>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</si>
  <si>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</si>
  <si>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</si>
  <si>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</si>
  <si>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</si>
  <si>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</si>
  <si>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</si>
  <si>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</si>
  <si>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</si>
  <si>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</si>
  <si>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</si>
  <si>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</si>
  <si>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</si>
  <si>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</si>
  <si>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</si>
  <si>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</si>
  <si>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</si>
  <si>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</si>
  <si>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</si>
  <si>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</si>
  <si>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</si>
  <si>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</si>
  <si>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</si>
  <si>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</si>
  <si>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</si>
  <si>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</si>
  <si>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</si>
  <si>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</si>
  <si>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</si>
  <si>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</si>
  <si>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</si>
  <si>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</si>
  <si>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</si>
  <si>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</si>
  <si>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</si>
  <si>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</si>
  <si>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</si>
  <si>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</si>
  <si>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</si>
  <si>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</si>
  <si>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</si>
  <si>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</si>
  <si>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</si>
  <si>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</si>
  <si>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</si>
  <si>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</si>
  <si>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</si>
  <si>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</si>
  <si>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</si>
  <si>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</si>
  <si>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</si>
  <si>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</si>
  <si>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</si>
  <si>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</si>
  <si>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</si>
  <si>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</si>
  <si>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</si>
  <si>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</si>
  <si>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</si>
  <si>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</si>
  <si>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</si>
  <si>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</si>
  <si>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</si>
  <si>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</si>
  <si>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</si>
  <si>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</si>
  <si>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</si>
  <si>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</si>
  <si>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</si>
  <si>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</si>
  <si>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</si>
  <si>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</si>
  <si>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</si>
  <si>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</si>
  <si>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</si>
  <si>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</si>
  <si>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</si>
  <si>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</si>
  <si>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</si>
  <si>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</si>
  <si>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</si>
  <si>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</si>
  <si>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</si>
  <si>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</si>
  <si>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</si>
  <si>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</si>
  <si>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</si>
  <si>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</si>
  <si>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</si>
  <si>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</si>
  <si>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</si>
  <si>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</si>
  <si>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</si>
  <si>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</si>
  <si>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</si>
  <si>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</si>
  <si>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</si>
  <si>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</si>
  <si>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</si>
  <si>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</si>
  <si>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</si>
  <si>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</si>
  <si>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</si>
  <si>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</si>
  <si>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</si>
  <si>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</si>
  <si>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</si>
  <si>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</si>
  <si>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</si>
  <si>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</si>
  <si>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</si>
  <si>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</si>
  <si>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</si>
  <si>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</si>
  <si>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</si>
  <si>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</si>
  <si>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</si>
  <si>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</si>
  <si>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</si>
  <si>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</si>
  <si>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</si>
  <si>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</si>
  <si>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</si>
  <si>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</si>
  <si>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</si>
  <si>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</si>
  <si>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</si>
  <si>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</si>
  <si>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</si>
  <si>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</si>
  <si>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</si>
  <si>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</si>
  <si>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</si>
  <si>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</si>
  <si>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</si>
  <si>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</si>
  <si>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</si>
  <si>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</si>
  <si>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</si>
  <si>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</si>
  <si>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</si>
  <si>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</si>
  <si>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</si>
  <si>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</si>
  <si>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</si>
  <si>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</si>
  <si>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</si>
  <si>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</si>
  <si>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</si>
  <si>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</si>
  <si>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</si>
  <si>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</si>
  <si>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</si>
  <si>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</si>
  <si>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</si>
  <si>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</si>
  <si>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</si>
  <si>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</si>
  <si>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</si>
  <si>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</si>
  <si>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</si>
  <si>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</si>
  <si>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</si>
  <si>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</si>
  <si>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</si>
  <si>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</si>
  <si>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</si>
  <si>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</si>
  <si>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</si>
  <si>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</si>
  <si>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</si>
  <si>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</si>
  <si>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</si>
  <si>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</si>
  <si>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</si>
  <si>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</si>
  <si>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</si>
  <si>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</si>
  <si>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</si>
  <si>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</si>
  <si>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</si>
  <si>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</si>
  <si>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</si>
  <si>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</si>
  <si>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</si>
  <si>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</si>
  <si>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</si>
  <si>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</si>
  <si>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</si>
  <si>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</si>
  <si>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</si>
  <si>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</si>
  <si>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</si>
  <si>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</si>
  <si>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</si>
  <si>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</si>
  <si>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</si>
  <si>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</si>
  <si>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</si>
  <si>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</si>
  <si>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</si>
  <si>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</si>
  <si>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</si>
  <si>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</si>
  <si>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</si>
  <si>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</si>
  <si>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</si>
  <si>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</si>
  <si>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</si>
  <si>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</si>
  <si>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</si>
  <si>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</si>
  <si>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</si>
  <si>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</si>
  <si>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</si>
  <si>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</si>
  <si>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</si>
  <si>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</si>
  <si>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</si>
  <si>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</si>
  <si>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</si>
  <si>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</si>
  <si>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</si>
  <si>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</si>
  <si>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</si>
  <si>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</si>
  <si>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</si>
  <si>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</si>
  <si>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</si>
  <si>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</si>
  <si>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</si>
  <si>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</si>
  <si>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</si>
  <si>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</si>
  <si>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</si>
  <si>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</si>
  <si>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</si>
  <si>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</si>
  <si>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</si>
  <si>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</si>
  <si>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</si>
  <si>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</si>
  <si>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</si>
  <si>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</si>
  <si>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</si>
  <si>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</si>
  <si>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</si>
  <si>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</si>
  <si>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</si>
  <si>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</si>
  <si>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</si>
  <si>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</si>
  <si>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</si>
  <si>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</si>
  <si>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</si>
  <si>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</si>
  <si>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</si>
  <si>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</si>
  <si>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</si>
  <si>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</si>
  <si>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</si>
  <si>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</si>
  <si>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</si>
  <si>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</si>
  <si>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</si>
  <si>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</si>
  <si>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</si>
  <si>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</si>
  <si>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</si>
  <si>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</si>
  <si>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</si>
  <si>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</si>
  <si>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</si>
  <si>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</si>
  <si>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</si>
  <si>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</si>
  <si>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</si>
  <si>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</si>
  <si>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</si>
  <si>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</si>
  <si>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</si>
  <si>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</si>
  <si>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</si>
  <si>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</si>
  <si>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</si>
  <si>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</si>
  <si>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</si>
  <si>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</si>
  <si>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</si>
  <si>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</si>
  <si>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</si>
  <si>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</si>
  <si>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</si>
  <si>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</si>
  <si>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</si>
  <si>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</si>
  <si>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</si>
  <si>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</si>
  <si>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</si>
  <si>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</si>
  <si>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</si>
  <si>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</si>
  <si>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</si>
  <si>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</si>
  <si>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</si>
  <si>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</si>
  <si>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</si>
  <si>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</si>
  <si>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</si>
  <si>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</si>
  <si>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</si>
  <si>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</si>
  <si>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</si>
  <si>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</si>
  <si>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</si>
  <si>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</si>
  <si>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</si>
  <si>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</si>
  <si>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</si>
  <si>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</si>
  <si>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</si>
  <si>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</si>
  <si>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</si>
  <si>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</si>
  <si>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</si>
  <si>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</si>
  <si>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</si>
  <si>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</si>
  <si>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</si>
  <si>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</si>
  <si>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</si>
  <si>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</si>
  <si>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</si>
  <si>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</si>
  <si>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</si>
  <si>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</si>
  <si>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</si>
  <si>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</si>
  <si>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</si>
  <si>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</si>
  <si>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</si>
  <si>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</si>
  <si>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</si>
  <si>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</si>
  <si>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</si>
  <si>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</si>
  <si>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</si>
  <si>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</si>
  <si>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</si>
  <si>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</si>
  <si>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</si>
  <si>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</si>
  <si>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</si>
  <si>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</si>
  <si>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</si>
  <si>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</si>
  <si>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</si>
  <si>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</si>
  <si>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</si>
  <si>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</si>
  <si>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</si>
  <si>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</si>
  <si>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</si>
  <si>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</si>
  <si>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</si>
  <si>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</si>
  <si>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</si>
  <si>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</si>
  <si>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</si>
  <si>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</si>
  <si>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</si>
  <si>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</si>
  <si>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</si>
  <si>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</si>
  <si>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</si>
  <si>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</si>
  <si>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</si>
  <si>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</si>
  <si>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</si>
  <si>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</si>
  <si>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</si>
  <si>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</si>
  <si>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</si>
  <si>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</si>
  <si>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</si>
  <si>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</si>
  <si>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</si>
  <si>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</si>
  <si>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</si>
  <si>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</si>
  <si>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</si>
  <si>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</si>
  <si>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</si>
  <si>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</si>
  <si>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</si>
  <si>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</si>
  <si>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</si>
  <si>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</si>
  <si>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</si>
  <si>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</si>
  <si>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</si>
  <si>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</si>
  <si>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</si>
  <si>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</si>
  <si>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</si>
  <si>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</si>
  <si>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</si>
  <si>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</si>
  <si>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</si>
  <si>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</si>
  <si>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</si>
  <si>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</si>
  <si>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</si>
  <si>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</si>
  <si>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</si>
  <si>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</si>
  <si>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</si>
  <si>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</si>
  <si>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</si>
  <si>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</si>
  <si>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</si>
  <si>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</si>
  <si>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</si>
  <si>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</si>
  <si>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</si>
  <si>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</si>
  <si>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</si>
  <si>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</si>
  <si>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</si>
  <si>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</si>
  <si>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</si>
  <si>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</si>
  <si>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</si>
  <si>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</si>
  <si>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</si>
  <si>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</si>
  <si>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</si>
  <si>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</si>
  <si>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</si>
  <si>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</si>
  <si>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</si>
  <si>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</si>
  <si>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</si>
  <si>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</si>
  <si>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</si>
  <si>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</si>
  <si>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</si>
  <si>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</si>
  <si>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</si>
  <si>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</si>
  <si>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</si>
  <si>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</si>
  <si>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</si>
  <si>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</si>
  <si>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</si>
  <si>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</si>
  <si>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</si>
  <si>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</si>
  <si>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</si>
  <si>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</si>
  <si>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</si>
  <si>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</si>
  <si>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</si>
  <si>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</si>
  <si>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</si>
  <si>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</si>
  <si>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</si>
  <si>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</si>
  <si>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</si>
  <si>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</si>
  <si>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</si>
  <si>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</si>
  <si>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</si>
  <si>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</si>
  <si>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</si>
  <si>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</si>
  <si>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</si>
  <si>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</si>
  <si>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</si>
  <si>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</si>
  <si>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</si>
  <si>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</si>
  <si>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</si>
  <si>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</si>
  <si>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</si>
  <si>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</si>
  <si>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</si>
  <si>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</si>
  <si>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</si>
  <si>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</si>
  <si>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</si>
  <si>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</si>
  <si>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</si>
  <si>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</si>
  <si>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</si>
  <si>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</si>
  <si>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</si>
  <si>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</si>
  <si>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</si>
  <si>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</si>
  <si>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</si>
  <si>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</si>
  <si>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</si>
  <si>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</si>
  <si>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</si>
  <si>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</si>
  <si>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</si>
  <si>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</si>
  <si>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</si>
  <si>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</si>
  <si>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</si>
  <si>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</si>
  <si>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</si>
  <si>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</si>
  <si>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</si>
  <si>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</si>
  <si>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</si>
  <si>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</si>
  <si>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</si>
  <si>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</si>
  <si>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</si>
  <si>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</si>
  <si>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</si>
  <si>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</si>
  <si>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</si>
  <si>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</si>
  <si>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</si>
  <si>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</si>
  <si>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</si>
  <si>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</si>
  <si>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</si>
  <si>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</si>
  <si>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</si>
  <si>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</si>
  <si>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</si>
  <si>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</si>
  <si>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</si>
  <si>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</si>
  <si>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</si>
  <si>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</si>
  <si>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</si>
  <si>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</si>
  <si>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</si>
  <si>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</si>
  <si>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</si>
  <si>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</si>
  <si>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</si>
  <si>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</si>
  <si>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</si>
  <si>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</si>
  <si>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</si>
  <si>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</si>
  <si>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</si>
  <si>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</si>
  <si>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</si>
  <si>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</si>
  <si>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</si>
  <si>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</si>
  <si>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</si>
  <si>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</si>
  <si>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</si>
  <si>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</si>
  <si>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</si>
  <si>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</si>
  <si>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</si>
  <si>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</si>
  <si>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</si>
  <si>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</si>
  <si>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</si>
  <si>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</si>
  <si>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</si>
  <si>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</si>
  <si>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</si>
  <si>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</si>
  <si>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</si>
  <si>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</si>
  <si>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</si>
  <si>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Sum of revenue_amount</t>
  </si>
  <si>
    <t>Column Labels</t>
  </si>
  <si>
    <t>2019</t>
  </si>
  <si>
    <t>2020</t>
  </si>
  <si>
    <t>Sum of Amount</t>
  </si>
  <si>
    <t>(blank)</t>
  </si>
  <si>
    <t xml:space="preserve">              BROKERAGE</t>
  </si>
  <si>
    <t xml:space="preserve">                  </t>
  </si>
  <si>
    <t xml:space="preserve">                     FEES</t>
  </si>
  <si>
    <t>Sum of New Budget</t>
  </si>
  <si>
    <t>Sum of Cross sell bugdet</t>
  </si>
  <si>
    <t>Sum of Renewal Budget</t>
  </si>
  <si>
    <t xml:space="preserve">                                       TARGET BUDGET</t>
  </si>
  <si>
    <t>Count of opportunity_name</t>
  </si>
  <si>
    <t>(All)</t>
  </si>
  <si>
    <t>(Multiple Items)</t>
  </si>
  <si>
    <t>Count of invoice_date</t>
  </si>
  <si>
    <t>Achivement</t>
  </si>
  <si>
    <t xml:space="preserve">                Achivement</t>
  </si>
  <si>
    <t xml:space="preserve">          INVOICE</t>
  </si>
  <si>
    <t>Count of meeting_date</t>
  </si>
  <si>
    <t>Details for Count of invoice_date - Account Executive: Ankita Shah, Years (invoice_date): 2019</t>
  </si>
  <si>
    <t>Count of Account Executive</t>
  </si>
  <si>
    <t xml:space="preserve">                                                       YEARLY MEETING COUNT</t>
  </si>
  <si>
    <t>Placed Ach%</t>
  </si>
  <si>
    <t>Placed Ach %</t>
  </si>
  <si>
    <t>Invoice Ach %</t>
  </si>
  <si>
    <t>Percentage of Achivement for placed and Invoice</t>
  </si>
  <si>
    <t>Cross Sell placed Ach%</t>
  </si>
  <si>
    <t>Cross Sell Invoice Ach%</t>
  </si>
  <si>
    <t>New Placed Ach%</t>
  </si>
  <si>
    <t>New Invoice Ach%</t>
  </si>
  <si>
    <t>Renewal Placed Ach%</t>
  </si>
  <si>
    <t>Renewal Invoice Ach%</t>
  </si>
  <si>
    <t>Target</t>
  </si>
  <si>
    <t>Invoice</t>
  </si>
  <si>
    <t xml:space="preserve">                            Renewal</t>
  </si>
  <si>
    <t xml:space="preserve">                Cross Sell</t>
  </si>
  <si>
    <t xml:space="preserve">                         New</t>
  </si>
  <si>
    <t>Details for Count of opportunity_name - product_group: Engineering</t>
  </si>
  <si>
    <t>Details for Sum of Amount - income_class: Cross Sell</t>
  </si>
  <si>
    <t>brokerage_202001231040[client_name]</t>
  </si>
  <si>
    <t>brokerage_202001231040[policy_number]</t>
  </si>
  <si>
    <t>brokerage_202001231040[policy_status]</t>
  </si>
  <si>
    <t>brokerage_202001231040[policy_start_date]</t>
  </si>
  <si>
    <t>brokerage_202001231040[policy_end_date]</t>
  </si>
  <si>
    <t>brokerage_202001231040[product_group]</t>
  </si>
  <si>
    <t>brokerage_202001231040[Account Id]</t>
  </si>
  <si>
    <t>brokerage_202001231040[Account Exe ID]</t>
  </si>
  <si>
    <t>brokerage_202001231040[branch_name]</t>
  </si>
  <si>
    <t>brokerage_202001231040[solution_group]</t>
  </si>
  <si>
    <t>brokerage_202001231040[income_class]</t>
  </si>
  <si>
    <t>brokerage_202001231040[Amount]</t>
  </si>
  <si>
    <t>brokerage_202001231040[income_due_date]</t>
  </si>
  <si>
    <t>brokerage_202001231040[revenue_transaction_type]</t>
  </si>
  <si>
    <t>brokerage_202001231040[renewal_status]</t>
  </si>
  <si>
    <t>brokerage_202001231040[lapse_reason]</t>
  </si>
  <si>
    <t>brokerage_202001231040[last_updated_date]</t>
  </si>
  <si>
    <t>3.1142E+18</t>
  </si>
  <si>
    <t>3.10305E+18</t>
  </si>
  <si>
    <t>600010004</t>
  </si>
  <si>
    <t>22515779</t>
  </si>
  <si>
    <t>3.2134E+23</t>
  </si>
  <si>
    <t>2309004639</t>
  </si>
  <si>
    <t>43170512</t>
  </si>
  <si>
    <t>43193940</t>
  </si>
  <si>
    <t>9.9E+19</t>
  </si>
  <si>
    <t>1.214E+19</t>
  </si>
  <si>
    <t>2302003268</t>
  </si>
  <si>
    <t>2309003346</t>
  </si>
  <si>
    <t>2280082714</t>
  </si>
  <si>
    <t>43177302</t>
  </si>
  <si>
    <t>2.9992E+18</t>
  </si>
  <si>
    <t>14055133</t>
  </si>
  <si>
    <t>11988092</t>
  </si>
  <si>
    <t>2640011190</t>
  </si>
  <si>
    <t>32119154</t>
  </si>
  <si>
    <t>44180169</t>
  </si>
  <si>
    <t>1213004416P107744588</t>
  </si>
  <si>
    <t>2309003004</t>
  </si>
  <si>
    <t>1.95269E+11</t>
  </si>
  <si>
    <t>2.4122E+18</t>
  </si>
  <si>
    <t>43169018</t>
  </si>
  <si>
    <t>54522170</t>
  </si>
  <si>
    <t>2280014070</t>
  </si>
  <si>
    <t>3.10304E+17</t>
  </si>
  <si>
    <t>1.112E+19</t>
  </si>
  <si>
    <t>2250007836</t>
  </si>
  <si>
    <t>2250007837</t>
  </si>
  <si>
    <t>32117648</t>
  </si>
  <si>
    <t>43152633</t>
  </si>
  <si>
    <t>43167538</t>
  </si>
  <si>
    <t>43167694</t>
  </si>
  <si>
    <t>43191701</t>
  </si>
  <si>
    <t>9.9E+17</t>
  </si>
  <si>
    <t>2280038722</t>
  </si>
  <si>
    <t>43182398</t>
  </si>
  <si>
    <t>4.31824E+12</t>
  </si>
  <si>
    <t>43189992</t>
  </si>
  <si>
    <t>43190133</t>
  </si>
  <si>
    <t>2.221E+19</t>
  </si>
  <si>
    <t>2.4142E+18</t>
  </si>
  <si>
    <t>41045707</t>
  </si>
  <si>
    <t>52971603</t>
  </si>
  <si>
    <t>Data returned for Sum of Amount, Cross Sell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</si>
</sst>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9">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theme="0"/>
        <bgColor theme="4" tint="0.79998168889431442"/>
      </patternFill>
    </fill>
    <fill>
      <patternFill patternType="solid">
        <fgColor theme="5"/>
        <bgColor indexed="64"/>
      </patternFill>
    </fill>
    <fill>
      <patternFill patternType="solid">
        <fgColor theme="1" tint="0.249977111117893"/>
        <bgColor indexed="64"/>
      </patternFill>
    </fill>
    <fill>
      <patternFill patternType="solid">
        <fgColor theme="9" tint="0.39997558519241921"/>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xf numFmtId="0" fontId="2" fillId="0" borderId="0" xfId="0" applyFont="1"/>
    <xf numFmtId="10" fontId="0" fillId="0" borderId="0" xfId="1" applyNumberFormat="1" applyFont="1"/>
    <xf numFmtId="0" fontId="0" fillId="6" borderId="0" xfId="0" applyFill="1"/>
    <xf numFmtId="0" fontId="3" fillId="7" borderId="10" xfId="0" applyFont="1" applyFill="1" applyBorder="1"/>
    <xf numFmtId="10" fontId="2" fillId="0" borderId="10" xfId="0" applyNumberFormat="1" applyFont="1" applyBorder="1"/>
    <xf numFmtId="0" fontId="0" fillId="8" borderId="0" xfId="0" applyFill="1" applyAlignment="1">
      <alignment horizontal="left"/>
    </xf>
    <xf numFmtId="0" fontId="0" fillId="8" borderId="0" xfId="0" applyFill="1"/>
    <xf numFmtId="0" fontId="2" fillId="5" borderId="10" xfId="0" applyFont="1" applyFill="1" applyBorder="1"/>
    <xf numFmtId="0" fontId="2" fillId="5" borderId="0" xfId="0" applyFont="1" applyFill="1"/>
    <xf numFmtId="10" fontId="2" fillId="0" borderId="0" xfId="0" applyNumberFormat="1" applyFont="1"/>
    <xf numFmtId="0" fontId="3" fillId="3" borderId="0" xfId="0" applyFont="1" applyFill="1"/>
  </cellXfs>
  <cellStyles count="2">
    <cellStyle name="Normal" xfId="0" builtinId="0"/>
    <cellStyle name="Percent" xfId="1" builtinId="5"/>
  </cellStyles>
  <dxfs count="72">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0.xml"/><Relationship Id="rId21" Type="http://schemas.openxmlformats.org/officeDocument/2006/relationships/worksheet" Target="worksheets/sheet21.xml"/><Relationship Id="rId34" Type="http://schemas.openxmlformats.org/officeDocument/2006/relationships/pivotCacheDefinition" Target="pivotCache/pivotCacheDefinition5.xml"/><Relationship Id="rId42" Type="http://schemas.microsoft.com/office/2007/relationships/slicerCache" Target="slicerCaches/slicerCache3.xml"/><Relationship Id="rId47" Type="http://schemas.openxmlformats.org/officeDocument/2006/relationships/styles" Target="styles.xml"/><Relationship Id="rId50" Type="http://schemas.openxmlformats.org/officeDocument/2006/relationships/calcChain" Target="calcChain.xml"/><Relationship Id="rId55"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3.xml"/><Relationship Id="rId37" Type="http://schemas.openxmlformats.org/officeDocument/2006/relationships/pivotCacheDefinition" Target="pivotCache/pivotCacheDefinition8.xml"/><Relationship Id="rId40" Type="http://schemas.microsoft.com/office/2007/relationships/slicerCache" Target="slicerCaches/slicerCache1.xml"/><Relationship Id="rId45" Type="http://schemas.openxmlformats.org/officeDocument/2006/relationships/theme" Target="theme/theme1.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2.xml"/><Relationship Id="rId44" Type="http://schemas.microsoft.com/office/2007/relationships/slicerCache" Target="slicerCaches/slicerCache5.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 Id="rId35" Type="http://schemas.openxmlformats.org/officeDocument/2006/relationships/pivotCacheDefinition" Target="pivotCache/pivotCacheDefinition6.xml"/><Relationship Id="rId43" Type="http://schemas.microsoft.com/office/2007/relationships/slicerCache" Target="slicerCaches/slicerCache4.xml"/><Relationship Id="rId48" Type="http://schemas.openxmlformats.org/officeDocument/2006/relationships/sharedStrings" Target="sharedStrings.xml"/><Relationship Id="rId56" Type="http://schemas.openxmlformats.org/officeDocument/2006/relationships/customXml" Target="../customXml/item6.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4.xml"/><Relationship Id="rId38" Type="http://schemas.openxmlformats.org/officeDocument/2006/relationships/pivotCacheDefinition" Target="pivotCache/pivotCacheDefinition9.xml"/><Relationship Id="rId46" Type="http://schemas.openxmlformats.org/officeDocument/2006/relationships/connections" Target="connections.xml"/><Relationship Id="rId20" Type="http://schemas.openxmlformats.org/officeDocument/2006/relationships/worksheet" Target="worksheets/sheet20.xml"/><Relationship Id="rId41" Type="http://schemas.microsoft.com/office/2007/relationships/slicerCache" Target="slicerCaches/slicerCache2.xml"/><Relationship Id="rId54"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7.xml"/><Relationship Id="rId4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100"/>
              <a:t>New</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4154331879011129"/>
          <c:y val="0.14460966248565663"/>
          <c:w val="0.7559464129483815"/>
          <c:h val="0.72088764946048411"/>
        </c:manualLayout>
      </c:layout>
      <c:barChart>
        <c:barDir val="bar"/>
        <c:grouping val="stacked"/>
        <c:varyColors val="0"/>
        <c:ser>
          <c:idx val="0"/>
          <c:order val="0"/>
          <c:spPr>
            <a:solidFill>
              <a:schemeClr val="accent6">
                <a:lumMod val="75000"/>
              </a:schemeClr>
            </a:solidFill>
            <a:ln>
              <a:noFill/>
            </a:ln>
            <a:effectLst/>
          </c:spPr>
          <c:invertIfNegative val="0"/>
          <c:dLbls>
            <c:dLbl>
              <c:idx val="0"/>
              <c:layout>
                <c:manualLayout>
                  <c:x val="0.3319860657271588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72-4179-AFA3-5514A0D6598F}"/>
                </c:ext>
              </c:extLst>
            </c:dLbl>
            <c:dLbl>
              <c:idx val="1"/>
              <c:layout>
                <c:manualLayout>
                  <c:x val="0.11078551526028446"/>
                  <c:y val="-6.030165449374606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72-4179-AFA3-5514A0D6598F}"/>
                </c:ext>
              </c:extLst>
            </c:dLbl>
            <c:dLbl>
              <c:idx val="2"/>
              <c:layout>
                <c:manualLayout>
                  <c:x val="7.8276065583209778E-2"/>
                  <c:y val="5.405410006733378E-3"/>
                </c:manualLayout>
              </c:layout>
              <c:numFmt formatCode="#0.00\ &quot;Mn&quot;\ "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2160560825692035"/>
                      <c:h val="0.10599455713518378"/>
                    </c:manualLayout>
                  </c15:layout>
                </c:ext>
                <c:ext xmlns:c16="http://schemas.microsoft.com/office/drawing/2014/chart" uri="{C3380CC4-5D6E-409C-BE32-E72D297353CC}">
                  <c16:uniqueId val="{00000002-E272-4179-AFA3-5514A0D6598F}"/>
                </c:ext>
              </c:extLst>
            </c:dLbl>
            <c:numFmt formatCode="#0.00\ &quot;Mn&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Sheet34!$B$11:$B$13</c:f>
              <c:strCache>
                <c:ptCount val="3"/>
                <c:pt idx="0">
                  <c:v>Target</c:v>
                </c:pt>
                <c:pt idx="1">
                  <c:v>Achivement</c:v>
                </c:pt>
                <c:pt idx="2">
                  <c:v>Invoice</c:v>
                </c:pt>
              </c:strCache>
            </c:strRef>
          </c:cat>
          <c:val>
            <c:numRef>
              <c:f>Sheet34!$C$11:$C$13</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3-E272-4179-AFA3-5514A0D6598F}"/>
            </c:ext>
          </c:extLst>
        </c:ser>
        <c:dLbls>
          <c:dLblPos val="ctr"/>
          <c:showLegendKey val="0"/>
          <c:showVal val="1"/>
          <c:showCatName val="0"/>
          <c:showSerName val="0"/>
          <c:showPercent val="0"/>
          <c:showBubbleSize val="0"/>
        </c:dLbls>
        <c:gapWidth val="150"/>
        <c:overlap val="100"/>
        <c:axId val="2120016864"/>
        <c:axId val="2120017824"/>
      </c:barChart>
      <c:catAx>
        <c:axId val="21200168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0017824"/>
        <c:crosses val="autoZero"/>
        <c:auto val="1"/>
        <c:lblAlgn val="ctr"/>
        <c:lblOffset val="100"/>
        <c:noMultiLvlLbl val="0"/>
      </c:catAx>
      <c:valAx>
        <c:axId val="2120017824"/>
        <c:scaling>
          <c:orientation val="minMax"/>
        </c:scaling>
        <c:delete val="1"/>
        <c:axPos val="b"/>
        <c:numFmt formatCode="General" sourceLinked="0"/>
        <c:majorTickMark val="out"/>
        <c:minorTickMark val="none"/>
        <c:tickLblPos val="nextTo"/>
        <c:crossAx val="2120016864"/>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Cross Sell</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5287039583345025"/>
          <c:y val="0.16951684373051704"/>
          <c:w val="0.74951021713875221"/>
          <c:h val="0.70875244065866305"/>
        </c:manualLayout>
      </c:layout>
      <c:barChart>
        <c:barDir val="bar"/>
        <c:grouping val="stacked"/>
        <c:varyColors val="0"/>
        <c:ser>
          <c:idx val="0"/>
          <c:order val="0"/>
          <c:spPr>
            <a:solidFill>
              <a:schemeClr val="accent2"/>
            </a:solidFill>
            <a:ln>
              <a:noFill/>
            </a:ln>
            <a:effectLst/>
          </c:spPr>
          <c:invertIfNegative val="0"/>
          <c:dLbls>
            <c:dLbl>
              <c:idx val="0"/>
              <c:layout>
                <c:manualLayout>
                  <c:x val="0.367783321454027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29-445E-BC12-38E1F0D71F26}"/>
                </c:ext>
              </c:extLst>
            </c:dLbl>
            <c:dLbl>
              <c:idx val="1"/>
              <c:layout>
                <c:manualLayout>
                  <c:x val="0.2595346091235055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29-445E-BC12-38E1F0D71F26}"/>
                </c:ext>
              </c:extLst>
            </c:dLbl>
            <c:dLbl>
              <c:idx val="2"/>
              <c:layout>
                <c:manualLayout>
                  <c:x val="0.10263720598717035"/>
                  <c:y val="-4.8309160367773453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0811119030648611"/>
                      <c:h val="5.7898718894321237E-2"/>
                    </c:manualLayout>
                  </c15:layout>
                </c:ext>
                <c:ext xmlns:c16="http://schemas.microsoft.com/office/drawing/2014/chart" uri="{C3380CC4-5D6E-409C-BE32-E72D297353CC}">
                  <c16:uniqueId val="{00000002-7729-445E-BC12-38E1F0D71F26}"/>
                </c:ext>
              </c:extLst>
            </c:dLbl>
            <c:numFmt formatCode="#0.00\ &quot;Mn&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Sheet34!$E$11:$E$13</c:f>
              <c:strCache>
                <c:ptCount val="3"/>
                <c:pt idx="0">
                  <c:v>Target</c:v>
                </c:pt>
                <c:pt idx="1">
                  <c:v>Achivement</c:v>
                </c:pt>
                <c:pt idx="2">
                  <c:v>Invoice</c:v>
                </c:pt>
              </c:strCache>
            </c:strRef>
          </c:cat>
          <c:val>
            <c:numRef>
              <c:f>Sheet34!$F$11:$F$13</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0-7729-445E-BC12-38E1F0D71F26}"/>
            </c:ext>
          </c:extLst>
        </c:ser>
        <c:dLbls>
          <c:dLblPos val="ctr"/>
          <c:showLegendKey val="0"/>
          <c:showVal val="1"/>
          <c:showCatName val="0"/>
          <c:showSerName val="0"/>
          <c:showPercent val="0"/>
          <c:showBubbleSize val="0"/>
        </c:dLbls>
        <c:gapWidth val="150"/>
        <c:overlap val="100"/>
        <c:axId val="1311503024"/>
        <c:axId val="1311499664"/>
      </c:barChart>
      <c:catAx>
        <c:axId val="131150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1499664"/>
        <c:crosses val="autoZero"/>
        <c:auto val="1"/>
        <c:lblAlgn val="ctr"/>
        <c:lblOffset val="100"/>
        <c:noMultiLvlLbl val="0"/>
      </c:catAx>
      <c:valAx>
        <c:axId val="1311499664"/>
        <c:scaling>
          <c:orientation val="minMax"/>
        </c:scaling>
        <c:delete val="1"/>
        <c:axPos val="b"/>
        <c:numFmt formatCode="General" sourceLinked="1"/>
        <c:majorTickMark val="none"/>
        <c:minorTickMark val="none"/>
        <c:tickLblPos val="nextTo"/>
        <c:crossAx val="1311503024"/>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Renewal</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Lbls>
            <c:dLbl>
              <c:idx val="0"/>
              <c:layout>
                <c:manualLayout>
                  <c:x val="0.3027777777777777"/>
                  <c:y val="-4.9443757725587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04-401C-AF2D-0CDD163FBFD6}"/>
                </c:ext>
              </c:extLst>
            </c:dLbl>
            <c:dLbl>
              <c:idx val="1"/>
              <c:layout>
                <c:manualLayout>
                  <c:x val="0.41111111111111109"/>
                  <c:y val="-4.9443757725587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04-401C-AF2D-0CDD163FBFD6}"/>
                </c:ext>
              </c:extLst>
            </c:dLbl>
            <c:dLbl>
              <c:idx val="2"/>
              <c:layout>
                <c:manualLayout>
                  <c:x val="0.21666666666666667"/>
                  <c:y val="-4.9443757725587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04-401C-AF2D-0CDD163FBFD6}"/>
                </c:ext>
              </c:extLst>
            </c:dLbl>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Sheet34!$H$11:$H$13</c:f>
              <c:strCache>
                <c:ptCount val="3"/>
                <c:pt idx="0">
                  <c:v>Target</c:v>
                </c:pt>
                <c:pt idx="1">
                  <c:v>Achivement</c:v>
                </c:pt>
                <c:pt idx="2">
                  <c:v>Invoice</c:v>
                </c:pt>
              </c:strCache>
            </c:strRef>
          </c:cat>
          <c:val>
            <c:numRef>
              <c:f>Sheet34!$I$11:$I$13</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DB04-401C-AF2D-0CDD163FBFD6}"/>
            </c:ext>
          </c:extLst>
        </c:ser>
        <c:dLbls>
          <c:dLblPos val="ctr"/>
          <c:showLegendKey val="0"/>
          <c:showVal val="1"/>
          <c:showCatName val="0"/>
          <c:showSerName val="0"/>
          <c:showPercent val="0"/>
          <c:showBubbleSize val="0"/>
        </c:dLbls>
        <c:gapWidth val="150"/>
        <c:overlap val="100"/>
        <c:axId val="1831435584"/>
        <c:axId val="1831432704"/>
      </c:barChart>
      <c:catAx>
        <c:axId val="183143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1432704"/>
        <c:crosses val="autoZero"/>
        <c:auto val="1"/>
        <c:lblAlgn val="ctr"/>
        <c:lblOffset val="100"/>
        <c:noMultiLvlLbl val="0"/>
      </c:catAx>
      <c:valAx>
        <c:axId val="1831432704"/>
        <c:scaling>
          <c:orientation val="minMax"/>
        </c:scaling>
        <c:delete val="1"/>
        <c:axPos val="b"/>
        <c:numFmt formatCode="General" sourceLinked="1"/>
        <c:majorTickMark val="none"/>
        <c:minorTickMark val="none"/>
        <c:tickLblPos val="nextTo"/>
        <c:crossAx val="1831435584"/>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Project.xlsx]Opportunity!PivotTable17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Opportunity</a:t>
            </a:r>
            <a:r>
              <a:rPr lang="en-US" b="1" baseline="0"/>
              <a:t> - Product Group</a:t>
            </a:r>
            <a:endParaRPr lang="en-US" b="1"/>
          </a:p>
        </c:rich>
      </c:tx>
      <c:layout>
        <c:manualLayout>
          <c:xMode val="edge"/>
          <c:yMode val="edge"/>
          <c:x val="0.43972900262467185"/>
          <c:y val="4.990522018081073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pivotFmt>
      <c:pivotFmt>
        <c:idx val="2"/>
        <c:spPr>
          <a:solidFill>
            <a:schemeClr val="accent1"/>
          </a:solidFill>
          <a:ln w="25400">
            <a:noFill/>
          </a:ln>
          <a:effectLst/>
          <a:sp3d/>
        </c:spPr>
      </c:pivotFmt>
      <c:pivotFmt>
        <c:idx val="3"/>
        <c:spPr>
          <a:solidFill>
            <a:schemeClr val="accent1"/>
          </a:solidFill>
          <a:ln w="25400">
            <a:noFill/>
          </a:ln>
          <a:effectLst/>
          <a:sp3d/>
        </c:spPr>
      </c:pivotFmt>
      <c:pivotFmt>
        <c:idx val="4"/>
        <c:spPr>
          <a:solidFill>
            <a:schemeClr val="accent1"/>
          </a:solidFill>
          <a:ln w="25400">
            <a:noFill/>
          </a:ln>
          <a:effectLst/>
          <a:sp3d/>
        </c:spPr>
      </c:pivotFmt>
      <c:pivotFmt>
        <c:idx val="5"/>
        <c:spPr>
          <a:solidFill>
            <a:schemeClr val="accent1"/>
          </a:solidFill>
          <a:ln w="25400">
            <a:noFill/>
          </a:ln>
          <a:effectLst/>
          <a:sp3d/>
        </c:spPr>
      </c:pivotFmt>
      <c:pivotFmt>
        <c:idx val="6"/>
        <c:spPr>
          <a:solidFill>
            <a:schemeClr val="accent1"/>
          </a:solidFill>
          <a:ln w="25400">
            <a:noFill/>
          </a:ln>
          <a:effectLst/>
          <a:sp3d/>
        </c:spPr>
      </c:pivotFmt>
      <c:pivotFmt>
        <c:idx val="7"/>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111111111111108E-2"/>
          <c:y val="0.21698855351414403"/>
          <c:w val="0.68468919510061244"/>
          <c:h val="0.68578922426363376"/>
        </c:manualLayout>
      </c:layout>
      <c:pie3DChart>
        <c:varyColors val="1"/>
        <c:ser>
          <c:idx val="0"/>
          <c:order val="0"/>
          <c:tx>
            <c:strRef>
              <c:f>Opportunity!$B$3</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33F3-4836-BF93-E650E6196680}"/>
              </c:ext>
            </c:extLst>
          </c:dPt>
          <c:dPt>
            <c:idx val="1"/>
            <c:bubble3D val="0"/>
            <c:spPr>
              <a:solidFill>
                <a:schemeClr val="accent2"/>
              </a:solidFill>
              <a:ln w="25400">
                <a:noFill/>
              </a:ln>
              <a:effectLst/>
              <a:sp3d/>
            </c:spPr>
            <c:extLst>
              <c:ext xmlns:c16="http://schemas.microsoft.com/office/drawing/2014/chart" uri="{C3380CC4-5D6E-409C-BE32-E72D297353CC}">
                <c16:uniqueId val="{00000003-33F3-4836-BF93-E650E6196680}"/>
              </c:ext>
            </c:extLst>
          </c:dPt>
          <c:dPt>
            <c:idx val="2"/>
            <c:bubble3D val="0"/>
            <c:spPr>
              <a:solidFill>
                <a:schemeClr val="accent3"/>
              </a:solidFill>
              <a:ln w="25400">
                <a:noFill/>
              </a:ln>
              <a:effectLst/>
              <a:sp3d/>
            </c:spPr>
            <c:extLst>
              <c:ext xmlns:c16="http://schemas.microsoft.com/office/drawing/2014/chart" uri="{C3380CC4-5D6E-409C-BE32-E72D297353CC}">
                <c16:uniqueId val="{00000002-B89E-437D-9927-7D6F41E44B48}"/>
              </c:ext>
            </c:extLst>
          </c:dPt>
          <c:dPt>
            <c:idx val="3"/>
            <c:bubble3D val="0"/>
            <c:spPr>
              <a:solidFill>
                <a:schemeClr val="accent4"/>
              </a:solidFill>
              <a:ln w="25400">
                <a:noFill/>
              </a:ln>
              <a:effectLst/>
              <a:sp3d/>
            </c:spPr>
            <c:extLst>
              <c:ext xmlns:c16="http://schemas.microsoft.com/office/drawing/2014/chart" uri="{C3380CC4-5D6E-409C-BE32-E72D297353CC}">
                <c16:uniqueId val="{00000007-33F3-4836-BF93-E650E6196680}"/>
              </c:ext>
            </c:extLst>
          </c:dPt>
          <c:dPt>
            <c:idx val="4"/>
            <c:bubble3D val="0"/>
            <c:spPr>
              <a:solidFill>
                <a:schemeClr val="accent5"/>
              </a:solidFill>
              <a:ln w="25400">
                <a:noFill/>
              </a:ln>
              <a:effectLst/>
              <a:sp3d/>
            </c:spPr>
            <c:extLst>
              <c:ext xmlns:c16="http://schemas.microsoft.com/office/drawing/2014/chart" uri="{C3380CC4-5D6E-409C-BE32-E72D297353CC}">
                <c16:uniqueId val="{00000009-33F3-4836-BF93-E650E6196680}"/>
              </c:ext>
            </c:extLst>
          </c:dPt>
          <c:dPt>
            <c:idx val="5"/>
            <c:bubble3D val="0"/>
            <c:spPr>
              <a:solidFill>
                <a:schemeClr val="accent6"/>
              </a:solidFill>
              <a:ln w="25400">
                <a:noFill/>
              </a:ln>
              <a:effectLst/>
              <a:sp3d/>
            </c:spPr>
            <c:extLst>
              <c:ext xmlns:c16="http://schemas.microsoft.com/office/drawing/2014/chart" uri="{C3380CC4-5D6E-409C-BE32-E72D297353CC}">
                <c16:uniqueId val="{0000000B-33F3-4836-BF93-E650E6196680}"/>
              </c:ext>
            </c:extLst>
          </c:dPt>
          <c:dPt>
            <c:idx val="6"/>
            <c:bubble3D val="0"/>
            <c:spPr>
              <a:solidFill>
                <a:schemeClr val="accent1">
                  <a:lumMod val="60000"/>
                </a:schemeClr>
              </a:solidFill>
              <a:ln w="25400">
                <a:noFill/>
              </a:ln>
              <a:effectLst/>
              <a:sp3d/>
            </c:spPr>
            <c:extLst>
              <c:ext xmlns:c16="http://schemas.microsoft.com/office/drawing/2014/chart" uri="{C3380CC4-5D6E-409C-BE32-E72D297353CC}">
                <c16:uniqueId val="{0000000D-33F3-4836-BF93-E650E61966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Opportunity!$A$4:$A$11</c:f>
              <c:strCache>
                <c:ptCount val="7"/>
                <c:pt idx="0">
                  <c:v>Employee Benefits</c:v>
                </c:pt>
                <c:pt idx="1">
                  <c:v>Engineering</c:v>
                </c:pt>
                <c:pt idx="2">
                  <c:v>Fire</c:v>
                </c:pt>
                <c:pt idx="3">
                  <c:v>Liability</c:v>
                </c:pt>
                <c:pt idx="4">
                  <c:v>Marine</c:v>
                </c:pt>
                <c:pt idx="5">
                  <c:v>Miscellaneous</c:v>
                </c:pt>
                <c:pt idx="6">
                  <c:v>Terrorism</c:v>
                </c:pt>
              </c:strCache>
            </c:strRef>
          </c:cat>
          <c:val>
            <c:numRef>
              <c:f>Opportunity!$B$4:$B$11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B89E-437D-9927-7D6F41E44B4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Project.xlsx]Opportunity - Top 5!PivotTable18</c:name>
    <c:fmtId val="0"/>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b="1" baseline="0">
                <a:solidFill>
                  <a:schemeClr val="bg1"/>
                </a:solidFill>
              </a:rPr>
              <a:t>Open Opportunity - Top 5</a:t>
            </a:r>
          </a:p>
        </c:rich>
      </c:tx>
      <c:layout>
        <c:manualLayout>
          <c:xMode val="edge"/>
          <c:yMode val="edge"/>
          <c:x val="0.34733333333333333"/>
          <c:y val="7.6662292213473315E-2"/>
        </c:manualLayout>
      </c:layout>
      <c:overlay val="0"/>
      <c:spPr>
        <a:solidFill>
          <a:srgbClr val="002060"/>
        </a:solidFill>
        <a:ln>
          <a:noFill/>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dLbl>
          <c:idx val="0"/>
          <c:layout>
            <c:manualLayout>
              <c:x val="-2.7777777777778798E-3"/>
              <c:y val="-0.19056794983960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dLbl>
          <c:idx val="0"/>
          <c:layout>
            <c:manualLayout>
              <c:x val="0"/>
              <c:y val="-0.18469123651210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dLbl>
          <c:idx val="0"/>
          <c:layout>
            <c:manualLayout>
              <c:x val="0"/>
              <c:y val="-0.17418452901720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dLbl>
          <c:idx val="0"/>
          <c:layout>
            <c:manualLayout>
              <c:x val="-2.7777777777778798E-3"/>
              <c:y val="-0.160295640128317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dLbl>
          <c:idx val="0"/>
          <c:layout>
            <c:manualLayout>
              <c:x val="-2.7777777777777779E-3"/>
              <c:y val="-0.19982720909886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'Opportunity - Top 5'!$B$3</c:f>
              <c:strCache>
                <c:ptCount val="1"/>
                <c:pt idx="0">
                  <c:v>Total</c:v>
                </c:pt>
              </c:strCache>
            </c:strRef>
          </c:tx>
          <c:spPr>
            <a:solidFill>
              <a:schemeClr val="accent1">
                <a:lumMod val="40000"/>
                <a:lumOff val="60000"/>
              </a:schemeClr>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F85D-40A0-938F-052719A4705C}"/>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F85D-40A0-938F-052719A4705C}"/>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F85D-40A0-938F-052719A4705C}"/>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F85D-40A0-938F-052719A4705C}"/>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F85D-40A0-938F-052719A4705C}"/>
              </c:ext>
            </c:extLst>
          </c:dPt>
          <c:dLbls>
            <c:dLbl>
              <c:idx val="0"/>
              <c:layout>
                <c:manualLayout>
                  <c:x val="0"/>
                  <c:y val="-0.174184529017206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5D-40A0-938F-052719A4705C}"/>
                </c:ext>
              </c:extLst>
            </c:dLbl>
            <c:dLbl>
              <c:idx val="1"/>
              <c:layout>
                <c:manualLayout>
                  <c:x val="0"/>
                  <c:y val="-0.1846912365121026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5D-40A0-938F-052719A4705C}"/>
                </c:ext>
              </c:extLst>
            </c:dLbl>
            <c:dLbl>
              <c:idx val="2"/>
              <c:layout>
                <c:manualLayout>
                  <c:x val="-2.7777777777778798E-3"/>
                  <c:y val="-0.1905679498396034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5D-40A0-938F-052719A4705C}"/>
                </c:ext>
              </c:extLst>
            </c:dLbl>
            <c:dLbl>
              <c:idx val="3"/>
              <c:layout>
                <c:manualLayout>
                  <c:x val="-2.7777777777778798E-3"/>
                  <c:y val="-0.1602956401283172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5D-40A0-938F-052719A4705C}"/>
                </c:ext>
              </c:extLst>
            </c:dLbl>
            <c:dLbl>
              <c:idx val="4"/>
              <c:layout>
                <c:manualLayout>
                  <c:x val="-2.7777777777777779E-3"/>
                  <c:y val="-0.199827209098862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5D-40A0-938F-052719A470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 - Top 5'!$A$4:$A$9</c:f>
              <c:strCache>
                <c:ptCount val="5"/>
                <c:pt idx="0">
                  <c:v>BE-Mega policy</c:v>
                </c:pt>
                <c:pt idx="1">
                  <c:v>CVP GMC</c:v>
                </c:pt>
                <c:pt idx="2">
                  <c:v>DB -Mega Policy</c:v>
                </c:pt>
                <c:pt idx="3">
                  <c:v>DB -Terrorism Policy</c:v>
                </c:pt>
                <c:pt idx="4">
                  <c:v>EL-Group Mediclaim</c:v>
                </c:pt>
              </c:strCache>
            </c:strRef>
          </c:cat>
          <c:val>
            <c:numRef>
              <c:f>'Opportunity - Top 5'!$B$4:$B$9</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0-F85D-40A0-938F-052719A4705C}"/>
            </c:ext>
          </c:extLst>
        </c:ser>
        <c:dLbls>
          <c:dLblPos val="inEnd"/>
          <c:showLegendKey val="0"/>
          <c:showVal val="1"/>
          <c:showCatName val="0"/>
          <c:showSerName val="0"/>
          <c:showPercent val="0"/>
          <c:showBubbleSize val="0"/>
        </c:dLbls>
        <c:gapWidth val="150"/>
        <c:overlap val="100"/>
        <c:axId val="1601400320"/>
        <c:axId val="1601399840"/>
      </c:barChart>
      <c:catAx>
        <c:axId val="160140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1399840"/>
        <c:crosses val="autoZero"/>
        <c:auto val="1"/>
        <c:lblAlgn val="ctr"/>
        <c:lblOffset val="100"/>
        <c:noMultiLvlLbl val="0"/>
      </c:catAx>
      <c:valAx>
        <c:axId val="1601399840"/>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140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Project.xlsx]Opportunity - Top 4!PivotTable19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rPr>
              <a:t>TOP 4 Opportunity BY REVENUE</a:t>
            </a:r>
            <a:endParaRPr lang="en-US" b="1">
              <a:solidFill>
                <a:schemeClr val="bg1"/>
              </a:solidFill>
            </a:endParaRPr>
          </a:p>
        </c:rich>
      </c:tx>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solidFill>
          </a:ln>
          <a:effectLst/>
          <a:sp3d>
            <a:contourClr>
              <a:schemeClr val="bg1"/>
            </a:contourClr>
          </a:sp3d>
        </c:spPr>
        <c:dLbl>
          <c:idx val="0"/>
          <c:layout>
            <c:manualLayout>
              <c:x val="-0.26944444444444443"/>
              <c:y val="-1.8007766462399953E-4"/>
            </c:manualLayout>
          </c:layout>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solidFill>
          </a:ln>
          <a:effectLst/>
          <a:sp3d>
            <a:contourClr>
              <a:schemeClr val="bg1"/>
            </a:contourClr>
          </a:sp3d>
        </c:spPr>
        <c:dLbl>
          <c:idx val="0"/>
          <c:layout>
            <c:manualLayout>
              <c:x val="-0.27500000000000002"/>
              <c:y val="-3.605056748988552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solidFill>
          </a:ln>
          <a:effectLst/>
          <a:sp3d>
            <a:contourClr>
              <a:schemeClr val="bg1"/>
            </a:contourClr>
          </a:sp3d>
        </c:spPr>
        <c:dLbl>
          <c:idx val="0"/>
          <c:layout>
            <c:manualLayout>
              <c:x val="-0.26944444444444443"/>
              <c:y val="-1.800776646239179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solidFill>
          </a:ln>
          <a:effectLst/>
          <a:sp3d>
            <a:contourClr>
              <a:schemeClr val="bg1"/>
            </a:contourClr>
          </a:sp3d>
        </c:spPr>
        <c:dLbl>
          <c:idx val="0"/>
          <c:layout>
            <c:manualLayout>
              <c:x val="-0.21666655730533682"/>
              <c:y val="-1.6648425336436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377777777777775"/>
                  <c:h val="6.4745628036620928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'Opportunity - Top 4'!$B$3</c:f>
              <c:strCache>
                <c:ptCount val="1"/>
                <c:pt idx="0">
                  <c:v>Total</c:v>
                </c:pt>
              </c:strCache>
            </c:strRef>
          </c:tx>
          <c:spPr>
            <a:solidFill>
              <a:schemeClr val="accent1"/>
            </a:solidFill>
            <a:ln>
              <a:solidFill>
                <a:schemeClr val="bg1"/>
              </a:solidFill>
            </a:ln>
            <a:effectLst/>
            <a:sp3d>
              <a:contourClr>
                <a:schemeClr val="bg1"/>
              </a:contourClr>
            </a:sp3d>
          </c:spPr>
          <c:invertIfNegative val="0"/>
          <c:dPt>
            <c:idx val="0"/>
            <c:invertIfNegative val="0"/>
            <c:bubble3D val="0"/>
            <c:extLst>
              <c:ext xmlns:c16="http://schemas.microsoft.com/office/drawing/2014/chart" uri="{C3380CC4-5D6E-409C-BE32-E72D297353CC}">
                <c16:uniqueId val="{00000005-AAB3-47CB-864B-F261167D04EB}"/>
              </c:ext>
            </c:extLst>
          </c:dPt>
          <c:dPt>
            <c:idx val="1"/>
            <c:invertIfNegative val="0"/>
            <c:bubble3D val="0"/>
            <c:extLst>
              <c:ext xmlns:c16="http://schemas.microsoft.com/office/drawing/2014/chart" uri="{C3380CC4-5D6E-409C-BE32-E72D297353CC}">
                <c16:uniqueId val="{00000004-AAB3-47CB-864B-F261167D04EB}"/>
              </c:ext>
            </c:extLst>
          </c:dPt>
          <c:dPt>
            <c:idx val="2"/>
            <c:invertIfNegative val="0"/>
            <c:bubble3D val="0"/>
            <c:extLst>
              <c:ext xmlns:c16="http://schemas.microsoft.com/office/drawing/2014/chart" uri="{C3380CC4-5D6E-409C-BE32-E72D297353CC}">
                <c16:uniqueId val="{00000002-AAB3-47CB-864B-F261167D04EB}"/>
              </c:ext>
            </c:extLst>
          </c:dPt>
          <c:dPt>
            <c:idx val="3"/>
            <c:invertIfNegative val="0"/>
            <c:bubble3D val="0"/>
            <c:extLst>
              <c:ext xmlns:c16="http://schemas.microsoft.com/office/drawing/2014/chart" uri="{C3380CC4-5D6E-409C-BE32-E72D297353CC}">
                <c16:uniqueId val="{00000003-AAB3-47CB-864B-F261167D04EB}"/>
              </c:ext>
            </c:extLst>
          </c:dPt>
          <c:dLbls>
            <c:dLbl>
              <c:idx val="0"/>
              <c:layout>
                <c:manualLayout>
                  <c:x val="-0.21666655730533682"/>
                  <c:y val="-1.664842533643693E-3"/>
                </c:manualLayout>
              </c:layout>
              <c:showLegendKey val="0"/>
              <c:showVal val="1"/>
              <c:showCatName val="0"/>
              <c:showSerName val="0"/>
              <c:showPercent val="0"/>
              <c:showBubbleSize val="0"/>
              <c:extLst>
                <c:ext xmlns:c15="http://schemas.microsoft.com/office/drawing/2012/chart" uri="{CE6537A1-D6FC-4f65-9D91-7224C49458BB}">
                  <c15:layout>
                    <c:manualLayout>
                      <c:w val="0.20377777777777775"/>
                      <c:h val="6.4745628036620928E-2"/>
                    </c:manualLayout>
                  </c15:layout>
                </c:ext>
                <c:ext xmlns:c16="http://schemas.microsoft.com/office/drawing/2014/chart" uri="{C3380CC4-5D6E-409C-BE32-E72D297353CC}">
                  <c16:uniqueId val="{00000005-AAB3-47CB-864B-F261167D04EB}"/>
                </c:ext>
              </c:extLst>
            </c:dLbl>
            <c:dLbl>
              <c:idx val="1"/>
              <c:layout>
                <c:manualLayout>
                  <c:x val="-0.26944444444444443"/>
                  <c:y val="-1.8007766462391797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B3-47CB-864B-F261167D04EB}"/>
                </c:ext>
              </c:extLst>
            </c:dLbl>
            <c:dLbl>
              <c:idx val="2"/>
              <c:layout>
                <c:manualLayout>
                  <c:x val="-0.26944444444444443"/>
                  <c:y val="-1.8007766462399953E-4"/>
                </c:manualLayout>
              </c:layout>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B3-47CB-864B-F261167D04EB}"/>
                </c:ext>
              </c:extLst>
            </c:dLbl>
            <c:dLbl>
              <c:idx val="3"/>
              <c:layout>
                <c:manualLayout>
                  <c:x val="-0.27500000000000002"/>
                  <c:y val="-3.6050567489885523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B3-47CB-864B-F261167D04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 - Top 4'!$A$4:$A$8</c:f>
              <c:strCache>
                <c:ptCount val="4"/>
                <c:pt idx="0">
                  <c:v>CVP GMC</c:v>
                </c:pt>
                <c:pt idx="1">
                  <c:v>DB -Mega Policy</c:v>
                </c:pt>
                <c:pt idx="2">
                  <c:v>EL-Group Mediclaim</c:v>
                </c:pt>
                <c:pt idx="3">
                  <c:v>Fire</c:v>
                </c:pt>
              </c:strCache>
            </c:strRef>
          </c:cat>
          <c:val>
            <c:numRef>
              <c:f>'Opportunity - Top 4'!$B$4:$B$8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AAB3-47CB-864B-F261167D04EB}"/>
            </c:ext>
          </c:extLst>
        </c:ser>
        <c:dLbls>
          <c:showLegendKey val="0"/>
          <c:showVal val="1"/>
          <c:showCatName val="0"/>
          <c:showSerName val="0"/>
          <c:showPercent val="0"/>
          <c:showBubbleSize val="0"/>
        </c:dLbls>
        <c:gapWidth val="150"/>
        <c:shape val="box"/>
        <c:axId val="251262736"/>
        <c:axId val="251264656"/>
        <c:axId val="0"/>
      </c:bar3DChart>
      <c:catAx>
        <c:axId val="25126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1264656"/>
        <c:crosses val="autoZero"/>
        <c:auto val="1"/>
        <c:lblAlgn val="ctr"/>
        <c:lblOffset val="100"/>
        <c:noMultiLvlLbl val="0"/>
      </c:catAx>
      <c:valAx>
        <c:axId val="251264656"/>
        <c:scaling>
          <c:orientation val="minMax"/>
          <c:max val="400000"/>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1262736"/>
        <c:crosses val="autoZero"/>
        <c:crossBetween val="between"/>
        <c:majorUnit val="200000"/>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Project.xlsx]Sheet19!PivotTable25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No</a:t>
            </a:r>
            <a:r>
              <a:rPr lang="en-US" sz="1600" b="1" baseline="0"/>
              <a:t> of Meeting By Acc Exce</a:t>
            </a:r>
            <a:endParaRPr lang="en-US" sz="1600" b="1"/>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C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00"/>
          </a:solidFill>
          <a:ln>
            <a:noFill/>
          </a:ln>
          <a:effectLst/>
          <a:sp3d/>
        </c:spPr>
        <c:dLbl>
          <c:idx val="0"/>
          <c:layout>
            <c:manualLayout>
              <c:x val="-9.5360840299343508E-17"/>
              <c:y val="0.25857002938295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00"/>
          </a:solidFill>
          <a:ln>
            <a:noFill/>
          </a:ln>
          <a:effectLst/>
          <a:sp3d/>
        </c:spPr>
        <c:dLbl>
          <c:idx val="0"/>
          <c:layout>
            <c:manualLayout>
              <c:x val="-9.5360840299343508E-17"/>
              <c:y val="0.180215475024485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00"/>
          </a:solidFill>
          <a:ln>
            <a:noFill/>
          </a:ln>
          <a:effectLst/>
          <a:sp3d/>
        </c:spPr>
        <c:dLbl>
          <c:idx val="0"/>
          <c:layout>
            <c:manualLayout>
              <c:x val="2.6007802340702211E-3"/>
              <c:y val="0.160626836434867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00"/>
          </a:solidFill>
          <a:ln>
            <a:noFill/>
          </a:ln>
          <a:effectLst/>
          <a:sp3d/>
        </c:spPr>
        <c:dLbl>
          <c:idx val="0"/>
          <c:layout>
            <c:manualLayout>
              <c:x val="1.0239292250582897E-7"/>
              <c:y val="0.188051084701581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1859557867360204E-2"/>
                  <c:h val="5.4789576376410333E-2"/>
                </c:manualLayout>
              </c15:layout>
            </c:ext>
          </c:extLst>
        </c:dLbl>
      </c:pivotFmt>
      <c:pivotFmt>
        <c:idx val="5"/>
        <c:spPr>
          <a:solidFill>
            <a:srgbClr val="FFCC00"/>
          </a:solidFill>
          <a:ln>
            <a:noFill/>
          </a:ln>
          <a:effectLst/>
          <a:sp3d/>
        </c:spPr>
        <c:dLbl>
          <c:idx val="0"/>
          <c:layout>
            <c:manualLayout>
              <c:x val="1.3003901170351101E-3"/>
              <c:y val="0.15670910871694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4863459037711314E-2"/>
                  <c:h val="0.10180230899149359"/>
                </c:manualLayout>
              </c15:layout>
            </c:ext>
          </c:extLst>
        </c:dLbl>
      </c:pivotFmt>
      <c:pivotFmt>
        <c:idx val="6"/>
        <c:spPr>
          <a:solidFill>
            <a:srgbClr val="FFCC00"/>
          </a:solidFill>
          <a:ln>
            <a:noFill/>
          </a:ln>
          <a:effectLst/>
          <a:sp3d/>
        </c:spPr>
        <c:dLbl>
          <c:idx val="0"/>
          <c:layout>
            <c:manualLayout>
              <c:x val="4.7680420149671754E-17"/>
              <c:y val="0.12144955925563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C00"/>
          </a:solidFill>
          <a:ln>
            <a:noFill/>
          </a:ln>
          <a:effectLst/>
          <a:sp3d/>
        </c:spPr>
        <c:dLbl>
          <c:idx val="0"/>
          <c:layout>
            <c:manualLayout>
              <c:x val="-4.7680420149671754E-17"/>
              <c:y val="0.11361410381978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C00"/>
          </a:solidFill>
          <a:ln>
            <a:noFill/>
          </a:ln>
          <a:effectLst/>
          <a:sp3d/>
        </c:spPr>
        <c:dLbl>
          <c:idx val="0"/>
          <c:layout>
            <c:manualLayout>
              <c:x val="-4.7680420149671754E-17"/>
              <c:y val="0.10969637610186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C00"/>
          </a:solidFill>
          <a:ln>
            <a:noFill/>
          </a:ln>
          <a:effectLst/>
          <a:sp3d/>
        </c:spPr>
        <c:dLbl>
          <c:idx val="0"/>
          <c:layout>
            <c:manualLayout>
              <c:x val="0"/>
              <c:y val="0.10577864838393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6.5820866141732284E-2"/>
          <c:y val="0.26328484981044037"/>
          <c:w val="0.8594383202099739"/>
          <c:h val="0.50970435987168283"/>
        </c:manualLayout>
      </c:layout>
      <c:bar3DChart>
        <c:barDir val="col"/>
        <c:grouping val="clustered"/>
        <c:varyColors val="0"/>
        <c:ser>
          <c:idx val="0"/>
          <c:order val="0"/>
          <c:tx>
            <c:strRef>
              <c:f>Sheet19!$B$3</c:f>
              <c:strCache>
                <c:ptCount val="1"/>
                <c:pt idx="0">
                  <c:v>Total</c:v>
                </c:pt>
              </c:strCache>
            </c:strRef>
          </c:tx>
          <c:spPr>
            <a:solidFill>
              <a:srgbClr val="FFCC00"/>
            </a:solidFill>
            <a:ln>
              <a:noFill/>
            </a:ln>
            <a:effectLst/>
            <a:sp3d/>
          </c:spPr>
          <c:invertIfNegative val="0"/>
          <c:dPt>
            <c:idx val="0"/>
            <c:invertIfNegative val="0"/>
            <c:bubble3D val="0"/>
            <c:spPr>
              <a:solidFill>
                <a:srgbClr val="FFCC00"/>
              </a:solidFill>
              <a:ln>
                <a:noFill/>
              </a:ln>
              <a:effectLst/>
              <a:sp3d/>
            </c:spPr>
            <c:extLst>
              <c:ext xmlns:c16="http://schemas.microsoft.com/office/drawing/2014/chart" uri="{C3380CC4-5D6E-409C-BE32-E72D297353CC}">
                <c16:uniqueId val="{0000000A-AC51-40FE-9753-A45B64604767}"/>
              </c:ext>
            </c:extLst>
          </c:dPt>
          <c:dPt>
            <c:idx val="1"/>
            <c:invertIfNegative val="0"/>
            <c:bubble3D val="0"/>
            <c:spPr>
              <a:solidFill>
                <a:srgbClr val="FFCC00"/>
              </a:solidFill>
              <a:ln>
                <a:noFill/>
              </a:ln>
              <a:effectLst/>
              <a:sp3d/>
            </c:spPr>
            <c:extLst>
              <c:ext xmlns:c16="http://schemas.microsoft.com/office/drawing/2014/chart" uri="{C3380CC4-5D6E-409C-BE32-E72D297353CC}">
                <c16:uniqueId val="{00000009-AC51-40FE-9753-A45B64604767}"/>
              </c:ext>
            </c:extLst>
          </c:dPt>
          <c:dPt>
            <c:idx val="2"/>
            <c:invertIfNegative val="0"/>
            <c:bubble3D val="0"/>
            <c:spPr>
              <a:solidFill>
                <a:srgbClr val="FFCC00"/>
              </a:solidFill>
              <a:ln>
                <a:noFill/>
              </a:ln>
              <a:effectLst/>
              <a:sp3d/>
            </c:spPr>
            <c:extLst>
              <c:ext xmlns:c16="http://schemas.microsoft.com/office/drawing/2014/chart" uri="{C3380CC4-5D6E-409C-BE32-E72D297353CC}">
                <c16:uniqueId val="{00000008-AC51-40FE-9753-A45B64604767}"/>
              </c:ext>
            </c:extLst>
          </c:dPt>
          <c:dPt>
            <c:idx val="3"/>
            <c:invertIfNegative val="0"/>
            <c:bubble3D val="0"/>
            <c:spPr>
              <a:solidFill>
                <a:srgbClr val="FFCC00"/>
              </a:solidFill>
              <a:ln>
                <a:noFill/>
              </a:ln>
              <a:effectLst/>
              <a:sp3d/>
            </c:spPr>
            <c:extLst>
              <c:ext xmlns:c16="http://schemas.microsoft.com/office/drawing/2014/chart" uri="{C3380CC4-5D6E-409C-BE32-E72D297353CC}">
                <c16:uniqueId val="{00000007-AC51-40FE-9753-A45B64604767}"/>
              </c:ext>
            </c:extLst>
          </c:dPt>
          <c:dPt>
            <c:idx val="4"/>
            <c:invertIfNegative val="0"/>
            <c:bubble3D val="0"/>
            <c:spPr>
              <a:solidFill>
                <a:srgbClr val="FFCC00"/>
              </a:solidFill>
              <a:ln>
                <a:noFill/>
              </a:ln>
              <a:effectLst/>
              <a:sp3d/>
            </c:spPr>
            <c:extLst>
              <c:ext xmlns:c16="http://schemas.microsoft.com/office/drawing/2014/chart" uri="{C3380CC4-5D6E-409C-BE32-E72D297353CC}">
                <c16:uniqueId val="{00000006-AC51-40FE-9753-A45B64604767}"/>
              </c:ext>
            </c:extLst>
          </c:dPt>
          <c:dPt>
            <c:idx val="5"/>
            <c:invertIfNegative val="0"/>
            <c:bubble3D val="0"/>
            <c:spPr>
              <a:solidFill>
                <a:srgbClr val="FFCC00"/>
              </a:solidFill>
              <a:ln>
                <a:noFill/>
              </a:ln>
              <a:effectLst/>
              <a:sp3d/>
            </c:spPr>
            <c:extLst>
              <c:ext xmlns:c16="http://schemas.microsoft.com/office/drawing/2014/chart" uri="{C3380CC4-5D6E-409C-BE32-E72D297353CC}">
                <c16:uniqueId val="{00000005-AC51-40FE-9753-A45B64604767}"/>
              </c:ext>
            </c:extLst>
          </c:dPt>
          <c:dPt>
            <c:idx val="6"/>
            <c:invertIfNegative val="0"/>
            <c:bubble3D val="0"/>
            <c:spPr>
              <a:solidFill>
                <a:srgbClr val="FFCC00"/>
              </a:solidFill>
              <a:ln>
                <a:noFill/>
              </a:ln>
              <a:effectLst/>
              <a:sp3d/>
            </c:spPr>
            <c:extLst>
              <c:ext xmlns:c16="http://schemas.microsoft.com/office/drawing/2014/chart" uri="{C3380CC4-5D6E-409C-BE32-E72D297353CC}">
                <c16:uniqueId val="{00000004-AC51-40FE-9753-A45B64604767}"/>
              </c:ext>
            </c:extLst>
          </c:dPt>
          <c:dPt>
            <c:idx val="7"/>
            <c:invertIfNegative val="0"/>
            <c:bubble3D val="0"/>
            <c:spPr>
              <a:solidFill>
                <a:srgbClr val="FFCC00"/>
              </a:solidFill>
              <a:ln>
                <a:noFill/>
              </a:ln>
              <a:effectLst/>
              <a:sp3d/>
            </c:spPr>
            <c:extLst>
              <c:ext xmlns:c16="http://schemas.microsoft.com/office/drawing/2014/chart" uri="{C3380CC4-5D6E-409C-BE32-E72D297353CC}">
                <c16:uniqueId val="{00000003-AC51-40FE-9753-A45B64604767}"/>
              </c:ext>
            </c:extLst>
          </c:dPt>
          <c:dPt>
            <c:idx val="8"/>
            <c:invertIfNegative val="0"/>
            <c:bubble3D val="0"/>
            <c:spPr>
              <a:solidFill>
                <a:srgbClr val="FFCC00"/>
              </a:solidFill>
              <a:ln>
                <a:noFill/>
              </a:ln>
              <a:effectLst/>
              <a:sp3d/>
            </c:spPr>
            <c:extLst>
              <c:ext xmlns:c16="http://schemas.microsoft.com/office/drawing/2014/chart" uri="{C3380CC4-5D6E-409C-BE32-E72D297353CC}">
                <c16:uniqueId val="{00000002-AC51-40FE-9753-A45B64604767}"/>
              </c:ext>
            </c:extLst>
          </c:dPt>
          <c:dLbls>
            <c:dLbl>
              <c:idx val="0"/>
              <c:layout>
                <c:manualLayout>
                  <c:x val="0"/>
                  <c:y val="0.105778648383937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51-40FE-9753-A45B64604767}"/>
                </c:ext>
              </c:extLst>
            </c:dLbl>
            <c:dLbl>
              <c:idx val="1"/>
              <c:layout>
                <c:manualLayout>
                  <c:x val="-4.7680420149671754E-17"/>
                  <c:y val="0.109696376101860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51-40FE-9753-A45B64604767}"/>
                </c:ext>
              </c:extLst>
            </c:dLbl>
            <c:dLbl>
              <c:idx val="2"/>
              <c:layout>
                <c:manualLayout>
                  <c:x val="-4.7680420149671754E-17"/>
                  <c:y val="0.113614103819784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51-40FE-9753-A45B64604767}"/>
                </c:ext>
              </c:extLst>
            </c:dLbl>
            <c:dLbl>
              <c:idx val="3"/>
              <c:layout>
                <c:manualLayout>
                  <c:x val="4.7680420149671754E-17"/>
                  <c:y val="0.12144955925563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51-40FE-9753-A45B64604767}"/>
                </c:ext>
              </c:extLst>
            </c:dLbl>
            <c:dLbl>
              <c:idx val="4"/>
              <c:layout>
                <c:manualLayout>
                  <c:x val="1.3003901170351101E-3"/>
                  <c:y val="0.15670910871694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4863459037711314E-2"/>
                      <c:h val="0.10180230899149359"/>
                    </c:manualLayout>
                  </c15:layout>
                </c:ext>
                <c:ext xmlns:c16="http://schemas.microsoft.com/office/drawing/2014/chart" uri="{C3380CC4-5D6E-409C-BE32-E72D297353CC}">
                  <c16:uniqueId val="{00000006-AC51-40FE-9753-A45B64604767}"/>
                </c:ext>
              </c:extLst>
            </c:dLbl>
            <c:dLbl>
              <c:idx val="5"/>
              <c:layout>
                <c:manualLayout>
                  <c:x val="1.0239292250582897E-7"/>
                  <c:y val="0.18805108470158161"/>
                </c:manualLayout>
              </c:layout>
              <c:showLegendKey val="0"/>
              <c:showVal val="1"/>
              <c:showCatName val="0"/>
              <c:showSerName val="0"/>
              <c:showPercent val="0"/>
              <c:showBubbleSize val="0"/>
              <c:extLst>
                <c:ext xmlns:c15="http://schemas.microsoft.com/office/drawing/2012/chart" uri="{CE6537A1-D6FC-4f65-9D91-7224C49458BB}">
                  <c15:layout>
                    <c:manualLayout>
                      <c:w val="1.1859557867360204E-2"/>
                      <c:h val="5.4789576376410333E-2"/>
                    </c:manualLayout>
                  </c15:layout>
                </c:ext>
                <c:ext xmlns:c16="http://schemas.microsoft.com/office/drawing/2014/chart" uri="{C3380CC4-5D6E-409C-BE32-E72D297353CC}">
                  <c16:uniqueId val="{00000005-AC51-40FE-9753-A45B64604767}"/>
                </c:ext>
              </c:extLst>
            </c:dLbl>
            <c:dLbl>
              <c:idx val="6"/>
              <c:layout>
                <c:manualLayout>
                  <c:x val="2.6007802340702211E-3"/>
                  <c:y val="0.160626836434867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51-40FE-9753-A45B64604767}"/>
                </c:ext>
              </c:extLst>
            </c:dLbl>
            <c:dLbl>
              <c:idx val="7"/>
              <c:layout>
                <c:manualLayout>
                  <c:x val="-9.5360840299343508E-17"/>
                  <c:y val="0.180215475024485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51-40FE-9753-A45B64604767}"/>
                </c:ext>
              </c:extLst>
            </c:dLbl>
            <c:dLbl>
              <c:idx val="8"/>
              <c:layout>
                <c:manualLayout>
                  <c:x val="-9.5360840299343508E-17"/>
                  <c:y val="0.25857002938295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51-40FE-9753-A45B646047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Sheet19!$B$4:$B$13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AC51-40FE-9753-A45B64604767}"/>
            </c:ext>
          </c:extLst>
        </c:ser>
        <c:dLbls>
          <c:showLegendKey val="0"/>
          <c:showVal val="1"/>
          <c:showCatName val="0"/>
          <c:showSerName val="0"/>
          <c:showPercent val="0"/>
          <c:showBubbleSize val="0"/>
        </c:dLbls>
        <c:gapWidth val="150"/>
        <c:shape val="box"/>
        <c:axId val="250723760"/>
        <c:axId val="1674382752"/>
        <c:axId val="0"/>
      </c:bar3DChart>
      <c:catAx>
        <c:axId val="25072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bg1"/>
                </a:solidFill>
                <a:latin typeface="+mn-lt"/>
                <a:ea typeface="+mn-ea"/>
                <a:cs typeface="+mn-cs"/>
              </a:defRPr>
            </a:pPr>
            <a:endParaRPr lang="en-US"/>
          </a:p>
        </c:txPr>
        <c:crossAx val="1674382752"/>
        <c:crosses val="autoZero"/>
        <c:auto val="1"/>
        <c:lblAlgn val="ctr"/>
        <c:lblOffset val="100"/>
        <c:noMultiLvlLbl val="0"/>
      </c:catAx>
      <c:valAx>
        <c:axId val="167438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5072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Project.xlsx]No of Meeting By Acc Exec!PivotTable44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a:t>
            </a:r>
            <a:r>
              <a:rPr lang="en-US" b="1" baseline="0"/>
              <a:t> of Meeting By Acc Exec</a:t>
            </a:r>
            <a:endParaRPr lang="en-US" b="1"/>
          </a:p>
        </c:rich>
      </c:tx>
      <c:layout>
        <c:manualLayout>
          <c:xMode val="edge"/>
          <c:yMode val="edge"/>
          <c:x val="0.50476190476190486"/>
          <c:y val="4.6100904053659963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By Acc Exec'!$B$3</c:f>
              <c:strCache>
                <c:ptCount val="1"/>
                <c:pt idx="0">
                  <c:v>Total</c:v>
                </c:pt>
              </c:strCache>
            </c:strRef>
          </c:tx>
          <c:spPr>
            <a:solidFill>
              <a:schemeClr val="accent2">
                <a:lumMod val="60000"/>
                <a:lumOff val="40000"/>
              </a:schemeClr>
            </a:solidFill>
            <a:ln>
              <a:noFill/>
            </a:ln>
            <a:effectLst/>
          </c:spPr>
          <c:invertIfNegative val="0"/>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 Exec'!$A$4:$A$13</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 Exec'!$B$4:$B$13</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0C52-41D4-BFAE-A15B06B0E108}"/>
            </c:ext>
          </c:extLst>
        </c:ser>
        <c:dLbls>
          <c:dLblPos val="outEnd"/>
          <c:showLegendKey val="0"/>
          <c:showVal val="1"/>
          <c:showCatName val="0"/>
          <c:showSerName val="0"/>
          <c:showPercent val="0"/>
          <c:showBubbleSize val="0"/>
        </c:dLbls>
        <c:gapWidth val="182"/>
        <c:axId val="1218960624"/>
        <c:axId val="1218961104"/>
      </c:barChart>
      <c:catAx>
        <c:axId val="121896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8961104"/>
        <c:crosses val="autoZero"/>
        <c:auto val="1"/>
        <c:lblAlgn val="ctr"/>
        <c:lblOffset val="100"/>
        <c:noMultiLvlLbl val="0"/>
      </c:catAx>
      <c:valAx>
        <c:axId val="1218961104"/>
        <c:scaling>
          <c:orientation val="minMax"/>
        </c:scaling>
        <c:delete val="1"/>
        <c:axPos val="b"/>
        <c:numFmt formatCode="General" sourceLinked="1"/>
        <c:majorTickMark val="none"/>
        <c:minorTickMark val="none"/>
        <c:tickLblPos val="nextTo"/>
        <c:crossAx val="121896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Project.xlsx]Sheet29!PivotTable36</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No of Invoice by Acc Exec</a:t>
            </a:r>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807553550188249"/>
          <c:y val="0.33809645470336674"/>
          <c:w val="0.35704306624593274"/>
          <c:h val="0.55822410002167777"/>
        </c:manualLayout>
      </c:layout>
      <c:barChart>
        <c:barDir val="bar"/>
        <c:grouping val="stacked"/>
        <c:varyColors val="0"/>
        <c:ser>
          <c:idx val="0"/>
          <c:order val="0"/>
          <c:tx>
            <c:strRef>
              <c:f>Sheet29!$B$3:$B$4</c:f>
              <c:strCache>
                <c:ptCount val="1"/>
                <c:pt idx="0">
                  <c:v>(blank)</c:v>
                </c:pt>
              </c:strCache>
            </c:strRef>
          </c:tx>
          <c:spPr>
            <a:solidFill>
              <a:schemeClr val="accent1"/>
            </a:solidFill>
            <a:ln>
              <a:noFill/>
            </a:ln>
            <a:effectLst/>
          </c:spPr>
          <c:invertIfNegative val="0"/>
          <c:cat>
            <c:strRef>
              <c:f>Sheet29!$A$5:$A$16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Sheet29!$B$5:$B$16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C9FF-43B4-8FC2-6D41889C408A}"/>
            </c:ext>
          </c:extLst>
        </c:ser>
        <c:ser>
          <c:idx val="1"/>
          <c:order val="1"/>
          <c:tx>
            <c:strRef>
              <c:f>Sheet29!$C$3:$C$4</c:f>
              <c:strCache>
                <c:ptCount val="1"/>
                <c:pt idx="0">
                  <c:v>Cross Sell</c:v>
                </c:pt>
              </c:strCache>
            </c:strRef>
          </c:tx>
          <c:spPr>
            <a:solidFill>
              <a:schemeClr val="accent2"/>
            </a:solidFill>
            <a:ln>
              <a:noFill/>
            </a:ln>
            <a:effectLst/>
          </c:spPr>
          <c:invertIfNegative val="0"/>
          <c:cat>
            <c:strRef>
              <c:f>Sheet29!$A$5:$A$16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Sheet29!$C$5:$C$16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C9FF-43B4-8FC2-6D41889C408A}"/>
            </c:ext>
          </c:extLst>
        </c:ser>
        <c:ser>
          <c:idx val="2"/>
          <c:order val="2"/>
          <c:tx>
            <c:strRef>
              <c:f>Sheet29!$D$3:$D$4</c:f>
              <c:strCache>
                <c:ptCount val="1"/>
                <c:pt idx="0">
                  <c:v>New</c:v>
                </c:pt>
              </c:strCache>
            </c:strRef>
          </c:tx>
          <c:spPr>
            <a:solidFill>
              <a:schemeClr val="accent3"/>
            </a:solidFill>
            <a:ln>
              <a:noFill/>
            </a:ln>
            <a:effectLst/>
          </c:spPr>
          <c:invertIfNegative val="0"/>
          <c:cat>
            <c:strRef>
              <c:f>Sheet29!$A$5:$A$16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Sheet29!$D$5:$D$16</c:f>
              <c:numCache>
                <c:formatCode>General</c:formatCode>
                <c:ptCount val="11"/>
                <c:pt idx="5">
                  <c:v>8</c:v>
                </c:pt>
                <c:pt idx="7">
                  <c:v>7</c:v>
                </c:pt>
                <c:pt idx="10">
                  <c:v>1</c:v>
                </c:pt>
              </c:numCache>
            </c:numRef>
          </c:val>
          <c:extLst>
            <c:ext xmlns:c16="http://schemas.microsoft.com/office/drawing/2014/chart" uri="{C3380CC4-5D6E-409C-BE32-E72D297353CC}">
              <c16:uniqueId val="{00000002-C9FF-43B4-8FC2-6D41889C408A}"/>
            </c:ext>
          </c:extLst>
        </c:ser>
        <c:ser>
          <c:idx val="3"/>
          <c:order val="3"/>
          <c:tx>
            <c:strRef>
              <c:f>Sheet29!$E$3:$E$4</c:f>
              <c:strCache>
                <c:ptCount val="1"/>
                <c:pt idx="0">
                  <c:v>Renewal</c:v>
                </c:pt>
              </c:strCache>
            </c:strRef>
          </c:tx>
          <c:spPr>
            <a:solidFill>
              <a:schemeClr val="accent4"/>
            </a:solidFill>
            <a:ln>
              <a:noFill/>
            </a:ln>
            <a:effectLst/>
          </c:spPr>
          <c:invertIfNegative val="0"/>
          <c:cat>
            <c:strRef>
              <c:f>Sheet29!$A$5:$A$16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Sheet29!$E$5:$E$16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C9FF-43B4-8FC2-6D41889C408A}"/>
            </c:ext>
          </c:extLst>
        </c:ser>
        <c:dLbls>
          <c:showLegendKey val="0"/>
          <c:showVal val="0"/>
          <c:showCatName val="0"/>
          <c:showSerName val="0"/>
          <c:showPercent val="0"/>
          <c:showBubbleSize val="0"/>
        </c:dLbls>
        <c:gapWidth val="150"/>
        <c:overlap val="100"/>
        <c:axId val="947386192"/>
        <c:axId val="947383312"/>
      </c:barChart>
      <c:catAx>
        <c:axId val="94738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7383312"/>
        <c:crosses val="autoZero"/>
        <c:auto val="1"/>
        <c:lblAlgn val="ctr"/>
        <c:lblOffset val="100"/>
        <c:noMultiLvlLbl val="0"/>
      </c:catAx>
      <c:valAx>
        <c:axId val="94738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73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100"/>
              <a:t>Cross Sell</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5287039583345025"/>
          <c:y val="0.16951684373051704"/>
          <c:w val="0.74951021713875221"/>
          <c:h val="0.70875244065866305"/>
        </c:manualLayout>
      </c:layout>
      <c:barChart>
        <c:barDir val="bar"/>
        <c:grouping val="stacked"/>
        <c:varyColors val="0"/>
        <c:ser>
          <c:idx val="0"/>
          <c:order val="0"/>
          <c:spPr>
            <a:solidFill>
              <a:schemeClr val="accent2"/>
            </a:solidFill>
            <a:ln>
              <a:noFill/>
            </a:ln>
            <a:effectLst/>
          </c:spPr>
          <c:invertIfNegative val="0"/>
          <c:dLbls>
            <c:dLbl>
              <c:idx val="0"/>
              <c:layout>
                <c:manualLayout>
                  <c:x val="0.33505607302965584"/>
                  <c:y val="4.2562211055789693E-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489818608394734"/>
                      <c:h val="0.15118948611237612"/>
                    </c:manualLayout>
                  </c15:layout>
                </c:ext>
                <c:ext xmlns:c16="http://schemas.microsoft.com/office/drawing/2014/chart" uri="{C3380CC4-5D6E-409C-BE32-E72D297353CC}">
                  <c16:uniqueId val="{00000000-FA9D-4A0F-B5E3-EB51933CFF9E}"/>
                </c:ext>
              </c:extLst>
            </c:dLbl>
            <c:dLbl>
              <c:idx val="1"/>
              <c:layout>
                <c:manualLayout>
                  <c:x val="0.2449890465251385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9D-4A0F-B5E3-EB51933CFF9E}"/>
                </c:ext>
              </c:extLst>
            </c:dLbl>
            <c:dLbl>
              <c:idx val="2"/>
              <c:layout>
                <c:manualLayout>
                  <c:x val="0.10263720598717035"/>
                  <c:y val="-4.8309160367773453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0811119030648611"/>
                      <c:h val="5.7898718894321237E-2"/>
                    </c:manualLayout>
                  </c15:layout>
                </c:ext>
                <c:ext xmlns:c16="http://schemas.microsoft.com/office/drawing/2014/chart" uri="{C3380CC4-5D6E-409C-BE32-E72D297353CC}">
                  <c16:uniqueId val="{00000002-FA9D-4A0F-B5E3-EB51933CFF9E}"/>
                </c:ext>
              </c:extLst>
            </c:dLbl>
            <c:numFmt formatCode="#0.00\ &quot;Mn&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Sheet34!$E$11:$E$13</c:f>
              <c:strCache>
                <c:ptCount val="3"/>
                <c:pt idx="0">
                  <c:v>Target</c:v>
                </c:pt>
                <c:pt idx="1">
                  <c:v>Achivement</c:v>
                </c:pt>
                <c:pt idx="2">
                  <c:v>Invoice</c:v>
                </c:pt>
              </c:strCache>
            </c:strRef>
          </c:cat>
          <c:val>
            <c:numRef>
              <c:f>Sheet34!$F$11:$F$13</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3-FA9D-4A0F-B5E3-EB51933CFF9E}"/>
            </c:ext>
          </c:extLst>
        </c:ser>
        <c:dLbls>
          <c:dLblPos val="ctr"/>
          <c:showLegendKey val="0"/>
          <c:showVal val="1"/>
          <c:showCatName val="0"/>
          <c:showSerName val="0"/>
          <c:showPercent val="0"/>
          <c:showBubbleSize val="0"/>
        </c:dLbls>
        <c:gapWidth val="150"/>
        <c:overlap val="100"/>
        <c:axId val="1311503024"/>
        <c:axId val="1311499664"/>
      </c:barChart>
      <c:catAx>
        <c:axId val="131150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1499664"/>
        <c:crosses val="autoZero"/>
        <c:auto val="1"/>
        <c:lblAlgn val="ctr"/>
        <c:lblOffset val="100"/>
        <c:noMultiLvlLbl val="0"/>
      </c:catAx>
      <c:valAx>
        <c:axId val="1311499664"/>
        <c:scaling>
          <c:orientation val="minMax"/>
        </c:scaling>
        <c:delete val="1"/>
        <c:axPos val="b"/>
        <c:numFmt formatCode="General" sourceLinked="1"/>
        <c:majorTickMark val="none"/>
        <c:minorTickMark val="none"/>
        <c:tickLblPos val="nextTo"/>
        <c:crossAx val="1311503024"/>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100"/>
              <a:t>Renewal</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Lbls>
            <c:dLbl>
              <c:idx val="0"/>
              <c:layout>
                <c:manualLayout>
                  <c:x val="0.3027777777777777"/>
                  <c:y val="-4.9443757725587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4D5-4A05-89B2-7C061A2294BD}"/>
                </c:ext>
              </c:extLst>
            </c:dLbl>
            <c:dLbl>
              <c:idx val="1"/>
              <c:layout>
                <c:manualLayout>
                  <c:x val="0.41111111111111109"/>
                  <c:y val="-4.9443757725587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D5-4A05-89B2-7C061A2294BD}"/>
                </c:ext>
              </c:extLst>
            </c:dLbl>
            <c:dLbl>
              <c:idx val="2"/>
              <c:layout>
                <c:manualLayout>
                  <c:x val="0.21666666666666667"/>
                  <c:y val="-4.94437577255871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D5-4A05-89B2-7C061A2294BD}"/>
                </c:ext>
              </c:extLst>
            </c:dLbl>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Sheet34!$H$11:$H$13</c:f>
              <c:strCache>
                <c:ptCount val="3"/>
                <c:pt idx="0">
                  <c:v>Target</c:v>
                </c:pt>
                <c:pt idx="1">
                  <c:v>Achivement</c:v>
                </c:pt>
                <c:pt idx="2">
                  <c:v>Invoice</c:v>
                </c:pt>
              </c:strCache>
            </c:strRef>
          </c:cat>
          <c:val>
            <c:numRef>
              <c:f>Sheet34!$I$11:$I$13</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3-34D5-4A05-89B2-7C061A2294BD}"/>
            </c:ext>
          </c:extLst>
        </c:ser>
        <c:dLbls>
          <c:dLblPos val="ctr"/>
          <c:showLegendKey val="0"/>
          <c:showVal val="1"/>
          <c:showCatName val="0"/>
          <c:showSerName val="0"/>
          <c:showPercent val="0"/>
          <c:showBubbleSize val="0"/>
        </c:dLbls>
        <c:gapWidth val="150"/>
        <c:overlap val="100"/>
        <c:axId val="1831435584"/>
        <c:axId val="1831432704"/>
      </c:barChart>
      <c:catAx>
        <c:axId val="183143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1432704"/>
        <c:crosses val="autoZero"/>
        <c:auto val="1"/>
        <c:lblAlgn val="ctr"/>
        <c:lblOffset val="100"/>
        <c:noMultiLvlLbl val="0"/>
      </c:catAx>
      <c:valAx>
        <c:axId val="1831432704"/>
        <c:scaling>
          <c:orientation val="minMax"/>
        </c:scaling>
        <c:delete val="1"/>
        <c:axPos val="b"/>
        <c:numFmt formatCode="General" sourceLinked="1"/>
        <c:majorTickMark val="none"/>
        <c:minorTickMark val="none"/>
        <c:tickLblPos val="nextTo"/>
        <c:crossAx val="1831435584"/>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Project.xlsx]Opportunity!PivotTable17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Opportunity</a:t>
            </a:r>
            <a:r>
              <a:rPr lang="en-US" sz="1100" b="1" baseline="0"/>
              <a:t> - Product Group</a:t>
            </a:r>
            <a:endParaRPr lang="en-US" sz="1100" b="1"/>
          </a:p>
        </c:rich>
      </c:tx>
      <c:layout>
        <c:manualLayout>
          <c:xMode val="edge"/>
          <c:yMode val="edge"/>
          <c:x val="0.43519531149811491"/>
          <c:y val="4.990526574803149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pivotFmt>
      <c:pivotFmt>
        <c:idx val="2"/>
        <c:spPr>
          <a:solidFill>
            <a:schemeClr val="accent1"/>
          </a:solidFill>
          <a:ln w="25400">
            <a:noFill/>
          </a:ln>
          <a:effectLst/>
          <a:sp3d/>
        </c:spPr>
      </c:pivotFmt>
      <c:pivotFmt>
        <c:idx val="3"/>
        <c:spPr>
          <a:solidFill>
            <a:schemeClr val="accent1"/>
          </a:solidFill>
          <a:ln w="25400">
            <a:noFill/>
          </a:ln>
          <a:effectLst/>
          <a:sp3d/>
        </c:spPr>
      </c:pivotFmt>
      <c:pivotFmt>
        <c:idx val="4"/>
        <c:spPr>
          <a:solidFill>
            <a:schemeClr val="accent1"/>
          </a:solidFill>
          <a:ln w="25400">
            <a:noFill/>
          </a:ln>
          <a:effectLst/>
          <a:sp3d/>
        </c:spPr>
      </c:pivotFmt>
      <c:pivotFmt>
        <c:idx val="5"/>
        <c:spPr>
          <a:solidFill>
            <a:schemeClr val="accent1"/>
          </a:solidFill>
          <a:ln w="25400">
            <a:noFill/>
          </a:ln>
          <a:effectLst/>
          <a:sp3d/>
        </c:spPr>
      </c:pivotFmt>
      <c:pivotFmt>
        <c:idx val="6"/>
        <c:spPr>
          <a:solidFill>
            <a:schemeClr val="accent1"/>
          </a:solidFill>
          <a:ln w="25400">
            <a:noFill/>
          </a:ln>
          <a:effectLst/>
          <a:sp3d/>
        </c:spPr>
      </c:pivotFmt>
      <c:pivotFmt>
        <c:idx val="7"/>
        <c:spPr>
          <a:solidFill>
            <a:schemeClr val="accent1"/>
          </a:solidFill>
          <a:ln w="25400">
            <a:noFill/>
          </a:ln>
          <a:effectLst/>
          <a:sp3d/>
        </c:spPr>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p3d/>
        </c:spPr>
      </c:pivotFmt>
      <c:pivotFmt>
        <c:idx val="10"/>
        <c:spPr>
          <a:solidFill>
            <a:schemeClr val="accent1"/>
          </a:solidFill>
          <a:ln w="25400">
            <a:noFill/>
          </a:ln>
          <a:effectLst/>
          <a:sp3d/>
        </c:spPr>
      </c:pivotFmt>
      <c:pivotFmt>
        <c:idx val="11"/>
        <c:spPr>
          <a:solidFill>
            <a:schemeClr val="accent1"/>
          </a:solidFill>
          <a:ln w="25400">
            <a:noFill/>
          </a:ln>
          <a:effectLst/>
          <a:sp3d/>
        </c:spPr>
      </c:pivotFmt>
      <c:pivotFmt>
        <c:idx val="12"/>
        <c:spPr>
          <a:solidFill>
            <a:schemeClr val="accent1"/>
          </a:solidFill>
          <a:ln w="25400">
            <a:noFill/>
          </a:ln>
          <a:effectLst/>
          <a:sp3d/>
        </c:spPr>
      </c:pivotFmt>
      <c:pivotFmt>
        <c:idx val="13"/>
        <c:spPr>
          <a:solidFill>
            <a:schemeClr val="accent1"/>
          </a:solidFill>
          <a:ln w="25400">
            <a:noFill/>
          </a:ln>
          <a:effectLst/>
          <a:sp3d/>
        </c:spPr>
      </c:pivotFmt>
      <c:pivotFmt>
        <c:idx val="14"/>
        <c:spPr>
          <a:solidFill>
            <a:schemeClr val="accent1"/>
          </a:solidFill>
          <a:ln w="25400">
            <a:noFill/>
          </a:ln>
          <a:effectLst/>
          <a:sp3d/>
        </c:spPr>
      </c:pivotFmt>
      <c:pivotFmt>
        <c:idx val="15"/>
        <c:spPr>
          <a:solidFill>
            <a:schemeClr val="accent1"/>
          </a:solidFill>
          <a:ln w="25400">
            <a:noFill/>
          </a:ln>
          <a:effectLst/>
          <a:sp3d/>
        </c:spPr>
      </c:pivotFmt>
      <c:pivotFmt>
        <c:idx val="1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a:sp3d/>
        </c:spPr>
      </c:pivotFmt>
      <c:pivotFmt>
        <c:idx val="18"/>
        <c:spPr>
          <a:solidFill>
            <a:schemeClr val="accent1"/>
          </a:solidFill>
          <a:ln w="25400">
            <a:noFill/>
          </a:ln>
          <a:effectLst/>
          <a:sp3d/>
        </c:spPr>
      </c:pivotFmt>
      <c:pivotFmt>
        <c:idx val="19"/>
        <c:spPr>
          <a:solidFill>
            <a:schemeClr val="accent1"/>
          </a:solidFill>
          <a:ln w="25400">
            <a:noFill/>
          </a:ln>
          <a:effectLst/>
          <a:sp3d/>
        </c:spPr>
      </c:pivotFmt>
      <c:pivotFmt>
        <c:idx val="20"/>
        <c:spPr>
          <a:solidFill>
            <a:schemeClr val="accent1"/>
          </a:solidFill>
          <a:ln w="25400">
            <a:noFill/>
          </a:ln>
          <a:effectLst/>
          <a:sp3d/>
        </c:spPr>
      </c:pivotFmt>
      <c:pivotFmt>
        <c:idx val="21"/>
        <c:spPr>
          <a:solidFill>
            <a:schemeClr val="accent1"/>
          </a:solidFill>
          <a:ln w="25400">
            <a:noFill/>
          </a:ln>
          <a:effectLst/>
          <a:sp3d/>
        </c:spPr>
      </c:pivotFmt>
      <c:pivotFmt>
        <c:idx val="22"/>
        <c:spPr>
          <a:solidFill>
            <a:schemeClr val="accent1"/>
          </a:solidFill>
          <a:ln w="25400">
            <a:noFill/>
          </a:ln>
          <a:effectLst/>
          <a:sp3d/>
        </c:spPr>
      </c:pivotFmt>
      <c:pivotFmt>
        <c:idx val="23"/>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20772929425488482"/>
          <c:w val="0.68468919510061244"/>
          <c:h val="0.68578922426363376"/>
        </c:manualLayout>
      </c:layout>
      <c:pie3DChart>
        <c:varyColors val="1"/>
        <c:ser>
          <c:idx val="0"/>
          <c:order val="0"/>
          <c:tx>
            <c:strRef>
              <c:f>Opportunity!$B$3</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B536-4023-AD5D-AF314FBA9BC7}"/>
              </c:ext>
            </c:extLst>
          </c:dPt>
          <c:dPt>
            <c:idx val="1"/>
            <c:bubble3D val="0"/>
            <c:spPr>
              <a:solidFill>
                <a:schemeClr val="accent2"/>
              </a:solidFill>
              <a:ln w="25400">
                <a:noFill/>
              </a:ln>
              <a:effectLst/>
              <a:sp3d/>
            </c:spPr>
            <c:extLst>
              <c:ext xmlns:c16="http://schemas.microsoft.com/office/drawing/2014/chart" uri="{C3380CC4-5D6E-409C-BE32-E72D297353CC}">
                <c16:uniqueId val="{00000003-B536-4023-AD5D-AF314FBA9BC7}"/>
              </c:ext>
            </c:extLst>
          </c:dPt>
          <c:dPt>
            <c:idx val="2"/>
            <c:bubble3D val="0"/>
            <c:spPr>
              <a:solidFill>
                <a:schemeClr val="accent3"/>
              </a:solidFill>
              <a:ln w="25400">
                <a:noFill/>
              </a:ln>
              <a:effectLst/>
              <a:sp3d/>
            </c:spPr>
            <c:extLst>
              <c:ext xmlns:c16="http://schemas.microsoft.com/office/drawing/2014/chart" uri="{C3380CC4-5D6E-409C-BE32-E72D297353CC}">
                <c16:uniqueId val="{00000005-B536-4023-AD5D-AF314FBA9BC7}"/>
              </c:ext>
            </c:extLst>
          </c:dPt>
          <c:dPt>
            <c:idx val="3"/>
            <c:bubble3D val="0"/>
            <c:spPr>
              <a:solidFill>
                <a:schemeClr val="accent4"/>
              </a:solidFill>
              <a:ln w="25400">
                <a:noFill/>
              </a:ln>
              <a:effectLst/>
              <a:sp3d/>
            </c:spPr>
            <c:extLst>
              <c:ext xmlns:c16="http://schemas.microsoft.com/office/drawing/2014/chart" uri="{C3380CC4-5D6E-409C-BE32-E72D297353CC}">
                <c16:uniqueId val="{00000007-B536-4023-AD5D-AF314FBA9BC7}"/>
              </c:ext>
            </c:extLst>
          </c:dPt>
          <c:dPt>
            <c:idx val="4"/>
            <c:bubble3D val="0"/>
            <c:spPr>
              <a:solidFill>
                <a:schemeClr val="accent5"/>
              </a:solidFill>
              <a:ln w="25400">
                <a:noFill/>
              </a:ln>
              <a:effectLst/>
              <a:sp3d/>
            </c:spPr>
            <c:extLst>
              <c:ext xmlns:c16="http://schemas.microsoft.com/office/drawing/2014/chart" uri="{C3380CC4-5D6E-409C-BE32-E72D297353CC}">
                <c16:uniqueId val="{00000009-B536-4023-AD5D-AF314FBA9BC7}"/>
              </c:ext>
            </c:extLst>
          </c:dPt>
          <c:dPt>
            <c:idx val="5"/>
            <c:bubble3D val="0"/>
            <c:spPr>
              <a:solidFill>
                <a:schemeClr val="accent6"/>
              </a:solidFill>
              <a:ln w="25400">
                <a:noFill/>
              </a:ln>
              <a:effectLst/>
              <a:sp3d/>
            </c:spPr>
            <c:extLst>
              <c:ext xmlns:c16="http://schemas.microsoft.com/office/drawing/2014/chart" uri="{C3380CC4-5D6E-409C-BE32-E72D297353CC}">
                <c16:uniqueId val="{0000000B-B536-4023-AD5D-AF314FBA9BC7}"/>
              </c:ext>
            </c:extLst>
          </c:dPt>
          <c:dPt>
            <c:idx val="6"/>
            <c:bubble3D val="0"/>
            <c:spPr>
              <a:solidFill>
                <a:schemeClr val="accent1">
                  <a:lumMod val="60000"/>
                </a:schemeClr>
              </a:solidFill>
              <a:ln w="25400">
                <a:noFill/>
              </a:ln>
              <a:effectLst/>
              <a:sp3d/>
            </c:spPr>
            <c:extLst>
              <c:ext xmlns:c16="http://schemas.microsoft.com/office/drawing/2014/chart" uri="{C3380CC4-5D6E-409C-BE32-E72D297353CC}">
                <c16:uniqueId val="{0000000D-B536-4023-AD5D-AF314FBA9B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Opportunity!$A$4:$A$11</c:f>
              <c:strCache>
                <c:ptCount val="7"/>
                <c:pt idx="0">
                  <c:v>Employee Benefits</c:v>
                </c:pt>
                <c:pt idx="1">
                  <c:v>Engineering</c:v>
                </c:pt>
                <c:pt idx="2">
                  <c:v>Fire</c:v>
                </c:pt>
                <c:pt idx="3">
                  <c:v>Liability</c:v>
                </c:pt>
                <c:pt idx="4">
                  <c:v>Marine</c:v>
                </c:pt>
                <c:pt idx="5">
                  <c:v>Miscellaneous</c:v>
                </c:pt>
                <c:pt idx="6">
                  <c:v>Terrorism</c:v>
                </c:pt>
              </c:strCache>
            </c:strRef>
          </c:cat>
          <c:val>
            <c:numRef>
              <c:f>Opportunity!$B$4:$B$11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B536-4023-AD5D-AF314FBA9BC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Project.xlsx]Sheet29!PivotTable36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100"/>
              <a:t>No of Invoice by Acc Exec</a:t>
            </a:r>
          </a:p>
        </c:rich>
      </c:tx>
      <c:layout>
        <c:manualLayout>
          <c:xMode val="edge"/>
          <c:yMode val="edge"/>
          <c:x val="0.41977306829386801"/>
          <c:y val="3.8151088854478966E-2"/>
        </c:manualLayout>
      </c:layout>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807553550188249"/>
          <c:y val="0.33809645470336674"/>
          <c:w val="0.35704306624593274"/>
          <c:h val="0.55822410002167777"/>
        </c:manualLayout>
      </c:layout>
      <c:barChart>
        <c:barDir val="bar"/>
        <c:grouping val="stacked"/>
        <c:varyColors val="0"/>
        <c:ser>
          <c:idx val="0"/>
          <c:order val="0"/>
          <c:tx>
            <c:strRef>
              <c:f>Sheet29!$B$3:$B$4</c:f>
              <c:strCache>
                <c:ptCount val="1"/>
                <c:pt idx="0">
                  <c:v>(blank)</c:v>
                </c:pt>
              </c:strCache>
            </c:strRef>
          </c:tx>
          <c:spPr>
            <a:solidFill>
              <a:schemeClr val="accent1"/>
            </a:solidFill>
            <a:ln>
              <a:noFill/>
            </a:ln>
            <a:effectLst/>
          </c:spPr>
          <c:invertIfNegative val="0"/>
          <c:cat>
            <c:strRef>
              <c:f>Sheet29!$A$5:$A$16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Sheet29!$B$5:$B$16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12F8-4579-AC36-ACB0D1A09FEE}"/>
            </c:ext>
          </c:extLst>
        </c:ser>
        <c:ser>
          <c:idx val="1"/>
          <c:order val="1"/>
          <c:tx>
            <c:strRef>
              <c:f>Sheet29!$C$3:$C$4</c:f>
              <c:strCache>
                <c:ptCount val="1"/>
                <c:pt idx="0">
                  <c:v>Cross Sell</c:v>
                </c:pt>
              </c:strCache>
            </c:strRef>
          </c:tx>
          <c:spPr>
            <a:solidFill>
              <a:schemeClr val="accent2"/>
            </a:solidFill>
            <a:ln>
              <a:noFill/>
            </a:ln>
            <a:effectLst/>
          </c:spPr>
          <c:invertIfNegative val="0"/>
          <c:cat>
            <c:strRef>
              <c:f>Sheet29!$A$5:$A$16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Sheet29!$C$5:$C$16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12F8-4579-AC36-ACB0D1A09FEE}"/>
            </c:ext>
          </c:extLst>
        </c:ser>
        <c:ser>
          <c:idx val="2"/>
          <c:order val="2"/>
          <c:tx>
            <c:strRef>
              <c:f>Sheet29!$D$3:$D$4</c:f>
              <c:strCache>
                <c:ptCount val="1"/>
                <c:pt idx="0">
                  <c:v>New</c:v>
                </c:pt>
              </c:strCache>
            </c:strRef>
          </c:tx>
          <c:spPr>
            <a:solidFill>
              <a:schemeClr val="accent3"/>
            </a:solidFill>
            <a:ln>
              <a:noFill/>
            </a:ln>
            <a:effectLst/>
          </c:spPr>
          <c:invertIfNegative val="0"/>
          <c:cat>
            <c:strRef>
              <c:f>Sheet29!$A$5:$A$16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Sheet29!$D$5:$D$16</c:f>
              <c:numCache>
                <c:formatCode>General</c:formatCode>
                <c:ptCount val="11"/>
                <c:pt idx="5">
                  <c:v>8</c:v>
                </c:pt>
                <c:pt idx="7">
                  <c:v>7</c:v>
                </c:pt>
                <c:pt idx="10">
                  <c:v>1</c:v>
                </c:pt>
              </c:numCache>
            </c:numRef>
          </c:val>
          <c:extLst>
            <c:ext xmlns:c16="http://schemas.microsoft.com/office/drawing/2014/chart" uri="{C3380CC4-5D6E-409C-BE32-E72D297353CC}">
              <c16:uniqueId val="{00000002-12F8-4579-AC36-ACB0D1A09FEE}"/>
            </c:ext>
          </c:extLst>
        </c:ser>
        <c:ser>
          <c:idx val="3"/>
          <c:order val="3"/>
          <c:tx>
            <c:strRef>
              <c:f>Sheet29!$E$3:$E$4</c:f>
              <c:strCache>
                <c:ptCount val="1"/>
                <c:pt idx="0">
                  <c:v>Renewal</c:v>
                </c:pt>
              </c:strCache>
            </c:strRef>
          </c:tx>
          <c:spPr>
            <a:solidFill>
              <a:schemeClr val="accent4"/>
            </a:solidFill>
            <a:ln>
              <a:noFill/>
            </a:ln>
            <a:effectLst/>
          </c:spPr>
          <c:invertIfNegative val="0"/>
          <c:cat>
            <c:strRef>
              <c:f>Sheet29!$A$5:$A$16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Sheet29!$E$5:$E$16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12F8-4579-AC36-ACB0D1A09FEE}"/>
            </c:ext>
          </c:extLst>
        </c:ser>
        <c:dLbls>
          <c:showLegendKey val="0"/>
          <c:showVal val="0"/>
          <c:showCatName val="0"/>
          <c:showSerName val="0"/>
          <c:showPercent val="0"/>
          <c:showBubbleSize val="0"/>
        </c:dLbls>
        <c:gapWidth val="150"/>
        <c:overlap val="100"/>
        <c:axId val="947386192"/>
        <c:axId val="947383312"/>
      </c:barChart>
      <c:catAx>
        <c:axId val="94738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7383312"/>
        <c:crosses val="autoZero"/>
        <c:auto val="1"/>
        <c:lblAlgn val="ctr"/>
        <c:lblOffset val="100"/>
        <c:noMultiLvlLbl val="0"/>
      </c:catAx>
      <c:valAx>
        <c:axId val="94738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7386192"/>
        <c:crosses val="autoZero"/>
        <c:crossBetween val="between"/>
      </c:valAx>
      <c:spPr>
        <a:noFill/>
        <a:ln>
          <a:noFill/>
        </a:ln>
        <a:effectLst/>
      </c:spPr>
    </c:plotArea>
    <c:legend>
      <c:legendPos val="r"/>
      <c:layout>
        <c:manualLayout>
          <c:xMode val="edge"/>
          <c:yMode val="edge"/>
          <c:x val="0.75015133543878698"/>
          <c:y val="0.25139920271472344"/>
          <c:w val="0.22807008016919844"/>
          <c:h val="0.63936941982670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Project.xlsx]Opportunity - Top 5!PivotTable18</c:name>
    <c:fmtId val="7"/>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sz="1100" b="1" baseline="0">
                <a:solidFill>
                  <a:schemeClr val="bg1"/>
                </a:solidFill>
              </a:rPr>
              <a:t>Open Opportunity - Top 5</a:t>
            </a:r>
          </a:p>
        </c:rich>
      </c:tx>
      <c:layout>
        <c:manualLayout>
          <c:xMode val="edge"/>
          <c:yMode val="edge"/>
          <c:x val="0.38036090442823089"/>
          <c:y val="4.1201206232199701E-2"/>
        </c:manualLayout>
      </c:layout>
      <c:overlay val="0"/>
      <c:spPr>
        <a:solidFill>
          <a:srgbClr val="002060"/>
        </a:solidFill>
        <a:ln>
          <a:noFill/>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dLbl>
          <c:idx val="0"/>
          <c:layout>
            <c:manualLayout>
              <c:x val="-2.7777777777778798E-3"/>
              <c:y val="-0.19056794983960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dLbl>
          <c:idx val="0"/>
          <c:layout>
            <c:manualLayout>
              <c:x val="0"/>
              <c:y val="-0.18469123651210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dLbl>
          <c:idx val="0"/>
          <c:layout>
            <c:manualLayout>
              <c:x val="0"/>
              <c:y val="-0.17418452901720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dLbl>
          <c:idx val="0"/>
          <c:layout>
            <c:manualLayout>
              <c:x val="-2.7777777777778798E-3"/>
              <c:y val="-0.160295640128317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dLbl>
          <c:idx val="0"/>
          <c:layout>
            <c:manualLayout>
              <c:x val="-2.7777777777777779E-3"/>
              <c:y val="-0.19982720909886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dLbl>
          <c:idx val="0"/>
          <c:layout>
            <c:manualLayout>
              <c:x val="0"/>
              <c:y val="-0.17418452901720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a:noFill/>
          </a:ln>
          <a:effectLst/>
        </c:spPr>
        <c:dLbl>
          <c:idx val="0"/>
          <c:layout>
            <c:manualLayout>
              <c:x val="0"/>
              <c:y val="-0.18469123651210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dLbl>
          <c:idx val="0"/>
          <c:layout>
            <c:manualLayout>
              <c:x val="-2.7777777777778798E-3"/>
              <c:y val="-0.19056794983960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layout>
            <c:manualLayout>
              <c:x val="-2.7777777777778798E-3"/>
              <c:y val="-0.160295640128317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c:spPr>
        <c:dLbl>
          <c:idx val="0"/>
          <c:layout>
            <c:manualLayout>
              <c:x val="-2.7777777777777779E-3"/>
              <c:y val="-0.199827209098862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a:noFill/>
          </a:ln>
          <a:effectLst/>
        </c:spPr>
        <c:dLbl>
          <c:idx val="0"/>
          <c:layout>
            <c:manualLayout>
              <c:x val="0"/>
              <c:y val="-0.133368150409770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a:noFill/>
          </a:ln>
          <a:effectLst/>
        </c:spPr>
        <c:dLbl>
          <c:idx val="0"/>
          <c:layout>
            <c:manualLayout>
              <c:x val="1.1009174311926606E-2"/>
              <c:y val="-0.143874872783759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40000"/>
              <a:lumOff val="60000"/>
            </a:schemeClr>
          </a:solidFill>
          <a:ln>
            <a:noFill/>
          </a:ln>
          <a:effectLst/>
        </c:spPr>
        <c:dLbl>
          <c:idx val="0"/>
          <c:layout>
            <c:manualLayout>
              <c:x val="-2.7777215921404993E-3"/>
              <c:y val="-0.149751459638973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a:noFill/>
          </a:ln>
          <a:effectLst/>
        </c:spPr>
        <c:dLbl>
          <c:idx val="0"/>
          <c:layout>
            <c:manualLayout>
              <c:x val="-2.7777215921402972E-3"/>
              <c:y val="-0.139887514060742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40000"/>
              <a:lumOff val="60000"/>
            </a:schemeClr>
          </a:solidFill>
          <a:ln>
            <a:noFill/>
          </a:ln>
          <a:effectLst/>
        </c:spPr>
        <c:dLbl>
          <c:idx val="0"/>
          <c:layout>
            <c:manualLayout>
              <c:x val="-2.7777215921405665E-3"/>
              <c:y val="-0.159010659381862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'Opportunity - Top 5'!$B$3</c:f>
              <c:strCache>
                <c:ptCount val="1"/>
                <c:pt idx="0">
                  <c:v>Total</c:v>
                </c:pt>
              </c:strCache>
            </c:strRef>
          </c:tx>
          <c:spPr>
            <a:solidFill>
              <a:schemeClr val="accent1">
                <a:lumMod val="40000"/>
                <a:lumOff val="60000"/>
              </a:schemeClr>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0-9A62-4926-AA6A-DAF8E4AFD27B}"/>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9A62-4926-AA6A-DAF8E4AFD27B}"/>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9A62-4926-AA6A-DAF8E4AFD27B}"/>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9A62-4926-AA6A-DAF8E4AFD27B}"/>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9A62-4926-AA6A-DAF8E4AFD27B}"/>
              </c:ext>
            </c:extLst>
          </c:dPt>
          <c:dLbls>
            <c:dLbl>
              <c:idx val="0"/>
              <c:layout>
                <c:manualLayout>
                  <c:x val="0"/>
                  <c:y val="-0.133368150409770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62-4926-AA6A-DAF8E4AFD27B}"/>
                </c:ext>
              </c:extLst>
            </c:dLbl>
            <c:dLbl>
              <c:idx val="1"/>
              <c:layout>
                <c:manualLayout>
                  <c:x val="1.1009174311926606E-2"/>
                  <c:y val="-0.143874872783759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62-4926-AA6A-DAF8E4AFD27B}"/>
                </c:ext>
              </c:extLst>
            </c:dLbl>
            <c:dLbl>
              <c:idx val="2"/>
              <c:layout>
                <c:manualLayout>
                  <c:x val="-2.7777215921404993E-3"/>
                  <c:y val="-0.149751459638973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62-4926-AA6A-DAF8E4AFD27B}"/>
                </c:ext>
              </c:extLst>
            </c:dLbl>
            <c:dLbl>
              <c:idx val="3"/>
              <c:layout>
                <c:manualLayout>
                  <c:x val="-2.7777215921402972E-3"/>
                  <c:y val="-0.139887514060742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62-4926-AA6A-DAF8E4AFD27B}"/>
                </c:ext>
              </c:extLst>
            </c:dLbl>
            <c:dLbl>
              <c:idx val="4"/>
              <c:layout>
                <c:manualLayout>
                  <c:x val="-2.7777215921405665E-3"/>
                  <c:y val="-0.159010659381862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62-4926-AA6A-DAF8E4AFD2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 - Top 5'!$A$4:$A$9</c:f>
              <c:strCache>
                <c:ptCount val="5"/>
                <c:pt idx="0">
                  <c:v>BE-Mega policy</c:v>
                </c:pt>
                <c:pt idx="1">
                  <c:v>CVP GMC</c:v>
                </c:pt>
                <c:pt idx="2">
                  <c:v>DB -Mega Policy</c:v>
                </c:pt>
                <c:pt idx="3">
                  <c:v>DB -Terrorism Policy</c:v>
                </c:pt>
                <c:pt idx="4">
                  <c:v>EL-Group Mediclaim</c:v>
                </c:pt>
              </c:strCache>
            </c:strRef>
          </c:cat>
          <c:val>
            <c:numRef>
              <c:f>'Opportunity - Top 5'!$B$4:$B$9</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5-9A62-4926-AA6A-DAF8E4AFD27B}"/>
            </c:ext>
          </c:extLst>
        </c:ser>
        <c:dLbls>
          <c:dLblPos val="inEnd"/>
          <c:showLegendKey val="0"/>
          <c:showVal val="1"/>
          <c:showCatName val="0"/>
          <c:showSerName val="0"/>
          <c:showPercent val="0"/>
          <c:showBubbleSize val="0"/>
        </c:dLbls>
        <c:gapWidth val="150"/>
        <c:overlap val="100"/>
        <c:axId val="1601400320"/>
        <c:axId val="1601399840"/>
      </c:barChart>
      <c:catAx>
        <c:axId val="160140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601399840"/>
        <c:crosses val="autoZero"/>
        <c:auto val="1"/>
        <c:lblAlgn val="ctr"/>
        <c:lblOffset val="100"/>
        <c:noMultiLvlLbl val="0"/>
      </c:catAx>
      <c:valAx>
        <c:axId val="1601399840"/>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140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Project.xlsx]Opportunity - Top 4!PivotTable19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baseline="0">
                <a:solidFill>
                  <a:schemeClr val="bg1"/>
                </a:solidFill>
              </a:rPr>
              <a:t>TOP 4 Opportunity BY REVENUE</a:t>
            </a:r>
            <a:endParaRPr lang="en-US" sz="900" b="1">
              <a:solidFill>
                <a:schemeClr val="bg1"/>
              </a:solidFill>
            </a:endParaRPr>
          </a:p>
        </c:rich>
      </c:tx>
      <c:layout>
        <c:manualLayout>
          <c:xMode val="edge"/>
          <c:yMode val="edge"/>
          <c:x val="0.43779886148007591"/>
          <c:y val="3.59955005624297E-2"/>
        </c:manualLayout>
      </c:layout>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solidFill>
          </a:ln>
          <a:effectLst/>
          <a:sp3d>
            <a:contourClr>
              <a:schemeClr val="bg1"/>
            </a:contourClr>
          </a:sp3d>
        </c:spPr>
        <c:dLbl>
          <c:idx val="0"/>
          <c:layout>
            <c:manualLayout>
              <c:x val="-0.26944444444444443"/>
              <c:y val="-1.8007766462399953E-4"/>
            </c:manualLayout>
          </c:layout>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solidFill>
          </a:ln>
          <a:effectLst/>
          <a:sp3d>
            <a:contourClr>
              <a:schemeClr val="bg1"/>
            </a:contourClr>
          </a:sp3d>
        </c:spPr>
        <c:dLbl>
          <c:idx val="0"/>
          <c:layout>
            <c:manualLayout>
              <c:x val="-0.27500000000000002"/>
              <c:y val="-3.605056748988552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solidFill>
          </a:ln>
          <a:effectLst/>
          <a:sp3d>
            <a:contourClr>
              <a:schemeClr val="bg1"/>
            </a:contourClr>
          </a:sp3d>
        </c:spPr>
        <c:dLbl>
          <c:idx val="0"/>
          <c:layout>
            <c:manualLayout>
              <c:x val="-0.26944444444444443"/>
              <c:y val="-1.800776646239179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solidFill>
          </a:ln>
          <a:effectLst/>
          <a:sp3d>
            <a:contourClr>
              <a:schemeClr val="bg1"/>
            </a:contourClr>
          </a:sp3d>
        </c:spPr>
        <c:dLbl>
          <c:idx val="0"/>
          <c:layout>
            <c:manualLayout>
              <c:x val="-0.21666655730533682"/>
              <c:y val="-1.6648425336436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377777777777775"/>
                  <c:h val="6.4745628036620928E-2"/>
                </c:manualLayout>
              </c15:layout>
            </c:ext>
          </c:extLst>
        </c:dLbl>
      </c:pivotFmt>
      <c:pivotFmt>
        <c:idx val="5"/>
        <c:spPr>
          <a:solidFill>
            <a:schemeClr val="accent1"/>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1"/>
            </a:solidFill>
          </a:ln>
          <a:effectLst/>
          <a:sp3d>
            <a:contourClr>
              <a:schemeClr val="bg1"/>
            </a:contourClr>
          </a:sp3d>
        </c:spPr>
        <c:dLbl>
          <c:idx val="0"/>
          <c:layout>
            <c:manualLayout>
              <c:x val="-0.21666655730533682"/>
              <c:y val="-1.6648425336436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377777777777775"/>
                  <c:h val="6.4745628036620928E-2"/>
                </c:manualLayout>
              </c15:layout>
            </c:ext>
          </c:extLst>
        </c:dLbl>
      </c:pivotFmt>
      <c:pivotFmt>
        <c:idx val="7"/>
        <c:spPr>
          <a:solidFill>
            <a:schemeClr val="accent1"/>
          </a:solidFill>
          <a:ln>
            <a:solidFill>
              <a:schemeClr val="bg1"/>
            </a:solidFill>
          </a:ln>
          <a:effectLst/>
          <a:sp3d>
            <a:contourClr>
              <a:schemeClr val="bg1"/>
            </a:contourClr>
          </a:sp3d>
        </c:spPr>
        <c:dLbl>
          <c:idx val="0"/>
          <c:layout>
            <c:manualLayout>
              <c:x val="-0.26944444444444443"/>
              <c:y val="-1.800776646239179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solidFill>
          </a:ln>
          <a:effectLst/>
          <a:sp3d>
            <a:contourClr>
              <a:schemeClr val="bg1"/>
            </a:contourClr>
          </a:sp3d>
        </c:spPr>
        <c:dLbl>
          <c:idx val="0"/>
          <c:layout>
            <c:manualLayout>
              <c:x val="-0.26944444444444443"/>
              <c:y val="-1.8007766462399953E-4"/>
            </c:manualLayout>
          </c:layout>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bg1"/>
            </a:solidFill>
          </a:ln>
          <a:effectLst/>
          <a:sp3d>
            <a:contourClr>
              <a:schemeClr val="bg1"/>
            </a:contourClr>
          </a:sp3d>
        </c:spPr>
        <c:dLbl>
          <c:idx val="0"/>
          <c:layout>
            <c:manualLayout>
              <c:x val="-0.27500000000000002"/>
              <c:y val="-3.605056748988552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bg1"/>
            </a:solidFill>
          </a:ln>
          <a:effectLst/>
          <a:sp3d>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bg1"/>
            </a:solidFill>
          </a:ln>
          <a:effectLst/>
          <a:sp3d>
            <a:contourClr>
              <a:schemeClr val="bg1"/>
            </a:contourClr>
          </a:sp3d>
        </c:spPr>
        <c:dLbl>
          <c:idx val="0"/>
          <c:layout>
            <c:manualLayout>
              <c:x val="-0.21666655730533682"/>
              <c:y val="-1.6648425336436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377777777777775"/>
                  <c:h val="6.4745628036620928E-2"/>
                </c:manualLayout>
              </c15:layout>
            </c:ext>
          </c:extLst>
        </c:dLbl>
      </c:pivotFmt>
      <c:pivotFmt>
        <c:idx val="12"/>
        <c:spPr>
          <a:solidFill>
            <a:schemeClr val="accent1"/>
          </a:solidFill>
          <a:ln>
            <a:solidFill>
              <a:schemeClr val="bg1"/>
            </a:solidFill>
          </a:ln>
          <a:effectLst/>
          <a:sp3d>
            <a:contourClr>
              <a:schemeClr val="bg1"/>
            </a:contourClr>
          </a:sp3d>
        </c:spPr>
        <c:dLbl>
          <c:idx val="0"/>
          <c:layout>
            <c:manualLayout>
              <c:x val="-0.26944444444444443"/>
              <c:y val="-1.800776646239179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bg1"/>
            </a:solidFill>
          </a:ln>
          <a:effectLst/>
          <a:sp3d>
            <a:contourClr>
              <a:schemeClr val="bg1"/>
            </a:contourClr>
          </a:sp3d>
        </c:spPr>
        <c:dLbl>
          <c:idx val="0"/>
          <c:layout>
            <c:manualLayout>
              <c:x val="-0.26944444444444443"/>
              <c:y val="-1.8007766462399953E-4"/>
            </c:manualLayout>
          </c:layout>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bg1"/>
            </a:solidFill>
          </a:ln>
          <a:effectLst/>
          <a:sp3d>
            <a:contourClr>
              <a:schemeClr val="bg1"/>
            </a:contourClr>
          </a:sp3d>
        </c:spPr>
        <c:dLbl>
          <c:idx val="0"/>
          <c:layout>
            <c:manualLayout>
              <c:x val="-0.27500000000000002"/>
              <c:y val="-3.605056748988552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'Opportunity - Top 4'!$B$3</c:f>
              <c:strCache>
                <c:ptCount val="1"/>
                <c:pt idx="0">
                  <c:v>Total</c:v>
                </c:pt>
              </c:strCache>
            </c:strRef>
          </c:tx>
          <c:spPr>
            <a:solidFill>
              <a:schemeClr val="accent1"/>
            </a:solidFill>
            <a:ln>
              <a:solidFill>
                <a:schemeClr val="bg1"/>
              </a:solidFill>
            </a:ln>
            <a:effectLst/>
            <a:sp3d>
              <a:contourClr>
                <a:schemeClr val="bg1"/>
              </a:contourClr>
            </a:sp3d>
          </c:spPr>
          <c:invertIfNegative val="0"/>
          <c:dPt>
            <c:idx val="0"/>
            <c:invertIfNegative val="0"/>
            <c:bubble3D val="0"/>
            <c:extLst>
              <c:ext xmlns:c16="http://schemas.microsoft.com/office/drawing/2014/chart" uri="{C3380CC4-5D6E-409C-BE32-E72D297353CC}">
                <c16:uniqueId val="{00000000-1754-4FF8-8C1E-B7C4D74CFD09}"/>
              </c:ext>
            </c:extLst>
          </c:dPt>
          <c:dPt>
            <c:idx val="1"/>
            <c:invertIfNegative val="0"/>
            <c:bubble3D val="0"/>
            <c:extLst>
              <c:ext xmlns:c16="http://schemas.microsoft.com/office/drawing/2014/chart" uri="{C3380CC4-5D6E-409C-BE32-E72D297353CC}">
                <c16:uniqueId val="{00000001-1754-4FF8-8C1E-B7C4D74CFD09}"/>
              </c:ext>
            </c:extLst>
          </c:dPt>
          <c:dPt>
            <c:idx val="2"/>
            <c:invertIfNegative val="0"/>
            <c:bubble3D val="0"/>
            <c:extLst>
              <c:ext xmlns:c16="http://schemas.microsoft.com/office/drawing/2014/chart" uri="{C3380CC4-5D6E-409C-BE32-E72D297353CC}">
                <c16:uniqueId val="{00000002-1754-4FF8-8C1E-B7C4D74CFD09}"/>
              </c:ext>
            </c:extLst>
          </c:dPt>
          <c:dPt>
            <c:idx val="3"/>
            <c:invertIfNegative val="0"/>
            <c:bubble3D val="0"/>
            <c:extLst>
              <c:ext xmlns:c16="http://schemas.microsoft.com/office/drawing/2014/chart" uri="{C3380CC4-5D6E-409C-BE32-E72D297353CC}">
                <c16:uniqueId val="{00000003-1754-4FF8-8C1E-B7C4D74CFD09}"/>
              </c:ext>
            </c:extLst>
          </c:dPt>
          <c:dLbls>
            <c:dLbl>
              <c:idx val="0"/>
              <c:layout>
                <c:manualLayout>
                  <c:x val="-0.21666655730533682"/>
                  <c:y val="-1.664842533643693E-3"/>
                </c:manualLayout>
              </c:layout>
              <c:showLegendKey val="0"/>
              <c:showVal val="1"/>
              <c:showCatName val="0"/>
              <c:showSerName val="0"/>
              <c:showPercent val="0"/>
              <c:showBubbleSize val="0"/>
              <c:extLst>
                <c:ext xmlns:c15="http://schemas.microsoft.com/office/drawing/2012/chart" uri="{CE6537A1-D6FC-4f65-9D91-7224C49458BB}">
                  <c15:layout>
                    <c:manualLayout>
                      <c:w val="0.20377777777777775"/>
                      <c:h val="6.4745628036620928E-2"/>
                    </c:manualLayout>
                  </c15:layout>
                </c:ext>
                <c:ext xmlns:c16="http://schemas.microsoft.com/office/drawing/2014/chart" uri="{C3380CC4-5D6E-409C-BE32-E72D297353CC}">
                  <c16:uniqueId val="{00000000-1754-4FF8-8C1E-B7C4D74CFD09}"/>
                </c:ext>
              </c:extLst>
            </c:dLbl>
            <c:dLbl>
              <c:idx val="1"/>
              <c:layout>
                <c:manualLayout>
                  <c:x val="-0.26944444444444443"/>
                  <c:y val="-1.8007766462391797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54-4FF8-8C1E-B7C4D74CFD09}"/>
                </c:ext>
              </c:extLst>
            </c:dLbl>
            <c:dLbl>
              <c:idx val="2"/>
              <c:layout>
                <c:manualLayout>
                  <c:x val="-0.26944444444444443"/>
                  <c:y val="-1.8007766462399953E-4"/>
                </c:manualLayout>
              </c:layout>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54-4FF8-8C1E-B7C4D74CFD09}"/>
                </c:ext>
              </c:extLst>
            </c:dLbl>
            <c:dLbl>
              <c:idx val="3"/>
              <c:layout>
                <c:manualLayout>
                  <c:x val="-0.27500000000000002"/>
                  <c:y val="-3.6050567489885523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54-4FF8-8C1E-B7C4D74CFD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 - Top 4'!$A$4:$A$8</c:f>
              <c:strCache>
                <c:ptCount val="4"/>
                <c:pt idx="0">
                  <c:v>CVP GMC</c:v>
                </c:pt>
                <c:pt idx="1">
                  <c:v>DB -Mega Policy</c:v>
                </c:pt>
                <c:pt idx="2">
                  <c:v>EL-Group Mediclaim</c:v>
                </c:pt>
                <c:pt idx="3">
                  <c:v>Fire</c:v>
                </c:pt>
              </c:strCache>
            </c:strRef>
          </c:cat>
          <c:val>
            <c:numRef>
              <c:f>'Opportunity - Top 4'!$B$4:$B$8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4-1754-4FF8-8C1E-B7C4D74CFD09}"/>
            </c:ext>
          </c:extLst>
        </c:ser>
        <c:dLbls>
          <c:showLegendKey val="0"/>
          <c:showVal val="1"/>
          <c:showCatName val="0"/>
          <c:showSerName val="0"/>
          <c:showPercent val="0"/>
          <c:showBubbleSize val="0"/>
        </c:dLbls>
        <c:gapWidth val="150"/>
        <c:shape val="box"/>
        <c:axId val="251262736"/>
        <c:axId val="251264656"/>
        <c:axId val="0"/>
      </c:bar3DChart>
      <c:catAx>
        <c:axId val="25126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251264656"/>
        <c:crosses val="autoZero"/>
        <c:auto val="1"/>
        <c:lblAlgn val="ctr"/>
        <c:lblOffset val="100"/>
        <c:noMultiLvlLbl val="0"/>
      </c:catAx>
      <c:valAx>
        <c:axId val="251264656"/>
        <c:scaling>
          <c:orientation val="minMax"/>
          <c:max val="400000"/>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1262736"/>
        <c:crosses val="autoZero"/>
        <c:crossBetween val="between"/>
        <c:majorUnit val="200000"/>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Project.xlsx]Sheet19!PivotTable25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No</a:t>
            </a:r>
            <a:r>
              <a:rPr lang="en-US" sz="1000" b="1" baseline="0"/>
              <a:t> of Meeting By Acc Exce</a:t>
            </a:r>
            <a:endParaRPr lang="en-US" sz="1000" b="1"/>
          </a:p>
        </c:rich>
      </c:tx>
      <c:layout>
        <c:manualLayout>
          <c:xMode val="edge"/>
          <c:yMode val="edge"/>
          <c:x val="0.3836660617059891"/>
          <c:y val="3.9576237437636511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C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00"/>
          </a:solidFill>
          <a:ln>
            <a:noFill/>
          </a:ln>
          <a:effectLst/>
          <a:sp3d/>
        </c:spPr>
        <c:dLbl>
          <c:idx val="0"/>
          <c:layout>
            <c:manualLayout>
              <c:x val="-9.5360840299343508E-17"/>
              <c:y val="0.25857002938295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00"/>
          </a:solidFill>
          <a:ln>
            <a:noFill/>
          </a:ln>
          <a:effectLst/>
          <a:sp3d/>
        </c:spPr>
        <c:dLbl>
          <c:idx val="0"/>
          <c:layout>
            <c:manualLayout>
              <c:x val="-9.5360840299343508E-17"/>
              <c:y val="0.180215475024485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00"/>
          </a:solidFill>
          <a:ln>
            <a:noFill/>
          </a:ln>
          <a:effectLst/>
          <a:sp3d/>
        </c:spPr>
        <c:dLbl>
          <c:idx val="0"/>
          <c:layout>
            <c:manualLayout>
              <c:x val="2.6007802340702211E-3"/>
              <c:y val="0.160626836434867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00"/>
          </a:solidFill>
          <a:ln>
            <a:noFill/>
          </a:ln>
          <a:effectLst/>
          <a:sp3d/>
        </c:spPr>
        <c:dLbl>
          <c:idx val="0"/>
          <c:layout>
            <c:manualLayout>
              <c:x val="1.0239292250582897E-7"/>
              <c:y val="0.188051084701581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1859557867360204E-2"/>
                  <c:h val="5.4789576376410333E-2"/>
                </c:manualLayout>
              </c15:layout>
            </c:ext>
          </c:extLst>
        </c:dLbl>
      </c:pivotFmt>
      <c:pivotFmt>
        <c:idx val="5"/>
        <c:spPr>
          <a:solidFill>
            <a:srgbClr val="FFCC00"/>
          </a:solidFill>
          <a:ln>
            <a:noFill/>
          </a:ln>
          <a:effectLst/>
          <a:sp3d/>
        </c:spPr>
        <c:dLbl>
          <c:idx val="0"/>
          <c:layout>
            <c:manualLayout>
              <c:x val="1.3003901170351101E-3"/>
              <c:y val="0.15670910871694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4863459037711314E-2"/>
                  <c:h val="0.10180230899149359"/>
                </c:manualLayout>
              </c15:layout>
            </c:ext>
          </c:extLst>
        </c:dLbl>
      </c:pivotFmt>
      <c:pivotFmt>
        <c:idx val="6"/>
        <c:spPr>
          <a:solidFill>
            <a:srgbClr val="FFCC00"/>
          </a:solidFill>
          <a:ln>
            <a:noFill/>
          </a:ln>
          <a:effectLst/>
          <a:sp3d/>
        </c:spPr>
        <c:dLbl>
          <c:idx val="0"/>
          <c:layout>
            <c:manualLayout>
              <c:x val="4.7680420149671754E-17"/>
              <c:y val="0.12144955925563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C00"/>
          </a:solidFill>
          <a:ln>
            <a:noFill/>
          </a:ln>
          <a:effectLst/>
          <a:sp3d/>
        </c:spPr>
        <c:dLbl>
          <c:idx val="0"/>
          <c:layout>
            <c:manualLayout>
              <c:x val="-4.7680420149671754E-17"/>
              <c:y val="0.11361410381978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C00"/>
          </a:solidFill>
          <a:ln>
            <a:noFill/>
          </a:ln>
          <a:effectLst/>
          <a:sp3d/>
        </c:spPr>
        <c:dLbl>
          <c:idx val="0"/>
          <c:layout>
            <c:manualLayout>
              <c:x val="-4.7680420149671754E-17"/>
              <c:y val="0.10969637610186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C00"/>
          </a:solidFill>
          <a:ln>
            <a:noFill/>
          </a:ln>
          <a:effectLst/>
          <a:sp3d/>
        </c:spPr>
        <c:dLbl>
          <c:idx val="0"/>
          <c:layout>
            <c:manualLayout>
              <c:x val="0"/>
              <c:y val="0.10577864838393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C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C00"/>
          </a:solidFill>
          <a:ln>
            <a:noFill/>
          </a:ln>
          <a:effectLst/>
          <a:sp3d/>
        </c:spPr>
        <c:dLbl>
          <c:idx val="0"/>
          <c:layout>
            <c:manualLayout>
              <c:x val="0"/>
              <c:y val="0.10577864838393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C00"/>
          </a:solidFill>
          <a:ln>
            <a:noFill/>
          </a:ln>
          <a:effectLst/>
          <a:sp3d/>
        </c:spPr>
        <c:dLbl>
          <c:idx val="0"/>
          <c:layout>
            <c:manualLayout>
              <c:x val="-4.7680420149671754E-17"/>
              <c:y val="0.10969637610186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C00"/>
          </a:solidFill>
          <a:ln>
            <a:noFill/>
          </a:ln>
          <a:effectLst/>
          <a:sp3d/>
        </c:spPr>
        <c:dLbl>
          <c:idx val="0"/>
          <c:layout>
            <c:manualLayout>
              <c:x val="-4.7680420149671754E-17"/>
              <c:y val="0.11361410381978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C00"/>
          </a:solidFill>
          <a:ln>
            <a:noFill/>
          </a:ln>
          <a:effectLst/>
          <a:sp3d/>
        </c:spPr>
        <c:dLbl>
          <c:idx val="0"/>
          <c:layout>
            <c:manualLayout>
              <c:x val="4.7680420149671754E-17"/>
              <c:y val="0.12144955925563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C00"/>
          </a:solidFill>
          <a:ln>
            <a:noFill/>
          </a:ln>
          <a:effectLst/>
          <a:sp3d/>
        </c:spPr>
        <c:dLbl>
          <c:idx val="0"/>
          <c:layout>
            <c:manualLayout>
              <c:x val="1.3003901170351101E-3"/>
              <c:y val="0.15670910871694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4863459037711314E-2"/>
                  <c:h val="0.10180230899149359"/>
                </c:manualLayout>
              </c15:layout>
            </c:ext>
          </c:extLst>
        </c:dLbl>
      </c:pivotFmt>
      <c:pivotFmt>
        <c:idx val="16"/>
        <c:spPr>
          <a:solidFill>
            <a:srgbClr val="FFCC00"/>
          </a:solidFill>
          <a:ln>
            <a:noFill/>
          </a:ln>
          <a:effectLst/>
          <a:sp3d/>
        </c:spPr>
        <c:dLbl>
          <c:idx val="0"/>
          <c:layout>
            <c:manualLayout>
              <c:x val="1.0239292250582897E-7"/>
              <c:y val="0.188051084701581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1859557867360204E-2"/>
                  <c:h val="5.4789576376410333E-2"/>
                </c:manualLayout>
              </c15:layout>
            </c:ext>
          </c:extLst>
        </c:dLbl>
      </c:pivotFmt>
      <c:pivotFmt>
        <c:idx val="17"/>
        <c:spPr>
          <a:solidFill>
            <a:srgbClr val="FFCC00"/>
          </a:solidFill>
          <a:ln>
            <a:noFill/>
          </a:ln>
          <a:effectLst/>
          <a:sp3d/>
        </c:spPr>
        <c:dLbl>
          <c:idx val="0"/>
          <c:layout>
            <c:manualLayout>
              <c:x val="2.6007802340702211E-3"/>
              <c:y val="0.160626836434867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CC00"/>
          </a:solidFill>
          <a:ln>
            <a:noFill/>
          </a:ln>
          <a:effectLst/>
          <a:sp3d/>
        </c:spPr>
        <c:dLbl>
          <c:idx val="0"/>
          <c:layout>
            <c:manualLayout>
              <c:x val="-9.5360840299343508E-17"/>
              <c:y val="0.180215475024485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CC00"/>
          </a:solidFill>
          <a:ln>
            <a:noFill/>
          </a:ln>
          <a:effectLst/>
          <a:sp3d/>
        </c:spPr>
        <c:dLbl>
          <c:idx val="0"/>
          <c:layout>
            <c:manualLayout>
              <c:x val="-9.5360840299343508E-17"/>
              <c:y val="0.25857002938295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CC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CC00"/>
          </a:solidFill>
          <a:ln>
            <a:noFill/>
          </a:ln>
          <a:effectLst/>
          <a:sp3d/>
        </c:spPr>
        <c:dLbl>
          <c:idx val="0"/>
          <c:layout>
            <c:manualLayout>
              <c:x val="0"/>
              <c:y val="0.105778648383937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CC00"/>
          </a:solidFill>
          <a:ln>
            <a:noFill/>
          </a:ln>
          <a:effectLst/>
          <a:sp3d/>
        </c:spPr>
        <c:dLbl>
          <c:idx val="0"/>
          <c:layout>
            <c:manualLayout>
              <c:x val="-4.7680420149671754E-17"/>
              <c:y val="0.10969637610186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CC00"/>
          </a:solidFill>
          <a:ln>
            <a:noFill/>
          </a:ln>
          <a:effectLst/>
          <a:sp3d/>
        </c:spPr>
        <c:dLbl>
          <c:idx val="0"/>
          <c:layout>
            <c:manualLayout>
              <c:x val="-4.7680420149671754E-17"/>
              <c:y val="0.11361410381978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CC00"/>
          </a:solidFill>
          <a:ln>
            <a:noFill/>
          </a:ln>
          <a:effectLst/>
          <a:sp3d/>
        </c:spPr>
        <c:dLbl>
          <c:idx val="0"/>
          <c:layout>
            <c:manualLayout>
              <c:x val="4.7680420149671754E-17"/>
              <c:y val="0.12144955925563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CC00"/>
          </a:solidFill>
          <a:ln>
            <a:noFill/>
          </a:ln>
          <a:effectLst/>
          <a:sp3d/>
        </c:spPr>
        <c:dLbl>
          <c:idx val="0"/>
          <c:layout>
            <c:manualLayout>
              <c:x val="1.3003901170351101E-3"/>
              <c:y val="0.15670910871694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4863459037711314E-2"/>
                  <c:h val="0.10180230899149359"/>
                </c:manualLayout>
              </c15:layout>
            </c:ext>
          </c:extLst>
        </c:dLbl>
      </c:pivotFmt>
      <c:pivotFmt>
        <c:idx val="26"/>
        <c:spPr>
          <a:solidFill>
            <a:srgbClr val="FFCC00"/>
          </a:solidFill>
          <a:ln>
            <a:noFill/>
          </a:ln>
          <a:effectLst/>
          <a:sp3d/>
        </c:spPr>
        <c:dLbl>
          <c:idx val="0"/>
          <c:layout>
            <c:manualLayout>
              <c:x val="1.0239292250582897E-7"/>
              <c:y val="0.188051084701581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1859557867360204E-2"/>
                  <c:h val="5.4789576376410333E-2"/>
                </c:manualLayout>
              </c15:layout>
            </c:ext>
          </c:extLst>
        </c:dLbl>
      </c:pivotFmt>
      <c:pivotFmt>
        <c:idx val="27"/>
        <c:spPr>
          <a:solidFill>
            <a:srgbClr val="FFCC00"/>
          </a:solidFill>
          <a:ln>
            <a:noFill/>
          </a:ln>
          <a:effectLst/>
          <a:sp3d/>
        </c:spPr>
        <c:dLbl>
          <c:idx val="0"/>
          <c:layout>
            <c:manualLayout>
              <c:x val="2.6007802340702211E-3"/>
              <c:y val="0.160626836434867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CC00"/>
          </a:solidFill>
          <a:ln>
            <a:noFill/>
          </a:ln>
          <a:effectLst/>
          <a:sp3d/>
        </c:spPr>
        <c:dLbl>
          <c:idx val="0"/>
          <c:layout>
            <c:manualLayout>
              <c:x val="-9.5360840299343508E-17"/>
              <c:y val="0.180215475024485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CC00"/>
          </a:solidFill>
          <a:ln>
            <a:noFill/>
          </a:ln>
          <a:effectLst/>
          <a:sp3d/>
        </c:spPr>
        <c:dLbl>
          <c:idx val="0"/>
          <c:layout>
            <c:manualLayout>
              <c:x val="-9.5360840299343508E-17"/>
              <c:y val="0.25857002938295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6.2191005616131022E-2"/>
          <c:y val="0.15857291385819669"/>
          <c:w val="0.8594383202099739"/>
          <c:h val="0.65630099047779233"/>
        </c:manualLayout>
      </c:layout>
      <c:bar3DChart>
        <c:barDir val="col"/>
        <c:grouping val="clustered"/>
        <c:varyColors val="0"/>
        <c:ser>
          <c:idx val="0"/>
          <c:order val="0"/>
          <c:tx>
            <c:strRef>
              <c:f>Sheet19!$B$3</c:f>
              <c:strCache>
                <c:ptCount val="1"/>
                <c:pt idx="0">
                  <c:v>Total</c:v>
                </c:pt>
              </c:strCache>
            </c:strRef>
          </c:tx>
          <c:spPr>
            <a:solidFill>
              <a:srgbClr val="FFCC00"/>
            </a:solidFill>
            <a:ln>
              <a:noFill/>
            </a:ln>
            <a:effectLst/>
            <a:sp3d/>
          </c:spPr>
          <c:invertIfNegative val="0"/>
          <c:dPt>
            <c:idx val="0"/>
            <c:invertIfNegative val="0"/>
            <c:bubble3D val="0"/>
            <c:spPr>
              <a:solidFill>
                <a:srgbClr val="FFCC00"/>
              </a:solidFill>
              <a:ln>
                <a:noFill/>
              </a:ln>
              <a:effectLst/>
              <a:sp3d/>
            </c:spPr>
            <c:extLst>
              <c:ext xmlns:c16="http://schemas.microsoft.com/office/drawing/2014/chart" uri="{C3380CC4-5D6E-409C-BE32-E72D297353CC}">
                <c16:uniqueId val="{00000001-C6DA-464C-B8E5-B262E332A3B5}"/>
              </c:ext>
            </c:extLst>
          </c:dPt>
          <c:dPt>
            <c:idx val="1"/>
            <c:invertIfNegative val="0"/>
            <c:bubble3D val="0"/>
            <c:spPr>
              <a:solidFill>
                <a:srgbClr val="FFCC00"/>
              </a:solidFill>
              <a:ln>
                <a:noFill/>
              </a:ln>
              <a:effectLst/>
              <a:sp3d/>
            </c:spPr>
            <c:extLst>
              <c:ext xmlns:c16="http://schemas.microsoft.com/office/drawing/2014/chart" uri="{C3380CC4-5D6E-409C-BE32-E72D297353CC}">
                <c16:uniqueId val="{00000003-C6DA-464C-B8E5-B262E332A3B5}"/>
              </c:ext>
            </c:extLst>
          </c:dPt>
          <c:dPt>
            <c:idx val="2"/>
            <c:invertIfNegative val="0"/>
            <c:bubble3D val="0"/>
            <c:spPr>
              <a:solidFill>
                <a:srgbClr val="FFCC00"/>
              </a:solidFill>
              <a:ln>
                <a:noFill/>
              </a:ln>
              <a:effectLst/>
              <a:sp3d/>
            </c:spPr>
            <c:extLst>
              <c:ext xmlns:c16="http://schemas.microsoft.com/office/drawing/2014/chart" uri="{C3380CC4-5D6E-409C-BE32-E72D297353CC}">
                <c16:uniqueId val="{00000005-C6DA-464C-B8E5-B262E332A3B5}"/>
              </c:ext>
            </c:extLst>
          </c:dPt>
          <c:dPt>
            <c:idx val="3"/>
            <c:invertIfNegative val="0"/>
            <c:bubble3D val="0"/>
            <c:spPr>
              <a:solidFill>
                <a:srgbClr val="FFCC00"/>
              </a:solidFill>
              <a:ln>
                <a:noFill/>
              </a:ln>
              <a:effectLst/>
              <a:sp3d/>
            </c:spPr>
            <c:extLst>
              <c:ext xmlns:c16="http://schemas.microsoft.com/office/drawing/2014/chart" uri="{C3380CC4-5D6E-409C-BE32-E72D297353CC}">
                <c16:uniqueId val="{00000007-C6DA-464C-B8E5-B262E332A3B5}"/>
              </c:ext>
            </c:extLst>
          </c:dPt>
          <c:dPt>
            <c:idx val="4"/>
            <c:invertIfNegative val="0"/>
            <c:bubble3D val="0"/>
            <c:spPr>
              <a:solidFill>
                <a:srgbClr val="FFCC00"/>
              </a:solidFill>
              <a:ln>
                <a:noFill/>
              </a:ln>
              <a:effectLst/>
              <a:sp3d/>
            </c:spPr>
            <c:extLst>
              <c:ext xmlns:c16="http://schemas.microsoft.com/office/drawing/2014/chart" uri="{C3380CC4-5D6E-409C-BE32-E72D297353CC}">
                <c16:uniqueId val="{00000009-C6DA-464C-B8E5-B262E332A3B5}"/>
              </c:ext>
            </c:extLst>
          </c:dPt>
          <c:dPt>
            <c:idx val="5"/>
            <c:invertIfNegative val="0"/>
            <c:bubble3D val="0"/>
            <c:spPr>
              <a:solidFill>
                <a:srgbClr val="FFCC00"/>
              </a:solidFill>
              <a:ln>
                <a:noFill/>
              </a:ln>
              <a:effectLst/>
              <a:sp3d/>
            </c:spPr>
            <c:extLst>
              <c:ext xmlns:c16="http://schemas.microsoft.com/office/drawing/2014/chart" uri="{C3380CC4-5D6E-409C-BE32-E72D297353CC}">
                <c16:uniqueId val="{0000000B-C6DA-464C-B8E5-B262E332A3B5}"/>
              </c:ext>
            </c:extLst>
          </c:dPt>
          <c:dPt>
            <c:idx val="6"/>
            <c:invertIfNegative val="0"/>
            <c:bubble3D val="0"/>
            <c:spPr>
              <a:solidFill>
                <a:srgbClr val="FFCC00"/>
              </a:solidFill>
              <a:ln>
                <a:noFill/>
              </a:ln>
              <a:effectLst/>
              <a:sp3d/>
            </c:spPr>
            <c:extLst>
              <c:ext xmlns:c16="http://schemas.microsoft.com/office/drawing/2014/chart" uri="{C3380CC4-5D6E-409C-BE32-E72D297353CC}">
                <c16:uniqueId val="{0000000D-C6DA-464C-B8E5-B262E332A3B5}"/>
              </c:ext>
            </c:extLst>
          </c:dPt>
          <c:dPt>
            <c:idx val="7"/>
            <c:invertIfNegative val="0"/>
            <c:bubble3D val="0"/>
            <c:spPr>
              <a:solidFill>
                <a:srgbClr val="FFCC00"/>
              </a:solidFill>
              <a:ln>
                <a:noFill/>
              </a:ln>
              <a:effectLst/>
              <a:sp3d/>
            </c:spPr>
            <c:extLst>
              <c:ext xmlns:c16="http://schemas.microsoft.com/office/drawing/2014/chart" uri="{C3380CC4-5D6E-409C-BE32-E72D297353CC}">
                <c16:uniqueId val="{0000000F-C6DA-464C-B8E5-B262E332A3B5}"/>
              </c:ext>
            </c:extLst>
          </c:dPt>
          <c:dPt>
            <c:idx val="8"/>
            <c:invertIfNegative val="0"/>
            <c:bubble3D val="0"/>
            <c:spPr>
              <a:solidFill>
                <a:srgbClr val="FFCC00"/>
              </a:solidFill>
              <a:ln>
                <a:noFill/>
              </a:ln>
              <a:effectLst/>
              <a:sp3d/>
            </c:spPr>
            <c:extLst>
              <c:ext xmlns:c16="http://schemas.microsoft.com/office/drawing/2014/chart" uri="{C3380CC4-5D6E-409C-BE32-E72D297353CC}">
                <c16:uniqueId val="{00000011-C6DA-464C-B8E5-B262E332A3B5}"/>
              </c:ext>
            </c:extLst>
          </c:dPt>
          <c:dLbls>
            <c:dLbl>
              <c:idx val="0"/>
              <c:layout>
                <c:manualLayout>
                  <c:x val="0"/>
                  <c:y val="0.105778648383937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DA-464C-B8E5-B262E332A3B5}"/>
                </c:ext>
              </c:extLst>
            </c:dLbl>
            <c:dLbl>
              <c:idx val="1"/>
              <c:layout>
                <c:manualLayout>
                  <c:x val="-4.7680420149671754E-17"/>
                  <c:y val="0.109696376101860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DA-464C-B8E5-B262E332A3B5}"/>
                </c:ext>
              </c:extLst>
            </c:dLbl>
            <c:dLbl>
              <c:idx val="2"/>
              <c:layout>
                <c:manualLayout>
                  <c:x val="-4.7680420149671754E-17"/>
                  <c:y val="0.113614103819784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DA-464C-B8E5-B262E332A3B5}"/>
                </c:ext>
              </c:extLst>
            </c:dLbl>
            <c:dLbl>
              <c:idx val="3"/>
              <c:layout>
                <c:manualLayout>
                  <c:x val="4.7680420149671754E-17"/>
                  <c:y val="0.12144955925563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6DA-464C-B8E5-B262E332A3B5}"/>
                </c:ext>
              </c:extLst>
            </c:dLbl>
            <c:dLbl>
              <c:idx val="4"/>
              <c:layout>
                <c:manualLayout>
                  <c:x val="1.3003901170351101E-3"/>
                  <c:y val="0.156709108716944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4863459037711314E-2"/>
                      <c:h val="0.10180230899149359"/>
                    </c:manualLayout>
                  </c15:layout>
                </c:ext>
                <c:ext xmlns:c16="http://schemas.microsoft.com/office/drawing/2014/chart" uri="{C3380CC4-5D6E-409C-BE32-E72D297353CC}">
                  <c16:uniqueId val="{00000009-C6DA-464C-B8E5-B262E332A3B5}"/>
                </c:ext>
              </c:extLst>
            </c:dLbl>
            <c:dLbl>
              <c:idx val="5"/>
              <c:layout>
                <c:manualLayout>
                  <c:x val="1.0239292250582897E-7"/>
                  <c:y val="0.18805108470158161"/>
                </c:manualLayout>
              </c:layout>
              <c:showLegendKey val="0"/>
              <c:showVal val="1"/>
              <c:showCatName val="0"/>
              <c:showSerName val="0"/>
              <c:showPercent val="0"/>
              <c:showBubbleSize val="0"/>
              <c:extLst>
                <c:ext xmlns:c15="http://schemas.microsoft.com/office/drawing/2012/chart" uri="{CE6537A1-D6FC-4f65-9D91-7224C49458BB}">
                  <c15:layout>
                    <c:manualLayout>
                      <c:w val="1.1859557867360204E-2"/>
                      <c:h val="5.4789576376410333E-2"/>
                    </c:manualLayout>
                  </c15:layout>
                </c:ext>
                <c:ext xmlns:c16="http://schemas.microsoft.com/office/drawing/2014/chart" uri="{C3380CC4-5D6E-409C-BE32-E72D297353CC}">
                  <c16:uniqueId val="{0000000B-C6DA-464C-B8E5-B262E332A3B5}"/>
                </c:ext>
              </c:extLst>
            </c:dLbl>
            <c:dLbl>
              <c:idx val="6"/>
              <c:layout>
                <c:manualLayout>
                  <c:x val="2.6007802340702211E-3"/>
                  <c:y val="0.160626836434867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6DA-464C-B8E5-B262E332A3B5}"/>
                </c:ext>
              </c:extLst>
            </c:dLbl>
            <c:dLbl>
              <c:idx val="7"/>
              <c:layout>
                <c:manualLayout>
                  <c:x val="-9.5360840299343508E-17"/>
                  <c:y val="0.180215475024485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6DA-464C-B8E5-B262E332A3B5}"/>
                </c:ext>
              </c:extLst>
            </c:dLbl>
            <c:dLbl>
              <c:idx val="8"/>
              <c:layout>
                <c:manualLayout>
                  <c:x val="-9.5360840299343508E-17"/>
                  <c:y val="0.25857002938295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6DA-464C-B8E5-B262E332A3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Sheet19!$B$4:$B$13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C6DA-464C-B8E5-B262E332A3B5}"/>
            </c:ext>
          </c:extLst>
        </c:ser>
        <c:dLbls>
          <c:showLegendKey val="0"/>
          <c:showVal val="1"/>
          <c:showCatName val="0"/>
          <c:showSerName val="0"/>
          <c:showPercent val="0"/>
          <c:showBubbleSize val="0"/>
        </c:dLbls>
        <c:gapWidth val="150"/>
        <c:shape val="box"/>
        <c:axId val="250723760"/>
        <c:axId val="1674382752"/>
        <c:axId val="0"/>
      </c:bar3DChart>
      <c:catAx>
        <c:axId val="25072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674382752"/>
        <c:crosses val="autoZero"/>
        <c:auto val="1"/>
        <c:lblAlgn val="ctr"/>
        <c:lblOffset val="100"/>
        <c:noMultiLvlLbl val="0"/>
      </c:catAx>
      <c:valAx>
        <c:axId val="16743827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25072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New</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6283136482939634"/>
          <c:y val="0.19486111111111112"/>
          <c:w val="0.7559464129483815"/>
          <c:h val="0.72088764946048411"/>
        </c:manualLayout>
      </c:layout>
      <c:barChart>
        <c:barDir val="bar"/>
        <c:grouping val="stacked"/>
        <c:varyColors val="0"/>
        <c:ser>
          <c:idx val="0"/>
          <c:order val="0"/>
          <c:spPr>
            <a:solidFill>
              <a:schemeClr val="accent6">
                <a:lumMod val="75000"/>
              </a:schemeClr>
            </a:solidFill>
            <a:ln>
              <a:noFill/>
            </a:ln>
            <a:effectLst/>
          </c:spPr>
          <c:invertIfNegative val="0"/>
          <c:dLbls>
            <c:dLbl>
              <c:idx val="0"/>
              <c:layout>
                <c:manualLayout>
                  <c:x val="0.36489288182446439"/>
                  <c:y val="8.93209332401889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27-4128-90FC-59CA27447A3C}"/>
                </c:ext>
              </c:extLst>
            </c:dLbl>
            <c:dLbl>
              <c:idx val="1"/>
              <c:layout>
                <c:manualLayout>
                  <c:x val="0.11078551526028446"/>
                  <c:y val="-6.030165449374606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27-4128-90FC-59CA27447A3C}"/>
                </c:ext>
              </c:extLst>
            </c:dLbl>
            <c:dLbl>
              <c:idx val="2"/>
              <c:layout>
                <c:manualLayout>
                  <c:x val="6.9135151740529352E-2"/>
                  <c:y val="-1.462212766920113E-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106365503080082"/>
                      <c:h val="5.1940721894442855E-2"/>
                    </c:manualLayout>
                  </c15:layout>
                </c:ext>
                <c:ext xmlns:c16="http://schemas.microsoft.com/office/drawing/2014/chart" uri="{C3380CC4-5D6E-409C-BE32-E72D297353CC}">
                  <c16:uniqueId val="{00000002-0B27-4128-90FC-59CA27447A3C}"/>
                </c:ext>
              </c:extLst>
            </c:dLbl>
            <c:numFmt formatCode="#0.00\ &quot;Mn&quot;\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Sheet34!$B$11:$B$13</c:f>
              <c:strCache>
                <c:ptCount val="3"/>
                <c:pt idx="0">
                  <c:v>Target</c:v>
                </c:pt>
                <c:pt idx="1">
                  <c:v>Achivement</c:v>
                </c:pt>
                <c:pt idx="2">
                  <c:v>Invoice</c:v>
                </c:pt>
              </c:strCache>
            </c:strRef>
          </c:cat>
          <c:val>
            <c:numRef>
              <c:f>Sheet34!$C$11:$C$13</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0B27-4128-90FC-59CA27447A3C}"/>
            </c:ext>
          </c:extLst>
        </c:ser>
        <c:dLbls>
          <c:dLblPos val="ctr"/>
          <c:showLegendKey val="0"/>
          <c:showVal val="1"/>
          <c:showCatName val="0"/>
          <c:showSerName val="0"/>
          <c:showPercent val="0"/>
          <c:showBubbleSize val="0"/>
        </c:dLbls>
        <c:gapWidth val="150"/>
        <c:overlap val="100"/>
        <c:axId val="2120016864"/>
        <c:axId val="2120017824"/>
      </c:barChart>
      <c:catAx>
        <c:axId val="21200168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0017824"/>
        <c:crosses val="autoZero"/>
        <c:auto val="1"/>
        <c:lblAlgn val="ctr"/>
        <c:lblOffset val="100"/>
        <c:noMultiLvlLbl val="0"/>
      </c:catAx>
      <c:valAx>
        <c:axId val="2120017824"/>
        <c:scaling>
          <c:orientation val="minMax"/>
        </c:scaling>
        <c:delete val="1"/>
        <c:axPos val="b"/>
        <c:numFmt formatCode="General" sourceLinked="0"/>
        <c:majorTickMark val="out"/>
        <c:minorTickMark val="none"/>
        <c:tickLblPos val="nextTo"/>
        <c:crossAx val="2120016864"/>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spPr>
        <a:solidFill>
          <a:schemeClr val="bg1"/>
        </a:solidFill>
      </cx:spPr>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Stage Funnel By Revenue</a:t>
          </a:r>
        </a:p>
      </cx:txPr>
    </cx:title>
    <cx:plotArea>
      <cx:plotAreaRegion>
        <cx:series layoutId="funnel" uniqueId="{A201C78F-0D51-40CD-A8D8-EE3A350B7B7F}">
          <cx:spPr>
            <a:solidFill>
              <a:schemeClr val="accent4"/>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aseline="0">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tx1">
        <a:lumMod val="65000"/>
        <a:lumOff val="3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spPr>
        <a:solidFill>
          <a:schemeClr val="bg1"/>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Stage Funnel By Revenue</a:t>
          </a:r>
        </a:p>
      </cx:txPr>
    </cx:title>
    <cx:plotArea>
      <cx:plotAreaRegion>
        <cx:series layoutId="funnel" uniqueId="{A201C78F-0D51-40CD-A8D8-EE3A350B7B7F}">
          <cx:spPr>
            <a:solidFill>
              <a:schemeClr val="accent4"/>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aseline="0">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tx1">
        <a:lumMod val="65000"/>
        <a:lumOff val="3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38100</xdr:rowOff>
    </xdr:from>
    <xdr:to>
      <xdr:col>16</xdr:col>
      <xdr:colOff>368300</xdr:colOff>
      <xdr:row>1</xdr:row>
      <xdr:rowOff>127000</xdr:rowOff>
    </xdr:to>
    <xdr:sp macro="" textlink="">
      <xdr:nvSpPr>
        <xdr:cNvPr id="2" name="TextBox 1">
          <a:extLst>
            <a:ext uri="{FF2B5EF4-FFF2-40B4-BE49-F238E27FC236}">
              <a16:creationId xmlns:a16="http://schemas.microsoft.com/office/drawing/2014/main" id="{33E24E22-7C1C-00A4-ADD4-6A6EE7CEC67C}"/>
            </a:ext>
          </a:extLst>
        </xdr:cNvPr>
        <xdr:cNvSpPr txBox="1"/>
      </xdr:nvSpPr>
      <xdr:spPr>
        <a:xfrm>
          <a:off x="50800" y="38100"/>
          <a:ext cx="10337800" cy="27305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kern="1200">
              <a:solidFill>
                <a:srgbClr val="FF0000"/>
              </a:solidFill>
            </a:rPr>
            <a:t>INSURANCE ANALYTICS </a:t>
          </a:r>
          <a:r>
            <a:rPr lang="en-IN" sz="1400" kern="1200">
              <a:solidFill>
                <a:schemeClr val="bg1"/>
              </a:solidFill>
            </a:rPr>
            <a:t>DASHBOARD</a:t>
          </a:r>
        </a:p>
      </xdr:txBody>
    </xdr:sp>
    <xdr:clientData/>
  </xdr:twoCellAnchor>
  <xdr:twoCellAnchor>
    <xdr:from>
      <xdr:col>0</xdr:col>
      <xdr:colOff>69850</xdr:colOff>
      <xdr:row>7</xdr:row>
      <xdr:rowOff>158750</xdr:rowOff>
    </xdr:from>
    <xdr:to>
      <xdr:col>2</xdr:col>
      <xdr:colOff>457200</xdr:colOff>
      <xdr:row>9</xdr:row>
      <xdr:rowOff>177800</xdr:rowOff>
    </xdr:to>
    <xdr:sp macro="" textlink="">
      <xdr:nvSpPr>
        <xdr:cNvPr id="11" name="TextBox 10">
          <a:extLst>
            <a:ext uri="{FF2B5EF4-FFF2-40B4-BE49-F238E27FC236}">
              <a16:creationId xmlns:a16="http://schemas.microsoft.com/office/drawing/2014/main" id="{521E4B4A-5A18-E0FC-464D-0C41D5AAFAF8}"/>
            </a:ext>
          </a:extLst>
        </xdr:cNvPr>
        <xdr:cNvSpPr txBox="1"/>
      </xdr:nvSpPr>
      <xdr:spPr>
        <a:xfrm>
          <a:off x="69850" y="1447800"/>
          <a:ext cx="1606550" cy="38735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kern="1200">
              <a:solidFill>
                <a:schemeClr val="bg1"/>
              </a:solidFill>
            </a:rPr>
            <a:t>Cross Sell placed Ach%         </a:t>
          </a:r>
          <a:r>
            <a:rPr lang="en-IN" sz="900" kern="1200"/>
            <a:t>               </a:t>
          </a:r>
        </a:p>
      </xdr:txBody>
    </xdr:sp>
    <xdr:clientData/>
  </xdr:twoCellAnchor>
  <xdr:twoCellAnchor>
    <xdr:from>
      <xdr:col>1</xdr:col>
      <xdr:colOff>101600</xdr:colOff>
      <xdr:row>8</xdr:row>
      <xdr:rowOff>171450</xdr:rowOff>
    </xdr:from>
    <xdr:to>
      <xdr:col>2</xdr:col>
      <xdr:colOff>0</xdr:colOff>
      <xdr:row>9</xdr:row>
      <xdr:rowOff>146050</xdr:rowOff>
    </xdr:to>
    <xdr:sp macro="" textlink="">
      <xdr:nvSpPr>
        <xdr:cNvPr id="12" name="TextBox 11">
          <a:extLst>
            <a:ext uri="{FF2B5EF4-FFF2-40B4-BE49-F238E27FC236}">
              <a16:creationId xmlns:a16="http://schemas.microsoft.com/office/drawing/2014/main" id="{B1EDB50B-7E7E-4CB2-66A7-B99CDF20ECFD}"/>
            </a:ext>
          </a:extLst>
        </xdr:cNvPr>
        <xdr:cNvSpPr txBox="1"/>
      </xdr:nvSpPr>
      <xdr:spPr>
        <a:xfrm>
          <a:off x="711200" y="1644650"/>
          <a:ext cx="508000" cy="15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i="0" u="none" strike="noStrike">
              <a:solidFill>
                <a:schemeClr val="dk1"/>
              </a:solidFill>
              <a:effectLst/>
              <a:latin typeface="+mn-lt"/>
              <a:ea typeface="+mn-ea"/>
              <a:cs typeface="+mn-cs"/>
            </a:rPr>
            <a:t>64.94</a:t>
          </a:r>
          <a:r>
            <a:rPr lang="en-IN" sz="900" b="1" i="0" u="none" strike="noStrike">
              <a:solidFill>
                <a:schemeClr val="dk1"/>
              </a:solidFill>
              <a:effectLst/>
              <a:latin typeface="+mn-lt"/>
              <a:ea typeface="+mn-ea"/>
              <a:cs typeface="+mn-cs"/>
            </a:rPr>
            <a:t>%</a:t>
          </a:r>
          <a:r>
            <a:rPr lang="en-IN" sz="900"/>
            <a:t> </a:t>
          </a:r>
          <a:endParaRPr lang="en-IN" sz="900" kern="1200"/>
        </a:p>
      </xdr:txBody>
    </xdr:sp>
    <xdr:clientData/>
  </xdr:twoCellAnchor>
  <xdr:twoCellAnchor>
    <xdr:from>
      <xdr:col>5</xdr:col>
      <xdr:colOff>266701</xdr:colOff>
      <xdr:row>1</xdr:row>
      <xdr:rowOff>139701</xdr:rowOff>
    </xdr:from>
    <xdr:to>
      <xdr:col>11</xdr:col>
      <xdr:colOff>82551</xdr:colOff>
      <xdr:row>7</xdr:row>
      <xdr:rowOff>139700</xdr:rowOff>
    </xdr:to>
    <xdr:graphicFrame macro="">
      <xdr:nvGraphicFramePr>
        <xdr:cNvPr id="13" name="Chart 12">
          <a:extLst>
            <a:ext uri="{FF2B5EF4-FFF2-40B4-BE49-F238E27FC236}">
              <a16:creationId xmlns:a16="http://schemas.microsoft.com/office/drawing/2014/main" id="{6D6DC1C8-E503-468E-A21F-5FC383244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69851</xdr:colOff>
      <xdr:row>1</xdr:row>
      <xdr:rowOff>152401</xdr:rowOff>
    </xdr:from>
    <xdr:to>
      <xdr:col>5</xdr:col>
      <xdr:colOff>234951</xdr:colOff>
      <xdr:row>7</xdr:row>
      <xdr:rowOff>133351</xdr:rowOff>
    </xdr:to>
    <xdr:graphicFrame macro="">
      <xdr:nvGraphicFramePr>
        <xdr:cNvPr id="14" name="Chart 13">
          <a:extLst>
            <a:ext uri="{FF2B5EF4-FFF2-40B4-BE49-F238E27FC236}">
              <a16:creationId xmlns:a16="http://schemas.microsoft.com/office/drawing/2014/main" id="{1F8FD018-8D60-4F6F-B794-4D0FCAF61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107950</xdr:colOff>
      <xdr:row>1</xdr:row>
      <xdr:rowOff>152401</xdr:rowOff>
    </xdr:from>
    <xdr:to>
      <xdr:col>16</xdr:col>
      <xdr:colOff>381000</xdr:colOff>
      <xdr:row>7</xdr:row>
      <xdr:rowOff>139700</xdr:rowOff>
    </xdr:to>
    <xdr:graphicFrame macro="">
      <xdr:nvGraphicFramePr>
        <xdr:cNvPr id="15" name="Chart 14">
          <a:extLst>
            <a:ext uri="{FF2B5EF4-FFF2-40B4-BE49-F238E27FC236}">
              <a16:creationId xmlns:a16="http://schemas.microsoft.com/office/drawing/2014/main" id="{46313624-2BCA-41D0-BEFB-6E1763F98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508000</xdr:colOff>
      <xdr:row>7</xdr:row>
      <xdr:rowOff>152400</xdr:rowOff>
    </xdr:from>
    <xdr:to>
      <xdr:col>5</xdr:col>
      <xdr:colOff>234950</xdr:colOff>
      <xdr:row>9</xdr:row>
      <xdr:rowOff>177800</xdr:rowOff>
    </xdr:to>
    <xdr:sp macro="" textlink="">
      <xdr:nvSpPr>
        <xdr:cNvPr id="16" name="TextBox 15">
          <a:extLst>
            <a:ext uri="{FF2B5EF4-FFF2-40B4-BE49-F238E27FC236}">
              <a16:creationId xmlns:a16="http://schemas.microsoft.com/office/drawing/2014/main" id="{F99F8D03-332C-EDFE-1A66-4D6CE6B14064}"/>
            </a:ext>
          </a:extLst>
        </xdr:cNvPr>
        <xdr:cNvSpPr txBox="1"/>
      </xdr:nvSpPr>
      <xdr:spPr>
        <a:xfrm>
          <a:off x="1727200" y="1441450"/>
          <a:ext cx="1822450" cy="39370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kern="1200">
              <a:solidFill>
                <a:schemeClr val="bg2"/>
              </a:solidFill>
            </a:rPr>
            <a:t>Cross Sell Invoice Ach%    </a:t>
          </a:r>
        </a:p>
      </xdr:txBody>
    </xdr:sp>
    <xdr:clientData/>
  </xdr:twoCellAnchor>
  <xdr:twoCellAnchor>
    <xdr:from>
      <xdr:col>3</xdr:col>
      <xdr:colOff>292100</xdr:colOff>
      <xdr:row>8</xdr:row>
      <xdr:rowOff>171450</xdr:rowOff>
    </xdr:from>
    <xdr:to>
      <xdr:col>4</xdr:col>
      <xdr:colOff>247650</xdr:colOff>
      <xdr:row>9</xdr:row>
      <xdr:rowOff>139700</xdr:rowOff>
    </xdr:to>
    <xdr:sp macro="" textlink="">
      <xdr:nvSpPr>
        <xdr:cNvPr id="17" name="TextBox 16">
          <a:extLst>
            <a:ext uri="{FF2B5EF4-FFF2-40B4-BE49-F238E27FC236}">
              <a16:creationId xmlns:a16="http://schemas.microsoft.com/office/drawing/2014/main" id="{BCC67740-6E36-6219-5330-736045EFCA3C}"/>
            </a:ext>
          </a:extLst>
        </xdr:cNvPr>
        <xdr:cNvSpPr txBox="1"/>
      </xdr:nvSpPr>
      <xdr:spPr>
        <a:xfrm>
          <a:off x="2387600" y="1644650"/>
          <a:ext cx="565150" cy="15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i="0" u="none" strike="noStrike">
              <a:solidFill>
                <a:schemeClr val="dk1"/>
              </a:solidFill>
              <a:effectLst/>
              <a:latin typeface="+mn-lt"/>
              <a:ea typeface="+mn-ea"/>
              <a:cs typeface="+mn-cs"/>
            </a:rPr>
            <a:t>14.21%</a:t>
          </a:r>
          <a:endParaRPr lang="en-IN" sz="800" kern="1200"/>
        </a:p>
      </xdr:txBody>
    </xdr:sp>
    <xdr:clientData/>
  </xdr:twoCellAnchor>
  <xdr:twoCellAnchor>
    <xdr:from>
      <xdr:col>0</xdr:col>
      <xdr:colOff>69850</xdr:colOff>
      <xdr:row>10</xdr:row>
      <xdr:rowOff>19050</xdr:rowOff>
    </xdr:from>
    <xdr:to>
      <xdr:col>5</xdr:col>
      <xdr:colOff>241300</xdr:colOff>
      <xdr:row>12</xdr:row>
      <xdr:rowOff>63500</xdr:rowOff>
    </xdr:to>
    <xdr:sp macro="" textlink="">
      <xdr:nvSpPr>
        <xdr:cNvPr id="18" name="TextBox 17">
          <a:extLst>
            <a:ext uri="{FF2B5EF4-FFF2-40B4-BE49-F238E27FC236}">
              <a16:creationId xmlns:a16="http://schemas.microsoft.com/office/drawing/2014/main" id="{9EA07DB8-181C-BE73-E230-F82E20E095B4}"/>
            </a:ext>
          </a:extLst>
        </xdr:cNvPr>
        <xdr:cNvSpPr txBox="1"/>
      </xdr:nvSpPr>
      <xdr:spPr>
        <a:xfrm>
          <a:off x="69850" y="1860550"/>
          <a:ext cx="3486150" cy="41275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kern="1200">
              <a:solidFill>
                <a:schemeClr val="bg1"/>
              </a:solidFill>
            </a:rPr>
            <a:t>YEARLY</a:t>
          </a:r>
          <a:r>
            <a:rPr lang="en-IN" sz="1000" b="1" kern="1200" baseline="0">
              <a:solidFill>
                <a:schemeClr val="bg1"/>
              </a:solidFill>
            </a:rPr>
            <a:t> MEETING COUNT</a:t>
          </a:r>
          <a:endParaRPr lang="en-IN" sz="1000" b="1" kern="1200">
            <a:solidFill>
              <a:schemeClr val="bg1"/>
            </a:solidFill>
          </a:endParaRPr>
        </a:p>
      </xdr:txBody>
    </xdr:sp>
    <xdr:clientData/>
  </xdr:twoCellAnchor>
  <xdr:twoCellAnchor>
    <xdr:from>
      <xdr:col>2</xdr:col>
      <xdr:colOff>539750</xdr:colOff>
      <xdr:row>10</xdr:row>
      <xdr:rowOff>38100</xdr:rowOff>
    </xdr:from>
    <xdr:to>
      <xdr:col>3</xdr:col>
      <xdr:colOff>463550</xdr:colOff>
      <xdr:row>11</xdr:row>
      <xdr:rowOff>57150</xdr:rowOff>
    </xdr:to>
    <xdr:sp macro="" textlink="">
      <xdr:nvSpPr>
        <xdr:cNvPr id="19" name="TextBox 18">
          <a:extLst>
            <a:ext uri="{FF2B5EF4-FFF2-40B4-BE49-F238E27FC236}">
              <a16:creationId xmlns:a16="http://schemas.microsoft.com/office/drawing/2014/main" id="{2A4A45A5-2E61-16E3-879B-BA360E65EDD3}"/>
            </a:ext>
          </a:extLst>
        </xdr:cNvPr>
        <xdr:cNvSpPr txBox="1"/>
      </xdr:nvSpPr>
      <xdr:spPr>
        <a:xfrm>
          <a:off x="1758950" y="1879600"/>
          <a:ext cx="800100" cy="20320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kern="1200">
              <a:solidFill>
                <a:schemeClr val="bg1"/>
              </a:solidFill>
            </a:rPr>
            <a:t>2019     2020</a:t>
          </a:r>
        </a:p>
      </xdr:txBody>
    </xdr:sp>
    <xdr:clientData/>
  </xdr:twoCellAnchor>
  <xdr:twoCellAnchor>
    <xdr:from>
      <xdr:col>2</xdr:col>
      <xdr:colOff>539750</xdr:colOff>
      <xdr:row>11</xdr:row>
      <xdr:rowOff>31750</xdr:rowOff>
    </xdr:from>
    <xdr:to>
      <xdr:col>3</xdr:col>
      <xdr:colOff>463550</xdr:colOff>
      <xdr:row>12</xdr:row>
      <xdr:rowOff>12700</xdr:rowOff>
    </xdr:to>
    <xdr:sp macro="" textlink="">
      <xdr:nvSpPr>
        <xdr:cNvPr id="21" name="TextBox 20">
          <a:extLst>
            <a:ext uri="{FF2B5EF4-FFF2-40B4-BE49-F238E27FC236}">
              <a16:creationId xmlns:a16="http://schemas.microsoft.com/office/drawing/2014/main" id="{9516F383-92A8-4110-1AD3-1724A79C5AB2}"/>
            </a:ext>
          </a:extLst>
        </xdr:cNvPr>
        <xdr:cNvSpPr txBox="1"/>
      </xdr:nvSpPr>
      <xdr:spPr>
        <a:xfrm>
          <a:off x="1758950" y="2057400"/>
          <a:ext cx="800100" cy="16510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0" kern="1200">
              <a:solidFill>
                <a:schemeClr val="bg1"/>
              </a:solidFill>
            </a:rPr>
            <a:t>3          31 </a:t>
          </a:r>
        </a:p>
      </xdr:txBody>
    </xdr:sp>
    <xdr:clientData/>
  </xdr:twoCellAnchor>
  <xdr:twoCellAnchor>
    <xdr:from>
      <xdr:col>0</xdr:col>
      <xdr:colOff>69850</xdr:colOff>
      <xdr:row>18</xdr:row>
      <xdr:rowOff>177800</xdr:rowOff>
    </xdr:from>
    <xdr:to>
      <xdr:col>5</xdr:col>
      <xdr:colOff>234950</xdr:colOff>
      <xdr:row>27</xdr:row>
      <xdr:rowOff>31750</xdr:rowOff>
    </xdr:to>
    <mc:AlternateContent xmlns:mc="http://schemas.openxmlformats.org/markup-compatibility/2006">
      <mc:Choice xmlns:cx2="http://schemas.microsoft.com/office/drawing/2015/10/21/chartex" Requires="cx2">
        <xdr:graphicFrame macro="">
          <xdr:nvGraphicFramePr>
            <xdr:cNvPr id="26" name="Chart 25">
              <a:extLst>
                <a:ext uri="{FF2B5EF4-FFF2-40B4-BE49-F238E27FC236}">
                  <a16:creationId xmlns:a16="http://schemas.microsoft.com/office/drawing/2014/main" id="{1118CAAE-0DED-4E82-91E9-B7D747A707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9850" y="3492500"/>
              <a:ext cx="3479800" cy="1511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304800</xdr:colOff>
      <xdr:row>18</xdr:row>
      <xdr:rowOff>69850</xdr:rowOff>
    </xdr:from>
    <xdr:to>
      <xdr:col>11</xdr:col>
      <xdr:colOff>107950</xdr:colOff>
      <xdr:row>27</xdr:row>
      <xdr:rowOff>38100</xdr:rowOff>
    </xdr:to>
    <xdr:graphicFrame macro="">
      <xdr:nvGraphicFramePr>
        <xdr:cNvPr id="27" name="Chart 26">
          <a:extLst>
            <a:ext uri="{FF2B5EF4-FFF2-40B4-BE49-F238E27FC236}">
              <a16:creationId xmlns:a16="http://schemas.microsoft.com/office/drawing/2014/main" id="{05C2F018-9E4C-4479-A8C2-3069D0FCF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273050</xdr:colOff>
      <xdr:row>10</xdr:row>
      <xdr:rowOff>6350</xdr:rowOff>
    </xdr:from>
    <xdr:to>
      <xdr:col>11</xdr:col>
      <xdr:colOff>107950</xdr:colOff>
      <xdr:row>18</xdr:row>
      <xdr:rowOff>50800</xdr:rowOff>
    </xdr:to>
    <xdr:graphicFrame macro="">
      <xdr:nvGraphicFramePr>
        <xdr:cNvPr id="28" name="Chart 27">
          <a:extLst>
            <a:ext uri="{FF2B5EF4-FFF2-40B4-BE49-F238E27FC236}">
              <a16:creationId xmlns:a16="http://schemas.microsoft.com/office/drawing/2014/main" id="{F47C1809-C408-47EA-9711-641269F92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273050</xdr:colOff>
      <xdr:row>7</xdr:row>
      <xdr:rowOff>158750</xdr:rowOff>
    </xdr:from>
    <xdr:to>
      <xdr:col>8</xdr:col>
      <xdr:colOff>209550</xdr:colOff>
      <xdr:row>9</xdr:row>
      <xdr:rowOff>165100</xdr:rowOff>
    </xdr:to>
    <xdr:sp macro="" textlink="">
      <xdr:nvSpPr>
        <xdr:cNvPr id="29" name="TextBox 28">
          <a:extLst>
            <a:ext uri="{FF2B5EF4-FFF2-40B4-BE49-F238E27FC236}">
              <a16:creationId xmlns:a16="http://schemas.microsoft.com/office/drawing/2014/main" id="{A8ECE454-CD96-2D75-F59E-F9B33B3B0810}"/>
            </a:ext>
          </a:extLst>
        </xdr:cNvPr>
        <xdr:cNvSpPr txBox="1"/>
      </xdr:nvSpPr>
      <xdr:spPr>
        <a:xfrm>
          <a:off x="3587750" y="1447800"/>
          <a:ext cx="1765300" cy="37465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kern="1200">
              <a:solidFill>
                <a:schemeClr val="bg1"/>
              </a:solidFill>
            </a:rPr>
            <a:t>New Placed Ach% </a:t>
          </a:r>
        </a:p>
      </xdr:txBody>
    </xdr:sp>
    <xdr:clientData/>
  </xdr:twoCellAnchor>
  <xdr:twoCellAnchor>
    <xdr:from>
      <xdr:col>6</xdr:col>
      <xdr:colOff>174625</xdr:colOff>
      <xdr:row>8</xdr:row>
      <xdr:rowOff>152401</xdr:rowOff>
    </xdr:from>
    <xdr:to>
      <xdr:col>7</xdr:col>
      <xdr:colOff>158750</xdr:colOff>
      <xdr:row>9</xdr:row>
      <xdr:rowOff>127001</xdr:rowOff>
    </xdr:to>
    <xdr:sp macro="" textlink="">
      <xdr:nvSpPr>
        <xdr:cNvPr id="31" name="TextBox 30">
          <a:extLst>
            <a:ext uri="{FF2B5EF4-FFF2-40B4-BE49-F238E27FC236}">
              <a16:creationId xmlns:a16="http://schemas.microsoft.com/office/drawing/2014/main" id="{BBF66952-13DE-3327-2CCB-A139BB5C6C00}"/>
            </a:ext>
          </a:extLst>
        </xdr:cNvPr>
        <xdr:cNvSpPr txBox="1"/>
      </xdr:nvSpPr>
      <xdr:spPr>
        <a:xfrm>
          <a:off x="4098925" y="1625601"/>
          <a:ext cx="593725" cy="15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kern="1200"/>
            <a:t>17.95% </a:t>
          </a:r>
        </a:p>
      </xdr:txBody>
    </xdr:sp>
    <xdr:clientData/>
  </xdr:twoCellAnchor>
  <xdr:twoCellAnchor>
    <xdr:from>
      <xdr:col>8</xdr:col>
      <xdr:colOff>260350</xdr:colOff>
      <xdr:row>7</xdr:row>
      <xdr:rowOff>171450</xdr:rowOff>
    </xdr:from>
    <xdr:to>
      <xdr:col>11</xdr:col>
      <xdr:colOff>82550</xdr:colOff>
      <xdr:row>9</xdr:row>
      <xdr:rowOff>165100</xdr:rowOff>
    </xdr:to>
    <xdr:sp macro="" textlink="">
      <xdr:nvSpPr>
        <xdr:cNvPr id="33" name="TextBox 32">
          <a:extLst>
            <a:ext uri="{FF2B5EF4-FFF2-40B4-BE49-F238E27FC236}">
              <a16:creationId xmlns:a16="http://schemas.microsoft.com/office/drawing/2014/main" id="{31840545-C289-1E54-3CC8-63982A4CE29F}"/>
            </a:ext>
          </a:extLst>
        </xdr:cNvPr>
        <xdr:cNvSpPr txBox="1"/>
      </xdr:nvSpPr>
      <xdr:spPr>
        <a:xfrm>
          <a:off x="5403850" y="1460500"/>
          <a:ext cx="1651000" cy="36195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0" i="0" u="none" strike="noStrike">
              <a:solidFill>
                <a:schemeClr val="bg1"/>
              </a:solidFill>
              <a:effectLst/>
              <a:latin typeface="+mn-lt"/>
              <a:ea typeface="+mn-ea"/>
              <a:cs typeface="+mn-cs"/>
            </a:rPr>
            <a:t>New Invoice Ach%</a:t>
          </a:r>
          <a:r>
            <a:rPr lang="en-IN" sz="900" b="0">
              <a:solidFill>
                <a:schemeClr val="bg1"/>
              </a:solidFill>
            </a:rPr>
            <a:t> </a:t>
          </a:r>
          <a:endParaRPr lang="en-IN" sz="900" b="0" kern="1200">
            <a:solidFill>
              <a:schemeClr val="bg1"/>
            </a:solidFill>
          </a:endParaRPr>
        </a:p>
      </xdr:txBody>
    </xdr:sp>
    <xdr:clientData/>
  </xdr:twoCellAnchor>
  <xdr:twoCellAnchor>
    <xdr:from>
      <xdr:col>9</xdr:col>
      <xdr:colOff>127000</xdr:colOff>
      <xdr:row>8</xdr:row>
      <xdr:rowOff>171450</xdr:rowOff>
    </xdr:from>
    <xdr:to>
      <xdr:col>10</xdr:col>
      <xdr:colOff>196850</xdr:colOff>
      <xdr:row>9</xdr:row>
      <xdr:rowOff>133351</xdr:rowOff>
    </xdr:to>
    <xdr:sp macro="" textlink="">
      <xdr:nvSpPr>
        <xdr:cNvPr id="34" name="TextBox 33">
          <a:extLst>
            <a:ext uri="{FF2B5EF4-FFF2-40B4-BE49-F238E27FC236}">
              <a16:creationId xmlns:a16="http://schemas.microsoft.com/office/drawing/2014/main" id="{4C91B21C-092A-55A2-971B-56E0848DB413}"/>
            </a:ext>
          </a:extLst>
        </xdr:cNvPr>
        <xdr:cNvSpPr txBox="1"/>
      </xdr:nvSpPr>
      <xdr:spPr>
        <a:xfrm>
          <a:off x="5880100" y="1644650"/>
          <a:ext cx="679450" cy="146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i="0" u="none" strike="noStrike">
              <a:solidFill>
                <a:schemeClr val="dk1"/>
              </a:solidFill>
              <a:effectLst/>
              <a:latin typeface="+mn-lt"/>
              <a:ea typeface="+mn-ea"/>
              <a:cs typeface="+mn-cs"/>
            </a:rPr>
            <a:t>2.90%</a:t>
          </a:r>
          <a:r>
            <a:rPr lang="en-IN" sz="800"/>
            <a:t> </a:t>
          </a:r>
          <a:endParaRPr lang="en-IN" sz="800" kern="1200"/>
        </a:p>
      </xdr:txBody>
    </xdr:sp>
    <xdr:clientData/>
  </xdr:twoCellAnchor>
  <xdr:twoCellAnchor>
    <xdr:from>
      <xdr:col>11</xdr:col>
      <xdr:colOff>152400</xdr:colOff>
      <xdr:row>17</xdr:row>
      <xdr:rowOff>114300</xdr:rowOff>
    </xdr:from>
    <xdr:to>
      <xdr:col>16</xdr:col>
      <xdr:colOff>381000</xdr:colOff>
      <xdr:row>27</xdr:row>
      <xdr:rowOff>31750</xdr:rowOff>
    </xdr:to>
    <xdr:graphicFrame macro="">
      <xdr:nvGraphicFramePr>
        <xdr:cNvPr id="36" name="Chart 35">
          <a:extLst>
            <a:ext uri="{FF2B5EF4-FFF2-40B4-BE49-F238E27FC236}">
              <a16:creationId xmlns:a16="http://schemas.microsoft.com/office/drawing/2014/main" id="{CD6D766C-2E88-485A-A98C-B65064683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133350</xdr:colOff>
      <xdr:row>10</xdr:row>
      <xdr:rowOff>6350</xdr:rowOff>
    </xdr:from>
    <xdr:to>
      <xdr:col>16</xdr:col>
      <xdr:colOff>381000</xdr:colOff>
      <xdr:row>17</xdr:row>
      <xdr:rowOff>82550</xdr:rowOff>
    </xdr:to>
    <xdr:graphicFrame macro="">
      <xdr:nvGraphicFramePr>
        <xdr:cNvPr id="37" name="Chart 36">
          <a:extLst>
            <a:ext uri="{FF2B5EF4-FFF2-40B4-BE49-F238E27FC236}">
              <a16:creationId xmlns:a16="http://schemas.microsoft.com/office/drawing/2014/main" id="{A82031E5-55C5-41F3-A18C-83C9CAE26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146050</xdr:colOff>
      <xdr:row>7</xdr:row>
      <xdr:rowOff>177800</xdr:rowOff>
    </xdr:from>
    <xdr:to>
      <xdr:col>13</xdr:col>
      <xdr:colOff>425450</xdr:colOff>
      <xdr:row>9</xdr:row>
      <xdr:rowOff>158750</xdr:rowOff>
    </xdr:to>
    <xdr:sp macro="" textlink="">
      <xdr:nvSpPr>
        <xdr:cNvPr id="38" name="TextBox 37">
          <a:extLst>
            <a:ext uri="{FF2B5EF4-FFF2-40B4-BE49-F238E27FC236}">
              <a16:creationId xmlns:a16="http://schemas.microsoft.com/office/drawing/2014/main" id="{AA69A1A8-2014-4630-E9C0-52C7841A5913}"/>
            </a:ext>
          </a:extLst>
        </xdr:cNvPr>
        <xdr:cNvSpPr txBox="1"/>
      </xdr:nvSpPr>
      <xdr:spPr>
        <a:xfrm>
          <a:off x="7118350" y="1466850"/>
          <a:ext cx="1498600" cy="34925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0" i="0" u="none" strike="noStrike">
              <a:solidFill>
                <a:schemeClr val="bg1"/>
              </a:solidFill>
              <a:effectLst/>
              <a:latin typeface="+mn-lt"/>
              <a:ea typeface="+mn-ea"/>
              <a:cs typeface="+mn-cs"/>
            </a:rPr>
            <a:t>Renewal Placed Ach%</a:t>
          </a:r>
          <a:r>
            <a:rPr lang="en-IN" sz="900" b="0">
              <a:solidFill>
                <a:schemeClr val="bg1"/>
              </a:solidFill>
            </a:rPr>
            <a:t> </a:t>
          </a:r>
          <a:endParaRPr lang="en-IN" sz="900" b="0" kern="1200">
            <a:solidFill>
              <a:schemeClr val="bg1"/>
            </a:solidFill>
          </a:endParaRPr>
        </a:p>
      </xdr:txBody>
    </xdr:sp>
    <xdr:clientData/>
  </xdr:twoCellAnchor>
  <xdr:twoCellAnchor>
    <xdr:from>
      <xdr:col>11</xdr:col>
      <xdr:colOff>476250</xdr:colOff>
      <xdr:row>8</xdr:row>
      <xdr:rowOff>171450</xdr:rowOff>
    </xdr:from>
    <xdr:to>
      <xdr:col>12</xdr:col>
      <xdr:colOff>539750</xdr:colOff>
      <xdr:row>9</xdr:row>
      <xdr:rowOff>133350</xdr:rowOff>
    </xdr:to>
    <xdr:sp macro="" textlink="">
      <xdr:nvSpPr>
        <xdr:cNvPr id="39" name="TextBox 38">
          <a:extLst>
            <a:ext uri="{FF2B5EF4-FFF2-40B4-BE49-F238E27FC236}">
              <a16:creationId xmlns:a16="http://schemas.microsoft.com/office/drawing/2014/main" id="{819432AB-B846-1DEE-C2C3-3193F7984D42}"/>
            </a:ext>
          </a:extLst>
        </xdr:cNvPr>
        <xdr:cNvSpPr txBox="1"/>
      </xdr:nvSpPr>
      <xdr:spPr>
        <a:xfrm>
          <a:off x="7448550" y="1644650"/>
          <a:ext cx="673100" cy="14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i="0" u="none" strike="noStrike">
              <a:solidFill>
                <a:schemeClr val="dk1"/>
              </a:solidFill>
              <a:effectLst/>
              <a:latin typeface="+mn-lt"/>
              <a:ea typeface="+mn-ea"/>
              <a:cs typeface="+mn-cs"/>
            </a:rPr>
            <a:t>150.23%</a:t>
          </a:r>
          <a:r>
            <a:rPr lang="en-IN" sz="800"/>
            <a:t> </a:t>
          </a:r>
          <a:endParaRPr lang="en-IN" sz="800" kern="1200"/>
        </a:p>
      </xdr:txBody>
    </xdr:sp>
    <xdr:clientData/>
  </xdr:twoCellAnchor>
  <xdr:oneCellAnchor>
    <xdr:from>
      <xdr:col>13</xdr:col>
      <xdr:colOff>469900</xdr:colOff>
      <xdr:row>7</xdr:row>
      <xdr:rowOff>177800</xdr:rowOff>
    </xdr:from>
    <xdr:ext cx="1746250" cy="315360"/>
    <xdr:sp macro="" textlink="">
      <xdr:nvSpPr>
        <xdr:cNvPr id="40" name="TextBox 39">
          <a:extLst>
            <a:ext uri="{FF2B5EF4-FFF2-40B4-BE49-F238E27FC236}">
              <a16:creationId xmlns:a16="http://schemas.microsoft.com/office/drawing/2014/main" id="{A41C40D2-6852-9D82-999A-49B9EC3340A0}"/>
            </a:ext>
          </a:extLst>
        </xdr:cNvPr>
        <xdr:cNvSpPr txBox="1"/>
      </xdr:nvSpPr>
      <xdr:spPr>
        <a:xfrm flipH="1">
          <a:off x="8661400" y="1466850"/>
          <a:ext cx="1746250" cy="315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kern="1200"/>
        </a:p>
      </xdr:txBody>
    </xdr:sp>
    <xdr:clientData/>
  </xdr:oneCellAnchor>
  <xdr:twoCellAnchor>
    <xdr:from>
      <xdr:col>13</xdr:col>
      <xdr:colOff>476250</xdr:colOff>
      <xdr:row>7</xdr:row>
      <xdr:rowOff>171450</xdr:rowOff>
    </xdr:from>
    <xdr:to>
      <xdr:col>16</xdr:col>
      <xdr:colOff>381000</xdr:colOff>
      <xdr:row>9</xdr:row>
      <xdr:rowOff>158750</xdr:rowOff>
    </xdr:to>
    <xdr:sp macro="" textlink="">
      <xdr:nvSpPr>
        <xdr:cNvPr id="41" name="TextBox 40">
          <a:extLst>
            <a:ext uri="{FF2B5EF4-FFF2-40B4-BE49-F238E27FC236}">
              <a16:creationId xmlns:a16="http://schemas.microsoft.com/office/drawing/2014/main" id="{195FE3D4-5B96-4BD9-E23E-D16F7C1E5F74}"/>
            </a:ext>
          </a:extLst>
        </xdr:cNvPr>
        <xdr:cNvSpPr txBox="1"/>
      </xdr:nvSpPr>
      <xdr:spPr>
        <a:xfrm>
          <a:off x="8667750" y="1460500"/>
          <a:ext cx="1733550" cy="35560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kern="1200">
              <a:solidFill>
                <a:schemeClr val="bg1"/>
              </a:solidFill>
            </a:rPr>
            <a:t>Renewal Invoice Ach% </a:t>
          </a:r>
        </a:p>
      </xdr:txBody>
    </xdr:sp>
    <xdr:clientData/>
  </xdr:twoCellAnchor>
  <xdr:twoCellAnchor>
    <xdr:from>
      <xdr:col>14</xdr:col>
      <xdr:colOff>139700</xdr:colOff>
      <xdr:row>8</xdr:row>
      <xdr:rowOff>165100</xdr:rowOff>
    </xdr:from>
    <xdr:to>
      <xdr:col>15</xdr:col>
      <xdr:colOff>215900</xdr:colOff>
      <xdr:row>9</xdr:row>
      <xdr:rowOff>139700</xdr:rowOff>
    </xdr:to>
    <xdr:sp macro="" textlink="">
      <xdr:nvSpPr>
        <xdr:cNvPr id="42" name="TextBox 41">
          <a:extLst>
            <a:ext uri="{FF2B5EF4-FFF2-40B4-BE49-F238E27FC236}">
              <a16:creationId xmlns:a16="http://schemas.microsoft.com/office/drawing/2014/main" id="{6FEDF75F-6D19-8BDE-B2C1-B67AD9BFC3F6}"/>
            </a:ext>
          </a:extLst>
        </xdr:cNvPr>
        <xdr:cNvSpPr txBox="1"/>
      </xdr:nvSpPr>
      <xdr:spPr>
        <a:xfrm>
          <a:off x="8940800" y="1638300"/>
          <a:ext cx="685800" cy="15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i="0" u="none" strike="noStrike">
              <a:solidFill>
                <a:schemeClr val="dk1"/>
              </a:solidFill>
              <a:effectLst/>
              <a:latin typeface="+mn-lt"/>
              <a:ea typeface="+mn-ea"/>
              <a:cs typeface="+mn-cs"/>
            </a:rPr>
            <a:t>66.92%</a:t>
          </a:r>
          <a:r>
            <a:rPr lang="en-IN" sz="800"/>
            <a:t> </a:t>
          </a:r>
          <a:endParaRPr lang="en-IN" sz="800" kern="1200"/>
        </a:p>
      </xdr:txBody>
    </xdr:sp>
    <xdr:clientData/>
  </xdr:twoCellAnchor>
  <xdr:twoCellAnchor editAs="oneCell">
    <xdr:from>
      <xdr:col>16</xdr:col>
      <xdr:colOff>438150</xdr:colOff>
      <xdr:row>0</xdr:row>
      <xdr:rowOff>44451</xdr:rowOff>
    </xdr:from>
    <xdr:to>
      <xdr:col>18</xdr:col>
      <xdr:colOff>450850</xdr:colOff>
      <xdr:row>5</xdr:row>
      <xdr:rowOff>107951</xdr:rowOff>
    </xdr:to>
    <mc:AlternateContent xmlns:mc="http://schemas.openxmlformats.org/markup-compatibility/2006" xmlns:a14="http://schemas.microsoft.com/office/drawing/2010/main">
      <mc:Choice Requires="a14">
        <xdr:graphicFrame macro="">
          <xdr:nvGraphicFramePr>
            <xdr:cNvPr id="43" name="Account Executive 1">
              <a:extLst>
                <a:ext uri="{FF2B5EF4-FFF2-40B4-BE49-F238E27FC236}">
                  <a16:creationId xmlns:a16="http://schemas.microsoft.com/office/drawing/2014/main" id="{58496555-01B0-4D99-9021-D60658BB873B}"/>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0458450" y="336550"/>
              <a:ext cx="1231900" cy="2371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444500</xdr:colOff>
      <xdr:row>5</xdr:row>
      <xdr:rowOff>152400</xdr:rowOff>
    </xdr:from>
    <xdr:to>
      <xdr:col>18</xdr:col>
      <xdr:colOff>463550</xdr:colOff>
      <xdr:row>10</xdr:row>
      <xdr:rowOff>133350</xdr:rowOff>
    </xdr:to>
    <mc:AlternateContent xmlns:mc="http://schemas.openxmlformats.org/markup-compatibility/2006" xmlns:a14="http://schemas.microsoft.com/office/drawing/2010/main">
      <mc:Choice Requires="a14">
        <xdr:graphicFrame macro="">
          <xdr:nvGraphicFramePr>
            <xdr:cNvPr id="44" name="Years (meeting_date) 1">
              <a:extLst>
                <a:ext uri="{FF2B5EF4-FFF2-40B4-BE49-F238E27FC236}">
                  <a16:creationId xmlns:a16="http://schemas.microsoft.com/office/drawing/2014/main" id="{07414F30-5DAF-448C-BC18-B5595B1DC0C7}"/>
                </a:ext>
              </a:extLst>
            </xdr:cNvPr>
            <xdr:cNvGraphicFramePr/>
          </xdr:nvGraphicFramePr>
          <xdr:xfrm>
            <a:off x="0" y="0"/>
            <a:ext cx="0" cy="0"/>
          </xdr:xfrm>
          <a:graphic>
            <a:graphicData uri="http://schemas.microsoft.com/office/drawing/2010/slicer">
              <sle:slicer xmlns:sle="http://schemas.microsoft.com/office/drawing/2010/slicer" name="Years (meeting_date) 1"/>
            </a:graphicData>
          </a:graphic>
        </xdr:graphicFrame>
      </mc:Choice>
      <mc:Fallback xmlns="">
        <xdr:sp macro="" textlink="">
          <xdr:nvSpPr>
            <xdr:cNvPr id="0" name=""/>
            <xdr:cNvSpPr>
              <a:spLocks noTextEdit="1"/>
            </xdr:cNvSpPr>
          </xdr:nvSpPr>
          <xdr:spPr>
            <a:xfrm>
              <a:off x="10464800" y="1073150"/>
              <a:ext cx="1238250" cy="90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69850</xdr:colOff>
      <xdr:row>12</xdr:row>
      <xdr:rowOff>82550</xdr:rowOff>
    </xdr:from>
    <xdr:to>
      <xdr:col>5</xdr:col>
      <xdr:colOff>254000</xdr:colOff>
      <xdr:row>18</xdr:row>
      <xdr:rowOff>152400</xdr:rowOff>
    </xdr:to>
    <xdr:graphicFrame macro="">
      <xdr:nvGraphicFramePr>
        <xdr:cNvPr id="45" name="Chart 44">
          <a:extLst>
            <a:ext uri="{FF2B5EF4-FFF2-40B4-BE49-F238E27FC236}">
              <a16:creationId xmlns:a16="http://schemas.microsoft.com/office/drawing/2014/main" id="{879582CC-6E8F-49DD-B635-11C24BA16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16</xdr:col>
      <xdr:colOff>457200</xdr:colOff>
      <xdr:row>11</xdr:row>
      <xdr:rowOff>12701</xdr:rowOff>
    </xdr:from>
    <xdr:to>
      <xdr:col>18</xdr:col>
      <xdr:colOff>463550</xdr:colOff>
      <xdr:row>16</xdr:row>
      <xdr:rowOff>88900</xdr:rowOff>
    </xdr:to>
    <mc:AlternateContent xmlns:mc="http://schemas.openxmlformats.org/markup-compatibility/2006" xmlns:a14="http://schemas.microsoft.com/office/drawing/2010/main">
      <mc:Choice Requires="a14">
        <xdr:graphicFrame macro="">
          <xdr:nvGraphicFramePr>
            <xdr:cNvPr id="3" name="product_group 1">
              <a:extLst>
                <a:ext uri="{FF2B5EF4-FFF2-40B4-BE49-F238E27FC236}">
                  <a16:creationId xmlns:a16="http://schemas.microsoft.com/office/drawing/2014/main" id="{56936B9A-04B0-4513-ADFC-D196A6083457}"/>
                </a:ext>
              </a:extLst>
            </xdr:cNvPr>
            <xdr:cNvGraphicFramePr/>
          </xdr:nvGraphicFramePr>
          <xdr:xfrm>
            <a:off x="0" y="0"/>
            <a:ext cx="0" cy="0"/>
          </xdr:xfrm>
          <a:graphic>
            <a:graphicData uri="http://schemas.microsoft.com/office/drawing/2010/slicer">
              <sle:slicer xmlns:sle="http://schemas.microsoft.com/office/drawing/2010/slicer" name="product_group 1"/>
            </a:graphicData>
          </a:graphic>
        </xdr:graphicFrame>
      </mc:Choice>
      <mc:Fallback xmlns="">
        <xdr:sp macro="" textlink="">
          <xdr:nvSpPr>
            <xdr:cNvPr id="0" name=""/>
            <xdr:cNvSpPr>
              <a:spLocks noTextEdit="1"/>
            </xdr:cNvSpPr>
          </xdr:nvSpPr>
          <xdr:spPr>
            <a:xfrm>
              <a:off x="10477500" y="2038351"/>
              <a:ext cx="1225550" cy="996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463550</xdr:colOff>
      <xdr:row>16</xdr:row>
      <xdr:rowOff>114300</xdr:rowOff>
    </xdr:from>
    <xdr:to>
      <xdr:col>18</xdr:col>
      <xdr:colOff>469900</xdr:colOff>
      <xdr:row>21</xdr:row>
      <xdr:rowOff>88900</xdr:rowOff>
    </xdr:to>
    <mc:AlternateContent xmlns:mc="http://schemas.openxmlformats.org/markup-compatibility/2006" xmlns:a14="http://schemas.microsoft.com/office/drawing/2010/main">
      <mc:Choice Requires="a14">
        <xdr:graphicFrame macro="">
          <xdr:nvGraphicFramePr>
            <xdr:cNvPr id="4" name="stage 1">
              <a:extLst>
                <a:ext uri="{FF2B5EF4-FFF2-40B4-BE49-F238E27FC236}">
                  <a16:creationId xmlns:a16="http://schemas.microsoft.com/office/drawing/2014/main" id="{F8C9B92E-8FC2-4695-86EB-F00A6C231C80}"/>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0483850" y="3060700"/>
              <a:ext cx="122555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488950</xdr:colOff>
      <xdr:row>21</xdr:row>
      <xdr:rowOff>120651</xdr:rowOff>
    </xdr:from>
    <xdr:to>
      <xdr:col>18</xdr:col>
      <xdr:colOff>508000</xdr:colOff>
      <xdr:row>27</xdr:row>
      <xdr:rowOff>1</xdr:rowOff>
    </xdr:to>
    <mc:AlternateContent xmlns:mc="http://schemas.openxmlformats.org/markup-compatibility/2006" xmlns:a14="http://schemas.microsoft.com/office/drawing/2010/main">
      <mc:Choice Requires="a14">
        <xdr:graphicFrame macro="">
          <xdr:nvGraphicFramePr>
            <xdr:cNvPr id="5" name="Account Executive 3">
              <a:extLst>
                <a:ext uri="{FF2B5EF4-FFF2-40B4-BE49-F238E27FC236}">
                  <a16:creationId xmlns:a16="http://schemas.microsoft.com/office/drawing/2014/main" id="{DC2BB8C4-C226-46C3-AE26-E9BDA4F7E1DE}"/>
                </a:ext>
              </a:extLst>
            </xdr:cNvPr>
            <xdr:cNvGraphicFramePr/>
          </xdr:nvGraphicFramePr>
          <xdr:xfrm>
            <a:off x="0" y="0"/>
            <a:ext cx="0" cy="0"/>
          </xdr:xfrm>
          <a:graphic>
            <a:graphicData uri="http://schemas.microsoft.com/office/drawing/2010/slicer">
              <sle:slicer xmlns:sle="http://schemas.microsoft.com/office/drawing/2010/slicer" name="Account Executive 3"/>
            </a:graphicData>
          </a:graphic>
        </xdr:graphicFrame>
      </mc:Choice>
      <mc:Fallback xmlns="">
        <xdr:sp macro="" textlink="">
          <xdr:nvSpPr>
            <xdr:cNvPr id="0" name=""/>
            <xdr:cNvSpPr>
              <a:spLocks noTextEdit="1"/>
            </xdr:cNvSpPr>
          </xdr:nvSpPr>
          <xdr:spPr>
            <a:xfrm>
              <a:off x="10509250" y="3987801"/>
              <a:ext cx="1238250" cy="98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400050</xdr:colOff>
      <xdr:row>17</xdr:row>
      <xdr:rowOff>57151</xdr:rowOff>
    </xdr:from>
    <xdr:to>
      <xdr:col>9</xdr:col>
      <xdr:colOff>368300</xdr:colOff>
      <xdr:row>32</xdr:row>
      <xdr:rowOff>136525</xdr:rowOff>
    </xdr:to>
    <xdr:graphicFrame macro="">
      <xdr:nvGraphicFramePr>
        <xdr:cNvPr id="3" name="Chart 2">
          <a:extLst>
            <a:ext uri="{FF2B5EF4-FFF2-40B4-BE49-F238E27FC236}">
              <a16:creationId xmlns:a16="http://schemas.microsoft.com/office/drawing/2014/main" id="{649A58B1-D06E-C42E-28E9-7DD441E79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15</xdr:row>
      <xdr:rowOff>3175</xdr:rowOff>
    </xdr:from>
    <xdr:to>
      <xdr:col>5</xdr:col>
      <xdr:colOff>749300</xdr:colOff>
      <xdr:row>33</xdr:row>
      <xdr:rowOff>107950</xdr:rowOff>
    </xdr:to>
    <xdr:graphicFrame macro="">
      <xdr:nvGraphicFramePr>
        <xdr:cNvPr id="4" name="Chart 3">
          <a:extLst>
            <a:ext uri="{FF2B5EF4-FFF2-40B4-BE49-F238E27FC236}">
              <a16:creationId xmlns:a16="http://schemas.microsoft.com/office/drawing/2014/main" id="{80B78482-CAA3-B6ED-9497-86FE8EF71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971549</xdr:colOff>
      <xdr:row>14</xdr:row>
      <xdr:rowOff>177799</xdr:rowOff>
    </xdr:from>
    <xdr:to>
      <xdr:col>10</xdr:col>
      <xdr:colOff>133350</xdr:colOff>
      <xdr:row>33</xdr:row>
      <xdr:rowOff>146050</xdr:rowOff>
    </xdr:to>
    <xdr:graphicFrame macro="">
      <xdr:nvGraphicFramePr>
        <xdr:cNvPr id="5" name="Chart 4">
          <a:extLst>
            <a:ext uri="{FF2B5EF4-FFF2-40B4-BE49-F238E27FC236}">
              <a16:creationId xmlns:a16="http://schemas.microsoft.com/office/drawing/2014/main" id="{D513A74E-6BF1-A7C4-0C92-CE2ED3A84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593725</xdr:colOff>
      <xdr:row>15</xdr:row>
      <xdr:rowOff>12699</xdr:rowOff>
    </xdr:from>
    <xdr:to>
      <xdr:col>18</xdr:col>
      <xdr:colOff>288925</xdr:colOff>
      <xdr:row>29</xdr:row>
      <xdr:rowOff>3174</xdr:rowOff>
    </xdr:to>
    <xdr:graphicFrame macro="">
      <xdr:nvGraphicFramePr>
        <xdr:cNvPr id="6" name="Chart 5">
          <a:extLst>
            <a:ext uri="{FF2B5EF4-FFF2-40B4-BE49-F238E27FC236}">
              <a16:creationId xmlns:a16="http://schemas.microsoft.com/office/drawing/2014/main" id="{0C368564-AECD-34D7-4E0F-0885D10D2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387350</xdr:colOff>
      <xdr:row>6</xdr:row>
      <xdr:rowOff>66675</xdr:rowOff>
    </xdr:from>
    <xdr:to>
      <xdr:col>10</xdr:col>
      <xdr:colOff>82550</xdr:colOff>
      <xdr:row>21</xdr:row>
      <xdr:rowOff>47625</xdr:rowOff>
    </xdr:to>
    <xdr:graphicFrame macro="">
      <xdr:nvGraphicFramePr>
        <xdr:cNvPr id="2" name="Chart 1">
          <a:extLst>
            <a:ext uri="{FF2B5EF4-FFF2-40B4-BE49-F238E27FC236}">
              <a16:creationId xmlns:a16="http://schemas.microsoft.com/office/drawing/2014/main" id="{B30CAE65-7DA3-562E-C3B6-05DAB8F7B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1022350</xdr:colOff>
      <xdr:row>12</xdr:row>
      <xdr:rowOff>146050</xdr:rowOff>
    </xdr:from>
    <xdr:to>
      <xdr:col>1</xdr:col>
      <xdr:colOff>1714500</xdr:colOff>
      <xdr:row>26</xdr:row>
      <xdr:rowOff>92075</xdr:rowOff>
    </xdr:to>
    <mc:AlternateContent xmlns:mc="http://schemas.openxmlformats.org/markup-compatibility/2006" xmlns:a14="http://schemas.microsoft.com/office/drawing/2010/main">
      <mc:Choice Requires="a14">
        <xdr:graphicFrame macro="">
          <xdr:nvGraphicFramePr>
            <xdr:cNvPr id="3" name="product_group">
              <a:extLst>
                <a:ext uri="{FF2B5EF4-FFF2-40B4-BE49-F238E27FC236}">
                  <a16:creationId xmlns:a16="http://schemas.microsoft.com/office/drawing/2014/main" id="{B13B6804-4862-7F4F-6BD7-EB41549442C0}"/>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1022350" y="2355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85725</xdr:rowOff>
    </xdr:from>
    <xdr:to>
      <xdr:col>10</xdr:col>
      <xdr:colOff>44450</xdr:colOff>
      <xdr:row>20</xdr:row>
      <xdr:rowOff>66675</xdr:rowOff>
    </xdr:to>
    <xdr:graphicFrame macro="">
      <xdr:nvGraphicFramePr>
        <xdr:cNvPr id="2" name="Chart 1">
          <a:extLst>
            <a:ext uri="{FF2B5EF4-FFF2-40B4-BE49-F238E27FC236}">
              <a16:creationId xmlns:a16="http://schemas.microsoft.com/office/drawing/2014/main" id="{F0FF147A-23E3-EF2D-E1B4-256A27954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88900</xdr:colOff>
      <xdr:row>6</xdr:row>
      <xdr:rowOff>31751</xdr:rowOff>
    </xdr:from>
    <xdr:to>
      <xdr:col>9</xdr:col>
      <xdr:colOff>393700</xdr:colOff>
      <xdr:row>21</xdr:row>
      <xdr:rowOff>123825</xdr:rowOff>
    </xdr:to>
    <xdr:graphicFrame macro="">
      <xdr:nvGraphicFramePr>
        <xdr:cNvPr id="2" name="Chart 1">
          <a:extLst>
            <a:ext uri="{FF2B5EF4-FFF2-40B4-BE49-F238E27FC236}">
              <a16:creationId xmlns:a16="http://schemas.microsoft.com/office/drawing/2014/main" id="{E7DFB64F-08DF-F1A2-9CAA-F72CFB878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219075</xdr:colOff>
      <xdr:row>6</xdr:row>
      <xdr:rowOff>98425</xdr:rowOff>
    </xdr:from>
    <xdr:to>
      <xdr:col>10</xdr:col>
      <xdr:colOff>523875</xdr:colOff>
      <xdr:row>21</xdr:row>
      <xdr:rowOff>79375</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E6F7F943-423E-8CC5-F1B4-399ECDD881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8225" y="12033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57150</xdr:colOff>
      <xdr:row>7</xdr:row>
      <xdr:rowOff>6351</xdr:rowOff>
    </xdr:from>
    <xdr:to>
      <xdr:col>6</xdr:col>
      <xdr:colOff>57150</xdr:colOff>
      <xdr:row>14</xdr:row>
      <xdr:rowOff>50801</xdr:rowOff>
    </xdr:to>
    <mc:AlternateContent xmlns:mc="http://schemas.openxmlformats.org/markup-compatibility/2006" xmlns:a14="http://schemas.microsoft.com/office/drawing/2010/main">
      <mc:Choice Requires="a14">
        <xdr:graphicFrame macro="">
          <xdr:nvGraphicFramePr>
            <xdr:cNvPr id="2" name="stage">
              <a:extLst>
                <a:ext uri="{FF2B5EF4-FFF2-40B4-BE49-F238E27FC236}">
                  <a16:creationId xmlns:a16="http://schemas.microsoft.com/office/drawing/2014/main" id="{ADEEE832-1C0C-CB1B-25F4-9E6CC61309FF}"/>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3416300" y="129540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304800</xdr:colOff>
      <xdr:row>5</xdr:row>
      <xdr:rowOff>142874</xdr:rowOff>
    </xdr:from>
    <xdr:to>
      <xdr:col>10</xdr:col>
      <xdr:colOff>311150</xdr:colOff>
      <xdr:row>23</xdr:row>
      <xdr:rowOff>69849</xdr:rowOff>
    </xdr:to>
    <xdr:graphicFrame macro="">
      <xdr:nvGraphicFramePr>
        <xdr:cNvPr id="4" name="Chart 3">
          <a:extLst>
            <a:ext uri="{FF2B5EF4-FFF2-40B4-BE49-F238E27FC236}">
              <a16:creationId xmlns:a16="http://schemas.microsoft.com/office/drawing/2014/main" id="{9BE7D33A-BBBC-53C1-EA41-AC0C1D557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774700</xdr:colOff>
      <xdr:row>14</xdr:row>
      <xdr:rowOff>50800</xdr:rowOff>
    </xdr:from>
    <xdr:to>
      <xdr:col>2</xdr:col>
      <xdr:colOff>190500</xdr:colOff>
      <xdr:row>27</xdr:row>
      <xdr:rowOff>180975</xdr:rowOff>
    </xdr:to>
    <mc:AlternateContent xmlns:mc="http://schemas.openxmlformats.org/markup-compatibility/2006" xmlns:a14="http://schemas.microsoft.com/office/drawing/2010/main">
      <mc:Choice Requires="a14">
        <xdr:graphicFrame macro="">
          <xdr:nvGraphicFramePr>
            <xdr:cNvPr id="5" name="Account Executive">
              <a:extLst>
                <a:ext uri="{FF2B5EF4-FFF2-40B4-BE49-F238E27FC236}">
                  <a16:creationId xmlns:a16="http://schemas.microsoft.com/office/drawing/2014/main" id="{03349219-41B1-CAC4-91EE-2D017A4BD514}"/>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774700" y="2628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101600</xdr:colOff>
      <xdr:row>0</xdr:row>
      <xdr:rowOff>31750</xdr:rowOff>
    </xdr:from>
    <xdr:to>
      <xdr:col>10</xdr:col>
      <xdr:colOff>101600</xdr:colOff>
      <xdr:row>5</xdr:row>
      <xdr:rowOff>57150</xdr:rowOff>
    </xdr:to>
    <mc:AlternateContent xmlns:mc="http://schemas.openxmlformats.org/markup-compatibility/2006" xmlns:a14="http://schemas.microsoft.com/office/drawing/2010/main">
      <mc:Choice Requires="a14">
        <xdr:graphicFrame macro="">
          <xdr:nvGraphicFramePr>
            <xdr:cNvPr id="7" name="Years (meeting_date)">
              <a:extLst>
                <a:ext uri="{FF2B5EF4-FFF2-40B4-BE49-F238E27FC236}">
                  <a16:creationId xmlns:a16="http://schemas.microsoft.com/office/drawing/2014/main" id="{EC06F084-8F82-B7EF-779E-A39BD62F14BF}"/>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5562600" y="31750"/>
              <a:ext cx="1828800" cy="94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1</xdr:col>
      <xdr:colOff>266012</xdr:colOff>
      <xdr:row>8</xdr:row>
      <xdr:rowOff>171450</xdr:rowOff>
    </xdr:from>
    <xdr:ext cx="45719" cy="207410"/>
    <xdr:sp macro="" textlink="">
      <xdr:nvSpPr>
        <xdr:cNvPr id="2" name="TextBox 1">
          <a:extLst>
            <a:ext uri="{FF2B5EF4-FFF2-40B4-BE49-F238E27FC236}">
              <a16:creationId xmlns:a16="http://schemas.microsoft.com/office/drawing/2014/main" id="{E59B2C2F-3067-86DA-1C47-2D9437341D0D}"/>
            </a:ext>
          </a:extLst>
        </xdr:cNvPr>
        <xdr:cNvSpPr txBox="1"/>
      </xdr:nvSpPr>
      <xdr:spPr>
        <a:xfrm>
          <a:off x="1923362" y="1644650"/>
          <a:ext cx="45719" cy="207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kern="12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3</xdr:col>
      <xdr:colOff>25400</xdr:colOff>
      <xdr:row>7</xdr:row>
      <xdr:rowOff>123825</xdr:rowOff>
    </xdr:from>
    <xdr:to>
      <xdr:col>10</xdr:col>
      <xdr:colOff>558800</xdr:colOff>
      <xdr:row>19</xdr:row>
      <xdr:rowOff>57150</xdr:rowOff>
    </xdr:to>
    <xdr:graphicFrame macro="">
      <xdr:nvGraphicFramePr>
        <xdr:cNvPr id="3" name="Chart 2">
          <a:extLst>
            <a:ext uri="{FF2B5EF4-FFF2-40B4-BE49-F238E27FC236}">
              <a16:creationId xmlns:a16="http://schemas.microsoft.com/office/drawing/2014/main" id="{70F24DB0-F2A6-2AC3-DE18-BC9493F13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50800</xdr:colOff>
      <xdr:row>13</xdr:row>
      <xdr:rowOff>69850</xdr:rowOff>
    </xdr:from>
    <xdr:to>
      <xdr:col>2</xdr:col>
      <xdr:colOff>457200</xdr:colOff>
      <xdr:row>27</xdr:row>
      <xdr:rowOff>15875</xdr:rowOff>
    </xdr:to>
    <mc:AlternateContent xmlns:mc="http://schemas.openxmlformats.org/markup-compatibility/2006" xmlns:a14="http://schemas.microsoft.com/office/drawing/2010/main">
      <mc:Choice Requires="a14">
        <xdr:graphicFrame macro="">
          <xdr:nvGraphicFramePr>
            <xdr:cNvPr id="2" name="Account Executive 2">
              <a:extLst>
                <a:ext uri="{FF2B5EF4-FFF2-40B4-BE49-F238E27FC236}">
                  <a16:creationId xmlns:a16="http://schemas.microsoft.com/office/drawing/2014/main" id="{FC64187A-2C26-EFA1-A6C4-6D5004AF0A0E}"/>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mlns="">
        <xdr:sp macro="" textlink="">
          <xdr:nvSpPr>
            <xdr:cNvPr id="0" name=""/>
            <xdr:cNvSpPr>
              <a:spLocks noTextEdit="1"/>
            </xdr:cNvSpPr>
          </xdr:nvSpPr>
          <xdr:spPr>
            <a:xfrm>
              <a:off x="1041400" y="2463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ghadge" refreshedDate="45678.898293981481" createdVersion="8" refreshedVersion="8" minRefreshableVersion="3" recordCount="204" xr:uid="{C86849E6-B268-4EF6-8A95-E9229FAFE0CF}">
  <cacheSource type="worksheet">
    <worksheetSource name="invoice_202001231041"/>
  </cacheSource>
  <cacheFields count="17">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fieldGroup par="16"/>
    </cacheField>
    <cacheField name="revenue_transaction_type" numFmtId="0">
      <sharedItems count="2">
        <s v="Fees"/>
        <s v="Brokerage"/>
      </sharedItems>
    </cacheField>
    <cacheField name="branch_name" numFmtId="0">
      <sharedItems count="1">
        <s v="Ahmedabad"/>
      </sharedItems>
    </cacheField>
    <cacheField name="solution_group" numFmtId="0">
      <sharedItems count="9">
        <s v="Liability"/>
        <s v="Global Client Network (GNB Inward)"/>
        <s v="Employee Benefits (EB)"/>
        <s v="Construction, Power &amp; Infrastructure"/>
        <s v="Marine"/>
        <s v="Trade Credit &amp;amp; Political Risk"/>
        <s v="Property / BI"/>
        <s v="Small Medium Enterpries (SME)"/>
        <s v="Emerging Corporates Group (ECG)"/>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ount="20">
        <s v="I"/>
        <s v="M"/>
        <s v="S"/>
        <s v="V"/>
        <s v="A"/>
        <s v="C"/>
        <s v="P"/>
        <s v="F"/>
        <s v="L"/>
        <s v="G"/>
        <s v="T"/>
        <s v="B"/>
        <s v="W"/>
        <s v="D"/>
        <s v="N"/>
        <s v="E"/>
        <s v="K"/>
        <s v="O"/>
        <s v="H"/>
        <s v="ABC"/>
      </sharedItems>
    </cacheField>
    <cacheField name="policy_number" numFmtId="0">
      <sharedItems containsBlank="1" containsMixedTypes="1" containsNumber="1" containsInteger="1" minValue="3393" maxValue="3.213400201191E+23" count="157">
        <m/>
        <n v="2.4142020928135997E+18"/>
        <s v="OG-19-2202-1018-00000060"/>
        <s v="OG-19-2202-3383-00000010"/>
        <s v="020P000098803000"/>
        <n v="206314000000"/>
        <s v="OG-19-2202-3383-00000009"/>
        <s v="OG-19-2202-3383-00000008"/>
        <n v="3.1242015891005998E+18"/>
        <s v="H0048996"/>
        <s v="'001P000202300000"/>
        <s v="'001P000203500000"/>
        <n v="2280082714"/>
        <n v="8502066"/>
        <s v="2999202758217600000&quot;"/>
        <n v="9.9000044190299996E+19"/>
        <n v="3.1142027482102001E+18"/>
        <s v="OG-19-2202-1002-00001981"/>
        <s v="OG-19-2202-1002-00001901"/>
        <n v="41045707"/>
        <s v="H0056637"/>
        <s v="'99000021180100000013"/>
        <s v="P0019200001/9999/100301"/>
        <s v="0000000008502066-01"/>
        <n v="32119154"/>
        <s v="OG-19-2202-4010-00002245"/>
        <s v="OG-19-2202-1018-00000059"/>
        <s v="505373-01"/>
        <s v="H0067187"/>
        <s v="'99000044190700000001"/>
        <s v="100200080123/01/00"/>
        <s v="OG-19-2202-1018-00000054"/>
        <s v="OG-19-2202-1018-00000053"/>
        <s v="OG-19-2202-4001-00011127"/>
        <s v="237164239 00"/>
        <n v="304003763"/>
        <s v="2304001082-01"/>
        <s v="0600010004 01"/>
        <s v="0000000008907502-01"/>
        <n v="1.31000501801E+19"/>
        <n v="43190133"/>
        <n v="43189992"/>
        <n v="41045400"/>
        <n v="41045403"/>
        <s v="'99000046192400000001"/>
        <s v="'99000011180100000303"/>
        <s v="OG-19-2202-1018-00000055"/>
        <s v="0640002231 04"/>
        <n v="304003761"/>
        <s v="0301004265-1"/>
        <s v="0600010004 02"/>
        <s v="'99000044190300000004"/>
        <s v="'99000044180700000012"/>
        <s v="'99000011180100000340"/>
        <s v="'99000044185800000014"/>
        <s v="4092/151965577/01/000"/>
        <s v="5002/131802941/02/000"/>
        <n v="2000010048"/>
        <s v="4016/120415654/03/00"/>
        <n v="43187020"/>
        <s v="4006/131284920/02/000"/>
        <s v="NBI Domestic"/>
        <s v="4001/117090005/03/000"/>
        <s v="2600015265 00"/>
        <s v="4016/133979727/02/000"/>
        <s v="0640002231 03"/>
        <s v="'99000011180100000339"/>
        <n v="3.1142011248201999E+18"/>
        <s v="4005/134645920/02/000"/>
        <s v="4101190600000030-00"/>
        <s v="'99000036181500000054"/>
        <n v="54407334"/>
        <s v="AG00059046000100"/>
        <n v="2.9992028733097999E+18"/>
        <s v="2412/202063061201000"/>
        <s v="4101190700000015-00"/>
        <n v="2.9992028732742001E+18"/>
        <n v="14055133"/>
        <n v="54445288"/>
        <n v="43193940"/>
        <s v="YB00020403000100"/>
        <s v="4016 138636598 02 000"/>
        <s v="OG-20-2202-0425-00000017"/>
        <s v="OG-20-2202-9931-00032558"/>
        <s v="OG-20-2202-4004-00000064"/>
        <s v="2412 2020 7182 9001 000"/>
        <n v="9.9000044190300006E+17"/>
        <n v="54522170"/>
        <s v="OG-20-2202-3304-00000009"/>
        <s v="OG-20-2202-3383-00000002"/>
        <s v="OG-20-2202-4002-00000010"/>
        <s v="OG-20-2202-4010-00000869"/>
        <s v="1011/142530053/01/000"/>
        <s v="OG-19-2202-1018-00000052"/>
        <s v="OG-20-2202-3315-00000009"/>
        <n v="43196279"/>
        <n v="3.1142029633600998E+18"/>
        <s v="0301004728-2019"/>
        <n v="3.213400201191E+23"/>
        <n v="22515779"/>
        <n v="9.9000046190100005E+19"/>
        <n v="9.90000111903E+19"/>
        <s v="0000000010619837-01"/>
        <s v="0000000007404252-02"/>
        <s v="OG-19-2202-3383-00000007"/>
        <n v="3.1142029974272998E+18"/>
        <s v="ER00004563000100"/>
        <s v="1003/126704810/02/000"/>
        <n v="43191791"/>
        <n v="3.1142029634361999E+18"/>
        <s v="OG-20-2202-1005-00000171-2019"/>
        <s v="OG-20-2202-4004-00000062"/>
        <n v="22531899"/>
        <s v="OG-19-2202-1018-00000047"/>
        <s v="'99000044180300000048"/>
        <n v="2280014070"/>
        <s v="180876-0000-01"/>
        <n v="1.203004619248E+19"/>
        <s v="'0655001664 03"/>
        <s v="'0304001755"/>
        <n v="3393"/>
        <s v="'99000044180300000078"/>
        <n v="2.4142027811737001E+18"/>
        <s v="OG-20-2202-3315-00000012"/>
        <n v="2.3060011180300001E+19"/>
        <n v="9.9000046190799995E+19"/>
        <s v="2019-L0138835-FWC"/>
        <s v="2019-L0139704-PBL"/>
        <s v="2018-F0513845-BSS"/>
        <s v="OG-20-2202-4004-00000043"/>
        <n v="9.9000044180300005E+19"/>
        <s v="PFS/I3353707/71/01/006343"/>
        <n v="3.1142031258438999E+18"/>
        <n v="43191787"/>
        <s v="OG-20-2202-4097-00000201"/>
        <s v="OG-20-2202-4097-00000170"/>
        <s v="OG-19-2202-1005-00000153"/>
        <s v="OG-20-2202-4097-00000171"/>
        <s v="'99000044180300000047"/>
        <s v="'99000044180300000076"/>
        <s v="'0300004329"/>
        <s v="TBA"/>
        <s v="'23060036180200000022"/>
        <s v="'91000036191700000002"/>
        <n v="2.4142025629033999E+18"/>
        <s v="0830016972 02"/>
        <n v="41046110"/>
        <s v="4101191100000008-00"/>
        <n v="1.11200441808E+19"/>
        <s v="MCO/I3350570/71/01/006343"/>
        <s v="'11120044180300000011"/>
        <s v="LPGPA0000000200/01"/>
        <s v="'99000046192400000039"/>
        <n v="2280038722"/>
        <s v="32099602-01"/>
        <n v="2.9992015408021002E+18"/>
        <s v="'2302003268"/>
      </sharedItems>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ount="113">
        <d v="2019-04-10T00:00:00"/>
        <d v="2019-01-01T00:00:00"/>
        <d v="2019-03-01T00:00:00"/>
        <d v="2019-02-26T00:00:00"/>
        <d v="2019-02-16T00:00:00"/>
        <d v="2019-01-02T00:00:00"/>
        <d v="2019-05-10T00:00:00"/>
        <d v="2019-04-05T00:00:00"/>
        <d v="2019-04-18T00:00:00"/>
        <d v="2019-03-11T00:00:00"/>
        <d v="2019-01-03T00:00:00"/>
        <d v="2019-04-22T00:00:00"/>
        <d v="2019-04-25T00:00:00"/>
        <d v="2019-04-11T00:00:00"/>
        <d v="2019-03-04T00:00:00"/>
        <d v="2019-02-17T00:00:00"/>
        <d v="2019-04-01T00:00:00"/>
        <d v="2019-01-29T00:00:00"/>
        <d v="2019-01-30T00:00:00"/>
        <d v="2019-02-18T00:00:00"/>
        <d v="2019-01-23T00:00:00"/>
        <d v="2019-03-14T00:00:00"/>
        <d v="2019-05-30T00:00:00"/>
        <d v="2019-01-04T00:00:00"/>
        <d v="2019-02-01T00:00:00"/>
        <d v="2019-02-28T00:00:00"/>
        <d v="2019-03-16T00:00:00"/>
        <d v="2019-02-24T00:00:00"/>
        <d v="2019-03-07T00:00:00"/>
        <d v="2019-06-11T00:00:00"/>
        <d v="2019-06-10T00:00:00"/>
        <d v="2019-03-19T00:00:00"/>
        <d v="2019-01-16T00:00:00"/>
        <d v="2019-04-17T00:00:00"/>
        <d v="2019-03-09T00:00:00"/>
        <d v="2019-04-16T00:00:00"/>
        <d v="2019-04-20T00:00:00"/>
        <d v="2019-02-14T00:00:00"/>
        <d v="2019-05-26T00:00:00"/>
        <d v="2019-07-18T00:00:00"/>
        <d v="2019-07-14T00:00:00"/>
        <d v="2019-07-29T00:00:00"/>
        <d v="2019-05-15T00:00:00"/>
        <d v="2019-05-01T00:00:00"/>
        <d v="2019-06-21T00:00:00"/>
        <d v="2019-07-10T00:00:00"/>
        <d v="2019-05-23T00:00:00"/>
        <d v="2019-06-29T00:00:00"/>
        <d v="2019-04-02T00:00:00"/>
        <d v="2019-07-01T00:00:00"/>
        <d v="2019-05-17T00:00:00"/>
        <d v="2019-07-08T00:00:00"/>
        <d v="2019-01-07T00:00:00"/>
        <d v="2019-06-25T00:00:00"/>
        <d v="2019-07-26T00:00:00"/>
        <d v="2019-07-17T00:00:00"/>
        <d v="2019-01-21T00:00:00"/>
        <d v="2019-01-25T00:00:00"/>
        <d v="2019-04-12T00:00:00"/>
        <d v="2019-08-07T00:00:00"/>
        <d v="2019-02-08T00:00:00"/>
        <d v="2019-09-14T00:00:00"/>
        <d v="2019-08-14T00:00:00"/>
        <d v="2019-10-21T00:00:00"/>
        <d v="2019-09-30T00:00:00"/>
        <d v="2019-01-12T00:00:00"/>
        <d v="2019-07-09T00:00:00"/>
        <d v="2019-12-06T00:00:00"/>
        <d v="2019-05-28T00:00:00"/>
        <d v="2019-09-22T00:00:00"/>
        <d v="2019-08-26T00:00:00"/>
        <d v="2019-07-31T00:00:00"/>
        <d v="2019-09-08T00:00:00"/>
        <d v="2019-09-11T00:00:00"/>
        <d v="2019-10-25T00:00:00"/>
        <d v="2019-10-26T00:00:00"/>
        <d v="2019-09-19T00:00:00"/>
        <d v="2019-04-30T00:00:00"/>
        <d v="2019-12-20T00:00:00"/>
        <d v="2019-11-19T00:00:00"/>
        <d v="2019-07-03T00:00:00"/>
        <d v="2019-09-21T00:00:00"/>
        <d v="2019-10-27T00:00:00"/>
        <d v="2019-11-14T00:00:00"/>
        <d v="2019-08-10T00:00:00"/>
        <d v="2019-01-31T00:00:00"/>
        <d v="2019-11-01T00:00:00"/>
        <d v="2019-02-04T00:00:00"/>
        <d v="2019-10-19T00:00:00"/>
        <d v="2019-08-02T00:00:00"/>
        <d v="2019-07-12T00:00:00"/>
        <d v="2019-10-10T00:00:00"/>
        <d v="2019-06-23T00:00:00"/>
        <d v="2019-05-16T00:00:00"/>
        <d v="2019-10-20T00:00:00"/>
        <d v="2019-10-11T00:00:00"/>
        <d v="2019-06-14T00:00:00"/>
        <d v="2019-02-27T00:00:00"/>
        <d v="2019-05-14T00:00:00"/>
        <d v="2019-08-27T00:00:00"/>
        <d v="2019-05-27T00:00:00"/>
        <d v="2019-03-27T00:00:00"/>
        <d v="2019-07-28T00:00:00"/>
        <d v="2019-03-25T00:00:00"/>
        <d v="2019-07-07T00:00:00"/>
        <d v="2019-03-08T00:00:00"/>
        <d v="2019-04-09T00:00:00"/>
        <d v="2019-11-10T00:00:00"/>
        <d v="2019-03-13T00:00:00"/>
        <d v="2019-06-12T00:00:00"/>
        <d v="2019-07-15T00:00:00"/>
        <d v="2019-10-22T00:00:00"/>
        <d v="2019-02-11T00:00:00"/>
      </sharedItems>
      <fieldGroup par="13"/>
    </cacheField>
    <cacheField name="Days (income_due_date)" numFmtId="0" databaseField="0">
      <fieldGroup base="11">
        <rangePr groupBy="days" startDate="2019-01-01T00:00:00" endDate="2019-12-2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19"/>
        </groupItems>
      </fieldGroup>
    </cacheField>
    <cacheField name="Months (income_due_date)" numFmtId="0" databaseField="0">
      <fieldGroup base="11">
        <rangePr groupBy="months" startDate="2019-01-01T00:00:00" endDate="2019-12-21T00:00:00"/>
        <groupItems count="14">
          <s v="&lt;01-01-2019"/>
          <s v="Jan"/>
          <s v="Feb"/>
          <s v="Mar"/>
          <s v="Apr"/>
          <s v="May"/>
          <s v="Jun"/>
          <s v="Jul"/>
          <s v="Aug"/>
          <s v="Sep"/>
          <s v="Oct"/>
          <s v="Nov"/>
          <s v="Dec"/>
          <s v="&gt;21-12-2019"/>
        </groupItems>
      </fieldGroup>
    </cacheField>
    <cacheField name="Months (invoice_date)" numFmtId="0" databaseField="0">
      <fieldGroup base="1">
        <rangePr groupBy="months" startDate="2019-04-11T00:00:00" endDate="2020-01-17T00:00:00"/>
        <groupItems count="14">
          <s v="&lt;11-04-2019"/>
          <s v="Jan"/>
          <s v="Feb"/>
          <s v="Mar"/>
          <s v="Apr"/>
          <s v="May"/>
          <s v="Jun"/>
          <s v="Jul"/>
          <s v="Aug"/>
          <s v="Sep"/>
          <s v="Oct"/>
          <s v="Nov"/>
          <s v="Dec"/>
          <s v="&gt;17-01-2020"/>
        </groupItems>
      </fieldGroup>
    </cacheField>
    <cacheField name="Quarters (invoice_date)" numFmtId="0" databaseField="0">
      <fieldGroup base="1">
        <rangePr groupBy="quarters" startDate="2019-04-11T00:00:00" endDate="2020-01-17T00:00:00"/>
        <groupItems count="6">
          <s v="&lt;11-04-2019"/>
          <s v="Qtr1"/>
          <s v="Qtr2"/>
          <s v="Qtr3"/>
          <s v="Qtr4"/>
          <s v="&gt;17-01-2020"/>
        </groupItems>
      </fieldGroup>
    </cacheField>
    <cacheField name="Years (invoice_date)" numFmtId="0" databaseField="0">
      <fieldGroup base="1">
        <rangePr groupBy="years" startDate="2019-04-11T00:00:00" endDate="2020-01-17T00:00:00"/>
        <groupItems count="4">
          <s v="&lt;11-04-2019"/>
          <s v="2019"/>
          <s v="2020"/>
          <s v="&gt;17-01-2020"/>
        </groupItems>
      </fieldGroup>
    </cacheField>
  </cacheFields>
  <extLst>
    <ext xmlns:x14="http://schemas.microsoft.com/office/spreadsheetml/2009/9/main" uri="{725AE2AE-9491-48be-B2B4-4EB974FC3084}">
      <x14:pivotCacheDefinition pivotCacheId="2114624936"/>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ghadge" refreshedDate="45678.931998611108" backgroundQuery="1" createdVersion="8" refreshedVersion="8" minRefreshableVersion="3" recordCount="0" supportSubquery="1" supportAdvancedDrill="1" xr:uid="{C3CDCD69-B620-4BE7-9A0C-94190226318F}">
  <cacheSource type="external" connectionId="9"/>
  <cacheFields count="4">
    <cacheField name="[brokerage_202001231040].[income_class].[income_class]" caption="income_class" numFmtId="0" hierarchy="10" level="1">
      <sharedItems count="3">
        <s v="Cross Sell"/>
        <s v="New"/>
        <s v="Renewal"/>
      </sharedItems>
    </cacheField>
    <cacheField name="[Measures].[Sum of New Budget]" caption="Sum of New Budget" numFmtId="0" hierarchy="108" level="32767"/>
    <cacheField name="[Measures].[Sum of Cross sell bugdet]" caption="Sum of Cross sell bugdet" numFmtId="0" hierarchy="109" level="32767"/>
    <cacheField name="[Measures].[Sum of Renewal Budget]" caption="Sum of Renewal Budget" numFmtId="0" hierarchy="110" level="32767"/>
  </cacheFields>
  <cacheHierarchies count="11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Year)]" caption="invoice_date (Year)" attribute="1" defaultMemberUniqueName="[invoice_202001231041].[invoice_date (Year)].[All]" allUniqueName="[invoice_202001231041].[invoice_date (Year)].[All]" dimensionUniqueName="[invoice_202001231041]" displayFolder="" count="0" memberValueDatatype="130" unbalanced="0"/>
    <cacheHierarchy uniqueName="[invoice_202001231041].[invoice_date (Quarter)]" caption="invoice_date (Quarter)" attribute="1" defaultMemberUniqueName="[invoice_202001231041].[invoice_date (Quarter)].[All]" allUniqueName="[invoice_202001231041].[invoice_date (Quarter)].[All]" dimensionUniqueName="[invoice_202001231041]" displayFolder="" count="0" memberValueDatatype="130" unbalanced="0"/>
    <cacheHierarchy uniqueName="[invoice_202001231041].[invoice_date (Month)]" caption="invoice_date (Month)" attribute="1" defaultMemberUniqueName="[invoice_202001231041].[invoice_date (Month)].[All]" allUniqueName="[invoice_202001231041].[invoice_date (Month)].[All]" dimensionUniqueName="[invoice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Id]" caption="Account Id" attribute="1" defaultMemberUniqueName="[Placed_Achivement].[Account Id].[All]" allUniqueName="[Placed_Achivement].[Account Id].[All]" dimensionUniqueName="[Placed_Achivement]" displayFolder="" count="0" memberValueDatatype="20" unbalanced="0"/>
    <cacheHierarchy uniqueName="[Placed_Achivement].[Account Exe ID]" caption="Account Exe ID" attribute="1" defaultMemberUniqueName="[Placed_Achivement].[Account Exe ID].[All]" allUniqueName="[Placed_Achivement].[Account Exe ID].[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time="1" defaultMemberUniqueName="[Placed_Achivement].[income_due_date].[All]" allUniqueName="[Placed_Achivement].[income_due_date].[All]" dimensionUniqueName="[Placed_Achivement]" displayFolder="" count="0" memberValueDatatype="7"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pse_reason]" caption="lapse_reason" attribute="1" defaultMemberUniqueName="[Placed_Achivement].[lapse_reason].[All]" allUniqueName="[Placed_Achivement].[lapse_reason].[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Placed_Achivement].[Salesperson ID]" caption="Salesperson ID" attribute="1" defaultMemberUniqueName="[Placed_Achivement].[Salesperson ID].[All]" allUniqueName="[Placed_Achivement].[Salesperson ID].[All]" dimensionUniqueName="[Placed_Achivement]" displayFolder="" count="0" memberValueDatatype="2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policy_end_date (Year)]" caption="policy_end_date (Year)" attribute="1" defaultMemberUniqueName="[Placed_Achivement].[policy_end_date (Year)].[All]" allUniqueName="[Placed_Achivement].[policy_end_date (Year)].[All]" dimensionUniqueName="[Placed_Achivement]" displayFolder="" count="0" memberValueDatatype="130" unbalanced="0"/>
    <cacheHierarchy uniqueName="[Placed_Achivement].[policy_end_date (Quarter)]" caption="policy_end_date (Quarter)" attribute="1" defaultMemberUniqueName="[Placed_Achivement].[policy_end_date (Quarter)].[All]" allUniqueName="[Placed_Achivement].[policy_end_date (Quarter)].[All]" dimensionUniqueName="[Placed_Achivement]" displayFolder="" count="0" memberValueDatatype="130" unbalanced="0"/>
    <cacheHierarchy uniqueName="[Placed_Achivement].[policy_end_date (Month)]" caption="policy_end_date (Month)" attribute="1" defaultMemberUniqueName="[Placed_Achivement].[policy_end_date (Month)].[All]" allUniqueName="[Placed_Achivement].[policy_end_date (Month)].[All]" dimensionUniqueName="[Placed_Achivement]" displayFolder="" count="0" memberValueDatatype="130" unbalanced="0"/>
    <cacheHierarchy uniqueName="[Placed_Achivement].[policy_start_date (Year)]" caption="policy_start_date (Year)" attribute="1" defaultMemberUniqueName="[Placed_Achivement].[policy_start_date (Year)].[All]" allUniqueName="[Placed_Achivement].[policy_start_date (Year)].[All]" dimensionUniqueName="[Placed_Achivement]" displayFolder="" count="0" memberValueDatatype="130" unbalanced="0"/>
    <cacheHierarchy uniqueName="[Placed_Achivement].[policy_start_date (Quarter)]" caption="policy_start_date (Quarter)" attribute="1" defaultMemberUniqueName="[Placed_Achivement].[policy_start_date (Quarter)].[All]" allUniqueName="[Placed_Achivement].[policy_start_date (Quarter)].[All]" dimensionUniqueName="[Placed_Achivement]" displayFolder="" count="0" memberValueDatatype="130" unbalanced="0"/>
    <cacheHierarchy uniqueName="[Placed_Achivement].[policy_start_date (Month)]" caption="policy_start_date (Month)" attribute="1" defaultMemberUniqueName="[Placed_Achivement].[policy_start_date (Month)].[All]" allUniqueName="[Placed_Achivement].[policy_start_date (Month)].[All]" dimensionUniqueName="[Placed_Achivement]" displayFolder="" count="0" memberValueDatatype="130" unbalanced="0"/>
    <cacheHierarchy uniqueName="[Placed_Achivement_xlsx].[Name]" caption="Name" attribute="1" defaultMemberUniqueName="[Placed_Achivement_xlsx].[Name].[All]" allUniqueName="[Placed_Achivement_xlsx].[Name].[All]" dimensionUniqueName="[Placed_Achivement_xlsx]" displayFolder="" count="0" memberValueDatatype="130" unbalanced="0"/>
    <cacheHierarchy uniqueName="[Placed_Achivement_xlsx].[Item]" caption="Item" attribute="1" defaultMemberUniqueName="[Placed_Achivement_xlsx].[Item].[All]" allUniqueName="[Placed_Achivement_xlsx].[Item].[All]" dimensionUniqueName="[Placed_Achivement_xlsx]" displayFolder="" count="0" memberValueDatatype="130" unbalanced="0"/>
    <cacheHierarchy uniqueName="[Placed_Achivement_xlsx].[Kind]" caption="Kind" attribute="1" defaultMemberUniqueName="[Placed_Achivement_xlsx].[Kind].[All]" allUniqueName="[Placed_Achivement_xlsx].[Kind].[All]" dimensionUniqueName="[Placed_Achivement_xlsx]" displayFolder="" count="0" memberValueDatatype="130" unbalanced="0"/>
    <cacheHierarchy uniqueName="[Placed_Achivement_xlsx].[Hidden]" caption="Hidden" attribute="1" defaultMemberUniqueName="[Placed_Achivement_xlsx].[Hidden].[All]" allUniqueName="[Placed_Achivement_xlsx].[Hidden].[All]" dimensionUniqueName="[Placed_Achivement_xlsx]" displayFolder="" count="0" memberValueDatatype="11"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invoice_202001231041].[invoice_date (Month Index)]" caption="invoice_date (Month Index)" attribute="1" defaultMemberUniqueName="[invoice_202001231041].[invoice_date (Month Index)].[All]" allUniqueName="[invoice_202001231041].[invoice_date (Month Index)].[All]" dimensionUniqueName="[invoice_202001231041]" displayFolder="" count="0" memberValueDatatype="20" unbalanced="0" hidden="1"/>
    <cacheHierarchy uniqueName="[Placed_Achivement].[policy_end_date (Month Index)]" caption="policy_end_date (Month Index)" attribute="1" defaultMemberUniqueName="[Placed_Achivement].[policy_end_date (Month Index)].[All]" allUniqueName="[Placed_Achivement].[policy_end_date (Month Index)].[All]" dimensionUniqueName="[Placed_Achivement]" displayFolder="" count="0" memberValueDatatype="20" unbalanced="0" hidden="1"/>
    <cacheHierarchy uniqueName="[Placed_Achivement].[policy_start_date (Month Index)]" caption="policy_start_date (Month Index)" attribute="1" defaultMemberUniqueName="[Placed_Achivement].[policy_start_date (Month Index)].[All]" allUniqueName="[Placed_Achivement].[policy_start_date (Month Index)].[All]" dimensionUniqueName="[Placed_Achivement]" displayFolder="" count="0" memberValueDatatype="20" unbalanced="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fees_202001231041]" caption="__XL_Count fees_202001231041" measure="1" displayFolder="" measureGroup="fees_202001231041" count="0" hidden="1"/>
    <cacheHierarchy uniqueName="[Measures].[__XL_Count brokerage_202001231040]" caption="__XL_Count brokerage_202001231040" measure="1" displayFolder="" measureGroup="brokerage_202001231040" count="0" hidden="1"/>
    <cacheHierarchy uniqueName="[Measures].[__XL_Count Placed_Achivement_xlsx]" caption="__XL_Count Placed_Achivement_xlsx" measure="1" displayFolder="" measureGroup="Placed_Achivement_xlsx" count="0" hidden="1"/>
    <cacheHierarchy uniqueName="[Measures].[__XL_Count NN_EN_EE_Indi_bdgt__20012020]" caption="__XL_Count NN_EN_EE_Indi_bdgt__20012020" measure="1" displayFolder="" measureGroup="NN_EN_EE_Indi_bdgt__20012020"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Sum of Account Id]" caption="Sum of Account Id"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NN_EN_EE_Indi_bdgt__20012020"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Cross sell bugdet]" caption="Sum of Cross sell bugdet" measure="1" displayFolder="" measureGroup="NN_EN_EE_Indi_bdgt__20012020" count="0" oneField="1" hidden="1">
      <fieldsUsage count="1">
        <fieldUsage x="2"/>
      </fieldsUsage>
      <extLst>
        <ext xmlns:x15="http://schemas.microsoft.com/office/spreadsheetml/2010/11/main" uri="{B97F6D7D-B522-45F9-BDA1-12C45D357490}">
          <x15:cacheHierarchy aggregatedColumn="60"/>
        </ext>
      </extLst>
    </cacheHierarchy>
    <cacheHierarchy uniqueName="[Measures].[Sum of Renewal Budget]" caption="Sum of Renewal Budget" measure="1" displayFolder="" measureGroup="NN_EN_EE_Indi_bdgt__20012020" count="0" oneField="1" hidden="1">
      <fieldsUsage count="1">
        <fieldUsage x="3"/>
      </fieldsUsage>
      <extLst>
        <ext xmlns:x15="http://schemas.microsoft.com/office/spreadsheetml/2010/11/main" uri="{B97F6D7D-B522-45F9-BDA1-12C45D357490}">
          <x15:cacheHierarchy aggregatedColumn="61"/>
        </ext>
      </extLst>
    </cacheHierarchy>
    <cacheHierarchy uniqueName="[Measures].[Sum of Account Id 2]" caption="Sum of Account Id 2" measure="1" displayFolder="" measureGroup="Placed_Achivement" count="0" hidden="1">
      <extLst>
        <ext xmlns:x15="http://schemas.microsoft.com/office/spreadsheetml/2010/11/main" uri="{B97F6D7D-B522-45F9-BDA1-12C45D357490}">
          <x15:cacheHierarchy aggregatedColumn="68"/>
        </ext>
      </extLst>
    </cacheHierarchy>
    <cacheHierarchy uniqueName="[Measures].[Sum of Amount 3]" caption="Sum of Amount 3" measure="1" displayFolder="" measureGroup="Placed_Achivement" count="0" hidden="1">
      <extLst>
        <ext xmlns:x15="http://schemas.microsoft.com/office/spreadsheetml/2010/11/main" uri="{B97F6D7D-B522-45F9-BDA1-12C45D357490}">
          <x15:cacheHierarchy aggregatedColumn="73"/>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NN_EN_EE_Indi_bdgt__20012020" uniqueName="[NN_EN_EE_Indi_bdgt__20012020]" caption="NN_EN_EE_Indi_bdgt__20012020"/>
    <dimension name="Placed_Achivement" uniqueName="[Placed_Achivement]" caption="Placed_Achivement"/>
    <dimension name="Placed_Achivement_xlsx" uniqueName="[Placed_Achivement_xlsx]" caption="Placed_Achivement_xlsx"/>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NN_EN_EE_Indi_bdgt__20012020" caption="NN_EN_EE_Indi_bdgt__20012020"/>
    <measureGroup name="Placed_Achivement" caption="Placed_Achivement"/>
    <measureGroup name="Placed_Achivement_xlsx" caption="Placed_Achivement_xlsx"/>
  </measureGroups>
  <maps count="7">
    <map measureGroup="0" dimension="0"/>
    <map measureGroup="1" dimension="1"/>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ghadge" refreshedDate="45678.907118518517" createdVersion="8" refreshedVersion="8" minRefreshableVersion="3" recordCount="9" xr:uid="{96AF4A9E-272A-4993-A4E5-3268595EAC25}">
  <cacheSource type="worksheet">
    <worksheetSource name="fees_202001231041"/>
  </cacheSource>
  <cacheFields count="11">
    <cacheField name="client_name" numFmtId="0">
      <sharedItems count="8">
        <s v="A"/>
        <s v="B"/>
        <s v="C"/>
        <s v="D"/>
        <s v="E"/>
        <s v="F"/>
        <s v="G"/>
        <s v="H"/>
      </sharedItems>
    </cacheField>
    <cacheField name="branch_name" numFmtId="0">
      <sharedItems count="1">
        <s v="Ahmedabad"/>
      </sharedItems>
    </cacheField>
    <cacheField name="solution_group" numFmtId="0">
      <sharedItems count="3">
        <s v="Construction, Power &amp; Infrastructure"/>
        <s v="GL Client Network (GNB Inward)"/>
        <s v="Liability"/>
      </sharedItems>
    </cacheField>
    <cacheField name="Salesperson ID" numFmtId="0">
      <sharedItems containsSemiMixedTypes="0" containsString="0" containsNumber="1" containsInteger="1" minValue="1" maxValue="3"/>
    </cacheField>
    <cacheField name="Account Executive" numFmtId="0">
      <sharedItems count="3">
        <s v="Nishant Sharma"/>
        <s v="Vinay"/>
        <s v="Abhinav Shivam"/>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ount="8">
        <d v="2019-07-17T00:00:00"/>
        <d v="2019-01-21T00:00:00"/>
        <d v="2019-12-20T00:00:00"/>
        <d v="2019-01-25T00:00:00"/>
        <d v="2019-03-15T00:00:00"/>
        <d v="2019-05-28T00:00:00"/>
        <d v="2019-04-10T00:00:00"/>
        <d v="2019-12-06T00:00:00"/>
      </sharedItems>
      <fieldGroup par="10"/>
    </cacheField>
    <cacheField name="revenue_transaction_type" numFmtId="0">
      <sharedItems count="1">
        <s v="Fees"/>
      </sharedItems>
    </cacheField>
    <cacheField name="Days (income_due_date)" numFmtId="0" databaseField="0">
      <fieldGroup base="7">
        <rangePr groupBy="days" startDate="2019-01-21T00:00:00" endDate="2019-12-21T00:00:00"/>
        <groupItems count="368">
          <s v="&lt;2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12-2019"/>
        </groupItems>
      </fieldGroup>
    </cacheField>
    <cacheField name="Months (income_due_date)" numFmtId="0" databaseField="0">
      <fieldGroup base="7">
        <rangePr groupBy="months" startDate="2019-01-21T00:00:00" endDate="2019-12-21T00:00:00"/>
        <groupItems count="14">
          <s v="&lt;21-01-2019"/>
          <s v="Jan"/>
          <s v="Feb"/>
          <s v="Mar"/>
          <s v="Apr"/>
          <s v="May"/>
          <s v="Jun"/>
          <s v="Jul"/>
          <s v="Aug"/>
          <s v="Sep"/>
          <s v="Oct"/>
          <s v="Nov"/>
          <s v="Dec"/>
          <s v="&gt;21-12-2019"/>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ghadge" refreshedDate="45679.399983333336" createdVersion="8" refreshedVersion="8" minRefreshableVersion="3" recordCount="49" xr:uid="{97CFC1D9-A2BE-44ED-8B68-686F6F476E1E}">
  <cacheSource type="worksheet">
    <worksheetSource name="gcrm_opportunity_202001231041"/>
  </cacheSource>
  <cacheFields count="16">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5"/>
    </cacheField>
    <cacheField name="stage" numFmtId="0">
      <sharedItems count="3">
        <s v="Qualify Opportunity"/>
        <s v="Negotiate"/>
        <s v="Propose Solution"/>
      </sharedItems>
    </cacheField>
    <cacheField name="branch" numFmtId="0">
      <sharedItems count="1">
        <s v="Ahmedabad"/>
      </sharedItems>
    </cacheField>
    <cacheField name="specialty" numFmtId="0">
      <sharedItems count="8">
        <s v="Employee Benefits (EB)"/>
        <s v="Marine"/>
        <s v="Trade Credit &amp;amp; Political Risk"/>
        <s v="Liability"/>
        <s v="Emerging Corporates Group (ECG)"/>
        <s v="Property / BI"/>
        <s v="Construction, Power &amp; Infrastructure"/>
        <s v="Crises Mgmt / Terr / Political Risks / K&amp;amp;R"/>
      </sharedItems>
    </cacheField>
    <cacheField name="product_group" numFmtId="0">
      <sharedItems count="7">
        <s v="Employee Benefits"/>
        <s v="Marine"/>
        <s v="Miscellaneous"/>
        <s v="Liability"/>
        <s v="Fire"/>
        <s v="Engineering"/>
        <s v="Terrorism"/>
      </sharedItems>
    </cacheField>
    <cacheField name="product_sub_group" numFmtId="0">
      <sharedItems count="8">
        <s v="Mediclaim"/>
        <s v="Marine Hull"/>
        <s v="Miscellaneous"/>
        <s v="Financial Lines"/>
        <s v="Marine Cargo"/>
        <s v="Constructions &amp;amp; Infrastructure"/>
        <s v="Engineering"/>
        <s v="Political Risks"/>
      </sharedItems>
    </cacheField>
    <cacheField name="risk_details" numFmtId="0">
      <sharedItems count="14">
        <s v="Group Medical"/>
        <s v="Group Personal Accident"/>
        <s v="Charterers' Liability Policy"/>
        <s v="Trade Credit Insurance"/>
        <s v="Commercial General Liability"/>
        <s v="Cyber Liability Insurance"/>
        <s v="Commercial Crime Insurance"/>
        <s v="Marine Combo policy ( EXIM +Inland)"/>
        <s v="Industrial All Risks"/>
        <s v="Marine Cargo"/>
        <s v="Fire &amp;amp; Special Perils"/>
        <s v="Contractors All Risk"/>
        <s v="SABOTAGE &amp;amp; TERRORISM &amp;amp; Political Violence"/>
        <s v="Director &amp;amp; Officers / Management  Liability"/>
      </sharedItems>
    </cacheField>
    <cacheField name="Months (closing_date)" numFmtId="0" databaseField="0">
      <fieldGroup base="6">
        <rangePr groupBy="months" startDate="2019-09-30T00:00:00" endDate="2020-09-01T00:00:00"/>
        <groupItems count="14">
          <s v="&lt;30-09-2019"/>
          <s v="Jan"/>
          <s v="Feb"/>
          <s v="Mar"/>
          <s v="Apr"/>
          <s v="May"/>
          <s v="Jun"/>
          <s v="Jul"/>
          <s v="Aug"/>
          <s v="Sep"/>
          <s v="Oct"/>
          <s v="Nov"/>
          <s v="Dec"/>
          <s v="&gt;01-09-2020"/>
        </groupItems>
      </fieldGroup>
    </cacheField>
    <cacheField name="Quarters (closing_date)" numFmtId="0" databaseField="0">
      <fieldGroup base="6">
        <rangePr groupBy="quarters" startDate="2019-09-30T00:00:00" endDate="2020-09-01T00:00:00"/>
        <groupItems count="6">
          <s v="&lt;30-09-2019"/>
          <s v="Qtr1"/>
          <s v="Qtr2"/>
          <s v="Qtr3"/>
          <s v="Qtr4"/>
          <s v="&gt;01-09-2020"/>
        </groupItems>
      </fieldGroup>
    </cacheField>
    <cacheField name="Years (closing_date)" numFmtId="0" databaseField="0">
      <fieldGroup base="6">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pivotCacheId="211766513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ghadge" refreshedDate="45679.506468055559" createdVersion="8" refreshedVersion="8" minRefreshableVersion="3" recordCount="970" xr:uid="{8FE8E226-E95C-4D15-9AE5-B99AC068DA1B}">
  <cacheSource type="worksheet">
    <worksheetSource name="Placed_Achivement"/>
  </cacheSource>
  <cacheFields count="25">
    <cacheField name="client_name" numFmtId="0">
      <sharedItems count="33">
        <s v="A"/>
        <s v="Amit"/>
        <s v="B"/>
        <s v="C"/>
        <s v="D"/>
        <s v="E"/>
        <s v="F"/>
        <s v="G"/>
        <s v="H"/>
        <s v="I"/>
        <s v="J"/>
        <s v="K"/>
        <s v="L"/>
        <s v="M"/>
        <s v="N"/>
        <s v="O"/>
        <s v="P"/>
        <s v="q"/>
        <s v="R"/>
        <s v="T"/>
        <s v="U"/>
        <s v="V"/>
        <s v="AA"/>
        <s v="BB"/>
        <s v="S"/>
        <s v="EE"/>
        <s v="ABC"/>
        <s v="TT"/>
        <s v="XYZ"/>
        <s v="SRE"/>
        <s v="DDD"/>
        <s v="LAP"/>
        <s v="ZZ"/>
      </sharedItems>
    </cacheField>
    <cacheField name="policy_number" numFmtId="0">
      <sharedItems containsBlank="1" containsMixedTypes="1" containsNumber="1" containsInteger="1" minValue="3393" maxValue="3.213400201191E+23" count="573">
        <s v="2414 2022 4088 1000 000"/>
        <n v="2.4142027811737001E+18"/>
        <s v="0655001825 01"/>
        <n v="12139156"/>
        <n v="2200090892"/>
        <s v="237164239 00"/>
        <s v="4101190700000015-00"/>
        <n v="2250010276"/>
        <s v="2414 2022 1261 2200 000"/>
        <s v="2414 2026 2374 7800 000"/>
        <n v="91001900000001"/>
        <n v="2280062933"/>
        <s v="LWC/I2568913/71/05/006144"/>
        <s v="0865074115 01"/>
        <n v="3.1142029634361999E+18"/>
        <s v="OG-19-2202-1018-00000055"/>
        <s v="OG-19-2202-3383-00000009"/>
        <n v="640002371"/>
        <s v="0830017443 01"/>
        <s v="180876-0000-00"/>
        <s v="180876-0000-01"/>
        <n v="2250002346"/>
        <n v="3.1242014203059999E+18"/>
        <s v="P0119200001/9999/100017"/>
        <s v="0865078325 00"/>
        <s v="'0865078325 01"/>
        <s v="0865080591 00"/>
        <s v="0865081032 00"/>
        <s v="'310304111710000871"/>
        <n v="3.1030411181E+17"/>
        <n v="3.1030459171000003E+18"/>
        <s v="'310304591810000063"/>
        <s v="'310300111910000401"/>
        <n v="301002850"/>
        <n v="2.4122019374572001E+18"/>
        <s v="0830018899Â 01"/>
        <s v="OG-19-2202-1018-00000059"/>
        <s v="OG-19-2001-3315-00000015"/>
        <s v="4005/134645920/01/000"/>
        <s v="4005/134645920/02/000"/>
        <s v="4016/133979727/01/000"/>
        <s v="4016/133979727/02/000"/>
        <s v="0865078861 00"/>
        <s v="4066/130374729/01/000"/>
        <s v="2002/160040691/00/000"/>
        <s v="2002/160040691/01/000"/>
        <s v="2002/E/107876781/03/000"/>
        <s v="2002/E/1078781/02/000"/>
        <n v="22214272"/>
        <s v="'14220011190100000062"/>
        <s v="2690000138 04"/>
        <s v="2690000337 03"/>
        <n v="30003393"/>
        <s v="OG-18-2202-3315-00000028"/>
        <s v="'23060036180200000022"/>
        <s v="'2999202466609300000"/>
        <s v="'2999203175548500000"/>
        <s v="141400/11/2018/737"/>
        <s v="141400/11/2018/738"/>
        <s v="141400/44/2018/101"/>
        <s v="141400/44/2018/102"/>
        <s v="141400/48/2018/2149"/>
        <s v="141400/48/2018/2150"/>
        <s v="141400/48/2018/2237"/>
        <s v="141400/48/2018/2238"/>
        <s v="141400/48/2018/2239"/>
        <s v="LWC/I2548354/71/02/005537"/>
        <s v="'91000036191500000014"/>
        <s v="'91000036191700000002"/>
        <n v="302102591"/>
        <n v="668111383"/>
        <s v="0668111383 05"/>
        <n v="2250015394"/>
        <n v="2309002394"/>
        <n v="3.1142029633600998E+18"/>
        <s v="OG-19-2202-1018-00000053"/>
        <s v="OG-19-2202-3383-00000008"/>
        <s v="PROHLN000242106"/>
        <n v="1.2030046182479999E+19"/>
        <n v="1.203004619248E+19"/>
        <s v="P0319200002/9999/100065"/>
        <s v="2018-F0541357-FRE"/>
        <s v="'11120044170300000009"/>
        <n v="8540162"/>
        <s v="'0000000008540162-01"/>
        <n v="304001926"/>
        <n v="304003761"/>
        <s v="FM00104260000100"/>
        <s v="2412/202063061201000"/>
        <n v="2302003012"/>
        <n v="41045400"/>
        <n v="41045403"/>
        <s v="2018-C1742872-MLO"/>
        <n v="8502066"/>
        <s v="0000000008502066-01"/>
        <n v="2.9992015408021002E+18"/>
        <s v="4101190600000030-00"/>
        <s v="OG-19-2202-0425-00000018"/>
        <s v="OG-19-2202-3304-00000007"/>
        <s v="OG-19-2202-3315-00000007-1"/>
        <s v="OG-19-2202-3383-00000003"/>
        <s v="OG-19-2202-4002-00000009"/>
        <s v="OG-19-2202-4004-00000034"/>
        <s v="OG-19-2202-4004-00000038"/>
        <s v="OG-19-2202-4010-00000762"/>
        <s v="OG-19-2202-4010-00000789"/>
        <s v="OG-19-2202-9931-00001420"/>
        <s v="OG-20-2202-0425-00000017"/>
        <s v="OG-20-2202-3304-00000009"/>
        <s v="OG-20-2202-3315-00000012"/>
        <s v="OG-20-2202-3383-00000002"/>
        <s v="OG-20-2202-4002-00000010"/>
        <s v="OG-20-2202-4004-00000062"/>
        <s v="OG-20-2202-4004-00000064"/>
        <s v="OG-20-2202-4010-00000869"/>
        <s v="OG-20-2202-4010-00000905"/>
        <s v="OG-20-2202-9931-00032558"/>
        <n v="301004728"/>
        <s v="0301004728-2019"/>
        <n v="600010004"/>
        <s v="0600010004 01"/>
        <s v="0600010004 02"/>
        <n v="640002231"/>
        <s v="0640002231 03"/>
        <s v="0640002231 04"/>
        <n v="22515779"/>
        <n v="22531899"/>
        <n v="32099602"/>
        <s v="32099602-01"/>
        <n v="3.2134002011810001E+23"/>
        <n v="3.213400201191E+23"/>
        <s v="APG/I2064820/71/11/006144"/>
        <s v="APG/I2064820/71/11/006343"/>
        <s v="GHS/Q0226519/71"/>
        <s v="GHS/Q1166066/71"/>
        <s v="LWC/I2328626/71/04/005537"/>
        <s v="OG-18-2202-1018-00000028"/>
        <s v="OG-19-2202-1018-00000047"/>
        <s v="4016 X 166425941 00 000"/>
        <n v="2309004639"/>
        <n v="43170512"/>
        <n v="43193940"/>
        <s v="141400/48/2020/1134"/>
        <n v="2.3060011180300001E+19"/>
        <n v="3.1030011191E+17"/>
        <n v="3.1030049191E+17"/>
        <n v="9.90000111903E+19"/>
        <n v="9.9000046190100005E+19"/>
        <n v="9.9000046190799995E+19"/>
        <n v="9.9000044180300005E+19"/>
        <n v="9.9000044190299996E+19"/>
        <s v="'0000000008539844-01"/>
        <s v="00000000085/39886"/>
        <n v="8539944"/>
        <s v="'0000000008539944-01"/>
        <s v="00000000086/43966"/>
        <n v="41045915"/>
        <n v="2690000174"/>
        <n v="300004329"/>
        <s v="'0300004329"/>
        <n v="304001755"/>
        <s v="'0304001755"/>
        <n v="640001622"/>
        <n v="655001664"/>
        <s v="'0655001664 03"/>
        <s v="0830016972 02"/>
        <s v="0830016972Â 01"/>
        <s v="'12063453"/>
        <n v="1.2140036170800001E+19"/>
        <s v="121400/36/17/17/00000005 "/>
        <s v="121400/36/17/30/00000014"/>
        <s v="'12140036180800000001"/>
        <s v="'12140036181700000021"/>
        <s v="'12140036183000000021"/>
        <n v="2302003268"/>
        <s v="'2302003268"/>
        <n v="2309003346"/>
        <n v="2690000349"/>
        <n v="55020309"/>
        <s v="2018-F0513845-BSS"/>
        <s v="2018-L0116737-FWC"/>
        <s v="2018-L0116800-PBL"/>
        <s v="2019-F0673106-BSS"/>
        <s v="2019-L0138835-FWC"/>
        <s v="2019-L0139704-PBL"/>
        <n v="505613"/>
        <s v="FGP-24-18-7001720-01-000"/>
        <s v="FGP-24-19-7003140-02-000"/>
        <s v="H0088766"/>
        <s v="141100/48/2019/48"/>
        <s v="GTL 3193894"/>
        <s v="GTL3304779"/>
        <s v="0260009050 00"/>
        <n v="2309002897"/>
        <n v="206312000000"/>
        <n v="206314000000"/>
        <n v="8907502"/>
        <s v="0000000008907502-01"/>
        <s v="020P000098802000"/>
        <s v="020P000098803000"/>
        <n v="2280082714"/>
        <s v="000000000086/4398"/>
        <n v="8539756"/>
        <s v="'0000000008539756-01"/>
        <s v="'0000000008539844"/>
        <s v="'0000000008643898-01"/>
        <n v="1.6026192112042202E+17"/>
        <s v="'99000044180400000024"/>
        <s v="LW/00009151000100"/>
        <s v="2412/202312723700000"/>
        <s v="OG-18-2202-4091-00000964"/>
        <s v="1213001118P112967501"/>
        <s v="'310304111810000477"/>
        <n v="43177302"/>
        <n v="43179225"/>
        <s v="OG-19-2202-4091-00000967"/>
        <s v="YB00020403000100"/>
        <s v="31030411/17/10000760"/>
        <s v="31030/459/1710000154"/>
        <s v="2999/202296981100000"/>
        <s v="2999202758217600000&quot;"/>
        <n v="2.9992028732742001E+18"/>
        <n v="2.9992028733097999E+18"/>
        <s v="141100/48/2019/4225"/>
        <s v="2002/132282540/02/000"/>
        <s v="2018-B0100354-FBG"/>
        <s v="2018-F0512344-FRE"/>
        <s v="2018-F0512462-FLO"/>
        <s v="2018-L0116963-CGL"/>
        <s v="2412/2024 4046 0100 000"/>
        <n v="9.1000036171699995E+19"/>
        <n v="9.1000036181700002E+19"/>
        <n v="304001140"/>
        <n v="635003567"/>
        <s v="0635003567 00"/>
        <s v="4010/118287210/02/000"/>
        <s v="4010/118433486/02/000"/>
        <s v="4010/118434222/02/000"/>
        <n v="15552994"/>
        <n v="9.9000011190100001E+19"/>
        <n v="14055133"/>
        <n v="2000010048"/>
        <n v="304001925"/>
        <n v="304003763"/>
        <s v="0640002526 02"/>
        <s v="1003/126704810/01/000"/>
        <s v="1003/126704810/02/000"/>
        <n v="11988092"/>
        <n v="2304001082"/>
        <s v="2304001082-01"/>
        <n v="2.4142020928135997E+18"/>
        <s v="2600010787 00"/>
        <s v="2600011209 00"/>
        <s v="2600015265 00"/>
        <n v="2640011190"/>
        <n v="3.1142011248201999E+18"/>
        <n v="32119154"/>
        <s v="4001/117090005/02/0000"/>
        <s v="4001/117090005/03/000"/>
        <s v="4001/122835467/01"/>
        <s v="4001/122835467/02/000"/>
        <s v="4001/122835467/02/000 "/>
        <s v="4001/122835467/03/000"/>
        <s v="4092/147 968178/00/000"/>
        <s v="4092/151965577/01/000"/>
        <n v="44180169"/>
        <s v="ER00004563000100"/>
        <s v="OG-19-2202-1002-00001901"/>
        <s v="OG-19-2202-1002-00001981"/>
        <s v="OG-19-2202-4001-00011127"/>
        <s v="OG-19-2202-4010-00002245"/>
        <s v="'001P000202300000"/>
        <s v="'001P000203500000"/>
        <s v="111200/11/2018/98"/>
        <n v="1.1120036171000001E+19"/>
        <s v="'11120036181000000012"/>
        <s v="'11120044170300000014"/>
        <s v="11120044180300000010'"/>
        <s v="'11120044180300000011"/>
        <s v="'11120044180300000012"/>
        <s v="'11120044180800000002"/>
        <s v="'11120044180800000003"/>
        <s v="'11120044180800000006"/>
        <s v="1210001119P104351661'"/>
        <s v="'1213004416P107726014 / 1213002116P107726019"/>
        <s v="1213004416P107726014  (SCE)/1213002116P107726019 ( MCE)"/>
        <s v="1213004416P107744588 "/>
        <s v="'1213004416P109402880"/>
        <s v="141400/11/2018/484"/>
        <s v="141400/48/2018/1288"/>
        <s v="'23070044150300000010"/>
        <s v="'23070044170300000002"/>
        <n v="2309003004"/>
        <s v="'42040044180300000018"/>
        <s v="'42040044180300000033"/>
        <s v="'42040044180300000057"/>
        <s v="5004/118413988/00/000"/>
        <s v="'500413128488100000"/>
        <s v="2002/174911788/00/000"/>
        <s v="'2414201438068601000"/>
        <s v="'310300111910000371"/>
        <s v="OG-19-2202-1018-00000036"/>
        <s v="YB00015574000102"/>
        <s v="YB00015574000103"/>
        <s v="'2411 2020 9689 0500 000"/>
        <s v="'310300111910000396"/>
        <s v="'310300111910000397"/>
        <s v="MD004600"/>
        <s v="0865085175 00 00"/>
        <s v="2002/160095852/00/000"/>
        <n v="22214171"/>
        <n v="22341873"/>
        <s v="'21300031180100007178"/>
        <s v="'310300111910000395"/>
        <n v="301004265"/>
        <s v="0301004265-1"/>
        <n v="195269000000"/>
        <n v="2.4122020718290002E+18"/>
        <s v="2412 2020 7182 9001 000"/>
        <s v="4101191100000008-00"/>
        <n v="41050127"/>
        <n v="43169018"/>
        <n v="54522170"/>
        <s v="OG-19-2202-4001-00004011"/>
        <s v="OG-19-2202-4004-00000044"/>
        <s v="OG-19-2202-4010-00000816"/>
        <s v="OG-19-2202-4010-00000817"/>
        <s v="OG-19-2202-4011-00000127"/>
        <s v="OG-20-2202-4004-00000043"/>
        <s v="OG-20-2202-4004-00000066"/>
        <s v="OG-20-2202-4010-00000924"/>
        <s v="0000000007919559-01"/>
        <s v="2001/161822918/00/000"/>
        <n v="2280014070"/>
        <n v="43187020"/>
        <s v="0865082088 00"/>
        <n v="1.11200441808E+19"/>
        <n v="1.1120044185899999E+19"/>
        <s v="4016/138636598/01/000"/>
        <s v="2005/162167315/00/000"/>
        <n v="3.1142027482102001E+18"/>
        <s v="0000000007404252-01"/>
        <s v="0000000007404252-02"/>
        <n v="10619837"/>
        <s v="0000000010619837-01"/>
        <s v="1011/142530053/00/000"/>
        <s v="1011/142530053/01/000"/>
        <n v="1.60261822110088E+17"/>
        <n v="3.1142029974272998E+18"/>
        <n v="3.1242015891005998E+18"/>
        <s v="4006/131284920/01/000"/>
        <s v="4006/131284920/02/000"/>
        <s v="4010/121054809/01/000"/>
        <s v="4010/121054809/02/000"/>
        <s v="4016 138636598 02 000"/>
        <s v="5002/131802941/01/000"/>
        <s v="5002/131802941/02/000"/>
        <s v="LQX/I2508418/71/02/005537"/>
        <s v="NBI Domestic"/>
        <s v="NBI Export"/>
        <s v="OG-18-2202-1018-00000036"/>
        <s v="OG-18-2202-3383-00000005"/>
        <s v="OG-19-2202-1018-00000052"/>
        <s v="OG-19-2202-3383-00000007"/>
        <s v="PROHLN000005719"/>
        <n v="2250007836"/>
        <n v="2250007837"/>
        <s v="'2309003157"/>
        <s v="'2309003157 01"/>
        <n v="9.9000011160099996E+19"/>
        <n v="9.9000011170100003E+19"/>
        <s v="99000011170100000135'"/>
        <s v="'99000011170100000412"/>
        <s v="99000011180100000149'"/>
        <n v="9.9000011180099994E+19"/>
        <s v="'99000011180100000284"/>
        <s v="'99000011180100000303"/>
        <s v="'99000011180100000339"/>
        <s v="'99000011180100000340"/>
        <s v="'99000011180100000352"/>
        <s v="'99000011180100000353"/>
        <s v="'99000011190100000078"/>
        <s v="'99000011190100000079"/>
        <s v="'99000011190100000121"/>
        <n v="9.9000021170200003E+19"/>
        <s v="'99000021180100000013"/>
        <s v="'99000036181500000054"/>
        <n v="9.9000044160300007E+19"/>
        <n v="9.9000044165800002E+19"/>
        <n v="9.9000044170400006E+19"/>
        <n v="9.9000044170699997E+19"/>
        <s v="'99000044175800000017"/>
        <s v="'99000044180300000004"/>
        <s v="'99000044180300000009"/>
        <s v="'99000044180300000022"/>
        <s v="'99000044180300000047"/>
        <s v="'99000044180300000048"/>
        <s v="'99000044180300000053"/>
        <s v="'99000044180300000056"/>
        <s v="'99000044180300000064"/>
        <s v="'99000044180300000074"/>
        <s v="'99000044180300000076"/>
        <s v="'99000044180300000078"/>
        <n v="9.9000044180700004E+19"/>
        <s v="'99000044180700000011"/>
        <s v="'99000044180700000012"/>
        <n v="9.9000044185099993E+19"/>
        <n v="9.9000044185799999E+19"/>
        <s v="'99000044185800000014"/>
        <s v="'99000044185900000001"/>
        <s v="'99000044190300000004"/>
        <s v="'99000044190300000023"/>
        <s v="'99000044190300000046"/>
        <s v="'99000044190700000001"/>
        <s v="''99000044190700000001"/>
        <s v="'99000044190700000002"/>
        <s v="'99000044196500000008"/>
        <n v="9.9000046172479996E+19"/>
        <s v="'99000046182400000003"/>
        <n v="9.90000461824E+19"/>
        <s v="'99000046182400000039"/>
        <s v="'99000046182400000053"/>
        <s v="'99000046182400000054"/>
        <s v="'99000046182400000055"/>
        <s v="'99000046192400000001"/>
        <s v="'99000046192400000020"/>
        <s v="'99000046192400000039"/>
        <s v="'99000046192400000057"/>
        <s v="'99000046192400000058"/>
        <s v="'99000046192400000059"/>
        <s v="'99000046192400000060"/>
        <s v="&quot;_x0009_99000048170300000007&quot;"/>
        <n v="1.6023182843E+17"/>
        <s v="HG00003377000100"/>
        <n v="41047870"/>
        <s v="0865000748 01"/>
        <s v="0865000748 02"/>
        <n v="22364363"/>
        <n v="22387698"/>
        <n v="9.9000036180199997E+19"/>
        <n v="32117648"/>
        <n v="43152633"/>
        <n v="43167538"/>
        <n v="43167694"/>
        <n v="43191701"/>
        <n v="9.9000044170299998E+19"/>
        <n v="9.9000044190300006E+17"/>
        <s v="LWC/I2688106/71/10/006144"/>
        <s v="M6867997"/>
        <s v="M7016785"/>
        <s v="'310304491710000022"/>
        <s v="OG-20-2202-3305-00000123"/>
        <n v="2280038722"/>
        <n v="43170791"/>
        <n v="43182398"/>
        <n v="4318239800002"/>
        <n v="43189992"/>
        <n v="43190133"/>
        <s v="OG-19-2201-0420-00000001"/>
        <s v="OG-19-2201-0425-00000001"/>
        <s v="OG-19-2201-4001-00000061"/>
        <s v="OG-19-2201-4001-00000063"/>
        <s v="OG-19-2201-4005-00000001"/>
        <s v="OG-20-2201-9931-00000664"/>
        <s v="OG-19-2201-4011-00000002"/>
        <s v="0000000007817932-01"/>
        <s v="0000000007817932-02"/>
        <n v="3.1242020675749002E+18"/>
        <s v="0526002817P114267969/0"/>
        <s v="0526004217P114582552/0"/>
        <n v="5051621"/>
        <n v="43145480"/>
        <n v="43168449"/>
        <n v="43191791"/>
        <n v="2.2210011170099999E+19"/>
        <n v="2.2210021170199998E+19"/>
        <n v="2.2210046170099999E+19"/>
        <n v="3.1142019576752998E+18"/>
        <n v="3.1142031258438999E+18"/>
        <s v="MCO/I3350570/71/01/006343"/>
        <s v="PBI/I3352741/71/01/006343"/>
        <s v="PFS/I3353707/71/01/006343"/>
        <n v="33393"/>
        <n v="3393"/>
        <n v="2301001342"/>
        <n v="2302002435"/>
        <s v="4006/79486382/05/000"/>
        <s v="4010/141353816/01/000"/>
        <s v="4066/140501600/01/000"/>
        <s v="4086/160357783/00/000"/>
        <n v="54407334"/>
        <s v="H0048996"/>
        <s v="H0056637"/>
        <s v="020W000078800000"/>
        <s v="0830017645 02"/>
        <n v="2640009793"/>
        <s v="OG-19-2202-0425-00000002"/>
        <s v="OG-19-2202-0425-00000003"/>
        <s v="OG-19-2202-1018-00000009"/>
        <s v="OG-19-2202-4001-00007099"/>
        <s v="OG-19-2202-4002-00000005"/>
        <s v="OG-19-2202-4003-00000012"/>
        <s v="OG-19-2202-4004-00000010"/>
        <s v="OG-19-2202-4010-00000104"/>
        <s v="OG-19-2202-4010-00000159"/>
        <s v="OG-19-2202-4011-00000003"/>
        <s v="OG-19-2202-9931-00000002"/>
        <s v="OG-19-2202-9931-00000163"/>
        <n v="2.1300042180100002E+19"/>
        <s v="2200130820 02"/>
        <s v="4016/120415654/02/00"/>
        <s v="4016/120415654/03/00"/>
        <s v="AG00059046000100"/>
        <s v="OG-19-2202-3315-00000009"/>
        <s v="OG-20-2202-3315-00000009"/>
        <s v="P0019200001/9999/100301"/>
        <s v="P0218200001/9999/100262"/>
        <s v="0830018887 01"/>
        <s v="0830018888 01"/>
        <s v="OG-19-2202-1018-00000060"/>
        <n v="12031703"/>
        <n v="2.4142025629033999E+18"/>
        <n v="41040284"/>
        <n v="41046110"/>
        <s v="HCL"/>
        <n v="2.1300036181700002E+19"/>
        <n v="2.1300036191700001E+19"/>
        <s v="'2200060187 06"/>
        <n v="43168456"/>
        <n v="43191787"/>
        <n v="431172859"/>
        <n v="43196279"/>
        <s v="OG-19-2202-1005-00000153"/>
        <s v="OG-19-2202-4097-00000073"/>
        <s v="OG-19-2202-4097-00000077"/>
        <s v="OG-19-2202-4097-00000079"/>
        <s v="OG-20-2202-1005-00000171-2019"/>
        <s v="OG-20-2202-4097-00000170"/>
        <s v="OG-20-2202-4097-00000171"/>
        <s v="OG-20-2202-4097-00000201"/>
        <s v="'2411202761687800000"/>
        <n v="304003070"/>
        <s v="ST20002720000101"/>
        <s v="'ST20003045000100"/>
        <s v="ST20003618000100"/>
        <s v="ST20003619000100"/>
        <s v="STS1086243000100"/>
        <n v="1.31000501801E+19"/>
        <n v="41048751"/>
        <n v="41048762"/>
        <n v="41048763"/>
        <s v="100200080123/01/00"/>
        <s v="10020080123/0000"/>
        <s v="LPGPA0000000200"/>
        <s v="LPGPA0000000200/01"/>
        <s v="4025/136366502/02/000"/>
        <n v="41045707"/>
        <n v="3000001017"/>
        <n v="3.1142029652485002E+18"/>
        <s v="OG-19-2202-1018-00000054"/>
        <s v="OG-19-2202-3383-00000010"/>
        <s v="OG-19-2201-4001-00001050"/>
        <s v="OG-19-2201-4001-00000973"/>
        <n v="505373"/>
        <s v="505373-01"/>
        <n v="51995029"/>
        <n v="52916488"/>
        <n v="52971603"/>
        <n v="54445288"/>
        <s v="H0067187"/>
        <s v="4016 X 185834560 00 000"/>
        <n v="3.1242012736917002E+18"/>
        <m/>
      </sharedItems>
    </cacheField>
    <cacheField name="policy_status" numFmtId="0">
      <sharedItems containsBlank="1" count="3">
        <s v="Active"/>
        <s v="Inactive"/>
        <m/>
      </sharedItems>
    </cacheField>
    <cacheField name="policy_start_date" numFmtId="14">
      <sharedItems containsNonDate="0" containsDate="1" containsString="0" containsBlank="1" minDate="2015-10-13T00:00:00" maxDate="2020-05-19T00:00:00" count="306">
        <d v="2018-04-19T00:00:00"/>
        <d v="2019-05-01T00:00:00"/>
        <d v="2018-09-13T00:00:00"/>
        <d v="2019-09-13T00:00:00"/>
        <d v="2018-11-06T00:00:00"/>
        <d v="2019-02-01T00:00:00"/>
        <d v="2019-06-25T00:00:00"/>
        <d v="2018-04-25T00:00:00"/>
        <d v="2019-01-11T00:00:00"/>
        <d v="2019-05-20T00:00:00"/>
        <d v="2018-05-20T00:00:00"/>
        <d v="2018-06-12T00:00:00"/>
        <d v="2019-08-26T00:00:00"/>
        <d v="2019-01-01T00:00:00"/>
        <d v="2018-04-01T00:00:00"/>
        <d v="2018-05-11T00:00:00"/>
        <d v="2019-04-01T00:00:00"/>
        <d v="2018-04-06T00:00:00"/>
        <d v="2019-04-06T00:00:00"/>
        <d v="2018-08-20T00:00:00"/>
        <d v="2018-09-11T00:00:00"/>
        <d v="2018-03-27T00:00:00"/>
        <d v="2018-08-14T00:00:00"/>
        <d v="2019-09-01T00:00:00"/>
        <d v="2018-09-01T00:00:00"/>
        <d v="2018-08-01T00:00:00"/>
        <d v="2018-09-27T00:00:00"/>
        <d v="2018-03-01T00:00:00"/>
        <d v="2019-03-01T00:00:00"/>
        <d v="2018-04-02T00:00:00"/>
        <d v="2018-06-29T00:00:00"/>
        <d v="2019-06-29T00:00:00"/>
        <d v="2018-01-03T00:00:00"/>
        <d v="2018-11-01T00:00:00"/>
        <d v="2019-11-14T00:00:00"/>
        <d v="2018-10-08T00:00:00"/>
        <d v="2017-10-08T00:00:00"/>
        <d v="2017-11-01T00:00:00"/>
        <d v="2019-04-12T00:00:00"/>
        <d v="2018-08-25T00:00:00"/>
        <d v="2018-11-30T00:00:00"/>
        <d v="2019-03-31T00:00:00"/>
        <d v="2018-10-04T00:00:00"/>
        <d v="2019-12-02T00:00:00"/>
        <d v="2019-05-23T00:00:00"/>
        <d v="2018-09-05T00:00:00"/>
        <d v="2017-10-17T00:00:00"/>
        <d v="2018-10-17T00:00:00"/>
        <d v="2019-09-05T00:00:00"/>
        <d v="2018-01-01T00:00:00"/>
        <d v="2019-09-16T00:00:00"/>
        <d v="2018-08-10T00:00:00"/>
        <d v="2019-08-10T00:00:00"/>
        <d v="2018-07-01T00:00:00"/>
        <d v="2018-09-16T00:00:00"/>
        <d v="2017-11-27T00:00:00"/>
        <d v="2018-02-27T00:00:00"/>
        <d v="2019-02-27T00:00:00"/>
        <d v="2019-01-29T00:00:00"/>
        <d v="2019-01-07T00:00:00"/>
        <d v="2018-08-27T00:00:00"/>
        <d v="2019-03-19T00:00:00"/>
        <d v="2019-11-01T00:00:00"/>
        <d v="2019-05-17T00:00:00"/>
        <d v="2018-07-02T00:00:00"/>
        <d v="2019-07-01T00:00:00"/>
        <d v="2019-08-02T00:00:00"/>
        <d v="2018-09-30T00:00:00"/>
        <d v="2019-09-30T00:00:00"/>
        <d v="2018-03-16T00:00:00"/>
        <d v="2019-03-16T00:00:00"/>
        <d v="2019-04-16T00:00:00"/>
        <d v="2019-04-02T00:00:00"/>
        <d v="2019-04-17T00:00:00"/>
        <d v="2019-10-27T00:00:00"/>
        <d v="2018-01-23T00:00:00"/>
        <d v="2019-01-23T00:00:00"/>
        <d v="2018-07-31T00:00:00"/>
        <d v="2019-07-31T00:00:00"/>
        <d v="2018-11-27T00:00:00"/>
        <d v="2019-11-27T00:00:00"/>
        <d v="2018-04-13T00:00:00"/>
        <d v="2017-10-27T00:00:00"/>
        <d v="2018-10-27T00:00:00"/>
        <d v="2019-02-22T00:00:00"/>
        <d v="2019-02-06T00:00:00"/>
        <d v="2019-08-07T00:00:00"/>
        <d v="2019-11-08T00:00:00"/>
        <d v="2019-02-28T00:00:00"/>
        <d v="2019-09-08T00:00:00"/>
        <d v="2018-04-04T00:00:00"/>
        <d v="2018-06-22T00:00:00"/>
        <d v="2019-04-25T00:00:00"/>
        <d v="2019-09-11T00:00:00"/>
        <d v="2019-09-22T00:00:00"/>
        <d v="2019-03-30T00:00:00"/>
        <d v="2017-12-31T00:00:00"/>
        <d v="2018-01-31T00:00:00"/>
        <d v="2019-01-31T00:00:00"/>
        <d v="2018-12-14T00:00:00"/>
        <d v="2018-02-11T00:00:00"/>
        <d v="2019-02-11T00:00:00"/>
        <d v="2018-06-23T00:00:00"/>
        <d v="2019-06-23T00:00:00"/>
        <d v="2019-04-24T00:00:00"/>
        <d v="2018-06-13T00:00:00"/>
        <d v="2019-05-02T00:00:00"/>
        <d v="2019-02-16T00:00:00"/>
        <d v="2018-02-24T00:00:00"/>
        <d v="2019-02-24T00:00:00"/>
        <d v="2018-02-26T00:00:00"/>
        <d v="2019-02-26T00:00:00"/>
        <d v="2019-03-11T00:00:00"/>
        <d v="2019-11-15T00:00:00"/>
        <d v="2019-03-12T00:00:00"/>
        <d v="2018-01-22T00:00:00"/>
        <d v="2018-02-20T00:00:00"/>
        <d v="2018-11-28T00:00:00"/>
        <d v="2018-12-29T00:00:00"/>
        <d v="2019-02-20T00:00:00"/>
        <d v="2019-02-08T00:00:00"/>
        <d v="2018-03-10T00:00:00"/>
        <d v="2018-06-01T00:00:00"/>
        <d v="2019-04-22T00:00:00"/>
        <d v="2019-07-08T00:00:00"/>
        <d v="2018-09-26T00:00:00"/>
        <d v="2017-12-12T00:00:00"/>
        <d v="2018-12-12T00:00:00"/>
        <d v="2017-12-01T00:00:00"/>
        <d v="2018-12-01T00:00:00"/>
        <d v="2018-05-25T00:00:00"/>
        <d v="2019-07-29T00:00:00"/>
        <d v="2019-07-26T00:00:00"/>
        <d v="2018-07-28T00:00:00"/>
        <d v="2019-07-28T00:00:00"/>
        <d v="2018-07-10T00:00:00"/>
        <d v="2018-02-07T00:00:00"/>
        <d v="2020-01-01T00:00:00"/>
        <d v="2018-07-20T00:00:00"/>
        <d v="2018-06-11T00:00:00"/>
        <d v="2017-07-01T00:00:00"/>
        <d v="2018-05-01T00:00:00"/>
        <d v="2017-09-28T00:00:00"/>
        <d v="2018-09-28T00:00:00"/>
        <d v="2019-09-28T00:00:00"/>
        <d v="2018-04-09T00:00:00"/>
        <d v="2018-01-19T00:00:00"/>
        <d v="2019-04-30T00:00:00"/>
        <d v="2019-02-17T00:00:00"/>
        <d v="2019-03-04T00:00:00"/>
        <d v="2019-02-18T00:00:00"/>
        <d v="2019-04-05T00:00:00"/>
        <d v="2019-04-18T00:00:00"/>
        <d v="2017-08-02T00:00:00"/>
        <d v="2018-03-23T00:00:00"/>
        <d v="2019-03-23T00:00:00"/>
        <d v="2018-08-09T00:00:00"/>
        <d v="2018-12-13T00:00:00"/>
        <d v="2018-12-11T00:00:00"/>
        <d v="2018-07-14T00:00:00"/>
        <d v="2019-06-26T00:00:00"/>
        <d v="2016-08-29T00:00:00"/>
        <d v="2016-08-26T00:00:00"/>
        <d v="2016-09-23T00:00:00"/>
        <d v="2017-10-21T00:00:00"/>
        <d v="2015-10-13T00:00:00"/>
        <d v="2017-05-19T00:00:00"/>
        <d v="2018-05-29T00:00:00"/>
        <d v="2018-08-28T00:00:00"/>
        <d v="2018-12-06T00:00:00"/>
        <d v="2019-03-26T00:00:00"/>
        <d v="2016-09-21T00:00:00"/>
        <d v="2017-06-01T00:00:00"/>
        <d v="2019-06-30T00:00:00"/>
        <d v="2017-06-30T00:00:00"/>
        <d v="2018-06-30T00:00:00"/>
        <d v="2018-01-12T00:00:00"/>
        <d v="2019-01-12T00:00:00"/>
        <d v="2018-01-16T00:00:00"/>
        <d v="2020-01-17T00:00:00"/>
        <d v="2019-09-12T00:00:00"/>
        <d v="2018-09-12T00:00:00"/>
        <d v="2019-02-15T00:00:00"/>
        <d v="2018-03-09T00:00:00"/>
        <d v="2019-03-09T00:00:00"/>
        <d v="2018-11-10T00:00:00"/>
        <d v="2020-01-12T00:00:00"/>
        <d v="2019-11-10T00:00:00"/>
        <d v="2019-11-25T00:00:00"/>
        <d v="2018-07-11T00:00:00"/>
        <d v="2019-07-09T00:00:00"/>
        <d v="2019-01-09T00:00:00"/>
        <d v="2019-05-16T00:00:00"/>
        <d v="2019-07-11T00:00:00"/>
        <d v="2019-07-10T00:00:00"/>
        <d v="2018-12-28T00:00:00"/>
        <d v="2019-01-08T00:00:00"/>
        <d v="2019-01-19T00:00:00"/>
        <d v="2018-12-07T00:00:00"/>
        <d v="2019-01-03T00:00:00"/>
        <d v="2019-04-11T00:00:00"/>
        <d v="2018-10-24T00:00:00"/>
        <d v="2019-10-26T00:00:00"/>
        <d v="2019-10-25T00:00:00"/>
        <d v="2018-05-31T00:00:00"/>
        <d v="2019-09-19T00:00:00"/>
        <d v="2019-01-02T00:00:00"/>
        <d v="2018-05-15T00:00:00"/>
        <d v="2019-05-15T00:00:00"/>
        <d v="2017-08-22T00:00:00"/>
        <d v="2018-08-22T00:00:00"/>
        <d v="2018-05-26T00:00:00"/>
        <d v="2019-05-26T00:00:00"/>
        <d v="2018-02-16T00:00:00"/>
        <d v="2019-01-21T00:00:00"/>
        <d v="2018-07-03T00:00:00"/>
        <d v="2019-07-03T00:00:00"/>
        <d v="2017-02-26T00:00:00"/>
        <d v="2016-12-31T00:00:00"/>
        <d v="2017-06-28T00:00:00"/>
        <d v="2017-07-06T00:00:00"/>
        <d v="2018-02-14T00:00:00"/>
        <d v="2018-06-28T00:00:00"/>
        <d v="2019-01-16T00:00:00"/>
        <d v="2019-02-14T00:00:00"/>
        <d v="2019-06-28T00:00:00"/>
        <d v="2019-07-20T00:00:00"/>
        <d v="2017-06-06T00:00:00"/>
        <d v="2017-01-09T00:00:00"/>
        <d v="2017-02-08T00:00:00"/>
        <d v="2016-10-20T00:00:00"/>
        <d v="2016-12-27T00:00:00"/>
        <d v="2017-03-29T00:00:00"/>
        <d v="2017-08-07T00:00:00"/>
        <d v="2017-06-17T00:00:00"/>
        <d v="2017-10-09T00:00:00"/>
        <d v="2018-04-20T00:00:00"/>
        <d v="2018-04-30T00:00:00"/>
        <d v="2018-06-27T00:00:00"/>
        <d v="2018-09-25T00:00:00"/>
        <d v="2018-10-20T00:00:00"/>
        <d v="2019-03-07T00:00:00"/>
        <d v="2019-03-27T00:00:00"/>
        <d v="2019-03-25T00:00:00"/>
        <d v="2018-07-18T00:00:00"/>
        <d v="2018-09-10T00:00:00"/>
        <d v="2019-04-20T00:00:00"/>
        <d v="2019-09-27T00:00:00"/>
        <d v="2019-07-18T00:00:00"/>
        <d v="2017-04-27T00:00:00"/>
        <d v="2018-04-27T00:00:00"/>
        <d v="2018-06-07T00:00:00"/>
        <d v="2018-07-16T00:00:00"/>
        <d v="2019-04-27T00:00:00"/>
        <d v="2019-06-12T00:00:00"/>
        <d v="2019-07-16T00:00:00"/>
        <d v="2019-07-15T00:00:00"/>
        <d v="2018-08-06T00:00:00"/>
        <d v="2019-07-05T00:00:00"/>
        <d v="2018-12-24T00:00:00"/>
        <d v="2018-09-06T00:00:00"/>
        <d v="2017-11-10T00:00:00"/>
        <d v="2018-06-15T00:00:00"/>
        <d v="2018-06-06T00:00:00"/>
        <d v="2019-07-02T00:00:00"/>
        <d v="2018-02-02T00:00:00"/>
        <d v="2018-02-21T00:00:00"/>
        <d v="2018-07-09T00:00:00"/>
        <d v="2018-10-09T00:00:00"/>
        <d v="2019-04-10T00:00:00"/>
        <d v="2019-03-29T00:00:00"/>
        <d v="2018-03-25T00:00:00"/>
        <d v="2019-02-19T00:00:00"/>
        <d v="2020-05-18T00:00:00"/>
        <d v="2019-06-10T00:00:00"/>
        <d v="2019-06-11T00:00:00"/>
        <d v="2019-11-19T00:00:00"/>
        <d v="2018-12-16T00:00:00"/>
        <d v="2019-12-16T00:00:00"/>
        <d v="2018-01-10T00:00:00"/>
        <d v="2018-03-26T00:00:00"/>
        <d v="2019-11-22T00:00:00"/>
        <d v="2019-12-26T00:00:00"/>
        <d v="2017-07-03T00:00:00"/>
        <d v="2018-10-19T00:00:00"/>
        <d v="2018-06-08T00:00:00"/>
        <d v="2018-06-03T00:00:00"/>
        <d v="2018-10-15T00:00:00"/>
        <d v="2018-05-09T00:00:00"/>
        <d v="2019-07-14T00:00:00"/>
        <d v="2018-07-23T00:00:00"/>
        <d v="2019-07-23T00:00:00"/>
        <d v="2019-04-09T00:00:00"/>
        <d v="2019-05-03T00:00:00"/>
        <d v="2018-09-22T00:00:00"/>
        <d v="2018-09-21T00:00:00"/>
        <d v="2019-09-21T00:00:00"/>
        <d v="2019-04-19T00:00:00"/>
        <d v="2018-11-29T00:00:00"/>
        <d v="2019-01-06T00:00:00"/>
        <d v="2019-04-08T00:00:00"/>
        <d v="2019-08-28T00:00:00"/>
        <d v="2019-01-04T00:00:00"/>
        <d v="2018-01-02T00:00:00"/>
        <d v="2018-02-28T00:00:00"/>
        <m/>
      </sharedItems>
      <fieldGroup par="21"/>
    </cacheField>
    <cacheField name="policy_end_date" numFmtId="14">
      <sharedItems containsNonDate="0" containsDate="1" containsString="0" containsBlank="1" minDate="2017-12-30T00:00:00" maxDate="2027-05-29T00:00:00" count="318">
        <d v="2019-04-18T00:00:00"/>
        <d v="2020-04-30T00:00:00"/>
        <d v="2019-09-12T00:00:00"/>
        <d v="2020-09-12T00:00:00"/>
        <d v="2019-11-05T00:00:00"/>
        <d v="2020-01-31T00:00:00"/>
        <d v="2020-06-24T00:00:00"/>
        <d v="2019-04-24T00:00:00"/>
        <d v="2020-01-10T00:00:00"/>
        <d v="2020-05-19T00:00:00"/>
        <d v="2019-05-19T00:00:00"/>
        <d v="2019-06-11T00:00:00"/>
        <d v="2020-08-25T00:00:00"/>
        <d v="2019-12-31T00:00:00"/>
        <d v="2019-03-31T00:00:00"/>
        <d v="2019-05-10T00:00:00"/>
        <d v="2020-03-31T00:00:00"/>
        <d v="2019-04-05T00:00:00"/>
        <d v="2020-04-05T00:00:00"/>
        <d v="2019-08-19T00:00:00"/>
        <d v="2019-09-10T00:00:00"/>
        <d v="2019-03-26T00:00:00"/>
        <d v="2019-08-13T00:00:00"/>
        <d v="2020-08-31T00:00:00"/>
        <d v="2019-08-31T00:00:00"/>
        <d v="2019-07-31T00:00:00"/>
        <d v="2019-09-26T00:00:00"/>
        <d v="2019-02-28T00:00:00"/>
        <d v="2020-02-29T00:00:00"/>
        <d v="2019-04-01T00:00:00"/>
        <d v="2019-06-28T00:00:00"/>
        <d v="2020-06-28T00:00:00"/>
        <d v="2019-01-02T00:00:00"/>
        <d v="2019-10-31T00:00:00"/>
        <d v="2020-11-13T00:00:00"/>
        <d v="2019-10-07T00:00:00"/>
        <d v="2018-10-07T00:00:00"/>
        <d v="2018-10-31T00:00:00"/>
        <d v="2020-04-11T00:00:00"/>
        <d v="2019-08-24T00:00:00"/>
        <d v="2019-11-29T00:00:00"/>
        <d v="2020-03-30T00:00:00"/>
        <d v="2019-10-03T00:00:00"/>
        <d v="2020-12-01T00:00:00"/>
        <d v="2020-05-22T00:00:00"/>
        <d v="2019-09-04T00:00:00"/>
        <d v="2018-10-16T00:00:00"/>
        <d v="2019-10-16T00:00:00"/>
        <d v="2020-09-04T00:00:00"/>
        <d v="2018-12-31T00:00:00"/>
        <d v="2020-09-15T00:00:00"/>
        <d v="2019-08-09T00:00:00"/>
        <d v="2020-08-09T00:00:00"/>
        <d v="2019-06-30T00:00:00"/>
        <d v="2019-09-15T00:00:00"/>
        <d v="2020-11-26T00:00:00"/>
        <d v="2019-02-26T00:00:00"/>
        <d v="2020-02-26T00:00:00"/>
        <d v="2020-01-28T00:00:00"/>
        <d v="2020-01-06T00:00:00"/>
        <d v="2019-08-26T00:00:00"/>
        <d v="2020-03-18T00:00:00"/>
        <d v="2020-06-30T00:00:00"/>
        <d v="2020-10-31T00:00:00"/>
        <d v="2020-05-16T00:00:00"/>
        <d v="2020-08-01T00:00:00"/>
        <d v="2019-09-29T00:00:00"/>
        <d v="2020-09-29T00:00:00"/>
        <d v="2019-03-15T00:00:00"/>
        <d v="2019-04-15T00:00:00"/>
        <d v="2020-04-15T00:00:00"/>
        <d v="2019-04-16T00:00:00"/>
        <d v="2020-04-01T00:00:00"/>
        <d v="2020-10-26T00:00:00"/>
        <d v="2019-01-22T00:00:00"/>
        <d v="2020-01-22T00:00:00"/>
        <d v="2019-07-30T00:00:00"/>
        <d v="2020-07-30T00:00:00"/>
        <d v="2019-11-26T00:00:00"/>
        <d v="2019-04-12T00:00:00"/>
        <d v="2018-10-26T00:00:00"/>
        <d v="2019-10-26T00:00:00"/>
        <d v="2020-02-21T00:00:00"/>
        <d v="2025-09-29T00:00:00"/>
        <d v="2019-08-06T00:00:00"/>
        <d v="2020-02-06T00:00:00"/>
        <d v="2020-11-07T00:00:00"/>
        <d v="2020-02-27T00:00:00"/>
        <d v="2020-09-07T00:00:00"/>
        <d v="2024-07-05T00:00:00"/>
        <d v="2019-09-21T00:00:00"/>
        <d v="2021-04-24T00:00:00"/>
        <d v="2020-09-10T00:00:00"/>
        <d v="2020-03-21T00:00:00"/>
        <d v="2020-03-29T00:00:00"/>
        <d v="2018-12-30T00:00:00"/>
        <d v="2019-01-30T00:00:00"/>
        <d v="2020-01-30T00:00:00"/>
        <d v="2019-12-13T00:00:00"/>
        <d v="2019-02-10T00:00:00"/>
        <d v="2020-02-10T00:00:00"/>
        <d v="2024-08-19T00:00:00"/>
        <d v="2019-06-22T00:00:00"/>
        <d v="2020-06-22T00:00:00"/>
        <d v="2020-04-24T00:00:00"/>
        <d v="2020-04-23T00:00:00"/>
        <d v="2019-06-12T00:00:00"/>
        <d v="2020-05-01T00:00:00"/>
        <d v="2020-02-15T00:00:00"/>
        <d v="2019-02-23T00:00:00"/>
        <d v="2020-02-23T00:00:00"/>
        <d v="2019-02-25T00:00:00"/>
        <d v="2020-02-25T00:00:00"/>
        <d v="2020-03-10T00:00:00"/>
        <d v="2020-11-14T00:00:00"/>
        <d v="2020-03-11T00:00:00"/>
        <d v="2019-01-21T00:00:00"/>
        <d v="2019-02-19T00:00:00"/>
        <d v="2019-05-27T00:00:00"/>
        <d v="2020-02-19T00:00:00"/>
        <d v="2020-02-07T00:00:00"/>
        <d v="2019-03-09T00:00:00"/>
        <d v="2019-05-31T00:00:00"/>
        <d v="2020-04-21T00:00:00"/>
        <d v="2020-07-07T00:00:00"/>
        <d v="2019-09-25T00:00:00"/>
        <d v="2018-12-11T00:00:00"/>
        <d v="2019-12-11T00:00:00"/>
        <d v="2018-11-30T00:00:00"/>
        <d v="2019-11-30T00:00:00"/>
        <d v="2019-05-24T00:00:00"/>
        <d v="2020-07-28T00:00:00"/>
        <d v="2020-07-25T00:00:00"/>
        <d v="2019-07-27T00:00:00"/>
        <d v="2020-07-27T00:00:00"/>
        <d v="2019-07-09T00:00:00"/>
        <d v="2018-02-12T00:00:00"/>
        <d v="2018-10-19T00:00:00"/>
        <d v="2018-12-04T00:00:00"/>
        <d v="2018-09-10T00:00:00"/>
        <d v="2018-06-30T00:00:00"/>
        <d v="2019-04-30T00:00:00"/>
        <d v="2018-09-27T00:00:00"/>
        <d v="2019-09-27T00:00:00"/>
        <d v="2020-09-27T00:00:00"/>
        <d v="2019-03-24T00:00:00"/>
        <d v="2019-01-18T00:00:00"/>
        <d v="2019-02-22T00:00:00"/>
        <d v="2019-03-10T00:00:00"/>
        <d v="2019-03-05T00:00:00"/>
        <d v="2026-04-04T00:00:00"/>
        <d v="2025-10-17T00:00:00"/>
        <d v="2018-08-01T00:00:00"/>
        <d v="2019-03-22T00:00:00"/>
        <d v="2020-03-22T00:00:00"/>
        <d v="2020-09-22T00:00:00"/>
        <d v="2021-08-08T00:00:00"/>
        <d v="2021-06-12T00:00:00"/>
        <d v="2021-06-10T00:00:00"/>
        <d v="2022-01-13T00:00:00"/>
        <d v="2021-06-13T00:00:00"/>
        <d v="2020-06-25T00:00:00"/>
        <d v="2018-08-25T00:00:00"/>
        <d v="2019-09-22T00:00:00"/>
        <d v="2018-10-20T00:00:00"/>
        <d v="2019-10-12T00:00:00"/>
        <d v="2019-11-18T00:00:00"/>
        <d v="2027-05-28T00:00:00"/>
        <d v="2020-08-23T00:00:00"/>
        <d v="2019-12-05T00:00:00"/>
        <d v="2020-09-25T00:00:00"/>
        <d v="2020-06-20T00:00:00"/>
        <d v="2020-06-29T00:00:00"/>
        <d v="2018-06-29T00:00:00"/>
        <d v="2019-06-29T00:00:00"/>
        <d v="2019-01-11T00:00:00"/>
        <d v="2020-01-11T00:00:00"/>
        <d v="2019-01-15T00:00:00"/>
        <d v="2020-09-11T00:00:00"/>
        <d v="2019-09-11T00:00:00"/>
        <d v="2020-02-14T00:00:00"/>
        <d v="2019-03-08T00:00:00"/>
        <d v="2020-03-08T00:00:00"/>
        <d v="2019-11-09T00:00:00"/>
        <d v="2021-01-11T00:00:00"/>
        <d v="2020-11-09T00:00:00"/>
        <d v="2020-11-24T00:00:00"/>
        <d v="2019-07-10T00:00:00"/>
        <d v="2020-07-08T00:00:00"/>
        <d v="2020-01-08T00:00:00"/>
        <d v="2020-05-15T00:00:00"/>
        <d v="2020-07-10T00:00:00"/>
        <d v="2020-07-09T00:00:00"/>
        <d v="2019-12-27T00:00:00"/>
        <d v="2019-04-07T00:00:00"/>
        <d v="2019-04-25T00:00:00"/>
        <d v="2019-12-06T00:00:00"/>
        <d v="2019-10-02T00:00:00"/>
        <d v="2020-04-09T00:00:00"/>
        <d v="2019-10-23T00:00:00"/>
        <d v="2020-10-25T00:00:00"/>
        <d v="2020-10-24T00:00:00"/>
        <d v="2018-09-30T00:00:00"/>
        <d v="2020-09-18T00:00:00"/>
        <d v="2019-05-14T00:00:00"/>
        <d v="2020-05-14T00:00:00"/>
        <d v="2018-08-21T00:00:00"/>
        <d v="2019-08-21T00:00:00"/>
        <d v="2019-05-25T00:00:00"/>
        <d v="2020-05-25T00:00:00"/>
        <d v="2019-02-15T00:00:00"/>
        <d v="2020-01-20T00:00:00"/>
        <d v="2019-02-06T00:00:00"/>
        <d v="2019-07-02T00:00:00"/>
        <d v="2020-07-02T00:00:00"/>
        <d v="2018-02-25T00:00:00"/>
        <d v="2017-12-30T00:00:00"/>
        <d v="2018-06-27T00:00:00"/>
        <d v="2018-07-05T00:00:00"/>
        <d v="2019-02-13T00:00:00"/>
        <d v="2019-07-19T00:00:00"/>
        <d v="2019-06-27T00:00:00"/>
        <d v="2020-01-15T00:00:00"/>
        <d v="2020-02-13T00:00:00"/>
        <d v="2020-03-15T00:00:00"/>
        <d v="2020-06-27T00:00:00"/>
        <d v="2020-07-19T00:00:00"/>
        <d v="2018-06-05T00:00:00"/>
        <d v="2019-01-08T00:00:00"/>
        <d v="2018-08-07T00:00:00"/>
        <d v="2018-04-19T00:00:00"/>
        <d v="2018-07-26T00:00:00"/>
        <d v="2018-03-28T00:00:00"/>
        <d v="2018-08-06T00:00:00"/>
        <d v="2018-06-16T00:00:00"/>
        <d v="2018-10-08T00:00:00"/>
        <d v="2019-04-19T00:00:00"/>
        <d v="2020-10-30T00:00:00"/>
        <d v="2019-06-26T00:00:00"/>
        <d v="2020-08-26T00:00:00"/>
        <d v="2021-02-13T00:00:00"/>
        <d v="2020-09-24T00:00:00"/>
        <d v="2019-07-08T00:00:00"/>
        <d v="2020-06-06T00:00:00"/>
        <d v="2021-03-24T00:00:00"/>
        <d v="2019-07-17T00:00:00"/>
        <d v="2020-02-17T00:00:00"/>
        <d v="2019-09-09T00:00:00"/>
        <d v="2019-10-08T00:00:00"/>
        <d v="2020-03-26T00:00:00"/>
        <d v="2020-07-17T00:00:00"/>
        <d v="2018-04-26T00:00:00"/>
        <d v="2019-04-26T00:00:00"/>
        <d v="2019-06-06T00:00:00"/>
        <d v="2019-07-15T00:00:00"/>
        <d v="2019-05-26T00:00:00"/>
        <d v="2020-06-11T00:00:00"/>
        <d v="2020-07-15T00:00:00"/>
        <d v="2020-07-14T00:00:00"/>
        <d v="2019-08-05T00:00:00"/>
        <d v="2020-07-04T00:00:00"/>
        <d v="2019-12-23T00:00:00"/>
        <d v="2019-09-05T00:00:00"/>
        <d v="2018-05-09T00:00:00"/>
        <d v="2018-07-14T00:00:00"/>
        <d v="2019-06-05T00:00:00"/>
        <d v="2020-01-01T00:00:00"/>
        <d v="2024-03-05T00:00:00"/>
        <d v="2018-04-08T00:00:00"/>
        <d v="2018-11-09T00:00:00"/>
        <d v="2020-02-01T00:00:00"/>
        <d v="2020-02-20T00:00:00"/>
        <d v="2020-02-09T00:00:00"/>
        <d v="2019-06-09T00:00:00"/>
        <d v="2018-10-09T00:00:00"/>
        <d v="2020-03-24T00:00:00"/>
        <d v="2020-03-28T00:00:00"/>
        <d v="2020-01-14T00:00:00"/>
        <d v="2020-05-18T00:00:00"/>
        <d v="2020-08-18T00:00:00"/>
        <d v="2019-12-09T00:00:00"/>
        <d v="2019-12-10T00:00:00"/>
        <d v="2020-07-01T00:00:00"/>
        <d v="2019-10-11T00:00:00"/>
        <d v="2020-11-18T00:00:00"/>
        <d v="2019-12-15T00:00:00"/>
        <d v="2020-12-15T00:00:00"/>
        <d v="2018-05-31T00:00:00"/>
        <d v="2019-06-25T00:00:00"/>
        <d v="2019-12-25T00:00:00"/>
        <d v="2018-07-02T00:00:00"/>
        <d v="2019-10-18T00:00:00"/>
        <d v="2019-06-07T00:00:00"/>
        <d v="2019-06-02T00:00:00"/>
        <d v="2019-10-14T00:00:00"/>
        <d v="2019-01-03T00:00:00"/>
        <d v="2019-05-08T00:00:00"/>
        <d v="2019-07-13T00:00:00"/>
        <d v="2020-07-13T00:00:00"/>
        <d v="2019-07-20T00:00:00"/>
        <d v="2020-07-20T00:00:00"/>
        <d v="2019-04-08T00:00:00"/>
        <d v="2020-04-08T00:00:00"/>
        <d v="2020-05-02T00:00:00"/>
        <d v="2020-09-21T00:00:00"/>
        <d v="2019-09-20T00:00:00"/>
        <d v="2020-09-20T00:00:00"/>
        <d v="2020-04-18T00:00:00"/>
        <d v="2019-11-28T00:00:00"/>
        <d v="2020-01-05T00:00:00"/>
        <d v="2020-04-07T00:00:00"/>
        <d v="2020-03-06T00:00:00"/>
        <d v="2020-08-27T00:00:00"/>
        <d v="2020-01-03T00:00:00"/>
        <d v="2019-01-01T00:00:00"/>
        <d v="2019-02-27T00:00:00"/>
        <d v="2019-07-01T00:00:00"/>
        <m/>
      </sharedItems>
      <fieldGroup par="24"/>
    </cacheField>
    <cacheField name="product_group" numFmtId="0">
      <sharedItems containsBlank="1" count="8">
        <s v="Marine"/>
        <s v="Fire"/>
        <s v="Miscellaneous"/>
        <s v="Employee Benefits"/>
        <s v="Liability"/>
        <s v="Engineering"/>
        <s v="Motor"/>
        <m/>
      </sharedItems>
    </cacheField>
    <cacheField name="Account Id" numFmtId="0">
      <sharedItems containsString="0" containsBlank="1" containsNumber="1" containsInteger="1" minValue="1" maxValue="13"/>
    </cacheField>
    <cacheField name="Account Exe ID" numFmtId="0">
      <sharedItems containsBlank="1" count="13">
        <s v="Vinay"/>
        <s v="Abhinav Shivam"/>
        <s v="Mark"/>
        <s v="Manish Sharma"/>
        <s v="Animesh Rawat"/>
        <s v="Shivani Sharma"/>
        <s v="Ketan Jain"/>
        <s v="Juli"/>
        <s v="Raju Kumar"/>
        <s v="Vididt Saha"/>
        <s v="Kumar Jha"/>
        <s v="Gilbert"/>
        <m/>
      </sharedItems>
    </cacheField>
    <cacheField name="branch_name" numFmtId="0">
      <sharedItems count="1">
        <s v="Ahmedabad"/>
      </sharedItems>
    </cacheField>
    <cacheField name="solution_group" numFmtId="0">
      <sharedItems count="13">
        <s v="Marine"/>
        <s v="Construction, Power &amp; Infrastructure"/>
        <s v="Liability"/>
        <s v="Employee Benefits (EB)"/>
        <s v="Property / BI"/>
        <s v="Small Medium Enterpries (SME)"/>
        <s v="Global Client Network (GNB Inward)"/>
        <s v="Trade Credit &amp;amp; Political Risk"/>
        <s v="Energy"/>
        <s v="Motor"/>
        <s v="Affinity"/>
        <s v="Emerging Corporates Group (ECG)"/>
        <s v="GL Client Network (GNB Inward)"/>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ontainsBlank="1" count="5">
        <s v="Inception"/>
        <s v="Renewal"/>
        <s v="Endorsement"/>
        <s v="Lapse"/>
        <m/>
      </sharedItems>
    </cacheField>
    <cacheField name="lapse_reason" numFmtId="0">
      <sharedItems containsBlank="1" count="9">
        <m/>
        <s v="OTHR â€“ Other"/>
        <s v="MERC â€“ Merged with new combined policy"/>
        <s v="GMAN â€“ Global Mandate"/>
        <s v="DRCT - Direct"/>
        <s v="NOLN - No Longer Needed"/>
        <s v="COMP - Competition"/>
        <s v="JCOM - Job Completed"/>
        <s v="Policy Renewed"/>
      </sharedItems>
    </cacheField>
    <cacheField name="last_updated_date" numFmtId="14">
      <sharedItems containsNonDate="0" containsDate="1" containsString="0" containsBlank="1" minDate="2020-01-22T00:00:00" maxDate="2020-01-23T00:00:00" count="2">
        <d v="2020-01-22T00:00:00"/>
        <m/>
      </sharedItems>
    </cacheField>
    <cacheField name="Salesperson ID" numFmtId="0">
      <sharedItems containsString="0" containsBlank="1" containsNumber="1" containsInteger="1" minValue="1" maxValue="3"/>
    </cacheField>
    <cacheField name="Account Executive" numFmtId="0">
      <sharedItems containsBlank="1" count="4">
        <m/>
        <s v="Nishant Sharma"/>
        <s v="Vinay"/>
        <s v="Abhinav Shivam"/>
      </sharedItems>
    </cacheField>
    <cacheField name="Months (policy_start_date)" numFmtId="0" databaseField="0">
      <fieldGroup base="3">
        <rangePr groupBy="months" startDate="2015-10-13T00:00:00" endDate="2020-05-19T00:00:00"/>
        <groupItems count="14">
          <s v="&lt;13-10-2015"/>
          <s v="Jan"/>
          <s v="Feb"/>
          <s v="Mar"/>
          <s v="Apr"/>
          <s v="May"/>
          <s v="Jun"/>
          <s v="Jul"/>
          <s v="Aug"/>
          <s v="Sep"/>
          <s v="Oct"/>
          <s v="Nov"/>
          <s v="Dec"/>
          <s v="&gt;19-05-2020"/>
        </groupItems>
      </fieldGroup>
    </cacheField>
    <cacheField name="Quarters (policy_start_date)" numFmtId="0" databaseField="0">
      <fieldGroup base="3">
        <rangePr groupBy="quarters" startDate="2015-10-13T00:00:00" endDate="2020-05-19T00:00:00"/>
        <groupItems count="6">
          <s v="&lt;13-10-2015"/>
          <s v="Qtr1"/>
          <s v="Qtr2"/>
          <s v="Qtr3"/>
          <s v="Qtr4"/>
          <s v="&gt;19-05-2020"/>
        </groupItems>
      </fieldGroup>
    </cacheField>
    <cacheField name="Years (policy_start_date)" numFmtId="0" databaseField="0">
      <fieldGroup base="3">
        <rangePr groupBy="years" startDate="2015-10-13T00:00:00" endDate="2020-05-19T00:00:00"/>
        <groupItems count="8">
          <s v="&lt;13-10-2015"/>
          <s v="2015"/>
          <s v="2016"/>
          <s v="2017"/>
          <s v="2018"/>
          <s v="2019"/>
          <s v="2020"/>
          <s v="&gt;19-05-2020"/>
        </groupItems>
      </fieldGroup>
    </cacheField>
    <cacheField name="Months (policy_end_date)" numFmtId="0" databaseField="0">
      <fieldGroup base="4">
        <rangePr groupBy="months" startDate="2017-12-30T00:00:00" endDate="2027-05-29T00:00:00"/>
        <groupItems count="14">
          <s v="&lt;30-12-2017"/>
          <s v="Jan"/>
          <s v="Feb"/>
          <s v="Mar"/>
          <s v="Apr"/>
          <s v="May"/>
          <s v="Jun"/>
          <s v="Jul"/>
          <s v="Aug"/>
          <s v="Sep"/>
          <s v="Oct"/>
          <s v="Nov"/>
          <s v="Dec"/>
          <s v="&gt;29-05-2027"/>
        </groupItems>
      </fieldGroup>
    </cacheField>
    <cacheField name="Quarters (policy_end_date)" numFmtId="0" databaseField="0">
      <fieldGroup base="4">
        <rangePr groupBy="quarters" startDate="2017-12-30T00:00:00" endDate="2027-05-29T00:00:00"/>
        <groupItems count="6">
          <s v="&lt;30-12-2017"/>
          <s v="Qtr1"/>
          <s v="Qtr2"/>
          <s v="Qtr3"/>
          <s v="Qtr4"/>
          <s v="&gt;29-05-2027"/>
        </groupItems>
      </fieldGroup>
    </cacheField>
    <cacheField name="Years (policy_end_date)" numFmtId="0" databaseField="0">
      <fieldGroup base="4">
        <rangePr groupBy="years" startDate="2017-12-30T00:00:00" endDate="2027-05-29T00:00:00"/>
        <groupItems count="13">
          <s v="&lt;30-12-2017"/>
          <s v="2017"/>
          <s v="2018"/>
          <s v="2019"/>
          <s v="2020"/>
          <s v="2021"/>
          <s v="2022"/>
          <s v="2023"/>
          <s v="2024"/>
          <s v="2025"/>
          <s v="2026"/>
          <s v="2027"/>
          <s v="&gt;29-05-202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ghadge" refreshedDate="45679.549888657406" createdVersion="8" refreshedVersion="8" minRefreshableVersion="3" recordCount="34" xr:uid="{B5BA3E9C-5E8F-4098-A694-C29B50364307}">
  <cacheSource type="worksheet">
    <worksheetSource name="meeting_list_202001231041"/>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ount="1">
        <s v="Ahmedabad"/>
      </sharedItems>
    </cacheField>
    <cacheField name="global_attendees" numFmtId="0">
      <sharedItems containsBlank="1" count="17">
        <s v="Mahendra"/>
        <m/>
        <s v="Akash"/>
        <s v="Shivam"/>
        <s v="Surya"/>
        <s v="Muralidharan VS"/>
        <s v="Srikanth Boddu"/>
        <s v="Ganesh H"/>
        <s v="Usha G"/>
        <s v="Harsha"/>
        <s v="jamuna"/>
        <s v="Jeyaraman N, Srikanth Boddu"/>
        <s v="Ankush"/>
        <s v="Sanskriti"/>
        <s v="Aditya"/>
        <s v="Jeyaraman N, Chitra S"/>
        <s v="Jeyaraman N"/>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53545112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ghadge" refreshedDate="45678.931998611108" backgroundQuery="1" createdVersion="8" refreshedVersion="8" minRefreshableVersion="3" recordCount="0" supportSubquery="1" supportAdvancedDrill="1" xr:uid="{235B5EB3-F9F9-45D5-BF1A-073933A07399}">
  <cacheSource type="external" connectionId="9"/>
  <cacheFields count="4">
    <cacheField name="[brokerage_202001231040].[income_class].[income_class]" caption="income_class" numFmtId="0" hierarchy="10" level="1">
      <sharedItems count="3">
        <s v="Cross Sell"/>
        <s v="New"/>
        <s v="Renewal"/>
      </sharedItems>
    </cacheField>
    <cacheField name="[Measures].[Sum of New Budget]" caption="Sum of New Budget" numFmtId="0" hierarchy="108" level="32767"/>
    <cacheField name="[Measures].[Sum of Cross sell bugdet]" caption="Sum of Cross sell bugdet" numFmtId="0" hierarchy="109" level="32767"/>
    <cacheField name="[Measures].[Sum of Renewal Budget]" caption="Sum of Renewal Budget" numFmtId="0" hierarchy="110" level="32767"/>
  </cacheFields>
  <cacheHierarchies count="11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Year)]" caption="invoice_date (Year)" attribute="1" defaultMemberUniqueName="[invoice_202001231041].[invoice_date (Year)].[All]" allUniqueName="[invoice_202001231041].[invoice_date (Year)].[All]" dimensionUniqueName="[invoice_202001231041]" displayFolder="" count="0" memberValueDatatype="130" unbalanced="0"/>
    <cacheHierarchy uniqueName="[invoice_202001231041].[invoice_date (Quarter)]" caption="invoice_date (Quarter)" attribute="1" defaultMemberUniqueName="[invoice_202001231041].[invoice_date (Quarter)].[All]" allUniqueName="[invoice_202001231041].[invoice_date (Quarter)].[All]" dimensionUniqueName="[invoice_202001231041]" displayFolder="" count="0" memberValueDatatype="130" unbalanced="0"/>
    <cacheHierarchy uniqueName="[invoice_202001231041].[invoice_date (Month)]" caption="invoice_date (Month)" attribute="1" defaultMemberUniqueName="[invoice_202001231041].[invoice_date (Month)].[All]" allUniqueName="[invoice_202001231041].[invoice_date (Month)].[All]" dimensionUniqueName="[invoice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Id]" caption="Account Id" attribute="1" defaultMemberUniqueName="[Placed_Achivement].[Account Id].[All]" allUniqueName="[Placed_Achivement].[Account Id].[All]" dimensionUniqueName="[Placed_Achivement]" displayFolder="" count="0" memberValueDatatype="20" unbalanced="0"/>
    <cacheHierarchy uniqueName="[Placed_Achivement].[Account Exe ID]" caption="Account Exe ID" attribute="1" defaultMemberUniqueName="[Placed_Achivement].[Account Exe ID].[All]" allUniqueName="[Placed_Achivement].[Account Exe ID].[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time="1" defaultMemberUniqueName="[Placed_Achivement].[income_due_date].[All]" allUniqueName="[Placed_Achivement].[income_due_date].[All]" dimensionUniqueName="[Placed_Achivement]" displayFolder="" count="0" memberValueDatatype="7"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pse_reason]" caption="lapse_reason" attribute="1" defaultMemberUniqueName="[Placed_Achivement].[lapse_reason].[All]" allUniqueName="[Placed_Achivement].[lapse_reason].[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Placed_Achivement].[Salesperson ID]" caption="Salesperson ID" attribute="1" defaultMemberUniqueName="[Placed_Achivement].[Salesperson ID].[All]" allUniqueName="[Placed_Achivement].[Salesperson ID].[All]" dimensionUniqueName="[Placed_Achivement]" displayFolder="" count="0" memberValueDatatype="2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policy_end_date (Year)]" caption="policy_end_date (Year)" attribute="1" defaultMemberUniqueName="[Placed_Achivement].[policy_end_date (Year)].[All]" allUniqueName="[Placed_Achivement].[policy_end_date (Year)].[All]" dimensionUniqueName="[Placed_Achivement]" displayFolder="" count="0" memberValueDatatype="130" unbalanced="0"/>
    <cacheHierarchy uniqueName="[Placed_Achivement].[policy_end_date (Quarter)]" caption="policy_end_date (Quarter)" attribute="1" defaultMemberUniqueName="[Placed_Achivement].[policy_end_date (Quarter)].[All]" allUniqueName="[Placed_Achivement].[policy_end_date (Quarter)].[All]" dimensionUniqueName="[Placed_Achivement]" displayFolder="" count="0" memberValueDatatype="130" unbalanced="0"/>
    <cacheHierarchy uniqueName="[Placed_Achivement].[policy_end_date (Month)]" caption="policy_end_date (Month)" attribute="1" defaultMemberUniqueName="[Placed_Achivement].[policy_end_date (Month)].[All]" allUniqueName="[Placed_Achivement].[policy_end_date (Month)].[All]" dimensionUniqueName="[Placed_Achivement]" displayFolder="" count="0" memberValueDatatype="130" unbalanced="0"/>
    <cacheHierarchy uniqueName="[Placed_Achivement].[policy_start_date (Year)]" caption="policy_start_date (Year)" attribute="1" defaultMemberUniqueName="[Placed_Achivement].[policy_start_date (Year)].[All]" allUniqueName="[Placed_Achivement].[policy_start_date (Year)].[All]" dimensionUniqueName="[Placed_Achivement]" displayFolder="" count="0" memberValueDatatype="130" unbalanced="0"/>
    <cacheHierarchy uniqueName="[Placed_Achivement].[policy_start_date (Quarter)]" caption="policy_start_date (Quarter)" attribute="1" defaultMemberUniqueName="[Placed_Achivement].[policy_start_date (Quarter)].[All]" allUniqueName="[Placed_Achivement].[policy_start_date (Quarter)].[All]" dimensionUniqueName="[Placed_Achivement]" displayFolder="" count="0" memberValueDatatype="130" unbalanced="0"/>
    <cacheHierarchy uniqueName="[Placed_Achivement].[policy_start_date (Month)]" caption="policy_start_date (Month)" attribute="1" defaultMemberUniqueName="[Placed_Achivement].[policy_start_date (Month)].[All]" allUniqueName="[Placed_Achivement].[policy_start_date (Month)].[All]" dimensionUniqueName="[Placed_Achivement]" displayFolder="" count="0" memberValueDatatype="130" unbalanced="0"/>
    <cacheHierarchy uniqueName="[Placed_Achivement_xlsx].[Name]" caption="Name" attribute="1" defaultMemberUniqueName="[Placed_Achivement_xlsx].[Name].[All]" allUniqueName="[Placed_Achivement_xlsx].[Name].[All]" dimensionUniqueName="[Placed_Achivement_xlsx]" displayFolder="" count="0" memberValueDatatype="130" unbalanced="0"/>
    <cacheHierarchy uniqueName="[Placed_Achivement_xlsx].[Item]" caption="Item" attribute="1" defaultMemberUniqueName="[Placed_Achivement_xlsx].[Item].[All]" allUniqueName="[Placed_Achivement_xlsx].[Item].[All]" dimensionUniqueName="[Placed_Achivement_xlsx]" displayFolder="" count="0" memberValueDatatype="130" unbalanced="0"/>
    <cacheHierarchy uniqueName="[Placed_Achivement_xlsx].[Kind]" caption="Kind" attribute="1" defaultMemberUniqueName="[Placed_Achivement_xlsx].[Kind].[All]" allUniqueName="[Placed_Achivement_xlsx].[Kind].[All]" dimensionUniqueName="[Placed_Achivement_xlsx]" displayFolder="" count="0" memberValueDatatype="130" unbalanced="0"/>
    <cacheHierarchy uniqueName="[Placed_Achivement_xlsx].[Hidden]" caption="Hidden" attribute="1" defaultMemberUniqueName="[Placed_Achivement_xlsx].[Hidden].[All]" allUniqueName="[Placed_Achivement_xlsx].[Hidden].[All]" dimensionUniqueName="[Placed_Achivement_xlsx]" displayFolder="" count="0" memberValueDatatype="11"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invoice_202001231041].[invoice_date (Month Index)]" caption="invoice_date (Month Index)" attribute="1" defaultMemberUniqueName="[invoice_202001231041].[invoice_date (Month Index)].[All]" allUniqueName="[invoice_202001231041].[invoice_date (Month Index)].[All]" dimensionUniqueName="[invoice_202001231041]" displayFolder="" count="0" memberValueDatatype="20" unbalanced="0" hidden="1"/>
    <cacheHierarchy uniqueName="[Placed_Achivement].[policy_end_date (Month Index)]" caption="policy_end_date (Month Index)" attribute="1" defaultMemberUniqueName="[Placed_Achivement].[policy_end_date (Month Index)].[All]" allUniqueName="[Placed_Achivement].[policy_end_date (Month Index)].[All]" dimensionUniqueName="[Placed_Achivement]" displayFolder="" count="0" memberValueDatatype="20" unbalanced="0" hidden="1"/>
    <cacheHierarchy uniqueName="[Placed_Achivement].[policy_start_date (Month Index)]" caption="policy_start_date (Month Index)" attribute="1" defaultMemberUniqueName="[Placed_Achivement].[policy_start_date (Month Index)].[All]" allUniqueName="[Placed_Achivement].[policy_start_date (Month Index)].[All]" dimensionUniqueName="[Placed_Achivement]" displayFolder="" count="0" memberValueDatatype="20" unbalanced="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fees_202001231041]" caption="__XL_Count fees_202001231041" measure="1" displayFolder="" measureGroup="fees_202001231041" count="0" hidden="1"/>
    <cacheHierarchy uniqueName="[Measures].[__XL_Count brokerage_202001231040]" caption="__XL_Count brokerage_202001231040" measure="1" displayFolder="" measureGroup="brokerage_202001231040" count="0" hidden="1"/>
    <cacheHierarchy uniqueName="[Measures].[__XL_Count Placed_Achivement_xlsx]" caption="__XL_Count Placed_Achivement_xlsx" measure="1" displayFolder="" measureGroup="Placed_Achivement_xlsx" count="0" hidden="1"/>
    <cacheHierarchy uniqueName="[Measures].[__XL_Count NN_EN_EE_Indi_bdgt__20012020]" caption="__XL_Count NN_EN_EE_Indi_bdgt__20012020" measure="1" displayFolder="" measureGroup="NN_EN_EE_Indi_bdgt__20012020"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Sum of Account Id]" caption="Sum of Account Id"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NN_EN_EE_Indi_bdgt__20012020"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Cross sell bugdet]" caption="Sum of Cross sell bugdet" measure="1" displayFolder="" measureGroup="NN_EN_EE_Indi_bdgt__20012020" count="0" oneField="1" hidden="1">
      <fieldsUsage count="1">
        <fieldUsage x="2"/>
      </fieldsUsage>
      <extLst>
        <ext xmlns:x15="http://schemas.microsoft.com/office/spreadsheetml/2010/11/main" uri="{B97F6D7D-B522-45F9-BDA1-12C45D357490}">
          <x15:cacheHierarchy aggregatedColumn="60"/>
        </ext>
      </extLst>
    </cacheHierarchy>
    <cacheHierarchy uniqueName="[Measures].[Sum of Renewal Budget]" caption="Sum of Renewal Budget" measure="1" displayFolder="" measureGroup="NN_EN_EE_Indi_bdgt__20012020" count="0" oneField="1" hidden="1">
      <fieldsUsage count="1">
        <fieldUsage x="3"/>
      </fieldsUsage>
      <extLst>
        <ext xmlns:x15="http://schemas.microsoft.com/office/spreadsheetml/2010/11/main" uri="{B97F6D7D-B522-45F9-BDA1-12C45D357490}">
          <x15:cacheHierarchy aggregatedColumn="61"/>
        </ext>
      </extLst>
    </cacheHierarchy>
    <cacheHierarchy uniqueName="[Measures].[Sum of Account Id 2]" caption="Sum of Account Id 2" measure="1" displayFolder="" measureGroup="Placed_Achivement" count="0" hidden="1">
      <extLst>
        <ext xmlns:x15="http://schemas.microsoft.com/office/spreadsheetml/2010/11/main" uri="{B97F6D7D-B522-45F9-BDA1-12C45D357490}">
          <x15:cacheHierarchy aggregatedColumn="68"/>
        </ext>
      </extLst>
    </cacheHierarchy>
    <cacheHierarchy uniqueName="[Measures].[Sum of Amount 3]" caption="Sum of Amount 3" measure="1" displayFolder="" measureGroup="Placed_Achivement" count="0" hidden="1">
      <extLst>
        <ext xmlns:x15="http://schemas.microsoft.com/office/spreadsheetml/2010/11/main" uri="{B97F6D7D-B522-45F9-BDA1-12C45D357490}">
          <x15:cacheHierarchy aggregatedColumn="73"/>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NN_EN_EE_Indi_bdgt__20012020" uniqueName="[NN_EN_EE_Indi_bdgt__20012020]" caption="NN_EN_EE_Indi_bdgt__20012020"/>
    <dimension name="Placed_Achivement" uniqueName="[Placed_Achivement]" caption="Placed_Achivement"/>
    <dimension name="Placed_Achivement_xlsx" uniqueName="[Placed_Achivement_xlsx]" caption="Placed_Achivement_xlsx"/>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NN_EN_EE_Indi_bdgt__20012020" caption="NN_EN_EE_Indi_bdgt__20012020"/>
    <measureGroup name="Placed_Achivement" caption="Placed_Achivement"/>
    <measureGroup name="Placed_Achivement_xlsx" caption="Placed_Achivement_xlsx"/>
  </measureGroups>
  <maps count="7">
    <map measureGroup="0" dimension="0"/>
    <map measureGroup="1" dimension="1"/>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ghadge" refreshedDate="45678.931998611108" backgroundQuery="1" createdVersion="8" refreshedVersion="8" minRefreshableVersion="3" recordCount="0" supportSubquery="1" supportAdvancedDrill="1" xr:uid="{1FA5C2FE-2E57-4985-A635-7F31EB0C6789}">
  <cacheSource type="external" connectionId="9"/>
  <cacheFields count="4">
    <cacheField name="[brokerage_202001231040].[income_class].[income_class]" caption="income_class" numFmtId="0" hierarchy="10" level="1">
      <sharedItems count="3">
        <s v="Cross Sell"/>
        <s v="New"/>
        <s v="Renewal"/>
      </sharedItems>
    </cacheField>
    <cacheField name="[Measures].[Sum of New Budget]" caption="Sum of New Budget" numFmtId="0" hierarchy="108" level="32767"/>
    <cacheField name="[Measures].[Sum of Cross sell bugdet]" caption="Sum of Cross sell bugdet" numFmtId="0" hierarchy="109" level="32767"/>
    <cacheField name="[Measures].[Sum of Renewal Budget]" caption="Sum of Renewal Budget" numFmtId="0" hierarchy="110" level="32767"/>
  </cacheFields>
  <cacheHierarchies count="11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Year)]" caption="invoice_date (Year)" attribute="1" defaultMemberUniqueName="[invoice_202001231041].[invoice_date (Year)].[All]" allUniqueName="[invoice_202001231041].[invoice_date (Year)].[All]" dimensionUniqueName="[invoice_202001231041]" displayFolder="" count="0" memberValueDatatype="130" unbalanced="0"/>
    <cacheHierarchy uniqueName="[invoice_202001231041].[invoice_date (Quarter)]" caption="invoice_date (Quarter)" attribute="1" defaultMemberUniqueName="[invoice_202001231041].[invoice_date (Quarter)].[All]" allUniqueName="[invoice_202001231041].[invoice_date (Quarter)].[All]" dimensionUniqueName="[invoice_202001231041]" displayFolder="" count="0" memberValueDatatype="130" unbalanced="0"/>
    <cacheHierarchy uniqueName="[invoice_202001231041].[invoice_date (Month)]" caption="invoice_date (Month)" attribute="1" defaultMemberUniqueName="[invoice_202001231041].[invoice_date (Month)].[All]" allUniqueName="[invoice_202001231041].[invoice_date (Month)].[All]" dimensionUniqueName="[invoice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Id]" caption="Account Id" attribute="1" defaultMemberUniqueName="[Placed_Achivement].[Account Id].[All]" allUniqueName="[Placed_Achivement].[Account Id].[All]" dimensionUniqueName="[Placed_Achivement]" displayFolder="" count="0" memberValueDatatype="20" unbalanced="0"/>
    <cacheHierarchy uniqueName="[Placed_Achivement].[Account Exe ID]" caption="Account Exe ID" attribute="1" defaultMemberUniqueName="[Placed_Achivement].[Account Exe ID].[All]" allUniqueName="[Placed_Achivement].[Account Exe ID].[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time="1" defaultMemberUniqueName="[Placed_Achivement].[income_due_date].[All]" allUniqueName="[Placed_Achivement].[income_due_date].[All]" dimensionUniqueName="[Placed_Achivement]" displayFolder="" count="0" memberValueDatatype="7"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pse_reason]" caption="lapse_reason" attribute="1" defaultMemberUniqueName="[Placed_Achivement].[lapse_reason].[All]" allUniqueName="[Placed_Achivement].[lapse_reason].[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Placed_Achivement].[Salesperson ID]" caption="Salesperson ID" attribute="1" defaultMemberUniqueName="[Placed_Achivement].[Salesperson ID].[All]" allUniqueName="[Placed_Achivement].[Salesperson ID].[All]" dimensionUniqueName="[Placed_Achivement]" displayFolder="" count="0" memberValueDatatype="2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policy_end_date (Year)]" caption="policy_end_date (Year)" attribute="1" defaultMemberUniqueName="[Placed_Achivement].[policy_end_date (Year)].[All]" allUniqueName="[Placed_Achivement].[policy_end_date (Year)].[All]" dimensionUniqueName="[Placed_Achivement]" displayFolder="" count="0" memberValueDatatype="130" unbalanced="0"/>
    <cacheHierarchy uniqueName="[Placed_Achivement].[policy_end_date (Quarter)]" caption="policy_end_date (Quarter)" attribute="1" defaultMemberUniqueName="[Placed_Achivement].[policy_end_date (Quarter)].[All]" allUniqueName="[Placed_Achivement].[policy_end_date (Quarter)].[All]" dimensionUniqueName="[Placed_Achivement]" displayFolder="" count="0" memberValueDatatype="130" unbalanced="0"/>
    <cacheHierarchy uniqueName="[Placed_Achivement].[policy_end_date (Month)]" caption="policy_end_date (Month)" attribute="1" defaultMemberUniqueName="[Placed_Achivement].[policy_end_date (Month)].[All]" allUniqueName="[Placed_Achivement].[policy_end_date (Month)].[All]" dimensionUniqueName="[Placed_Achivement]" displayFolder="" count="0" memberValueDatatype="130" unbalanced="0"/>
    <cacheHierarchy uniqueName="[Placed_Achivement].[policy_start_date (Year)]" caption="policy_start_date (Year)" attribute="1" defaultMemberUniqueName="[Placed_Achivement].[policy_start_date (Year)].[All]" allUniqueName="[Placed_Achivement].[policy_start_date (Year)].[All]" dimensionUniqueName="[Placed_Achivement]" displayFolder="" count="0" memberValueDatatype="130" unbalanced="0"/>
    <cacheHierarchy uniqueName="[Placed_Achivement].[policy_start_date (Quarter)]" caption="policy_start_date (Quarter)" attribute="1" defaultMemberUniqueName="[Placed_Achivement].[policy_start_date (Quarter)].[All]" allUniqueName="[Placed_Achivement].[policy_start_date (Quarter)].[All]" dimensionUniqueName="[Placed_Achivement]" displayFolder="" count="0" memberValueDatatype="130" unbalanced="0"/>
    <cacheHierarchy uniqueName="[Placed_Achivement].[policy_start_date (Month)]" caption="policy_start_date (Month)" attribute="1" defaultMemberUniqueName="[Placed_Achivement].[policy_start_date (Month)].[All]" allUniqueName="[Placed_Achivement].[policy_start_date (Month)].[All]" dimensionUniqueName="[Placed_Achivement]" displayFolder="" count="0" memberValueDatatype="130" unbalanced="0"/>
    <cacheHierarchy uniqueName="[Placed_Achivement_xlsx].[Name]" caption="Name" attribute="1" defaultMemberUniqueName="[Placed_Achivement_xlsx].[Name].[All]" allUniqueName="[Placed_Achivement_xlsx].[Name].[All]" dimensionUniqueName="[Placed_Achivement_xlsx]" displayFolder="" count="0" memberValueDatatype="130" unbalanced="0"/>
    <cacheHierarchy uniqueName="[Placed_Achivement_xlsx].[Item]" caption="Item" attribute="1" defaultMemberUniqueName="[Placed_Achivement_xlsx].[Item].[All]" allUniqueName="[Placed_Achivement_xlsx].[Item].[All]" dimensionUniqueName="[Placed_Achivement_xlsx]" displayFolder="" count="0" memberValueDatatype="130" unbalanced="0"/>
    <cacheHierarchy uniqueName="[Placed_Achivement_xlsx].[Kind]" caption="Kind" attribute="1" defaultMemberUniqueName="[Placed_Achivement_xlsx].[Kind].[All]" allUniqueName="[Placed_Achivement_xlsx].[Kind].[All]" dimensionUniqueName="[Placed_Achivement_xlsx]" displayFolder="" count="0" memberValueDatatype="130" unbalanced="0"/>
    <cacheHierarchy uniqueName="[Placed_Achivement_xlsx].[Hidden]" caption="Hidden" attribute="1" defaultMemberUniqueName="[Placed_Achivement_xlsx].[Hidden].[All]" allUniqueName="[Placed_Achivement_xlsx].[Hidden].[All]" dimensionUniqueName="[Placed_Achivement_xlsx]" displayFolder="" count="0" memberValueDatatype="11"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invoice_202001231041].[invoice_date (Month Index)]" caption="invoice_date (Month Index)" attribute="1" defaultMemberUniqueName="[invoice_202001231041].[invoice_date (Month Index)].[All]" allUniqueName="[invoice_202001231041].[invoice_date (Month Index)].[All]" dimensionUniqueName="[invoice_202001231041]" displayFolder="" count="0" memberValueDatatype="20" unbalanced="0" hidden="1"/>
    <cacheHierarchy uniqueName="[Placed_Achivement].[policy_end_date (Month Index)]" caption="policy_end_date (Month Index)" attribute="1" defaultMemberUniqueName="[Placed_Achivement].[policy_end_date (Month Index)].[All]" allUniqueName="[Placed_Achivement].[policy_end_date (Month Index)].[All]" dimensionUniqueName="[Placed_Achivement]" displayFolder="" count="0" memberValueDatatype="20" unbalanced="0" hidden="1"/>
    <cacheHierarchy uniqueName="[Placed_Achivement].[policy_start_date (Month Index)]" caption="policy_start_date (Month Index)" attribute="1" defaultMemberUniqueName="[Placed_Achivement].[policy_start_date (Month Index)].[All]" allUniqueName="[Placed_Achivement].[policy_start_date (Month Index)].[All]" dimensionUniqueName="[Placed_Achivement]" displayFolder="" count="0" memberValueDatatype="20" unbalanced="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fees_202001231041]" caption="__XL_Count fees_202001231041" measure="1" displayFolder="" measureGroup="fees_202001231041" count="0" hidden="1"/>
    <cacheHierarchy uniqueName="[Measures].[__XL_Count brokerage_202001231040]" caption="__XL_Count brokerage_202001231040" measure="1" displayFolder="" measureGroup="brokerage_202001231040" count="0" hidden="1"/>
    <cacheHierarchy uniqueName="[Measures].[__XL_Count Placed_Achivement_xlsx]" caption="__XL_Count Placed_Achivement_xlsx" measure="1" displayFolder="" measureGroup="Placed_Achivement_xlsx" count="0" hidden="1"/>
    <cacheHierarchy uniqueName="[Measures].[__XL_Count NN_EN_EE_Indi_bdgt__20012020]" caption="__XL_Count NN_EN_EE_Indi_bdgt__20012020" measure="1" displayFolder="" measureGroup="NN_EN_EE_Indi_bdgt__20012020"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Sum of Account Id]" caption="Sum of Account Id"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NN_EN_EE_Indi_bdgt__20012020"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Cross sell bugdet]" caption="Sum of Cross sell bugdet" measure="1" displayFolder="" measureGroup="NN_EN_EE_Indi_bdgt__20012020" count="0" oneField="1" hidden="1">
      <fieldsUsage count="1">
        <fieldUsage x="2"/>
      </fieldsUsage>
      <extLst>
        <ext xmlns:x15="http://schemas.microsoft.com/office/spreadsheetml/2010/11/main" uri="{B97F6D7D-B522-45F9-BDA1-12C45D357490}">
          <x15:cacheHierarchy aggregatedColumn="60"/>
        </ext>
      </extLst>
    </cacheHierarchy>
    <cacheHierarchy uniqueName="[Measures].[Sum of Renewal Budget]" caption="Sum of Renewal Budget" measure="1" displayFolder="" measureGroup="NN_EN_EE_Indi_bdgt__20012020" count="0" oneField="1" hidden="1">
      <fieldsUsage count="1">
        <fieldUsage x="3"/>
      </fieldsUsage>
      <extLst>
        <ext xmlns:x15="http://schemas.microsoft.com/office/spreadsheetml/2010/11/main" uri="{B97F6D7D-B522-45F9-BDA1-12C45D357490}">
          <x15:cacheHierarchy aggregatedColumn="61"/>
        </ext>
      </extLst>
    </cacheHierarchy>
    <cacheHierarchy uniqueName="[Measures].[Sum of Account Id 2]" caption="Sum of Account Id 2" measure="1" displayFolder="" measureGroup="Placed_Achivement" count="0" hidden="1">
      <extLst>
        <ext xmlns:x15="http://schemas.microsoft.com/office/spreadsheetml/2010/11/main" uri="{B97F6D7D-B522-45F9-BDA1-12C45D357490}">
          <x15:cacheHierarchy aggregatedColumn="68"/>
        </ext>
      </extLst>
    </cacheHierarchy>
    <cacheHierarchy uniqueName="[Measures].[Sum of Amount 3]" caption="Sum of Amount 3" measure="1" displayFolder="" measureGroup="Placed_Achivement" count="0" hidden="1">
      <extLst>
        <ext xmlns:x15="http://schemas.microsoft.com/office/spreadsheetml/2010/11/main" uri="{B97F6D7D-B522-45F9-BDA1-12C45D357490}">
          <x15:cacheHierarchy aggregatedColumn="73"/>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NN_EN_EE_Indi_bdgt__20012020" uniqueName="[NN_EN_EE_Indi_bdgt__20012020]" caption="NN_EN_EE_Indi_bdgt__20012020"/>
    <dimension name="Placed_Achivement" uniqueName="[Placed_Achivement]" caption="Placed_Achivement"/>
    <dimension name="Placed_Achivement_xlsx" uniqueName="[Placed_Achivement_xlsx]" caption="Placed_Achivement_xlsx"/>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NN_EN_EE_Indi_bdgt__20012020" caption="NN_EN_EE_Indi_bdgt__20012020"/>
    <measureGroup name="Placed_Achivement" caption="Placed_Achivement"/>
    <measureGroup name="Placed_Achivement_xlsx" caption="Placed_Achivement_xlsx"/>
  </measureGroups>
  <maps count="7">
    <map measureGroup="0" dimension="0"/>
    <map measureGroup="1" dimension="1"/>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ghadge" refreshedDate="45678.889784259256" backgroundQuery="1" createdVersion="8" refreshedVersion="8" minRefreshableVersion="3" recordCount="0" supportSubquery="1" supportAdvancedDrill="1" xr:uid="{49011A68-D4E1-43A3-8415-607EC7E60AE0}">
  <cacheSource type="external" connectionId="9"/>
  <cacheFields count="2">
    <cacheField name="[Measures].[Sum of Amount]" caption="Sum of Amount" numFmtId="0" hierarchy="106" level="32767"/>
    <cacheField name="[brokerage_202001231040].[income_class].[income_class]" caption="income_class" numFmtId="0" hierarchy="10" level="1">
      <sharedItems count="3">
        <s v="Cross Sell"/>
        <s v="New"/>
        <s v="Renewal"/>
      </sharedItems>
    </cacheField>
  </cacheFields>
  <cacheHierarchies count="11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1"/>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Year)]" caption="invoice_date (Year)" attribute="1" defaultMemberUniqueName="[invoice_202001231041].[invoice_date (Year)].[All]" allUniqueName="[invoice_202001231041].[invoice_date (Year)].[All]" dimensionUniqueName="[invoice_202001231041]" displayFolder="" count="0" memberValueDatatype="130" unbalanced="0"/>
    <cacheHierarchy uniqueName="[invoice_202001231041].[invoice_date (Quarter)]" caption="invoice_date (Quarter)" attribute="1" defaultMemberUniqueName="[invoice_202001231041].[invoice_date (Quarter)].[All]" allUniqueName="[invoice_202001231041].[invoice_date (Quarter)].[All]" dimensionUniqueName="[invoice_202001231041]" displayFolder="" count="0" memberValueDatatype="130" unbalanced="0"/>
    <cacheHierarchy uniqueName="[invoice_202001231041].[invoice_date (Month)]" caption="invoice_date (Month)" attribute="1" defaultMemberUniqueName="[invoice_202001231041].[invoice_date (Month)].[All]" allUniqueName="[invoice_202001231041].[invoice_date (Month)].[All]" dimensionUniqueName="[invoice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Id]" caption="Account Id" attribute="1" defaultMemberUniqueName="[Placed_Achivement].[Account Id].[All]" allUniqueName="[Placed_Achivement].[Account Id].[All]" dimensionUniqueName="[Placed_Achivement]" displayFolder="" count="0" memberValueDatatype="20" unbalanced="0"/>
    <cacheHierarchy uniqueName="[Placed_Achivement].[Account Exe ID]" caption="Account Exe ID" attribute="1" defaultMemberUniqueName="[Placed_Achivement].[Account Exe ID].[All]" allUniqueName="[Placed_Achivement].[Account Exe ID].[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time="1" defaultMemberUniqueName="[Placed_Achivement].[income_due_date].[All]" allUniqueName="[Placed_Achivement].[income_due_date].[All]" dimensionUniqueName="[Placed_Achivement]" displayFolder="" count="0" memberValueDatatype="7"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pse_reason]" caption="lapse_reason" attribute="1" defaultMemberUniqueName="[Placed_Achivement].[lapse_reason].[All]" allUniqueName="[Placed_Achivement].[lapse_reason].[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Placed_Achivement].[Salesperson ID]" caption="Salesperson ID" attribute="1" defaultMemberUniqueName="[Placed_Achivement].[Salesperson ID].[All]" allUniqueName="[Placed_Achivement].[Salesperson ID].[All]" dimensionUniqueName="[Placed_Achivement]" displayFolder="" count="0" memberValueDatatype="2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policy_end_date (Year)]" caption="policy_end_date (Year)" attribute="1" defaultMemberUniqueName="[Placed_Achivement].[policy_end_date (Year)].[All]" allUniqueName="[Placed_Achivement].[policy_end_date (Year)].[All]" dimensionUniqueName="[Placed_Achivement]" displayFolder="" count="0" memberValueDatatype="130" unbalanced="0"/>
    <cacheHierarchy uniqueName="[Placed_Achivement].[policy_end_date (Quarter)]" caption="policy_end_date (Quarter)" attribute="1" defaultMemberUniqueName="[Placed_Achivement].[policy_end_date (Quarter)].[All]" allUniqueName="[Placed_Achivement].[policy_end_date (Quarter)].[All]" dimensionUniqueName="[Placed_Achivement]" displayFolder="" count="0" memberValueDatatype="130" unbalanced="0"/>
    <cacheHierarchy uniqueName="[Placed_Achivement].[policy_end_date (Month)]" caption="policy_end_date (Month)" attribute="1" defaultMemberUniqueName="[Placed_Achivement].[policy_end_date (Month)].[All]" allUniqueName="[Placed_Achivement].[policy_end_date (Month)].[All]" dimensionUniqueName="[Placed_Achivement]" displayFolder="" count="0" memberValueDatatype="130" unbalanced="0"/>
    <cacheHierarchy uniqueName="[Placed_Achivement].[policy_start_date (Year)]" caption="policy_start_date (Year)" attribute="1" defaultMemberUniqueName="[Placed_Achivement].[policy_start_date (Year)].[All]" allUniqueName="[Placed_Achivement].[policy_start_date (Year)].[All]" dimensionUniqueName="[Placed_Achivement]" displayFolder="" count="0" memberValueDatatype="130" unbalanced="0"/>
    <cacheHierarchy uniqueName="[Placed_Achivement].[policy_start_date (Quarter)]" caption="policy_start_date (Quarter)" attribute="1" defaultMemberUniqueName="[Placed_Achivement].[policy_start_date (Quarter)].[All]" allUniqueName="[Placed_Achivement].[policy_start_date (Quarter)].[All]" dimensionUniqueName="[Placed_Achivement]" displayFolder="" count="0" memberValueDatatype="130" unbalanced="0"/>
    <cacheHierarchy uniqueName="[Placed_Achivement].[policy_start_date (Month)]" caption="policy_start_date (Month)" attribute="1" defaultMemberUniqueName="[Placed_Achivement].[policy_start_date (Month)].[All]" allUniqueName="[Placed_Achivement].[policy_start_date (Month)].[All]" dimensionUniqueName="[Placed_Achivement]" displayFolder="" count="0" memberValueDatatype="130" unbalanced="0"/>
    <cacheHierarchy uniqueName="[Placed_Achivement_xlsx].[Name]" caption="Name" attribute="1" defaultMemberUniqueName="[Placed_Achivement_xlsx].[Name].[All]" allUniqueName="[Placed_Achivement_xlsx].[Name].[All]" dimensionUniqueName="[Placed_Achivement_xlsx]" displayFolder="" count="0" memberValueDatatype="130" unbalanced="0"/>
    <cacheHierarchy uniqueName="[Placed_Achivement_xlsx].[Item]" caption="Item" attribute="1" defaultMemberUniqueName="[Placed_Achivement_xlsx].[Item].[All]" allUniqueName="[Placed_Achivement_xlsx].[Item].[All]" dimensionUniqueName="[Placed_Achivement_xlsx]" displayFolder="" count="0" memberValueDatatype="130" unbalanced="0"/>
    <cacheHierarchy uniqueName="[Placed_Achivement_xlsx].[Kind]" caption="Kind" attribute="1" defaultMemberUniqueName="[Placed_Achivement_xlsx].[Kind].[All]" allUniqueName="[Placed_Achivement_xlsx].[Kind].[All]" dimensionUniqueName="[Placed_Achivement_xlsx]" displayFolder="" count="0" memberValueDatatype="130" unbalanced="0"/>
    <cacheHierarchy uniqueName="[Placed_Achivement_xlsx].[Hidden]" caption="Hidden" attribute="1" defaultMemberUniqueName="[Placed_Achivement_xlsx].[Hidden].[All]" allUniqueName="[Placed_Achivement_xlsx].[Hidden].[All]" dimensionUniqueName="[Placed_Achivement_xlsx]" displayFolder="" count="0" memberValueDatatype="11"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invoice_202001231041].[invoice_date (Month Index)]" caption="invoice_date (Month Index)" attribute="1" defaultMemberUniqueName="[invoice_202001231041].[invoice_date (Month Index)].[All]" allUniqueName="[invoice_202001231041].[invoice_date (Month Index)].[All]" dimensionUniqueName="[invoice_202001231041]" displayFolder="" count="0" memberValueDatatype="20" unbalanced="0" hidden="1"/>
    <cacheHierarchy uniqueName="[Placed_Achivement].[policy_end_date (Month Index)]" caption="policy_end_date (Month Index)" attribute="1" defaultMemberUniqueName="[Placed_Achivement].[policy_end_date (Month Index)].[All]" allUniqueName="[Placed_Achivement].[policy_end_date (Month Index)].[All]" dimensionUniqueName="[Placed_Achivement]" displayFolder="" count="0" memberValueDatatype="20" unbalanced="0" hidden="1"/>
    <cacheHierarchy uniqueName="[Placed_Achivement].[policy_start_date (Month Index)]" caption="policy_start_date (Month Index)" attribute="1" defaultMemberUniqueName="[Placed_Achivement].[policy_start_date (Month Index)].[All]" allUniqueName="[Placed_Achivement].[policy_start_date (Month Index)].[All]" dimensionUniqueName="[Placed_Achivement]" displayFolder="" count="0" memberValueDatatype="20" unbalanced="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fees_202001231041]" caption="__XL_Count fees_202001231041" measure="1" displayFolder="" measureGroup="fees_202001231041" count="0" hidden="1"/>
    <cacheHierarchy uniqueName="[Measures].[__XL_Count brokerage_202001231040]" caption="__XL_Count brokerage_202001231040" measure="1" displayFolder="" measureGroup="brokerage_202001231040" count="0" hidden="1"/>
    <cacheHierarchy uniqueName="[Measures].[__XL_Count Placed_Achivement_xlsx]" caption="__XL_Count Placed_Achivement_xlsx" measure="1" displayFolder="" measureGroup="Placed_Achivement_xlsx" count="0" hidden="1"/>
    <cacheHierarchy uniqueName="[Measures].[__XL_Count NN_EN_EE_Indi_bdgt__20012020]" caption="__XL_Count NN_EN_EE_Indi_bdgt__20012020" measure="1" displayFolder="" measureGroup="NN_EN_EE_Indi_bdgt__20012020"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Sum of Account Id]" caption="Sum of Account Id"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brokerage_202001231040"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9"/>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1"/>
        </ext>
      </extLst>
    </cacheHierarchy>
    <cacheHierarchy uniqueName="[Measures].[Sum of Account Id 2]" caption="Sum of Account Id 2" measure="1" displayFolder="" measureGroup="Placed_Achivement" count="0" hidden="1">
      <extLst>
        <ext xmlns:x15="http://schemas.microsoft.com/office/spreadsheetml/2010/11/main" uri="{B97F6D7D-B522-45F9-BDA1-12C45D357490}">
          <x15:cacheHierarchy aggregatedColumn="68"/>
        </ext>
      </extLst>
    </cacheHierarchy>
    <cacheHierarchy uniqueName="[Measures].[Sum of Amount 3]" caption="Sum of Amount 3" measure="1" displayFolder="" measureGroup="Placed_Achivement" count="0" hidden="1">
      <extLst>
        <ext xmlns:x15="http://schemas.microsoft.com/office/spreadsheetml/2010/11/main" uri="{B97F6D7D-B522-45F9-BDA1-12C45D357490}">
          <x15:cacheHierarchy aggregatedColumn="73"/>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NN_EN_EE_Indi_bdgt__20012020" uniqueName="[NN_EN_EE_Indi_bdgt__20012020]" caption="NN_EN_EE_Indi_bdgt__20012020"/>
    <dimension name="Placed_Achivement" uniqueName="[Placed_Achivement]" caption="Placed_Achivement"/>
    <dimension name="Placed_Achivement_xlsx" uniqueName="[Placed_Achivement_xlsx]" caption="Placed_Achivement_xlsx"/>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NN_EN_EE_Indi_bdgt__20012020" caption="NN_EN_EE_Indi_bdgt__20012020"/>
    <measureGroup name="Placed_Achivement" caption="Placed_Achivement"/>
    <measureGroup name="Placed_Achivement_xlsx" caption="Placed_Achivement_xlsx"/>
  </measureGroups>
  <maps count="7">
    <map measureGroup="0" dimension="0"/>
    <map measureGroup="1" dimension="1"/>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ghadge" refreshedDate="45680.521566550924" backgroundQuery="1" createdVersion="8" refreshedVersion="8" minRefreshableVersion="3" recordCount="0" supportSubquery="1" supportAdvancedDrill="1" xr:uid="{542714F0-B27F-429A-B088-B82E5F956E1B}">
  <cacheSource type="external" connectionId="9"/>
  <cacheFields count="3">
    <cacheField name="[invoice_202001231041].[invoice_date (Month)].[invoice_date (Month)]" caption="invoice_date (Month)" numFmtId="0" hierarchy="54" level="1">
      <sharedItems count="10">
        <s v="Apr"/>
        <s v="May"/>
        <s v="Jun"/>
        <s v="Jul"/>
        <s v="Aug"/>
        <s v="Sep"/>
        <s v="Oct"/>
        <s v="Nov"/>
        <s v="Dec"/>
        <s v="Jan"/>
      </sharedItems>
    </cacheField>
    <cacheField name="[invoice_202001231041].[invoice_date (Quarter)].[invoice_date (Quarter)]" caption="invoice_date (Quarter)" numFmtId="0" hierarchy="53" level="1">
      <sharedItems count="4">
        <s v="Qtr2"/>
        <s v="Qtr3"/>
        <s v="Qtr4"/>
        <s v="Qtr1"/>
      </sharedItems>
    </cacheField>
    <cacheField name="[invoice_202001231041].[invoice_date (Year)].[invoice_date (Year)]" caption="invoice_date (Year)" numFmtId="0" hierarchy="52" level="1">
      <sharedItems count="2">
        <s v="2019"/>
        <s v="2020"/>
      </sharedItems>
    </cacheField>
  </cacheFields>
  <cacheHierarchies count="11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income_due_date (Month)]" caption="income_due_date (Month)" attribute="1" defaultMemberUniqueName="[invoice_202001231041].[income_due_date (Month)].[All]" allUniqueName="[invoice_202001231041].[income_due_date (Month)].[All]" dimensionUniqueName="[invoice_202001231041]" displayFolder="" count="0" memberValueDatatype="130" unbalanced="0"/>
    <cacheHierarchy uniqueName="[invoice_202001231041].[invoice_date (Year)]" caption="invoice_date (Year)" attribute="1" defaultMemberUniqueName="[invoice_202001231041].[invoice_date (Year)].[All]" allUniqueName="[invoice_202001231041].[invoice_date (Year)].[All]" dimensionUniqueName="[invoice_202001231041]" displayFolder="" count="2" memberValueDatatype="130" unbalanced="0">
      <fieldsUsage count="2">
        <fieldUsage x="-1"/>
        <fieldUsage x="2"/>
      </fieldsUsage>
    </cacheHierarchy>
    <cacheHierarchy uniqueName="[invoice_202001231041].[invoice_date (Quarter)]" caption="invoice_date (Quarter)" attribute="1" defaultMemberUniqueName="[invoice_202001231041].[invoice_date (Quarter)].[All]" allUniqueName="[invoice_202001231041].[invoice_date (Quarter)].[All]" dimensionUniqueName="[invoice_202001231041]" displayFolder="" count="2" memberValueDatatype="130" unbalanced="0">
      <fieldsUsage count="2">
        <fieldUsage x="-1"/>
        <fieldUsage x="1"/>
      </fieldsUsage>
    </cacheHierarchy>
    <cacheHierarchy uniqueName="[invoice_202001231041].[invoice_date (Month)]" caption="invoice_date (Month)" attribute="1" defaultMemberUniqueName="[invoice_202001231041].[invoice_date (Month)].[All]" allUniqueName="[invoice_202001231041].[invoice_date (Month)].[All]" dimensionUniqueName="[invoice_202001231041]" displayFolder="" count="2" memberValueDatatype="130" unbalanced="0">
      <fieldsUsage count="2">
        <fieldUsage x="-1"/>
        <fieldUsage x="0"/>
      </fieldsUsage>
    </cacheHierarchy>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Id]" caption="Account Id" attribute="1" defaultMemberUniqueName="[Placed_Achivement].[Account Id].[All]" allUniqueName="[Placed_Achivement].[Account Id].[All]" dimensionUniqueName="[Placed_Achivement]" displayFolder="" count="0" memberValueDatatype="20" unbalanced="0"/>
    <cacheHierarchy uniqueName="[Placed_Achivement].[Account Exe ID]" caption="Account Exe ID" attribute="1" defaultMemberUniqueName="[Placed_Achivement].[Account Exe ID].[All]" allUniqueName="[Placed_Achivement].[Account Exe ID].[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time="1" defaultMemberUniqueName="[Placed_Achivement].[income_due_date].[All]" allUniqueName="[Placed_Achivement].[income_due_date].[All]" dimensionUniqueName="[Placed_Achivement]" displayFolder="" count="2" memberValueDatatype="7"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pse_reason]" caption="lapse_reason" attribute="1" defaultMemberUniqueName="[Placed_Achivement].[lapse_reason].[All]" allUniqueName="[Placed_Achivement].[lapse_reason].[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Placed_Achivement].[Salesperson ID]" caption="Salesperson ID" attribute="1" defaultMemberUniqueName="[Placed_Achivement].[Salesperson ID].[All]" allUniqueName="[Placed_Achivement].[Salesperson ID].[All]" dimensionUniqueName="[Placed_Achivement]" displayFolder="" count="0" memberValueDatatype="2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policy_end_date (Year)]" caption="policy_end_date (Year)" attribute="1" defaultMemberUniqueName="[Placed_Achivement].[policy_end_date (Year)].[All]" allUniqueName="[Placed_Achivement].[policy_end_date (Year)].[All]" dimensionUniqueName="[Placed_Achivement]" displayFolder="" count="0" memberValueDatatype="130" unbalanced="0"/>
    <cacheHierarchy uniqueName="[Placed_Achivement].[policy_end_date (Quarter)]" caption="policy_end_date (Quarter)" attribute="1" defaultMemberUniqueName="[Placed_Achivement].[policy_end_date (Quarter)].[All]" allUniqueName="[Placed_Achivement].[policy_end_date (Quarter)].[All]" dimensionUniqueName="[Placed_Achivement]" displayFolder="" count="0" memberValueDatatype="130" unbalanced="0"/>
    <cacheHierarchy uniqueName="[Placed_Achivement].[policy_end_date (Month)]" caption="policy_end_date (Month)" attribute="1" defaultMemberUniqueName="[Placed_Achivement].[policy_end_date (Month)].[All]" allUniqueName="[Placed_Achivement].[policy_end_date (Month)].[All]" dimensionUniqueName="[Placed_Achivement]" displayFolder="" count="0" memberValueDatatype="130" unbalanced="0"/>
    <cacheHierarchy uniqueName="[Placed_Achivement].[policy_start_date (Year)]" caption="policy_start_date (Year)" attribute="1" defaultMemberUniqueName="[Placed_Achivement].[policy_start_date (Year)].[All]" allUniqueName="[Placed_Achivement].[policy_start_date (Year)].[All]" dimensionUniqueName="[Placed_Achivement]" displayFolder="" count="2" memberValueDatatype="130" unbalanced="0"/>
    <cacheHierarchy uniqueName="[Placed_Achivement].[policy_start_date (Quarter)]" caption="policy_start_date (Quarter)" attribute="1" defaultMemberUniqueName="[Placed_Achivement].[policy_start_date (Quarter)].[All]" allUniqueName="[Placed_Achivement].[policy_start_date (Quarter)].[All]" dimensionUniqueName="[Placed_Achivement]" displayFolder="" count="2" memberValueDatatype="130" unbalanced="0"/>
    <cacheHierarchy uniqueName="[Placed_Achivement].[policy_start_date (Month)]" caption="policy_start_date (Month)" attribute="1" defaultMemberUniqueName="[Placed_Achivement].[policy_start_date (Month)].[All]" allUniqueName="[Placed_Achivement].[policy_start_date (Month)].[All]" dimensionUniqueName="[Placed_Achivement]" displayFolder="" count="2" memberValueDatatype="130" unbalanced="0"/>
    <cacheHierarchy uniqueName="[Placed_Achivement_xlsx].[Name]" caption="Name" attribute="1" defaultMemberUniqueName="[Placed_Achivement_xlsx].[Name].[All]" allUniqueName="[Placed_Achivement_xlsx].[Name].[All]" dimensionUniqueName="[Placed_Achivement_xlsx]" displayFolder="" count="0" memberValueDatatype="130" unbalanced="0"/>
    <cacheHierarchy uniqueName="[Placed_Achivement_xlsx].[Item]" caption="Item" attribute="1" defaultMemberUniqueName="[Placed_Achivement_xlsx].[Item].[All]" allUniqueName="[Placed_Achivement_xlsx].[Item].[All]" dimensionUniqueName="[Placed_Achivement_xlsx]" displayFolder="" count="0" memberValueDatatype="130" unbalanced="0"/>
    <cacheHierarchy uniqueName="[Placed_Achivement_xlsx].[Kind]" caption="Kind" attribute="1" defaultMemberUniqueName="[Placed_Achivement_xlsx].[Kind].[All]" allUniqueName="[Placed_Achivement_xlsx].[Kind].[All]" dimensionUniqueName="[Placed_Achivement_xlsx]" displayFolder="" count="0" memberValueDatatype="130" unbalanced="0"/>
    <cacheHierarchy uniqueName="[Placed_Achivement_xlsx].[Hidden]" caption="Hidden" attribute="1" defaultMemberUniqueName="[Placed_Achivement_xlsx].[Hidden].[All]" allUniqueName="[Placed_Achivement_xlsx].[Hidden].[All]" dimensionUniqueName="[Placed_Achivement_xlsx]" displayFolder="" count="0" memberValueDatatype="11" unbalanced="0"/>
    <cacheHierarchy uniqueName="[invoice_202001231041].[income_due_date (Month Index)]" caption="income_due_date (Month Index)" attribute="1" defaultMemberUniqueName="[invoice_202001231041].[income_due_date (Month Index)].[All]" allUniqueName="[invoice_202001231041].[income_due_date (Month Index)].[All]" dimensionUniqueName="[invoice_202001231041]" displayFolder="" count="0" memberValueDatatype="20" unbalanced="0" hidden="1"/>
    <cacheHierarchy uniqueName="[invoice_202001231041].[invoice_date (Month Index)]" caption="invoice_date (Month Index)" attribute="1" defaultMemberUniqueName="[invoice_202001231041].[invoice_date (Month Index)].[All]" allUniqueName="[invoice_202001231041].[invoice_date (Month Index)].[All]" dimensionUniqueName="[invoice_202001231041]" displayFolder="" count="0" memberValueDatatype="20" unbalanced="0" hidden="1"/>
    <cacheHierarchy uniqueName="[Placed_Achivement].[policy_end_date (Month Index)]" caption="policy_end_date (Month Index)" attribute="1" defaultMemberUniqueName="[Placed_Achivement].[policy_end_date (Month Index)].[All]" allUniqueName="[Placed_Achivement].[policy_end_date (Month Index)].[All]" dimensionUniqueName="[Placed_Achivement]" displayFolder="" count="0" memberValueDatatype="20" unbalanced="0" hidden="1"/>
    <cacheHierarchy uniqueName="[Placed_Achivement].[policy_start_date (Month Index)]" caption="policy_start_date (Month Index)" attribute="1" defaultMemberUniqueName="[Placed_Achivement].[policy_start_date (Month Index)].[All]" allUniqueName="[Placed_Achivement].[policy_start_date (Month Index)].[All]" dimensionUniqueName="[Placed_Achivement]" displayFolder="" count="0" memberValueDatatype="20" unbalanced="0" hidden="1"/>
    <cacheHierarchy uniqueName="[Measures].[__XL_Count gcrm_opportunity_202001231041]" caption="__XL_Count gcrm_opportunity_202001231041" measure="1" displayFolder="" measureGroup="gcrm_opportunity_202001231041" count="0" hidden="1"/>
    <cacheHierarchy uniqueName="[Measures].[__XL_Count invoice_202001231041]" caption="__XL_Count invoice_202001231041" measure="1" displayFolder="" measureGroup="invoice_202001231041" count="0" hidden="1"/>
    <cacheHierarchy uniqueName="[Measures].[__XL_Count fees_202001231041]" caption="__XL_Count fees_202001231041" measure="1" displayFolder="" measureGroup="fees_202001231041" count="0" hidden="1"/>
    <cacheHierarchy uniqueName="[Measures].[__XL_Count brokerage_202001231040]" caption="__XL_Count brokerage_202001231040" measure="1" displayFolder="" measureGroup="brokerage_202001231040" count="0" hidden="1"/>
    <cacheHierarchy uniqueName="[Measures].[__XL_Count Placed_Achivement_xlsx]" caption="__XL_Count Placed_Achivement_xlsx" measure="1" displayFolder="" measureGroup="Placed_Achivement_xlsx" count="0" hidden="1"/>
    <cacheHierarchy uniqueName="[Measures].[__XL_Count NN_EN_EE_Indi_bdgt__20012020]" caption="__XL_Count NN_EN_EE_Indi_bdgt__20012020" measure="1" displayFolder="" measureGroup="NN_EN_EE_Indi_bdgt__20012020"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Sum of Account Id]" caption="Sum of Account Id" measure="1" displayFolder="" measureGroup="brokerage_202001231040" count="0" hidden="1">
      <extLst>
        <ext xmlns:x15="http://schemas.microsoft.com/office/spreadsheetml/2010/11/main" uri="{B97F6D7D-B522-45F9-BDA1-12C45D357490}">
          <x15:cacheHierarchy aggregatedColumn="6"/>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59"/>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60"/>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61"/>
        </ext>
      </extLst>
    </cacheHierarchy>
    <cacheHierarchy uniqueName="[Measures].[Sum of Account Id 2]" caption="Sum of Account Id 2" measure="1" displayFolder="" measureGroup="Placed_Achivement" count="0" hidden="1">
      <extLst>
        <ext xmlns:x15="http://schemas.microsoft.com/office/spreadsheetml/2010/11/main" uri="{B97F6D7D-B522-45F9-BDA1-12C45D357490}">
          <x15:cacheHierarchy aggregatedColumn="68"/>
        </ext>
      </extLst>
    </cacheHierarchy>
    <cacheHierarchy uniqueName="[Measures].[Sum of Amount 3]" caption="Sum of Amount 3" measure="1" displayFolder="" measureGroup="Placed_Achivement" count="0" hidden="1">
      <extLst>
        <ext xmlns:x15="http://schemas.microsoft.com/office/spreadsheetml/2010/11/main" uri="{B97F6D7D-B522-45F9-BDA1-12C45D357490}">
          <x15:cacheHierarchy aggregatedColumn="73"/>
        </ext>
      </extLst>
    </cacheHierarchy>
  </cacheHierarchies>
  <kpis count="0"/>
  <dimensions count="8">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NN_EN_EE_Indi_bdgt__20012020" uniqueName="[NN_EN_EE_Indi_bdgt__20012020]" caption="NN_EN_EE_Indi_bdgt__20012020"/>
    <dimension name="Placed_Achivement" uniqueName="[Placed_Achivement]" caption="Placed_Achivement"/>
    <dimension name="Placed_Achivement_xlsx" uniqueName="[Placed_Achivement_xlsx]" caption="Placed_Achivement_xlsx"/>
  </dimensions>
  <measureGroups count="7">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NN_EN_EE_Indi_bdgt__20012020" caption="NN_EN_EE_Indi_bdgt__20012020"/>
    <measureGroup name="Placed_Achivement" caption="Placed_Achivement"/>
    <measureGroup name="Placed_Achivement_xlsx" caption="Placed_Achivement_xlsx"/>
  </measureGroups>
  <maps count="7">
    <map measureGroup="0" dimension="0"/>
    <map measureGroup="1" dimension="1"/>
    <map measureGroup="2" dimension="2"/>
    <map measureGroup="3" dimension="3"/>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x v="0"/>
    <x v="0"/>
    <x v="0"/>
    <m/>
    <x v="0"/>
    <x v="0"/>
    <x v="0"/>
    <x v="0"/>
    <n v="84746"/>
    <x v="0"/>
  </r>
  <r>
    <n v="1900001106"/>
    <x v="1"/>
    <x v="1"/>
    <x v="0"/>
    <x v="1"/>
    <m/>
    <x v="1"/>
    <x v="1"/>
    <x v="1"/>
    <x v="1"/>
    <n v="86724"/>
    <x v="1"/>
  </r>
  <r>
    <n v="1900001110"/>
    <x v="1"/>
    <x v="1"/>
    <x v="0"/>
    <x v="1"/>
    <m/>
    <x v="1"/>
    <x v="1"/>
    <x v="2"/>
    <x v="2"/>
    <n v="148500"/>
    <x v="2"/>
  </r>
  <r>
    <n v="1900001136"/>
    <x v="2"/>
    <x v="1"/>
    <x v="0"/>
    <x v="1"/>
    <n v="1"/>
    <x v="2"/>
    <x v="2"/>
    <x v="3"/>
    <x v="3"/>
    <n v="12019"/>
    <x v="1"/>
  </r>
  <r>
    <n v="1900001164"/>
    <x v="3"/>
    <x v="1"/>
    <x v="0"/>
    <x v="1"/>
    <m/>
    <x v="1"/>
    <x v="1"/>
    <x v="0"/>
    <x v="4"/>
    <n v="12500"/>
    <x v="3"/>
  </r>
  <r>
    <n v="1900001165"/>
    <x v="3"/>
    <x v="1"/>
    <x v="0"/>
    <x v="2"/>
    <m/>
    <x v="3"/>
    <x v="0"/>
    <x v="0"/>
    <x v="5"/>
    <n v="58300"/>
    <x v="4"/>
  </r>
  <r>
    <n v="1900001167"/>
    <x v="4"/>
    <x v="1"/>
    <x v="0"/>
    <x v="1"/>
    <n v="1"/>
    <x v="2"/>
    <x v="2"/>
    <x v="4"/>
    <x v="6"/>
    <n v="12019"/>
    <x v="1"/>
  </r>
  <r>
    <n v="1900001168"/>
    <x v="4"/>
    <x v="1"/>
    <x v="0"/>
    <x v="1"/>
    <n v="1"/>
    <x v="2"/>
    <x v="2"/>
    <x v="5"/>
    <x v="7"/>
    <n v="30048"/>
    <x v="1"/>
  </r>
  <r>
    <n v="1900001169"/>
    <x v="4"/>
    <x v="1"/>
    <x v="0"/>
    <x v="1"/>
    <m/>
    <x v="1"/>
    <x v="1"/>
    <x v="6"/>
    <x v="8"/>
    <n v="14394"/>
    <x v="5"/>
  </r>
  <r>
    <n v="1900001282"/>
    <x v="5"/>
    <x v="1"/>
    <x v="0"/>
    <x v="2"/>
    <m/>
    <x v="4"/>
    <x v="3"/>
    <x v="2"/>
    <x v="9"/>
    <n v="32392"/>
    <x v="6"/>
  </r>
  <r>
    <n v="1900001293"/>
    <x v="6"/>
    <x v="1"/>
    <x v="0"/>
    <x v="0"/>
    <n v="13"/>
    <x v="5"/>
    <x v="2"/>
    <x v="1"/>
    <x v="10"/>
    <n v="162500"/>
    <x v="7"/>
  </r>
  <r>
    <n v="1900001294"/>
    <x v="6"/>
    <x v="1"/>
    <x v="0"/>
    <x v="0"/>
    <n v="13"/>
    <x v="5"/>
    <x v="2"/>
    <x v="1"/>
    <x v="11"/>
    <n v="250000"/>
    <x v="8"/>
  </r>
  <r>
    <n v="1900001304"/>
    <x v="7"/>
    <x v="1"/>
    <x v="0"/>
    <x v="1"/>
    <n v="1"/>
    <x v="2"/>
    <x v="2"/>
    <x v="0"/>
    <x v="12"/>
    <n v="2646"/>
    <x v="9"/>
  </r>
  <r>
    <n v="1900001305"/>
    <x v="7"/>
    <x v="1"/>
    <x v="0"/>
    <x v="1"/>
    <m/>
    <x v="1"/>
    <x v="3"/>
    <x v="7"/>
    <x v="13"/>
    <n v="18150"/>
    <x v="10"/>
  </r>
  <r>
    <n v="1900001306"/>
    <x v="7"/>
    <x v="1"/>
    <x v="0"/>
    <x v="0"/>
    <n v="2"/>
    <x v="6"/>
    <x v="2"/>
    <x v="8"/>
    <x v="14"/>
    <n v="60025"/>
    <x v="11"/>
  </r>
  <r>
    <n v="1900001308"/>
    <x v="7"/>
    <x v="1"/>
    <x v="0"/>
    <x v="3"/>
    <n v="3"/>
    <x v="7"/>
    <x v="2"/>
    <x v="9"/>
    <x v="15"/>
    <n v="134736"/>
    <x v="12"/>
  </r>
  <r>
    <n v="1900001342"/>
    <x v="8"/>
    <x v="1"/>
    <x v="0"/>
    <x v="2"/>
    <m/>
    <x v="4"/>
    <x v="1"/>
    <x v="2"/>
    <x v="9"/>
    <n v="914999"/>
    <x v="1"/>
  </r>
  <r>
    <n v="1900001354"/>
    <x v="9"/>
    <x v="1"/>
    <x v="0"/>
    <x v="1"/>
    <n v="1"/>
    <x v="2"/>
    <x v="2"/>
    <x v="6"/>
    <x v="16"/>
    <n v="2942"/>
    <x v="13"/>
  </r>
  <r>
    <n v="1900001355"/>
    <x v="9"/>
    <x v="1"/>
    <x v="0"/>
    <x v="1"/>
    <n v="1"/>
    <x v="2"/>
    <x v="2"/>
    <x v="1"/>
    <x v="17"/>
    <n v="6740"/>
    <x v="14"/>
  </r>
  <r>
    <n v="1900001356"/>
    <x v="9"/>
    <x v="1"/>
    <x v="0"/>
    <x v="1"/>
    <m/>
    <x v="1"/>
    <x v="1"/>
    <x v="1"/>
    <x v="18"/>
    <n v="6740"/>
    <x v="15"/>
  </r>
  <r>
    <n v="1900001361"/>
    <x v="10"/>
    <x v="1"/>
    <x v="0"/>
    <x v="0"/>
    <n v="3"/>
    <x v="7"/>
    <x v="2"/>
    <x v="10"/>
    <x v="19"/>
    <n v="74250"/>
    <x v="16"/>
  </r>
  <r>
    <n v="1900001376"/>
    <x v="11"/>
    <x v="1"/>
    <x v="0"/>
    <x v="2"/>
    <m/>
    <x v="4"/>
    <x v="3"/>
    <x v="2"/>
    <x v="20"/>
    <n v="1614"/>
    <x v="9"/>
  </r>
  <r>
    <n v="1900001377"/>
    <x v="11"/>
    <x v="1"/>
    <x v="0"/>
    <x v="4"/>
    <n v="13"/>
    <x v="5"/>
    <x v="2"/>
    <x v="6"/>
    <x v="21"/>
    <n v="11540"/>
    <x v="17"/>
  </r>
  <r>
    <n v="1900001385"/>
    <x v="12"/>
    <x v="1"/>
    <x v="0"/>
    <x v="1"/>
    <m/>
    <x v="1"/>
    <x v="3"/>
    <x v="2"/>
    <x v="22"/>
    <n v="2140"/>
    <x v="18"/>
  </r>
  <r>
    <n v="1900001388"/>
    <x v="12"/>
    <x v="1"/>
    <x v="0"/>
    <x v="1"/>
    <m/>
    <x v="1"/>
    <x v="1"/>
    <x v="7"/>
    <x v="23"/>
    <n v="45375"/>
    <x v="2"/>
  </r>
  <r>
    <n v="1900001390"/>
    <x v="12"/>
    <x v="1"/>
    <x v="0"/>
    <x v="1"/>
    <n v="1"/>
    <x v="2"/>
    <x v="2"/>
    <x v="1"/>
    <x v="24"/>
    <n v="11593"/>
    <x v="16"/>
  </r>
  <r>
    <n v="1900001392"/>
    <x v="12"/>
    <x v="1"/>
    <x v="0"/>
    <x v="2"/>
    <m/>
    <x v="4"/>
    <x v="3"/>
    <x v="2"/>
    <x v="9"/>
    <n v="46995"/>
    <x v="17"/>
  </r>
  <r>
    <n v="1900001393"/>
    <x v="12"/>
    <x v="1"/>
    <x v="0"/>
    <x v="1"/>
    <n v="1"/>
    <x v="2"/>
    <x v="2"/>
    <x v="1"/>
    <x v="25"/>
    <n v="529"/>
    <x v="19"/>
  </r>
  <r>
    <n v="1900001394"/>
    <x v="12"/>
    <x v="1"/>
    <x v="0"/>
    <x v="1"/>
    <m/>
    <x v="1"/>
    <x v="1"/>
    <x v="11"/>
    <x v="26"/>
    <n v="18563"/>
    <x v="2"/>
  </r>
  <r>
    <n v="1900001396"/>
    <x v="12"/>
    <x v="1"/>
    <x v="0"/>
    <x v="2"/>
    <m/>
    <x v="4"/>
    <x v="3"/>
    <x v="2"/>
    <x v="9"/>
    <n v="27435"/>
    <x v="20"/>
  </r>
  <r>
    <n v="1900001397"/>
    <x v="12"/>
    <x v="1"/>
    <x v="0"/>
    <x v="2"/>
    <m/>
    <x v="4"/>
    <x v="1"/>
    <x v="12"/>
    <x v="27"/>
    <n v="25336"/>
    <x v="3"/>
  </r>
  <r>
    <n v="1900001398"/>
    <x v="12"/>
    <x v="1"/>
    <x v="0"/>
    <x v="2"/>
    <m/>
    <x v="4"/>
    <x v="3"/>
    <x v="12"/>
    <x v="28"/>
    <n v="10772"/>
    <x v="21"/>
  </r>
  <r>
    <n v="1900001403"/>
    <x v="12"/>
    <x v="1"/>
    <x v="0"/>
    <x v="2"/>
    <m/>
    <x v="4"/>
    <x v="3"/>
    <x v="12"/>
    <x v="28"/>
    <n v="9283"/>
    <x v="8"/>
  </r>
  <r>
    <n v="1900001404"/>
    <x v="12"/>
    <x v="1"/>
    <x v="0"/>
    <x v="2"/>
    <m/>
    <x v="4"/>
    <x v="3"/>
    <x v="12"/>
    <x v="28"/>
    <n v="6903"/>
    <x v="22"/>
  </r>
  <r>
    <n v="1900001405"/>
    <x v="12"/>
    <x v="1"/>
    <x v="0"/>
    <x v="3"/>
    <m/>
    <x v="5"/>
    <x v="1"/>
    <x v="6"/>
    <x v="29"/>
    <n v="90663"/>
    <x v="16"/>
  </r>
  <r>
    <n v="1900001583"/>
    <x v="13"/>
    <x v="1"/>
    <x v="0"/>
    <x v="2"/>
    <m/>
    <x v="4"/>
    <x v="1"/>
    <x v="10"/>
    <x v="30"/>
    <n v="156000"/>
    <x v="23"/>
  </r>
  <r>
    <n v="1900001602"/>
    <x v="14"/>
    <x v="1"/>
    <x v="0"/>
    <x v="1"/>
    <n v="1"/>
    <x v="2"/>
    <x v="2"/>
    <x v="3"/>
    <x v="31"/>
    <n v="21157"/>
    <x v="1"/>
  </r>
  <r>
    <n v="1900001603"/>
    <x v="14"/>
    <x v="1"/>
    <x v="0"/>
    <x v="1"/>
    <n v="1"/>
    <x v="2"/>
    <x v="2"/>
    <x v="5"/>
    <x v="32"/>
    <n v="77787"/>
    <x v="1"/>
  </r>
  <r>
    <n v="1900001604"/>
    <x v="14"/>
    <x v="1"/>
    <x v="0"/>
    <x v="1"/>
    <n v="1"/>
    <x v="2"/>
    <x v="2"/>
    <x v="1"/>
    <x v="33"/>
    <n v="8468"/>
    <x v="19"/>
  </r>
  <r>
    <n v="1900001605"/>
    <x v="14"/>
    <x v="1"/>
    <x v="0"/>
    <x v="2"/>
    <m/>
    <x v="4"/>
    <x v="1"/>
    <x v="4"/>
    <x v="34"/>
    <n v="1825"/>
    <x v="24"/>
  </r>
  <r>
    <n v="1900001606"/>
    <x v="14"/>
    <x v="1"/>
    <x v="0"/>
    <x v="2"/>
    <m/>
    <x v="4"/>
    <x v="1"/>
    <x v="12"/>
    <x v="28"/>
    <n v="329250"/>
    <x v="25"/>
  </r>
  <r>
    <n v="1900001607"/>
    <x v="14"/>
    <x v="1"/>
    <x v="0"/>
    <x v="1"/>
    <m/>
    <x v="1"/>
    <x v="1"/>
    <x v="1"/>
    <x v="35"/>
    <n v="344794"/>
    <x v="16"/>
  </r>
  <r>
    <n v="1900001608"/>
    <x v="14"/>
    <x v="1"/>
    <x v="0"/>
    <x v="1"/>
    <m/>
    <x v="1"/>
    <x v="1"/>
    <x v="1"/>
    <x v="36"/>
    <n v="37500"/>
    <x v="16"/>
  </r>
  <r>
    <n v="1900001609"/>
    <x v="14"/>
    <x v="1"/>
    <x v="0"/>
    <x v="2"/>
    <m/>
    <x v="4"/>
    <x v="1"/>
    <x v="2"/>
    <x v="20"/>
    <n v="49789"/>
    <x v="1"/>
  </r>
  <r>
    <n v="1900001610"/>
    <x v="14"/>
    <x v="1"/>
    <x v="0"/>
    <x v="1"/>
    <m/>
    <x v="1"/>
    <x v="1"/>
    <x v="9"/>
    <x v="37"/>
    <n v="64"/>
    <x v="26"/>
  </r>
  <r>
    <n v="1900001611"/>
    <x v="14"/>
    <x v="1"/>
    <x v="0"/>
    <x v="1"/>
    <m/>
    <x v="1"/>
    <x v="1"/>
    <x v="0"/>
    <x v="38"/>
    <n v="6250"/>
    <x v="27"/>
  </r>
  <r>
    <n v="1900002041"/>
    <x v="15"/>
    <x v="1"/>
    <x v="0"/>
    <x v="5"/>
    <m/>
    <x v="8"/>
    <x v="1"/>
    <x v="10"/>
    <x v="39"/>
    <n v="124875"/>
    <x v="28"/>
  </r>
  <r>
    <n v="1900002042"/>
    <x v="15"/>
    <x v="1"/>
    <x v="0"/>
    <x v="0"/>
    <n v="3"/>
    <x v="7"/>
    <x v="2"/>
    <x v="2"/>
    <x v="40"/>
    <n v="7783"/>
    <x v="29"/>
  </r>
  <r>
    <n v="1900002043"/>
    <x v="15"/>
    <x v="1"/>
    <x v="0"/>
    <x v="0"/>
    <n v="3"/>
    <x v="7"/>
    <x v="2"/>
    <x v="2"/>
    <x v="41"/>
    <n v="7835"/>
    <x v="30"/>
  </r>
  <r>
    <n v="1900002044"/>
    <x v="15"/>
    <x v="1"/>
    <x v="0"/>
    <x v="0"/>
    <m/>
    <x v="3"/>
    <x v="0"/>
    <x v="7"/>
    <x v="42"/>
    <n v="70125"/>
    <x v="31"/>
  </r>
  <r>
    <n v="1900002045"/>
    <x v="15"/>
    <x v="1"/>
    <x v="0"/>
    <x v="0"/>
    <m/>
    <x v="3"/>
    <x v="0"/>
    <x v="7"/>
    <x v="43"/>
    <n v="70125"/>
    <x v="31"/>
  </r>
  <r>
    <n v="1900002046"/>
    <x v="15"/>
    <x v="1"/>
    <x v="0"/>
    <x v="6"/>
    <m/>
    <x v="5"/>
    <x v="1"/>
    <x v="6"/>
    <x v="44"/>
    <n v="60229"/>
    <x v="16"/>
  </r>
  <r>
    <n v="1900002047"/>
    <x v="15"/>
    <x v="1"/>
    <x v="0"/>
    <x v="6"/>
    <m/>
    <x v="5"/>
    <x v="1"/>
    <x v="6"/>
    <x v="45"/>
    <n v="98931"/>
    <x v="32"/>
  </r>
  <r>
    <n v="1900002048"/>
    <x v="15"/>
    <x v="1"/>
    <x v="0"/>
    <x v="1"/>
    <n v="1"/>
    <x v="2"/>
    <x v="2"/>
    <x v="4"/>
    <x v="46"/>
    <n v="21769"/>
    <x v="1"/>
  </r>
  <r>
    <n v="1900002049"/>
    <x v="15"/>
    <x v="1"/>
    <x v="0"/>
    <x v="1"/>
    <m/>
    <x v="1"/>
    <x v="1"/>
    <x v="9"/>
    <x v="47"/>
    <n v="65369"/>
    <x v="33"/>
  </r>
  <r>
    <n v="1900002050"/>
    <x v="15"/>
    <x v="1"/>
    <x v="0"/>
    <x v="1"/>
    <m/>
    <x v="1"/>
    <x v="1"/>
    <x v="13"/>
    <x v="48"/>
    <n v="5206"/>
    <x v="16"/>
  </r>
  <r>
    <n v="1900002051"/>
    <x v="15"/>
    <x v="1"/>
    <x v="0"/>
    <x v="1"/>
    <m/>
    <x v="1"/>
    <x v="1"/>
    <x v="14"/>
    <x v="49"/>
    <n v="23750"/>
    <x v="34"/>
  </r>
  <r>
    <n v="1900002052"/>
    <x v="15"/>
    <x v="1"/>
    <x v="0"/>
    <x v="1"/>
    <m/>
    <x v="1"/>
    <x v="1"/>
    <x v="9"/>
    <x v="50"/>
    <n v="1557"/>
    <x v="35"/>
  </r>
  <r>
    <n v="1900002072"/>
    <x v="15"/>
    <x v="1"/>
    <x v="0"/>
    <x v="3"/>
    <n v="13"/>
    <x v="5"/>
    <x v="2"/>
    <x v="6"/>
    <x v="51"/>
    <n v="40960"/>
    <x v="36"/>
  </r>
  <r>
    <n v="1900002229"/>
    <x v="16"/>
    <x v="1"/>
    <x v="0"/>
    <x v="3"/>
    <m/>
    <x v="5"/>
    <x v="1"/>
    <x v="6"/>
    <x v="52"/>
    <n v="12055"/>
    <x v="37"/>
  </r>
  <r>
    <n v="1900002230"/>
    <x v="16"/>
    <x v="1"/>
    <x v="0"/>
    <x v="6"/>
    <m/>
    <x v="5"/>
    <x v="1"/>
    <x v="6"/>
    <x v="53"/>
    <n v="131090"/>
    <x v="3"/>
  </r>
  <r>
    <n v="1900002232"/>
    <x v="16"/>
    <x v="1"/>
    <x v="0"/>
    <x v="3"/>
    <m/>
    <x v="5"/>
    <x v="1"/>
    <x v="6"/>
    <x v="54"/>
    <n v="27069"/>
    <x v="37"/>
  </r>
  <r>
    <n v="1900002265"/>
    <x v="16"/>
    <x v="1"/>
    <x v="0"/>
    <x v="1"/>
    <m/>
    <x v="1"/>
    <x v="1"/>
    <x v="1"/>
    <x v="55"/>
    <n v="215165"/>
    <x v="16"/>
  </r>
  <r>
    <n v="1900002331"/>
    <x v="17"/>
    <x v="1"/>
    <x v="0"/>
    <x v="1"/>
    <m/>
    <x v="1"/>
    <x v="1"/>
    <x v="6"/>
    <x v="56"/>
    <n v="870"/>
    <x v="38"/>
  </r>
  <r>
    <n v="1900002384"/>
    <x v="18"/>
    <x v="1"/>
    <x v="0"/>
    <x v="5"/>
    <m/>
    <x v="8"/>
    <x v="3"/>
    <x v="1"/>
    <x v="57"/>
    <n v="8174"/>
    <x v="39"/>
  </r>
  <r>
    <n v="1900002387"/>
    <x v="18"/>
    <x v="1"/>
    <x v="0"/>
    <x v="2"/>
    <m/>
    <x v="4"/>
    <x v="1"/>
    <x v="2"/>
    <x v="58"/>
    <n v="22246"/>
    <x v="40"/>
  </r>
  <r>
    <n v="1900002458"/>
    <x v="19"/>
    <x v="1"/>
    <x v="0"/>
    <x v="0"/>
    <m/>
    <x v="3"/>
    <x v="0"/>
    <x v="6"/>
    <x v="59"/>
    <n v="7451"/>
    <x v="11"/>
  </r>
  <r>
    <n v="1900002464"/>
    <x v="19"/>
    <x v="1"/>
    <x v="0"/>
    <x v="2"/>
    <m/>
    <x v="4"/>
    <x v="3"/>
    <x v="12"/>
    <x v="28"/>
    <n v="7110"/>
    <x v="41"/>
  </r>
  <r>
    <n v="1900002472"/>
    <x v="19"/>
    <x v="1"/>
    <x v="0"/>
    <x v="1"/>
    <m/>
    <x v="1"/>
    <x v="1"/>
    <x v="6"/>
    <x v="60"/>
    <n v="692"/>
    <x v="42"/>
  </r>
  <r>
    <n v="1900002635"/>
    <x v="20"/>
    <x v="1"/>
    <x v="0"/>
    <x v="5"/>
    <m/>
    <x v="8"/>
    <x v="1"/>
    <x v="6"/>
    <x v="61"/>
    <n v="65051"/>
    <x v="1"/>
  </r>
  <r>
    <n v="1900002636"/>
    <x v="20"/>
    <x v="1"/>
    <x v="0"/>
    <x v="1"/>
    <m/>
    <x v="1"/>
    <x v="1"/>
    <x v="1"/>
    <x v="62"/>
    <n v="1005"/>
    <x v="43"/>
  </r>
  <r>
    <n v="1900002637"/>
    <x v="20"/>
    <x v="1"/>
    <x v="0"/>
    <x v="2"/>
    <m/>
    <x v="4"/>
    <x v="3"/>
    <x v="12"/>
    <x v="28"/>
    <n v="6259"/>
    <x v="44"/>
  </r>
  <r>
    <n v="1900002638"/>
    <x v="20"/>
    <x v="1"/>
    <x v="0"/>
    <x v="2"/>
    <m/>
    <x v="4"/>
    <x v="3"/>
    <x v="2"/>
    <x v="9"/>
    <n v="9941"/>
    <x v="45"/>
  </r>
  <r>
    <n v="1900002639"/>
    <x v="20"/>
    <x v="1"/>
    <x v="0"/>
    <x v="1"/>
    <n v="1"/>
    <x v="2"/>
    <x v="2"/>
    <x v="1"/>
    <x v="63"/>
    <n v="9990"/>
    <x v="46"/>
  </r>
  <r>
    <n v="1900002640"/>
    <x v="20"/>
    <x v="1"/>
    <x v="0"/>
    <x v="2"/>
    <m/>
    <x v="4"/>
    <x v="1"/>
    <x v="11"/>
    <x v="64"/>
    <n v="74673"/>
    <x v="47"/>
  </r>
  <r>
    <n v="1900002880"/>
    <x v="21"/>
    <x v="1"/>
    <x v="0"/>
    <x v="1"/>
    <m/>
    <x v="1"/>
    <x v="1"/>
    <x v="9"/>
    <x v="65"/>
    <n v="4362"/>
    <x v="48"/>
  </r>
  <r>
    <n v="1900003129"/>
    <x v="22"/>
    <x v="1"/>
    <x v="0"/>
    <x v="6"/>
    <m/>
    <x v="5"/>
    <x v="1"/>
    <x v="6"/>
    <x v="66"/>
    <n v="1610"/>
    <x v="37"/>
  </r>
  <r>
    <n v="1900003131"/>
    <x v="22"/>
    <x v="1"/>
    <x v="0"/>
    <x v="1"/>
    <m/>
    <x v="1"/>
    <x v="1"/>
    <x v="1"/>
    <x v="67"/>
    <n v="20166"/>
    <x v="49"/>
  </r>
  <r>
    <n v="1900003209"/>
    <x v="23"/>
    <x v="1"/>
    <x v="0"/>
    <x v="2"/>
    <m/>
    <x v="4"/>
    <x v="1"/>
    <x v="11"/>
    <x v="68"/>
    <n v="8605"/>
    <x v="47"/>
  </r>
  <r>
    <n v="1900003210"/>
    <x v="23"/>
    <x v="1"/>
    <x v="0"/>
    <x v="2"/>
    <m/>
    <x v="4"/>
    <x v="1"/>
    <x v="7"/>
    <x v="69"/>
    <n v="52500"/>
    <x v="50"/>
  </r>
  <r>
    <n v="1900003211"/>
    <x v="23"/>
    <x v="1"/>
    <x v="0"/>
    <x v="0"/>
    <n v="13"/>
    <x v="5"/>
    <x v="2"/>
    <x v="6"/>
    <x v="70"/>
    <n v="21875"/>
    <x v="24"/>
  </r>
  <r>
    <n v="1900003212"/>
    <x v="23"/>
    <x v="1"/>
    <x v="0"/>
    <x v="2"/>
    <m/>
    <x v="4"/>
    <x v="3"/>
    <x v="2"/>
    <x v="9"/>
    <n v="93906"/>
    <x v="28"/>
  </r>
  <r>
    <n v="1900003213"/>
    <x v="23"/>
    <x v="1"/>
    <x v="0"/>
    <x v="2"/>
    <m/>
    <x v="4"/>
    <x v="1"/>
    <x v="2"/>
    <x v="71"/>
    <n v="23387"/>
    <x v="1"/>
  </r>
  <r>
    <n v="1900003214"/>
    <x v="23"/>
    <x v="1"/>
    <x v="0"/>
    <x v="2"/>
    <m/>
    <x v="4"/>
    <x v="1"/>
    <x v="2"/>
    <x v="72"/>
    <n v="3347"/>
    <x v="16"/>
  </r>
  <r>
    <n v="1900003404"/>
    <x v="24"/>
    <x v="1"/>
    <x v="0"/>
    <x v="0"/>
    <n v="2"/>
    <x v="6"/>
    <x v="2"/>
    <x v="8"/>
    <x v="73"/>
    <n v="60025"/>
    <x v="51"/>
  </r>
  <r>
    <n v="1900003405"/>
    <x v="24"/>
    <x v="1"/>
    <x v="0"/>
    <x v="4"/>
    <m/>
    <x v="5"/>
    <x v="1"/>
    <x v="15"/>
    <x v="74"/>
    <n v="13613"/>
    <x v="52"/>
  </r>
  <r>
    <n v="1900003406"/>
    <x v="24"/>
    <x v="1"/>
    <x v="0"/>
    <x v="2"/>
    <m/>
    <x v="9"/>
    <x v="0"/>
    <x v="4"/>
    <x v="75"/>
    <n v="79834"/>
    <x v="53"/>
  </r>
  <r>
    <n v="1900003407"/>
    <x v="24"/>
    <x v="1"/>
    <x v="0"/>
    <x v="0"/>
    <n v="2"/>
    <x v="6"/>
    <x v="2"/>
    <x v="8"/>
    <x v="76"/>
    <n v="60025"/>
    <x v="51"/>
  </r>
  <r>
    <n v="1900003928"/>
    <x v="25"/>
    <x v="1"/>
    <x v="0"/>
    <x v="0"/>
    <n v="10"/>
    <x v="10"/>
    <x v="2"/>
    <x v="1"/>
    <x v="77"/>
    <n v="63000"/>
    <x v="54"/>
  </r>
  <r>
    <n v="1900003930"/>
    <x v="25"/>
    <x v="0"/>
    <x v="0"/>
    <x v="3"/>
    <n v="2"/>
    <x v="6"/>
    <x v="2"/>
    <x v="6"/>
    <x v="0"/>
    <n v="100000"/>
    <x v="55"/>
  </r>
  <r>
    <n v="1900003931"/>
    <x v="25"/>
    <x v="0"/>
    <x v="0"/>
    <x v="3"/>
    <n v="2"/>
    <x v="6"/>
    <x v="2"/>
    <x v="6"/>
    <x v="0"/>
    <n v="100000"/>
    <x v="56"/>
  </r>
  <r>
    <n v="1900004171"/>
    <x v="26"/>
    <x v="0"/>
    <x v="0"/>
    <x v="1"/>
    <m/>
    <x v="1"/>
    <x v="1"/>
    <x v="2"/>
    <x v="0"/>
    <n v="254336"/>
    <x v="57"/>
  </r>
  <r>
    <n v="1900004173"/>
    <x v="26"/>
    <x v="0"/>
    <x v="0"/>
    <x v="1"/>
    <m/>
    <x v="1"/>
    <x v="1"/>
    <x v="9"/>
    <x v="0"/>
    <n v="266949"/>
    <x v="57"/>
  </r>
  <r>
    <n v="1900004220"/>
    <x v="27"/>
    <x v="1"/>
    <x v="0"/>
    <x v="2"/>
    <m/>
    <x v="4"/>
    <x v="1"/>
    <x v="12"/>
    <x v="78"/>
    <n v="11111"/>
    <x v="25"/>
  </r>
  <r>
    <n v="1900004221"/>
    <x v="27"/>
    <x v="1"/>
    <x v="0"/>
    <x v="3"/>
    <n v="3"/>
    <x v="7"/>
    <x v="2"/>
    <x v="2"/>
    <x v="15"/>
    <n v="3008"/>
    <x v="58"/>
  </r>
  <r>
    <n v="1900004376"/>
    <x v="28"/>
    <x v="1"/>
    <x v="0"/>
    <x v="0"/>
    <n v="3"/>
    <x v="7"/>
    <x v="2"/>
    <x v="9"/>
    <x v="79"/>
    <n v="6184"/>
    <x v="59"/>
  </r>
  <r>
    <n v="1900004378"/>
    <x v="28"/>
    <x v="1"/>
    <x v="0"/>
    <x v="6"/>
    <m/>
    <x v="3"/>
    <x v="0"/>
    <x v="16"/>
    <x v="80"/>
    <n v="1568"/>
    <x v="60"/>
  </r>
  <r>
    <n v="1900004380"/>
    <x v="28"/>
    <x v="1"/>
    <x v="0"/>
    <x v="2"/>
    <m/>
    <x v="4"/>
    <x v="3"/>
    <x v="2"/>
    <x v="9"/>
    <n v="18901"/>
    <x v="61"/>
  </r>
  <r>
    <n v="1900004382"/>
    <x v="28"/>
    <x v="1"/>
    <x v="0"/>
    <x v="2"/>
    <m/>
    <x v="4"/>
    <x v="3"/>
    <x v="2"/>
    <x v="9"/>
    <n v="27682"/>
    <x v="62"/>
  </r>
  <r>
    <n v="1900004383"/>
    <x v="28"/>
    <x v="1"/>
    <x v="0"/>
    <x v="2"/>
    <m/>
    <x v="4"/>
    <x v="3"/>
    <x v="12"/>
    <x v="28"/>
    <n v="5501"/>
    <x v="63"/>
  </r>
  <r>
    <n v="1900004384"/>
    <x v="28"/>
    <x v="1"/>
    <x v="0"/>
    <x v="2"/>
    <m/>
    <x v="4"/>
    <x v="1"/>
    <x v="6"/>
    <x v="81"/>
    <n v="123750"/>
    <x v="64"/>
  </r>
  <r>
    <n v="1900004404"/>
    <x v="29"/>
    <x v="1"/>
    <x v="0"/>
    <x v="1"/>
    <m/>
    <x v="1"/>
    <x v="1"/>
    <x v="7"/>
    <x v="82"/>
    <n v="825"/>
    <x v="49"/>
  </r>
  <r>
    <n v="1900004408"/>
    <x v="29"/>
    <x v="1"/>
    <x v="0"/>
    <x v="1"/>
    <m/>
    <x v="1"/>
    <x v="1"/>
    <x v="7"/>
    <x v="83"/>
    <n v="1556"/>
    <x v="49"/>
  </r>
  <r>
    <n v="1900004411"/>
    <x v="29"/>
    <x v="1"/>
    <x v="0"/>
    <x v="1"/>
    <m/>
    <x v="1"/>
    <x v="1"/>
    <x v="7"/>
    <x v="84"/>
    <n v="12350"/>
    <x v="49"/>
  </r>
  <r>
    <n v="1900004474"/>
    <x v="30"/>
    <x v="1"/>
    <x v="0"/>
    <x v="4"/>
    <n v="3"/>
    <x v="7"/>
    <x v="2"/>
    <x v="14"/>
    <x v="85"/>
    <n v="15593"/>
    <x v="65"/>
  </r>
  <r>
    <n v="1900004500"/>
    <x v="30"/>
    <x v="1"/>
    <x v="0"/>
    <x v="3"/>
    <n v="3"/>
    <x v="7"/>
    <x v="2"/>
    <x v="2"/>
    <x v="86"/>
    <n v="2212"/>
    <x v="0"/>
  </r>
  <r>
    <n v="1900004501"/>
    <x v="30"/>
    <x v="1"/>
    <x v="0"/>
    <x v="2"/>
    <n v="3"/>
    <x v="7"/>
    <x v="2"/>
    <x v="14"/>
    <x v="87"/>
    <n v="9056"/>
    <x v="66"/>
  </r>
  <r>
    <n v="1900004503"/>
    <x v="31"/>
    <x v="1"/>
    <x v="0"/>
    <x v="1"/>
    <m/>
    <x v="1"/>
    <x v="1"/>
    <x v="7"/>
    <x v="88"/>
    <n v="1897"/>
    <x v="49"/>
  </r>
  <r>
    <n v="1900004505"/>
    <x v="31"/>
    <x v="1"/>
    <x v="0"/>
    <x v="1"/>
    <m/>
    <x v="1"/>
    <x v="1"/>
    <x v="7"/>
    <x v="89"/>
    <n v="42500"/>
    <x v="49"/>
  </r>
  <r>
    <n v="1900004507"/>
    <x v="31"/>
    <x v="1"/>
    <x v="0"/>
    <x v="1"/>
    <m/>
    <x v="1"/>
    <x v="1"/>
    <x v="7"/>
    <x v="90"/>
    <n v="10917"/>
    <x v="49"/>
  </r>
  <r>
    <n v="1900004518"/>
    <x v="31"/>
    <x v="1"/>
    <x v="0"/>
    <x v="1"/>
    <m/>
    <x v="1"/>
    <x v="1"/>
    <x v="7"/>
    <x v="91"/>
    <n v="3375"/>
    <x v="49"/>
  </r>
  <r>
    <n v="1900004535"/>
    <x v="31"/>
    <x v="0"/>
    <x v="0"/>
    <x v="1"/>
    <m/>
    <x v="1"/>
    <x v="1"/>
    <x v="6"/>
    <x v="92"/>
    <n v="320175"/>
    <x v="67"/>
  </r>
  <r>
    <n v="1900004535"/>
    <x v="31"/>
    <x v="0"/>
    <x v="0"/>
    <x v="1"/>
    <m/>
    <x v="1"/>
    <x v="1"/>
    <x v="6"/>
    <x v="8"/>
    <n v="320175"/>
    <x v="67"/>
  </r>
  <r>
    <n v="1900004535"/>
    <x v="31"/>
    <x v="0"/>
    <x v="0"/>
    <x v="1"/>
    <m/>
    <x v="1"/>
    <x v="1"/>
    <x v="6"/>
    <x v="93"/>
    <n v="320175"/>
    <x v="67"/>
  </r>
  <r>
    <n v="1900004538"/>
    <x v="31"/>
    <x v="0"/>
    <x v="0"/>
    <x v="1"/>
    <m/>
    <x v="1"/>
    <x v="1"/>
    <x v="2"/>
    <x v="94"/>
    <n v="168593"/>
    <x v="68"/>
  </r>
  <r>
    <n v="1900004538"/>
    <x v="31"/>
    <x v="0"/>
    <x v="0"/>
    <x v="1"/>
    <m/>
    <x v="1"/>
    <x v="1"/>
    <x v="2"/>
    <x v="22"/>
    <n v="168593"/>
    <x v="68"/>
  </r>
  <r>
    <n v="1900004894"/>
    <x v="32"/>
    <x v="1"/>
    <x v="0"/>
    <x v="1"/>
    <m/>
    <x v="1"/>
    <x v="1"/>
    <x v="10"/>
    <x v="95"/>
    <n v="2970"/>
    <x v="69"/>
  </r>
  <r>
    <n v="1900004898"/>
    <x v="32"/>
    <x v="1"/>
    <x v="0"/>
    <x v="1"/>
    <n v="1"/>
    <x v="2"/>
    <x v="2"/>
    <x v="5"/>
    <x v="96"/>
    <n v="7022"/>
    <x v="70"/>
  </r>
  <r>
    <n v="1900004909"/>
    <x v="32"/>
    <x v="1"/>
    <x v="0"/>
    <x v="1"/>
    <m/>
    <x v="1"/>
    <x v="1"/>
    <x v="9"/>
    <x v="97"/>
    <n v="202350"/>
    <x v="64"/>
  </r>
  <r>
    <n v="1900004912"/>
    <x v="32"/>
    <x v="1"/>
    <x v="0"/>
    <x v="1"/>
    <n v="1"/>
    <x v="2"/>
    <x v="2"/>
    <x v="9"/>
    <x v="98"/>
    <n v="87500"/>
    <x v="71"/>
  </r>
  <r>
    <n v="1900004917"/>
    <x v="32"/>
    <x v="1"/>
    <x v="0"/>
    <x v="1"/>
    <n v="1"/>
    <x v="2"/>
    <x v="2"/>
    <x v="9"/>
    <x v="99"/>
    <n v="44260"/>
    <x v="64"/>
  </r>
  <r>
    <n v="1900004919"/>
    <x v="32"/>
    <x v="1"/>
    <x v="0"/>
    <x v="6"/>
    <m/>
    <x v="9"/>
    <x v="0"/>
    <x v="9"/>
    <x v="100"/>
    <n v="11550"/>
    <x v="72"/>
  </r>
  <r>
    <n v="1900004920"/>
    <x v="32"/>
    <x v="1"/>
    <x v="0"/>
    <x v="7"/>
    <m/>
    <x v="9"/>
    <x v="0"/>
    <x v="9"/>
    <x v="101"/>
    <n v="43033"/>
    <x v="72"/>
  </r>
  <r>
    <n v="1900004922"/>
    <x v="32"/>
    <x v="1"/>
    <x v="0"/>
    <x v="6"/>
    <m/>
    <x v="9"/>
    <x v="0"/>
    <x v="9"/>
    <x v="100"/>
    <n v="7700"/>
    <x v="72"/>
  </r>
  <r>
    <n v="1900004923"/>
    <x v="32"/>
    <x v="1"/>
    <x v="0"/>
    <x v="7"/>
    <m/>
    <x v="9"/>
    <x v="0"/>
    <x v="9"/>
    <x v="101"/>
    <n v="72139"/>
    <x v="72"/>
  </r>
  <r>
    <n v="1900004928"/>
    <x v="32"/>
    <x v="1"/>
    <x v="0"/>
    <x v="3"/>
    <n v="3"/>
    <x v="7"/>
    <x v="2"/>
    <x v="9"/>
    <x v="15"/>
    <n v="32585"/>
    <x v="73"/>
  </r>
  <r>
    <n v="1900004933"/>
    <x v="32"/>
    <x v="1"/>
    <x v="0"/>
    <x v="3"/>
    <n v="3"/>
    <x v="7"/>
    <x v="2"/>
    <x v="9"/>
    <x v="15"/>
    <n v="8045"/>
    <x v="69"/>
  </r>
  <r>
    <n v="1900004983"/>
    <x v="32"/>
    <x v="1"/>
    <x v="0"/>
    <x v="1"/>
    <m/>
    <x v="1"/>
    <x v="1"/>
    <x v="6"/>
    <x v="102"/>
    <n v="26968"/>
    <x v="74"/>
  </r>
  <r>
    <n v="1900004984"/>
    <x v="32"/>
    <x v="1"/>
    <x v="0"/>
    <x v="1"/>
    <m/>
    <x v="1"/>
    <x v="1"/>
    <x v="6"/>
    <x v="103"/>
    <n v="2437"/>
    <x v="75"/>
  </r>
  <r>
    <n v="1900004985"/>
    <x v="32"/>
    <x v="1"/>
    <x v="0"/>
    <x v="1"/>
    <m/>
    <x v="1"/>
    <x v="1"/>
    <x v="6"/>
    <x v="93"/>
    <n v="53278"/>
    <x v="1"/>
  </r>
  <r>
    <n v="1900004986"/>
    <x v="32"/>
    <x v="1"/>
    <x v="0"/>
    <x v="1"/>
    <m/>
    <x v="1"/>
    <x v="1"/>
    <x v="6"/>
    <x v="104"/>
    <n v="30048"/>
    <x v="1"/>
  </r>
  <r>
    <n v="1900004987"/>
    <x v="32"/>
    <x v="1"/>
    <x v="0"/>
    <x v="1"/>
    <m/>
    <x v="1"/>
    <x v="1"/>
    <x v="6"/>
    <x v="105"/>
    <n v="12500"/>
    <x v="76"/>
  </r>
  <r>
    <n v="1900005036"/>
    <x v="33"/>
    <x v="1"/>
    <x v="0"/>
    <x v="1"/>
    <n v="1"/>
    <x v="2"/>
    <x v="2"/>
    <x v="1"/>
    <x v="106"/>
    <n v="3854"/>
    <x v="77"/>
  </r>
  <r>
    <n v="1900005300"/>
    <x v="34"/>
    <x v="0"/>
    <x v="0"/>
    <x v="1"/>
    <m/>
    <x v="1"/>
    <x v="1"/>
    <x v="1"/>
    <x v="35"/>
    <n v="132392"/>
    <x v="78"/>
  </r>
  <r>
    <n v="1900005300"/>
    <x v="34"/>
    <x v="0"/>
    <x v="0"/>
    <x v="1"/>
    <m/>
    <x v="1"/>
    <x v="1"/>
    <x v="1"/>
    <x v="107"/>
    <n v="132392"/>
    <x v="78"/>
  </r>
  <r>
    <n v="1900005300"/>
    <x v="34"/>
    <x v="0"/>
    <x v="0"/>
    <x v="1"/>
    <m/>
    <x v="1"/>
    <x v="1"/>
    <x v="1"/>
    <x v="1"/>
    <n v="132392"/>
    <x v="78"/>
  </r>
  <r>
    <n v="1900005300"/>
    <x v="34"/>
    <x v="0"/>
    <x v="0"/>
    <x v="1"/>
    <m/>
    <x v="1"/>
    <x v="1"/>
    <x v="1"/>
    <x v="55"/>
    <n v="132392"/>
    <x v="78"/>
  </r>
  <r>
    <n v="1900005324"/>
    <x v="34"/>
    <x v="1"/>
    <x v="0"/>
    <x v="3"/>
    <n v="3"/>
    <x v="7"/>
    <x v="2"/>
    <x v="2"/>
    <x v="15"/>
    <n v="26805"/>
    <x v="79"/>
  </r>
  <r>
    <n v="1900005325"/>
    <x v="34"/>
    <x v="1"/>
    <x v="0"/>
    <x v="2"/>
    <m/>
    <x v="3"/>
    <x v="1"/>
    <x v="2"/>
    <x v="108"/>
    <n v="956"/>
    <x v="80"/>
  </r>
  <r>
    <n v="1900005329"/>
    <x v="34"/>
    <x v="1"/>
    <x v="0"/>
    <x v="1"/>
    <n v="1"/>
    <x v="2"/>
    <x v="2"/>
    <x v="4"/>
    <x v="109"/>
    <n v="2089"/>
    <x v="70"/>
  </r>
  <r>
    <n v="1900005331"/>
    <x v="34"/>
    <x v="1"/>
    <x v="0"/>
    <x v="1"/>
    <m/>
    <x v="1"/>
    <x v="1"/>
    <x v="10"/>
    <x v="110"/>
    <n v="8580"/>
    <x v="81"/>
  </r>
  <r>
    <n v="1900005394"/>
    <x v="35"/>
    <x v="1"/>
    <x v="0"/>
    <x v="1"/>
    <m/>
    <x v="1"/>
    <x v="1"/>
    <x v="7"/>
    <x v="111"/>
    <n v="60713"/>
    <x v="49"/>
  </r>
  <r>
    <n v="1900005395"/>
    <x v="35"/>
    <x v="1"/>
    <x v="0"/>
    <x v="4"/>
    <m/>
    <x v="1"/>
    <x v="1"/>
    <x v="9"/>
    <x v="112"/>
    <n v="50160"/>
    <x v="82"/>
  </r>
  <r>
    <n v="1900005396"/>
    <x v="35"/>
    <x v="1"/>
    <x v="0"/>
    <x v="1"/>
    <m/>
    <x v="1"/>
    <x v="3"/>
    <x v="9"/>
    <x v="113"/>
    <n v="71765"/>
    <x v="75"/>
  </r>
  <r>
    <n v="1900005439"/>
    <x v="35"/>
    <x v="1"/>
    <x v="0"/>
    <x v="3"/>
    <n v="13"/>
    <x v="5"/>
    <x v="2"/>
    <x v="6"/>
    <x v="114"/>
    <n v="62399"/>
    <x v="83"/>
  </r>
  <r>
    <n v="1900005516"/>
    <x v="36"/>
    <x v="1"/>
    <x v="0"/>
    <x v="0"/>
    <n v="10"/>
    <x v="10"/>
    <x v="2"/>
    <x v="17"/>
    <x v="115"/>
    <n v="27530"/>
    <x v="34"/>
  </r>
  <r>
    <n v="1900005526"/>
    <x v="36"/>
    <x v="1"/>
    <x v="0"/>
    <x v="2"/>
    <m/>
    <x v="4"/>
    <x v="1"/>
    <x v="4"/>
    <x v="116"/>
    <n v="60000"/>
    <x v="16"/>
  </r>
  <r>
    <n v="1900005527"/>
    <x v="36"/>
    <x v="1"/>
    <x v="0"/>
    <x v="1"/>
    <m/>
    <x v="1"/>
    <x v="1"/>
    <x v="5"/>
    <x v="117"/>
    <n v="77400"/>
    <x v="84"/>
  </r>
  <r>
    <n v="1900005528"/>
    <x v="36"/>
    <x v="1"/>
    <x v="0"/>
    <x v="1"/>
    <m/>
    <x v="1"/>
    <x v="1"/>
    <x v="5"/>
    <x v="117"/>
    <n v="302812"/>
    <x v="84"/>
  </r>
  <r>
    <n v="1900005529"/>
    <x v="36"/>
    <x v="1"/>
    <x v="0"/>
    <x v="6"/>
    <m/>
    <x v="5"/>
    <x v="1"/>
    <x v="18"/>
    <x v="118"/>
    <n v="275569"/>
    <x v="2"/>
  </r>
  <r>
    <n v="1900005530"/>
    <x v="36"/>
    <x v="1"/>
    <x v="0"/>
    <x v="0"/>
    <m/>
    <x v="5"/>
    <x v="1"/>
    <x v="18"/>
    <x v="119"/>
    <n v="320000"/>
    <x v="85"/>
  </r>
  <r>
    <n v="1900005531"/>
    <x v="36"/>
    <x v="1"/>
    <x v="0"/>
    <x v="2"/>
    <m/>
    <x v="4"/>
    <x v="1"/>
    <x v="2"/>
    <x v="120"/>
    <n v="114752"/>
    <x v="86"/>
  </r>
  <r>
    <n v="1900005532"/>
    <x v="36"/>
    <x v="1"/>
    <x v="0"/>
    <x v="2"/>
    <m/>
    <x v="4"/>
    <x v="3"/>
    <x v="2"/>
    <x v="20"/>
    <n v="49027"/>
    <x v="87"/>
  </r>
  <r>
    <n v="1900005555"/>
    <x v="36"/>
    <x v="1"/>
    <x v="0"/>
    <x v="3"/>
    <n v="13"/>
    <x v="5"/>
    <x v="2"/>
    <x v="6"/>
    <x v="121"/>
    <n v="153332"/>
    <x v="88"/>
  </r>
  <r>
    <n v="1900005760"/>
    <x v="37"/>
    <x v="1"/>
    <x v="0"/>
    <x v="4"/>
    <m/>
    <x v="9"/>
    <x v="0"/>
    <x v="19"/>
    <x v="122"/>
    <n v="23591"/>
    <x v="43"/>
  </r>
  <r>
    <n v="1900005761"/>
    <x v="37"/>
    <x v="1"/>
    <x v="0"/>
    <x v="1"/>
    <m/>
    <x v="1"/>
    <x v="1"/>
    <x v="7"/>
    <x v="123"/>
    <n v="19181"/>
    <x v="89"/>
  </r>
  <r>
    <n v="1900005767"/>
    <x v="37"/>
    <x v="1"/>
    <x v="0"/>
    <x v="7"/>
    <m/>
    <x v="9"/>
    <x v="0"/>
    <x v="9"/>
    <x v="124"/>
    <n v="8228"/>
    <x v="25"/>
  </r>
  <r>
    <n v="1900005768"/>
    <x v="37"/>
    <x v="1"/>
    <x v="0"/>
    <x v="7"/>
    <m/>
    <x v="9"/>
    <x v="3"/>
    <x v="9"/>
    <x v="124"/>
    <n v="5241"/>
    <x v="90"/>
  </r>
  <r>
    <n v="1900005769"/>
    <x v="37"/>
    <x v="1"/>
    <x v="0"/>
    <x v="7"/>
    <m/>
    <x v="9"/>
    <x v="3"/>
    <x v="9"/>
    <x v="125"/>
    <n v="13154"/>
    <x v="91"/>
  </r>
  <r>
    <n v="1900005770"/>
    <x v="37"/>
    <x v="1"/>
    <x v="0"/>
    <x v="7"/>
    <m/>
    <x v="9"/>
    <x v="0"/>
    <x v="9"/>
    <x v="125"/>
    <n v="14461"/>
    <x v="72"/>
  </r>
  <r>
    <n v="1900005771"/>
    <x v="37"/>
    <x v="1"/>
    <x v="0"/>
    <x v="1"/>
    <m/>
    <x v="1"/>
    <x v="1"/>
    <x v="18"/>
    <x v="126"/>
    <n v="2853"/>
    <x v="92"/>
  </r>
  <r>
    <n v="1900005772"/>
    <x v="37"/>
    <x v="1"/>
    <x v="0"/>
    <x v="1"/>
    <m/>
    <x v="1"/>
    <x v="1"/>
    <x v="18"/>
    <x v="127"/>
    <n v="495"/>
    <x v="92"/>
  </r>
  <r>
    <n v="1900005773"/>
    <x v="37"/>
    <x v="1"/>
    <x v="0"/>
    <x v="1"/>
    <m/>
    <x v="1"/>
    <x v="3"/>
    <x v="18"/>
    <x v="128"/>
    <n v="5891"/>
    <x v="87"/>
  </r>
  <r>
    <n v="1900005774"/>
    <x v="37"/>
    <x v="1"/>
    <x v="0"/>
    <x v="6"/>
    <n v="3"/>
    <x v="7"/>
    <x v="2"/>
    <x v="14"/>
    <x v="129"/>
    <n v="4596"/>
    <x v="93"/>
  </r>
  <r>
    <n v="1900005775"/>
    <x v="37"/>
    <x v="1"/>
    <x v="0"/>
    <x v="3"/>
    <n v="3"/>
    <x v="7"/>
    <x v="2"/>
    <x v="2"/>
    <x v="130"/>
    <n v="21443"/>
    <x v="80"/>
  </r>
  <r>
    <n v="1900005776"/>
    <x v="37"/>
    <x v="1"/>
    <x v="0"/>
    <x v="3"/>
    <n v="3"/>
    <x v="7"/>
    <x v="2"/>
    <x v="2"/>
    <x v="130"/>
    <n v="21442"/>
    <x v="94"/>
  </r>
  <r>
    <n v="1900005777"/>
    <x v="37"/>
    <x v="1"/>
    <x v="0"/>
    <x v="3"/>
    <n v="3"/>
    <x v="7"/>
    <x v="2"/>
    <x v="2"/>
    <x v="130"/>
    <n v="21443"/>
    <x v="26"/>
  </r>
  <r>
    <n v="1900005778"/>
    <x v="37"/>
    <x v="1"/>
    <x v="0"/>
    <x v="3"/>
    <n v="3"/>
    <x v="7"/>
    <x v="2"/>
    <x v="2"/>
    <x v="130"/>
    <n v="17949"/>
    <x v="80"/>
  </r>
  <r>
    <n v="1900005779"/>
    <x v="37"/>
    <x v="1"/>
    <x v="0"/>
    <x v="3"/>
    <n v="3"/>
    <x v="7"/>
    <x v="2"/>
    <x v="2"/>
    <x v="130"/>
    <n v="17949"/>
    <x v="26"/>
  </r>
  <r>
    <n v="1900005780"/>
    <x v="37"/>
    <x v="1"/>
    <x v="0"/>
    <x v="6"/>
    <m/>
    <x v="3"/>
    <x v="0"/>
    <x v="2"/>
    <x v="131"/>
    <n v="7889"/>
    <x v="65"/>
  </r>
  <r>
    <n v="1900005781"/>
    <x v="37"/>
    <x v="1"/>
    <x v="0"/>
    <x v="0"/>
    <n v="3"/>
    <x v="7"/>
    <x v="2"/>
    <x v="2"/>
    <x v="132"/>
    <n v="8198"/>
    <x v="74"/>
  </r>
  <r>
    <n v="1900005782"/>
    <x v="37"/>
    <x v="1"/>
    <x v="0"/>
    <x v="2"/>
    <m/>
    <x v="4"/>
    <x v="3"/>
    <x v="2"/>
    <x v="9"/>
    <n v="18697"/>
    <x v="9"/>
  </r>
  <r>
    <n v="1900005783"/>
    <x v="37"/>
    <x v="1"/>
    <x v="0"/>
    <x v="2"/>
    <m/>
    <x v="4"/>
    <x v="3"/>
    <x v="2"/>
    <x v="9"/>
    <n v="17140"/>
    <x v="95"/>
  </r>
  <r>
    <n v="1900005784"/>
    <x v="37"/>
    <x v="1"/>
    <x v="0"/>
    <x v="2"/>
    <m/>
    <x v="4"/>
    <x v="3"/>
    <x v="2"/>
    <x v="9"/>
    <n v="8561"/>
    <x v="83"/>
  </r>
  <r>
    <n v="1900005785"/>
    <x v="37"/>
    <x v="1"/>
    <x v="0"/>
    <x v="0"/>
    <m/>
    <x v="3"/>
    <x v="1"/>
    <x v="10"/>
    <x v="133"/>
    <n v="6213"/>
    <x v="80"/>
  </r>
  <r>
    <n v="1900005786"/>
    <x v="37"/>
    <x v="1"/>
    <x v="0"/>
    <x v="1"/>
    <m/>
    <x v="1"/>
    <x v="1"/>
    <x v="10"/>
    <x v="134"/>
    <n v="8625"/>
    <x v="81"/>
  </r>
  <r>
    <n v="1900005787"/>
    <x v="37"/>
    <x v="1"/>
    <x v="0"/>
    <x v="1"/>
    <m/>
    <x v="1"/>
    <x v="1"/>
    <x v="10"/>
    <x v="135"/>
    <n v="4579"/>
    <x v="81"/>
  </r>
  <r>
    <n v="1900005788"/>
    <x v="37"/>
    <x v="1"/>
    <x v="0"/>
    <x v="1"/>
    <m/>
    <x v="1"/>
    <x v="3"/>
    <x v="10"/>
    <x v="136"/>
    <n v="1980"/>
    <x v="96"/>
  </r>
  <r>
    <n v="1900005789"/>
    <x v="37"/>
    <x v="1"/>
    <x v="0"/>
    <x v="1"/>
    <m/>
    <x v="1"/>
    <x v="1"/>
    <x v="10"/>
    <x v="137"/>
    <n v="3330"/>
    <x v="81"/>
  </r>
  <r>
    <n v="1900005910"/>
    <x v="38"/>
    <x v="1"/>
    <x v="0"/>
    <x v="3"/>
    <n v="2"/>
    <x v="6"/>
    <x v="2"/>
    <x v="6"/>
    <x v="138"/>
    <n v="90282"/>
    <x v="97"/>
  </r>
  <r>
    <n v="1900005911"/>
    <x v="38"/>
    <x v="1"/>
    <x v="0"/>
    <x v="3"/>
    <n v="13"/>
    <x v="5"/>
    <x v="2"/>
    <x v="6"/>
    <x v="114"/>
    <n v="68639"/>
    <x v="98"/>
  </r>
  <r>
    <n v="1900005912"/>
    <x v="38"/>
    <x v="1"/>
    <x v="0"/>
    <x v="3"/>
    <n v="2"/>
    <x v="6"/>
    <x v="2"/>
    <x v="6"/>
    <x v="138"/>
    <n v="90282"/>
    <x v="99"/>
  </r>
  <r>
    <n v="1900005913"/>
    <x v="38"/>
    <x v="1"/>
    <x v="0"/>
    <x v="3"/>
    <n v="2"/>
    <x v="6"/>
    <x v="2"/>
    <x v="6"/>
    <x v="138"/>
    <n v="90282"/>
    <x v="100"/>
  </r>
  <r>
    <n v="1900005915"/>
    <x v="38"/>
    <x v="1"/>
    <x v="0"/>
    <x v="3"/>
    <n v="13"/>
    <x v="5"/>
    <x v="2"/>
    <x v="6"/>
    <x v="139"/>
    <n v="67102"/>
    <x v="101"/>
  </r>
  <r>
    <n v="1900005959"/>
    <x v="38"/>
    <x v="1"/>
    <x v="0"/>
    <x v="0"/>
    <m/>
    <x v="5"/>
    <x v="1"/>
    <x v="18"/>
    <x v="140"/>
    <n v="125000"/>
    <x v="85"/>
  </r>
  <r>
    <n v="1900005960"/>
    <x v="38"/>
    <x v="1"/>
    <x v="0"/>
    <x v="5"/>
    <m/>
    <x v="8"/>
    <x v="1"/>
    <x v="1"/>
    <x v="141"/>
    <n v="115781"/>
    <x v="102"/>
  </r>
  <r>
    <n v="1900005961"/>
    <x v="38"/>
    <x v="1"/>
    <x v="0"/>
    <x v="0"/>
    <m/>
    <x v="5"/>
    <x v="1"/>
    <x v="5"/>
    <x v="142"/>
    <n v="137500"/>
    <x v="1"/>
  </r>
  <r>
    <n v="1900005962"/>
    <x v="38"/>
    <x v="1"/>
    <x v="0"/>
    <x v="3"/>
    <n v="2"/>
    <x v="6"/>
    <x v="2"/>
    <x v="6"/>
    <x v="121"/>
    <n v="208093"/>
    <x v="103"/>
  </r>
  <r>
    <n v="1900005964"/>
    <x v="38"/>
    <x v="1"/>
    <x v="0"/>
    <x v="3"/>
    <n v="2"/>
    <x v="6"/>
    <x v="2"/>
    <x v="6"/>
    <x v="121"/>
    <n v="153332"/>
    <x v="104"/>
  </r>
  <r>
    <n v="1900005965"/>
    <x v="38"/>
    <x v="1"/>
    <x v="0"/>
    <x v="0"/>
    <m/>
    <x v="5"/>
    <x v="1"/>
    <x v="5"/>
    <x v="143"/>
    <n v="131250"/>
    <x v="46"/>
  </r>
  <r>
    <n v="2000001072"/>
    <x v="39"/>
    <x v="1"/>
    <x v="0"/>
    <x v="4"/>
    <m/>
    <x v="9"/>
    <x v="3"/>
    <x v="2"/>
    <x v="144"/>
    <n v="56100"/>
    <x v="105"/>
  </r>
  <r>
    <n v="2000001076"/>
    <x v="39"/>
    <x v="1"/>
    <x v="0"/>
    <x v="4"/>
    <m/>
    <x v="5"/>
    <x v="1"/>
    <x v="18"/>
    <x v="145"/>
    <n v="50333"/>
    <x v="2"/>
  </r>
  <r>
    <n v="2000001082"/>
    <x v="39"/>
    <x v="1"/>
    <x v="0"/>
    <x v="0"/>
    <m/>
    <x v="5"/>
    <x v="1"/>
    <x v="10"/>
    <x v="146"/>
    <n v="74250"/>
    <x v="106"/>
  </r>
  <r>
    <n v="2000001083"/>
    <x v="39"/>
    <x v="1"/>
    <x v="0"/>
    <x v="2"/>
    <m/>
    <x v="3"/>
    <x v="1"/>
    <x v="14"/>
    <x v="147"/>
    <n v="48929"/>
    <x v="107"/>
  </r>
  <r>
    <n v="2000001086"/>
    <x v="39"/>
    <x v="1"/>
    <x v="0"/>
    <x v="1"/>
    <n v="1"/>
    <x v="2"/>
    <x v="2"/>
    <x v="6"/>
    <x v="148"/>
    <n v="49401"/>
    <x v="10"/>
  </r>
  <r>
    <n v="2000001563"/>
    <x v="40"/>
    <x v="1"/>
    <x v="0"/>
    <x v="4"/>
    <m/>
    <x v="3"/>
    <x v="0"/>
    <x v="2"/>
    <x v="149"/>
    <n v="9075"/>
    <x v="65"/>
  </r>
  <r>
    <n v="2000001567"/>
    <x v="40"/>
    <x v="1"/>
    <x v="0"/>
    <x v="3"/>
    <n v="13"/>
    <x v="5"/>
    <x v="2"/>
    <x v="1"/>
    <x v="150"/>
    <n v="24072"/>
    <x v="108"/>
  </r>
  <r>
    <n v="2000001570"/>
    <x v="40"/>
    <x v="1"/>
    <x v="0"/>
    <x v="2"/>
    <m/>
    <x v="4"/>
    <x v="1"/>
    <x v="10"/>
    <x v="151"/>
    <n v="5550"/>
    <x v="23"/>
  </r>
  <r>
    <n v="2000001575"/>
    <x v="40"/>
    <x v="1"/>
    <x v="0"/>
    <x v="6"/>
    <n v="13"/>
    <x v="5"/>
    <x v="2"/>
    <x v="6"/>
    <x v="152"/>
    <n v="10938"/>
    <x v="109"/>
  </r>
  <r>
    <n v="2000001579"/>
    <x v="40"/>
    <x v="1"/>
    <x v="0"/>
    <x v="8"/>
    <n v="3"/>
    <x v="7"/>
    <x v="2"/>
    <x v="2"/>
    <x v="153"/>
    <n v="2789"/>
    <x v="110"/>
  </r>
  <r>
    <n v="2000001583"/>
    <x v="40"/>
    <x v="1"/>
    <x v="0"/>
    <x v="4"/>
    <m/>
    <x v="9"/>
    <x v="3"/>
    <x v="2"/>
    <x v="144"/>
    <n v="14025"/>
    <x v="111"/>
  </r>
  <r>
    <n v="2000001589"/>
    <x v="40"/>
    <x v="1"/>
    <x v="0"/>
    <x v="1"/>
    <m/>
    <x v="1"/>
    <x v="1"/>
    <x v="9"/>
    <x v="154"/>
    <n v="1112"/>
    <x v="20"/>
  </r>
  <r>
    <n v="2000001598"/>
    <x v="40"/>
    <x v="1"/>
    <x v="0"/>
    <x v="2"/>
    <m/>
    <x v="4"/>
    <x v="1"/>
    <x v="7"/>
    <x v="155"/>
    <n v="4302"/>
    <x v="86"/>
  </r>
  <r>
    <n v="2000001604"/>
    <x v="40"/>
    <x v="1"/>
    <x v="0"/>
    <x v="0"/>
    <n v="13"/>
    <x v="5"/>
    <x v="2"/>
    <x v="18"/>
    <x v="156"/>
    <n v="21875"/>
    <x v="1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3"/>
    <x v="0"/>
    <x v="0"/>
    <n v="139240"/>
    <x v="0"/>
    <x v="0"/>
  </r>
  <r>
    <x v="0"/>
    <x v="0"/>
    <x v="0"/>
    <n v="3"/>
    <x v="0"/>
    <x v="0"/>
    <n v="139240"/>
    <x v="1"/>
    <x v="0"/>
  </r>
  <r>
    <x v="1"/>
    <x v="0"/>
    <x v="1"/>
    <n v="1"/>
    <x v="1"/>
    <x v="1"/>
    <n v="2200"/>
    <x v="2"/>
    <x v="0"/>
  </r>
  <r>
    <x v="2"/>
    <x v="0"/>
    <x v="1"/>
    <n v="1"/>
    <x v="1"/>
    <x v="1"/>
    <n v="4500"/>
    <x v="3"/>
    <x v="0"/>
  </r>
  <r>
    <x v="3"/>
    <x v="0"/>
    <x v="0"/>
    <n v="3"/>
    <x v="0"/>
    <x v="0"/>
    <n v="118000"/>
    <x v="4"/>
    <x v="0"/>
  </r>
  <r>
    <x v="4"/>
    <x v="0"/>
    <x v="1"/>
    <n v="1"/>
    <x v="1"/>
    <x v="1"/>
    <n v="2800"/>
    <x v="5"/>
    <x v="0"/>
  </r>
  <r>
    <x v="5"/>
    <x v="0"/>
    <x v="1"/>
    <n v="1"/>
    <x v="1"/>
    <x v="1"/>
    <n v="3241"/>
    <x v="3"/>
    <x v="0"/>
  </r>
  <r>
    <x v="6"/>
    <x v="0"/>
    <x v="2"/>
    <n v="2"/>
    <x v="2"/>
    <x v="2"/>
    <n v="100000"/>
    <x v="6"/>
    <x v="0"/>
  </r>
  <r>
    <x v="7"/>
    <x v="0"/>
    <x v="1"/>
    <n v="1"/>
    <x v="1"/>
    <x v="1"/>
    <n v="5310"/>
    <x v="7"/>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x v="0"/>
    <n v="8000000"/>
    <x v="0"/>
    <x v="0"/>
    <x v="0"/>
    <x v="0"/>
    <x v="0"/>
    <x v="0"/>
    <x v="0"/>
    <x v="0"/>
  </r>
  <r>
    <x v="1"/>
    <x v="1"/>
    <n v="1"/>
    <x v="1"/>
    <n v="200000"/>
    <x v="1"/>
    <x v="1"/>
    <x v="0"/>
    <x v="0"/>
    <x v="0"/>
    <x v="0"/>
    <x v="0"/>
    <x v="1"/>
  </r>
  <r>
    <x v="2"/>
    <x v="2"/>
    <n v="1"/>
    <x v="1"/>
    <n v="0"/>
    <x v="2"/>
    <x v="2"/>
    <x v="0"/>
    <x v="0"/>
    <x v="1"/>
    <x v="1"/>
    <x v="1"/>
    <x v="2"/>
  </r>
  <r>
    <x v="3"/>
    <x v="3"/>
    <n v="1"/>
    <x v="1"/>
    <n v="0"/>
    <x v="2"/>
    <x v="1"/>
    <x v="0"/>
    <x v="0"/>
    <x v="1"/>
    <x v="1"/>
    <x v="1"/>
    <x v="2"/>
  </r>
  <r>
    <x v="4"/>
    <x v="4"/>
    <n v="1"/>
    <x v="1"/>
    <n v="1200000"/>
    <x v="2"/>
    <x v="1"/>
    <x v="0"/>
    <x v="0"/>
    <x v="2"/>
    <x v="2"/>
    <x v="2"/>
    <x v="3"/>
  </r>
  <r>
    <x v="5"/>
    <x v="5"/>
    <n v="1"/>
    <x v="1"/>
    <n v="0"/>
    <x v="2"/>
    <x v="3"/>
    <x v="0"/>
    <x v="0"/>
    <x v="3"/>
    <x v="3"/>
    <x v="3"/>
    <x v="4"/>
  </r>
  <r>
    <x v="6"/>
    <x v="6"/>
    <n v="1"/>
    <x v="1"/>
    <n v="0"/>
    <x v="2"/>
    <x v="3"/>
    <x v="0"/>
    <x v="0"/>
    <x v="1"/>
    <x v="1"/>
    <x v="1"/>
    <x v="2"/>
  </r>
  <r>
    <x v="7"/>
    <x v="7"/>
    <n v="1"/>
    <x v="1"/>
    <n v="0"/>
    <x v="3"/>
    <x v="2"/>
    <x v="0"/>
    <x v="0"/>
    <x v="0"/>
    <x v="0"/>
    <x v="0"/>
    <x v="0"/>
  </r>
  <r>
    <x v="8"/>
    <x v="8"/>
    <n v="1"/>
    <x v="1"/>
    <n v="0"/>
    <x v="2"/>
    <x v="1"/>
    <x v="0"/>
    <x v="0"/>
    <x v="1"/>
    <x v="1"/>
    <x v="1"/>
    <x v="2"/>
  </r>
  <r>
    <x v="9"/>
    <x v="9"/>
    <n v="12"/>
    <x v="2"/>
    <n v="0"/>
    <x v="4"/>
    <x v="1"/>
    <x v="0"/>
    <x v="0"/>
    <x v="1"/>
    <x v="1"/>
    <x v="1"/>
    <x v="2"/>
  </r>
  <r>
    <x v="10"/>
    <x v="10"/>
    <n v="12"/>
    <x v="2"/>
    <n v="0"/>
    <x v="5"/>
    <x v="1"/>
    <x v="0"/>
    <x v="0"/>
    <x v="0"/>
    <x v="0"/>
    <x v="0"/>
    <x v="0"/>
  </r>
  <r>
    <x v="11"/>
    <x v="11"/>
    <n v="12"/>
    <x v="2"/>
    <n v="0"/>
    <x v="6"/>
    <x v="1"/>
    <x v="0"/>
    <x v="0"/>
    <x v="0"/>
    <x v="0"/>
    <x v="0"/>
    <x v="1"/>
  </r>
  <r>
    <x v="12"/>
    <x v="12"/>
    <n v="12"/>
    <x v="2"/>
    <n v="2000000"/>
    <x v="7"/>
    <x v="3"/>
    <x v="0"/>
    <x v="0"/>
    <x v="0"/>
    <x v="0"/>
    <x v="0"/>
    <x v="0"/>
  </r>
  <r>
    <x v="13"/>
    <x v="13"/>
    <n v="12"/>
    <x v="2"/>
    <n v="500000"/>
    <x v="5"/>
    <x v="3"/>
    <x v="0"/>
    <x v="0"/>
    <x v="3"/>
    <x v="3"/>
    <x v="3"/>
    <x v="5"/>
  </r>
  <r>
    <x v="14"/>
    <x v="14"/>
    <n v="3"/>
    <x v="0"/>
    <n v="2500000"/>
    <x v="3"/>
    <x v="4"/>
    <x v="0"/>
    <x v="0"/>
    <x v="0"/>
    <x v="0"/>
    <x v="0"/>
    <x v="0"/>
  </r>
  <r>
    <x v="15"/>
    <x v="15"/>
    <n v="10"/>
    <x v="3"/>
    <n v="1400000"/>
    <x v="2"/>
    <x v="5"/>
    <x v="0"/>
    <x v="0"/>
    <x v="0"/>
    <x v="0"/>
    <x v="0"/>
    <x v="0"/>
  </r>
  <r>
    <x v="16"/>
    <x v="16"/>
    <n v="10"/>
    <x v="3"/>
    <n v="4500000"/>
    <x v="8"/>
    <x v="6"/>
    <x v="0"/>
    <x v="0"/>
    <x v="0"/>
    <x v="2"/>
    <x v="2"/>
    <x v="0"/>
  </r>
  <r>
    <x v="17"/>
    <x v="17"/>
    <n v="3"/>
    <x v="0"/>
    <n v="9500000"/>
    <x v="4"/>
    <x v="7"/>
    <x v="1"/>
    <x v="0"/>
    <x v="0"/>
    <x v="0"/>
    <x v="0"/>
    <x v="0"/>
  </r>
  <r>
    <x v="18"/>
    <x v="18"/>
    <n v="10"/>
    <x v="3"/>
    <n v="4500000"/>
    <x v="9"/>
    <x v="8"/>
    <x v="0"/>
    <x v="0"/>
    <x v="0"/>
    <x v="0"/>
    <x v="0"/>
    <x v="0"/>
  </r>
  <r>
    <x v="19"/>
    <x v="19"/>
    <n v="3"/>
    <x v="0"/>
    <n v="0"/>
    <x v="2"/>
    <x v="9"/>
    <x v="0"/>
    <x v="0"/>
    <x v="0"/>
    <x v="0"/>
    <x v="0"/>
    <x v="0"/>
  </r>
  <r>
    <x v="20"/>
    <x v="20"/>
    <n v="3"/>
    <x v="0"/>
    <n v="6000000"/>
    <x v="9"/>
    <x v="4"/>
    <x v="0"/>
    <x v="0"/>
    <x v="0"/>
    <x v="0"/>
    <x v="0"/>
    <x v="0"/>
  </r>
  <r>
    <x v="21"/>
    <x v="21"/>
    <n v="10"/>
    <x v="3"/>
    <n v="600000"/>
    <x v="2"/>
    <x v="10"/>
    <x v="0"/>
    <x v="0"/>
    <x v="4"/>
    <x v="0"/>
    <x v="0"/>
    <x v="0"/>
  </r>
  <r>
    <x v="22"/>
    <x v="22"/>
    <n v="10"/>
    <x v="3"/>
    <n v="210000"/>
    <x v="10"/>
    <x v="10"/>
    <x v="0"/>
    <x v="0"/>
    <x v="4"/>
    <x v="0"/>
    <x v="0"/>
    <x v="1"/>
  </r>
  <r>
    <x v="23"/>
    <x v="23"/>
    <n v="10"/>
    <x v="3"/>
    <n v="300000"/>
    <x v="11"/>
    <x v="7"/>
    <x v="1"/>
    <x v="0"/>
    <x v="3"/>
    <x v="3"/>
    <x v="3"/>
    <x v="4"/>
  </r>
  <r>
    <x v="24"/>
    <x v="24"/>
    <n v="10"/>
    <x v="3"/>
    <n v="300000"/>
    <x v="11"/>
    <x v="7"/>
    <x v="1"/>
    <x v="0"/>
    <x v="3"/>
    <x v="3"/>
    <x v="3"/>
    <x v="6"/>
  </r>
  <r>
    <x v="25"/>
    <x v="25"/>
    <n v="10"/>
    <x v="3"/>
    <n v="5000000"/>
    <x v="12"/>
    <x v="10"/>
    <x v="0"/>
    <x v="0"/>
    <x v="0"/>
    <x v="0"/>
    <x v="0"/>
    <x v="0"/>
  </r>
  <r>
    <x v="26"/>
    <x v="26"/>
    <n v="3"/>
    <x v="0"/>
    <n v="0"/>
    <x v="2"/>
    <x v="11"/>
    <x v="1"/>
    <x v="0"/>
    <x v="1"/>
    <x v="1"/>
    <x v="4"/>
    <x v="7"/>
  </r>
  <r>
    <x v="27"/>
    <x v="27"/>
    <n v="12"/>
    <x v="2"/>
    <n v="90000000"/>
    <x v="4"/>
    <x v="12"/>
    <x v="0"/>
    <x v="0"/>
    <x v="5"/>
    <x v="4"/>
    <x v="5"/>
    <x v="8"/>
  </r>
  <r>
    <x v="28"/>
    <x v="28"/>
    <n v="3"/>
    <x v="0"/>
    <n v="0"/>
    <x v="13"/>
    <x v="7"/>
    <x v="2"/>
    <x v="0"/>
    <x v="1"/>
    <x v="1"/>
    <x v="4"/>
    <x v="9"/>
  </r>
  <r>
    <x v="29"/>
    <x v="29"/>
    <n v="6"/>
    <x v="4"/>
    <n v="0"/>
    <x v="14"/>
    <x v="1"/>
    <x v="0"/>
    <x v="0"/>
    <x v="5"/>
    <x v="4"/>
    <x v="5"/>
    <x v="10"/>
  </r>
  <r>
    <x v="30"/>
    <x v="30"/>
    <n v="6"/>
    <x v="4"/>
    <n v="300000"/>
    <x v="1"/>
    <x v="1"/>
    <x v="0"/>
    <x v="0"/>
    <x v="6"/>
    <x v="5"/>
    <x v="6"/>
    <x v="11"/>
  </r>
  <r>
    <x v="31"/>
    <x v="31"/>
    <n v="6"/>
    <x v="4"/>
    <n v="0"/>
    <x v="4"/>
    <x v="1"/>
    <x v="0"/>
    <x v="0"/>
    <x v="5"/>
    <x v="4"/>
    <x v="5"/>
    <x v="10"/>
  </r>
  <r>
    <x v="32"/>
    <x v="32"/>
    <n v="6"/>
    <x v="4"/>
    <n v="300000"/>
    <x v="14"/>
    <x v="1"/>
    <x v="0"/>
    <x v="0"/>
    <x v="5"/>
    <x v="4"/>
    <x v="5"/>
    <x v="10"/>
  </r>
  <r>
    <x v="33"/>
    <x v="33"/>
    <n v="6"/>
    <x v="4"/>
    <n v="1000000"/>
    <x v="2"/>
    <x v="13"/>
    <x v="0"/>
    <x v="0"/>
    <x v="5"/>
    <x v="4"/>
    <x v="5"/>
    <x v="10"/>
  </r>
  <r>
    <x v="34"/>
    <x v="34"/>
    <n v="6"/>
    <x v="4"/>
    <n v="0"/>
    <x v="9"/>
    <x v="2"/>
    <x v="0"/>
    <x v="0"/>
    <x v="5"/>
    <x v="4"/>
    <x v="5"/>
    <x v="10"/>
  </r>
  <r>
    <x v="35"/>
    <x v="35"/>
    <n v="6"/>
    <x v="4"/>
    <n v="0"/>
    <x v="4"/>
    <x v="2"/>
    <x v="0"/>
    <x v="0"/>
    <x v="5"/>
    <x v="4"/>
    <x v="5"/>
    <x v="10"/>
  </r>
  <r>
    <x v="36"/>
    <x v="36"/>
    <n v="6"/>
    <x v="4"/>
    <n v="0"/>
    <x v="4"/>
    <x v="2"/>
    <x v="0"/>
    <x v="0"/>
    <x v="5"/>
    <x v="4"/>
    <x v="5"/>
    <x v="10"/>
  </r>
  <r>
    <x v="37"/>
    <x v="37"/>
    <n v="6"/>
    <x v="4"/>
    <n v="0"/>
    <x v="0"/>
    <x v="2"/>
    <x v="0"/>
    <x v="0"/>
    <x v="5"/>
    <x v="4"/>
    <x v="5"/>
    <x v="10"/>
  </r>
  <r>
    <x v="38"/>
    <x v="38"/>
    <n v="12"/>
    <x v="2"/>
    <n v="0"/>
    <x v="9"/>
    <x v="2"/>
    <x v="0"/>
    <x v="0"/>
    <x v="7"/>
    <x v="6"/>
    <x v="7"/>
    <x v="12"/>
  </r>
  <r>
    <x v="39"/>
    <x v="39"/>
    <n v="12"/>
    <x v="2"/>
    <n v="500000"/>
    <x v="14"/>
    <x v="14"/>
    <x v="0"/>
    <x v="0"/>
    <x v="6"/>
    <x v="5"/>
    <x v="6"/>
    <x v="11"/>
  </r>
  <r>
    <x v="40"/>
    <x v="40"/>
    <n v="12"/>
    <x v="2"/>
    <n v="1000000"/>
    <x v="2"/>
    <x v="7"/>
    <x v="0"/>
    <x v="0"/>
    <x v="6"/>
    <x v="5"/>
    <x v="6"/>
    <x v="11"/>
  </r>
  <r>
    <x v="41"/>
    <x v="41"/>
    <n v="10"/>
    <x v="3"/>
    <n v="500000"/>
    <x v="15"/>
    <x v="7"/>
    <x v="0"/>
    <x v="0"/>
    <x v="6"/>
    <x v="5"/>
    <x v="6"/>
    <x v="11"/>
  </r>
  <r>
    <x v="42"/>
    <x v="42"/>
    <n v="10"/>
    <x v="3"/>
    <n v="300000"/>
    <x v="16"/>
    <x v="7"/>
    <x v="0"/>
    <x v="0"/>
    <x v="6"/>
    <x v="5"/>
    <x v="6"/>
    <x v="11"/>
  </r>
  <r>
    <x v="43"/>
    <x v="43"/>
    <n v="3"/>
    <x v="0"/>
    <n v="700000"/>
    <x v="2"/>
    <x v="14"/>
    <x v="0"/>
    <x v="0"/>
    <x v="5"/>
    <x v="4"/>
    <x v="5"/>
    <x v="10"/>
  </r>
  <r>
    <x v="44"/>
    <x v="44"/>
    <n v="10"/>
    <x v="3"/>
    <n v="800000"/>
    <x v="14"/>
    <x v="7"/>
    <x v="0"/>
    <x v="0"/>
    <x v="6"/>
    <x v="5"/>
    <x v="6"/>
    <x v="11"/>
  </r>
  <r>
    <x v="45"/>
    <x v="45"/>
    <n v="3"/>
    <x v="0"/>
    <n v="0"/>
    <x v="17"/>
    <x v="15"/>
    <x v="1"/>
    <x v="0"/>
    <x v="5"/>
    <x v="4"/>
    <x v="5"/>
    <x v="10"/>
  </r>
  <r>
    <x v="46"/>
    <x v="46"/>
    <n v="12"/>
    <x v="2"/>
    <n v="1000000"/>
    <x v="2"/>
    <x v="14"/>
    <x v="0"/>
    <x v="0"/>
    <x v="5"/>
    <x v="4"/>
    <x v="5"/>
    <x v="10"/>
  </r>
  <r>
    <x v="47"/>
    <x v="47"/>
    <n v="3"/>
    <x v="0"/>
    <n v="0"/>
    <x v="14"/>
    <x v="7"/>
    <x v="2"/>
    <x v="0"/>
    <x v="5"/>
    <x v="4"/>
    <x v="5"/>
    <x v="10"/>
  </r>
  <r>
    <x v="48"/>
    <x v="48"/>
    <n v="12"/>
    <x v="2"/>
    <n v="0"/>
    <x v="14"/>
    <x v="1"/>
    <x v="0"/>
    <x v="0"/>
    <x v="3"/>
    <x v="3"/>
    <x v="3"/>
    <x v="1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0">
  <r>
    <x v="0"/>
    <x v="0"/>
    <x v="0"/>
    <x v="0"/>
    <x v="0"/>
    <x v="0"/>
    <n v="1"/>
    <x v="0"/>
    <x v="0"/>
    <x v="0"/>
    <x v="0"/>
    <n v="32186.720000000001"/>
    <d v="2018-04-19T00:00:00"/>
    <s v="Brokerage"/>
    <x v="0"/>
    <x v="0"/>
    <x v="0"/>
    <m/>
    <x v="0"/>
  </r>
  <r>
    <x v="1"/>
    <x v="1"/>
    <x v="0"/>
    <x v="1"/>
    <x v="1"/>
    <x v="0"/>
    <n v="2"/>
    <x v="1"/>
    <x v="0"/>
    <x v="0"/>
    <x v="1"/>
    <n v="23590.71"/>
    <d v="2019-05-01T00:00:00"/>
    <s v="Brokerage"/>
    <x v="0"/>
    <x v="0"/>
    <x v="0"/>
    <m/>
    <x v="0"/>
  </r>
  <r>
    <x v="2"/>
    <x v="2"/>
    <x v="1"/>
    <x v="2"/>
    <x v="2"/>
    <x v="1"/>
    <n v="1"/>
    <x v="0"/>
    <x v="0"/>
    <x v="1"/>
    <x v="0"/>
    <n v="4611.96"/>
    <d v="2018-09-13T00:00:00"/>
    <s v="Brokerage"/>
    <x v="0"/>
    <x v="0"/>
    <x v="0"/>
    <m/>
    <x v="0"/>
  </r>
  <r>
    <x v="2"/>
    <x v="3"/>
    <x v="0"/>
    <x v="3"/>
    <x v="3"/>
    <x v="1"/>
    <n v="1"/>
    <x v="0"/>
    <x v="0"/>
    <x v="1"/>
    <x v="0"/>
    <n v="4975.41"/>
    <d v="2019-09-13T00:00:00"/>
    <s v="Brokerage"/>
    <x v="1"/>
    <x v="0"/>
    <x v="0"/>
    <m/>
    <x v="0"/>
  </r>
  <r>
    <x v="2"/>
    <x v="4"/>
    <x v="0"/>
    <x v="4"/>
    <x v="4"/>
    <x v="2"/>
    <n v="1"/>
    <x v="0"/>
    <x v="0"/>
    <x v="2"/>
    <x v="0"/>
    <n v="1198.8800000000001"/>
    <d v="2018-11-06T00:00:00"/>
    <s v="Brokerage"/>
    <x v="0"/>
    <x v="0"/>
    <x v="0"/>
    <m/>
    <x v="0"/>
  </r>
  <r>
    <x v="3"/>
    <x v="5"/>
    <x v="0"/>
    <x v="5"/>
    <x v="5"/>
    <x v="3"/>
    <n v="10"/>
    <x v="2"/>
    <x v="0"/>
    <x v="3"/>
    <x v="0"/>
    <n v="1825.43"/>
    <d v="2019-02-01T00:00:00"/>
    <s v="Brokerage"/>
    <x v="0"/>
    <x v="0"/>
    <x v="0"/>
    <m/>
    <x v="0"/>
  </r>
  <r>
    <x v="4"/>
    <x v="6"/>
    <x v="0"/>
    <x v="6"/>
    <x v="6"/>
    <x v="3"/>
    <n v="2"/>
    <x v="1"/>
    <x v="0"/>
    <x v="3"/>
    <x v="1"/>
    <n v="79833.600000000006"/>
    <d v="2019-06-25T00:00:00"/>
    <s v="Brokerage"/>
    <x v="2"/>
    <x v="0"/>
    <x v="0"/>
    <m/>
    <x v="0"/>
  </r>
  <r>
    <x v="4"/>
    <x v="6"/>
    <x v="0"/>
    <x v="6"/>
    <x v="6"/>
    <x v="3"/>
    <n v="2"/>
    <x v="1"/>
    <x v="0"/>
    <x v="3"/>
    <x v="1"/>
    <n v="11435.86"/>
    <d v="2019-08-02T00:00:00"/>
    <s v="Brokerage "/>
    <x v="2"/>
    <x v="0"/>
    <x v="0"/>
    <m/>
    <x v="0"/>
  </r>
  <r>
    <x v="5"/>
    <x v="7"/>
    <x v="0"/>
    <x v="7"/>
    <x v="7"/>
    <x v="2"/>
    <n v="1"/>
    <x v="0"/>
    <x v="0"/>
    <x v="3"/>
    <x v="0"/>
    <n v="847.38"/>
    <d v="2018-04-25T00:00:00"/>
    <s v="Brokerage"/>
    <x v="0"/>
    <x v="0"/>
    <x v="0"/>
    <m/>
    <x v="0"/>
  </r>
  <r>
    <x v="5"/>
    <x v="8"/>
    <x v="1"/>
    <x v="7"/>
    <x v="7"/>
    <x v="0"/>
    <n v="1"/>
    <x v="0"/>
    <x v="0"/>
    <x v="0"/>
    <x v="0"/>
    <n v="9900"/>
    <d v="2018-04-25T00:00:00"/>
    <s v="Brokerage"/>
    <x v="0"/>
    <x v="0"/>
    <x v="0"/>
    <m/>
    <x v="0"/>
  </r>
  <r>
    <x v="5"/>
    <x v="9"/>
    <x v="0"/>
    <x v="8"/>
    <x v="8"/>
    <x v="0"/>
    <n v="1"/>
    <x v="0"/>
    <x v="0"/>
    <x v="0"/>
    <x v="0"/>
    <n v="8250"/>
    <d v="2019-01-11T00:00:00"/>
    <s v="Brokerage"/>
    <x v="1"/>
    <x v="0"/>
    <x v="0"/>
    <m/>
    <x v="0"/>
  </r>
  <r>
    <x v="5"/>
    <x v="10"/>
    <x v="0"/>
    <x v="7"/>
    <x v="7"/>
    <x v="1"/>
    <n v="1"/>
    <x v="0"/>
    <x v="0"/>
    <x v="4"/>
    <x v="0"/>
    <n v="4093.2"/>
    <d v="2018-04-25T00:00:00"/>
    <s v="Brokerage"/>
    <x v="0"/>
    <x v="0"/>
    <x v="0"/>
    <m/>
    <x v="0"/>
  </r>
  <r>
    <x v="6"/>
    <x v="11"/>
    <x v="0"/>
    <x v="9"/>
    <x v="9"/>
    <x v="2"/>
    <n v="1"/>
    <x v="0"/>
    <x v="0"/>
    <x v="2"/>
    <x v="0"/>
    <n v="8117"/>
    <d v="2020-01-20T00:00:00"/>
    <s v="Brokerage"/>
    <x v="1"/>
    <x v="0"/>
    <x v="0"/>
    <m/>
    <x v="0"/>
  </r>
  <r>
    <x v="6"/>
    <x v="12"/>
    <x v="1"/>
    <x v="10"/>
    <x v="10"/>
    <x v="2"/>
    <n v="1"/>
    <x v="0"/>
    <x v="0"/>
    <x v="2"/>
    <x v="0"/>
    <n v="6101.25"/>
    <d v="2018-05-20T00:00:00"/>
    <s v="Brokerage"/>
    <x v="0"/>
    <x v="0"/>
    <x v="0"/>
    <m/>
    <x v="0"/>
  </r>
  <r>
    <x v="7"/>
    <x v="13"/>
    <x v="0"/>
    <x v="11"/>
    <x v="11"/>
    <x v="0"/>
    <n v="9"/>
    <x v="3"/>
    <x v="0"/>
    <x v="5"/>
    <x v="0"/>
    <n v="1980"/>
    <d v="2018-06-12T00:00:00"/>
    <s v="Brokerage"/>
    <x v="2"/>
    <x v="0"/>
    <x v="0"/>
    <m/>
    <x v="0"/>
  </r>
  <r>
    <x v="7"/>
    <x v="13"/>
    <x v="0"/>
    <x v="11"/>
    <x v="11"/>
    <x v="0"/>
    <n v="9"/>
    <x v="3"/>
    <x v="0"/>
    <x v="5"/>
    <x v="0"/>
    <n v="1980"/>
    <d v="2019-01-10T00:00:00"/>
    <s v="Brokerage "/>
    <x v="2"/>
    <x v="0"/>
    <x v="0"/>
    <m/>
    <x v="0"/>
  </r>
  <r>
    <x v="8"/>
    <x v="14"/>
    <x v="0"/>
    <x v="12"/>
    <x v="12"/>
    <x v="2"/>
    <n v="3"/>
    <x v="4"/>
    <x v="0"/>
    <x v="6"/>
    <x v="2"/>
    <n v="2089.25"/>
    <d v="2019-08-26T00:00:00"/>
    <s v="Brokerage"/>
    <x v="0"/>
    <x v="0"/>
    <x v="0"/>
    <m/>
    <x v="0"/>
  </r>
  <r>
    <x v="8"/>
    <x v="15"/>
    <x v="0"/>
    <x v="13"/>
    <x v="13"/>
    <x v="0"/>
    <n v="3"/>
    <x v="4"/>
    <x v="0"/>
    <x v="6"/>
    <x v="2"/>
    <n v="21768.61"/>
    <d v="2019-01-01T00:00:00"/>
    <s v="Brokerage"/>
    <x v="0"/>
    <x v="0"/>
    <x v="0"/>
    <m/>
    <x v="0"/>
  </r>
  <r>
    <x v="8"/>
    <x v="16"/>
    <x v="0"/>
    <x v="13"/>
    <x v="13"/>
    <x v="4"/>
    <n v="3"/>
    <x v="4"/>
    <x v="0"/>
    <x v="6"/>
    <x v="2"/>
    <n v="12019.2"/>
    <d v="2019-01-01T00:00:00"/>
    <s v="Brokerage"/>
    <x v="0"/>
    <x v="0"/>
    <x v="0"/>
    <m/>
    <x v="0"/>
  </r>
  <r>
    <x v="9"/>
    <x v="17"/>
    <x v="0"/>
    <x v="14"/>
    <x v="14"/>
    <x v="2"/>
    <n v="3"/>
    <x v="4"/>
    <x v="0"/>
    <x v="6"/>
    <x v="0"/>
    <n v="66937.72"/>
    <d v="2018-04-01T00:00:00"/>
    <s v="Brokerage"/>
    <x v="0"/>
    <x v="0"/>
    <x v="0"/>
    <m/>
    <x v="0"/>
  </r>
  <r>
    <x v="9"/>
    <x v="18"/>
    <x v="0"/>
    <x v="15"/>
    <x v="15"/>
    <x v="0"/>
    <n v="3"/>
    <x v="4"/>
    <x v="0"/>
    <x v="6"/>
    <x v="0"/>
    <n v="78374.84"/>
    <d v="2018-05-11T00:00:00"/>
    <s v="Brokerage"/>
    <x v="0"/>
    <x v="0"/>
    <x v="0"/>
    <m/>
    <x v="0"/>
  </r>
  <r>
    <x v="9"/>
    <x v="19"/>
    <x v="1"/>
    <x v="14"/>
    <x v="14"/>
    <x v="3"/>
    <n v="10"/>
    <x v="2"/>
    <x v="0"/>
    <x v="3"/>
    <x v="0"/>
    <n v="60000"/>
    <d v="2018-04-01T00:00:00"/>
    <s v="Brokerage"/>
    <x v="0"/>
    <x v="0"/>
    <x v="0"/>
    <m/>
    <x v="0"/>
  </r>
  <r>
    <x v="9"/>
    <x v="20"/>
    <x v="0"/>
    <x v="16"/>
    <x v="16"/>
    <x v="3"/>
    <n v="10"/>
    <x v="2"/>
    <x v="0"/>
    <x v="3"/>
    <x v="0"/>
    <n v="60000"/>
    <d v="2019-04-01T00:00:00"/>
    <s v="Brokerage"/>
    <x v="1"/>
    <x v="0"/>
    <x v="0"/>
    <m/>
    <x v="0"/>
  </r>
  <r>
    <x v="9"/>
    <x v="20"/>
    <x v="0"/>
    <x v="16"/>
    <x v="16"/>
    <x v="3"/>
    <n v="10"/>
    <x v="2"/>
    <x v="0"/>
    <x v="3"/>
    <x v="0"/>
    <n v="60000"/>
    <d v="2019-04-01T00:00:00"/>
    <s v="Brokerage"/>
    <x v="1"/>
    <x v="0"/>
    <x v="0"/>
    <m/>
    <x v="0"/>
  </r>
  <r>
    <x v="9"/>
    <x v="21"/>
    <x v="0"/>
    <x v="14"/>
    <x v="14"/>
    <x v="2"/>
    <n v="3"/>
    <x v="4"/>
    <x v="0"/>
    <x v="6"/>
    <x v="0"/>
    <n v="4715.63"/>
    <d v="2018-04-01T00:00:00"/>
    <s v="Brokerage"/>
    <x v="0"/>
    <x v="0"/>
    <x v="0"/>
    <m/>
    <x v="0"/>
  </r>
  <r>
    <x v="9"/>
    <x v="22"/>
    <x v="0"/>
    <x v="14"/>
    <x v="14"/>
    <x v="4"/>
    <n v="3"/>
    <x v="4"/>
    <x v="0"/>
    <x v="6"/>
    <x v="0"/>
    <n v="22755.25"/>
    <d v="2018-04-01T00:00:00"/>
    <s v="Brokerage"/>
    <x v="0"/>
    <x v="0"/>
    <x v="0"/>
    <m/>
    <x v="0"/>
  </r>
  <r>
    <x v="9"/>
    <x v="23"/>
    <x v="0"/>
    <x v="14"/>
    <x v="14"/>
    <x v="4"/>
    <n v="12"/>
    <x v="5"/>
    <x v="0"/>
    <x v="6"/>
    <x v="0"/>
    <n v="26443.63"/>
    <d v="2018-04-01T00:00:00"/>
    <s v="Brokerage"/>
    <x v="0"/>
    <x v="0"/>
    <x v="0"/>
    <m/>
    <x v="0"/>
  </r>
  <r>
    <x v="10"/>
    <x v="24"/>
    <x v="1"/>
    <x v="17"/>
    <x v="17"/>
    <x v="0"/>
    <n v="1"/>
    <x v="0"/>
    <x v="0"/>
    <x v="0"/>
    <x v="0"/>
    <n v="49499.839999999997"/>
    <d v="2018-04-06T00:00:00"/>
    <s v="Brokerage"/>
    <x v="2"/>
    <x v="0"/>
    <x v="0"/>
    <m/>
    <x v="0"/>
  </r>
  <r>
    <x v="10"/>
    <x v="24"/>
    <x v="1"/>
    <x v="17"/>
    <x v="17"/>
    <x v="0"/>
    <n v="1"/>
    <x v="0"/>
    <x v="0"/>
    <x v="0"/>
    <x v="0"/>
    <m/>
    <d v="2018-10-11T00:00:00"/>
    <s v="Brokerage "/>
    <x v="2"/>
    <x v="0"/>
    <x v="0"/>
    <m/>
    <x v="0"/>
  </r>
  <r>
    <x v="10"/>
    <x v="24"/>
    <x v="1"/>
    <x v="17"/>
    <x v="17"/>
    <x v="0"/>
    <n v="1"/>
    <x v="0"/>
    <x v="0"/>
    <x v="0"/>
    <x v="0"/>
    <n v="16500"/>
    <d v="2019-01-17T00:00:00"/>
    <s v="Brokerage "/>
    <x v="2"/>
    <x v="0"/>
    <x v="0"/>
    <m/>
    <x v="0"/>
  </r>
  <r>
    <x v="10"/>
    <x v="25"/>
    <x v="0"/>
    <x v="18"/>
    <x v="18"/>
    <x v="0"/>
    <n v="1"/>
    <x v="0"/>
    <x v="0"/>
    <x v="0"/>
    <x v="0"/>
    <n v="26400"/>
    <d v="2019-04-06T00:00:00"/>
    <s v="Brokerage"/>
    <x v="1"/>
    <x v="0"/>
    <x v="0"/>
    <m/>
    <x v="0"/>
  </r>
  <r>
    <x v="10"/>
    <x v="26"/>
    <x v="0"/>
    <x v="19"/>
    <x v="19"/>
    <x v="0"/>
    <n v="1"/>
    <x v="0"/>
    <x v="0"/>
    <x v="0"/>
    <x v="0"/>
    <n v="3300"/>
    <d v="2018-08-20T00:00:00"/>
    <s v="Brokerage"/>
    <x v="0"/>
    <x v="0"/>
    <x v="0"/>
    <m/>
    <x v="0"/>
  </r>
  <r>
    <x v="10"/>
    <x v="27"/>
    <x v="0"/>
    <x v="20"/>
    <x v="20"/>
    <x v="0"/>
    <n v="1"/>
    <x v="0"/>
    <x v="0"/>
    <x v="0"/>
    <x v="0"/>
    <n v="1072.5"/>
    <d v="2018-09-11T00:00:00"/>
    <s v="Brokerage"/>
    <x v="0"/>
    <x v="0"/>
    <x v="0"/>
    <m/>
    <x v="0"/>
  </r>
  <r>
    <x v="10"/>
    <x v="28"/>
    <x v="0"/>
    <x v="21"/>
    <x v="21"/>
    <x v="1"/>
    <n v="1"/>
    <x v="0"/>
    <x v="0"/>
    <x v="4"/>
    <x v="0"/>
    <n v="4002.46"/>
    <d v="2018-03-27T00:00:00"/>
    <s v="Brokerage"/>
    <x v="0"/>
    <x v="0"/>
    <x v="0"/>
    <m/>
    <x v="0"/>
  </r>
  <r>
    <x v="10"/>
    <x v="29"/>
    <x v="0"/>
    <x v="22"/>
    <x v="22"/>
    <x v="1"/>
    <n v="1"/>
    <x v="0"/>
    <x v="0"/>
    <x v="4"/>
    <x v="0"/>
    <n v="1374.25"/>
    <d v="2018-08-14T00:00:00"/>
    <s v="Brokerage"/>
    <x v="0"/>
    <x v="0"/>
    <x v="0"/>
    <m/>
    <x v="0"/>
  </r>
  <r>
    <x v="10"/>
    <x v="30"/>
    <x v="0"/>
    <x v="21"/>
    <x v="21"/>
    <x v="1"/>
    <n v="1"/>
    <x v="0"/>
    <x v="0"/>
    <x v="4"/>
    <x v="2"/>
    <n v="566.25"/>
    <d v="2018-03-27T00:00:00"/>
    <s v="Brokerage"/>
    <x v="0"/>
    <x v="0"/>
    <x v="0"/>
    <m/>
    <x v="0"/>
  </r>
  <r>
    <x v="10"/>
    <x v="31"/>
    <x v="0"/>
    <x v="22"/>
    <x v="22"/>
    <x v="2"/>
    <n v="1"/>
    <x v="0"/>
    <x v="0"/>
    <x v="4"/>
    <x v="0"/>
    <n v="445"/>
    <d v="2018-08-14T00:00:00"/>
    <s v="Brokerage"/>
    <x v="0"/>
    <x v="0"/>
    <x v="0"/>
    <m/>
    <x v="0"/>
  </r>
  <r>
    <x v="11"/>
    <x v="32"/>
    <x v="0"/>
    <x v="23"/>
    <x v="23"/>
    <x v="1"/>
    <n v="1"/>
    <x v="0"/>
    <x v="0"/>
    <x v="4"/>
    <x v="0"/>
    <n v="13114.95"/>
    <d v="2019-09-01T00:00:00"/>
    <s v="Brokerage"/>
    <x v="1"/>
    <x v="0"/>
    <x v="0"/>
    <m/>
    <x v="0"/>
  </r>
  <r>
    <x v="11"/>
    <x v="29"/>
    <x v="1"/>
    <x v="24"/>
    <x v="24"/>
    <x v="1"/>
    <n v="1"/>
    <x v="0"/>
    <x v="0"/>
    <x v="4"/>
    <x v="0"/>
    <n v="2049.42"/>
    <d v="2018-09-01T00:00:00"/>
    <s v="Brokerage"/>
    <x v="0"/>
    <x v="0"/>
    <x v="0"/>
    <m/>
    <x v="0"/>
  </r>
  <r>
    <x v="12"/>
    <x v="33"/>
    <x v="0"/>
    <x v="25"/>
    <x v="25"/>
    <x v="4"/>
    <n v="6"/>
    <x v="6"/>
    <x v="0"/>
    <x v="2"/>
    <x v="0"/>
    <n v="61425"/>
    <d v="2018-08-01T00:00:00"/>
    <s v="Brokerage"/>
    <x v="0"/>
    <x v="0"/>
    <x v="0"/>
    <m/>
    <x v="0"/>
  </r>
  <r>
    <x v="13"/>
    <x v="34"/>
    <x v="0"/>
    <x v="26"/>
    <x v="26"/>
    <x v="0"/>
    <n v="1"/>
    <x v="0"/>
    <x v="0"/>
    <x v="0"/>
    <x v="0"/>
    <n v="1650"/>
    <d v="2018-09-27T00:00:00"/>
    <s v="Brokerage"/>
    <x v="0"/>
    <x v="0"/>
    <x v="0"/>
    <m/>
    <x v="0"/>
  </r>
  <r>
    <x v="14"/>
    <x v="35"/>
    <x v="1"/>
    <x v="27"/>
    <x v="27"/>
    <x v="0"/>
    <n v="3"/>
    <x v="4"/>
    <x v="0"/>
    <x v="6"/>
    <x v="0"/>
    <n v="16335"/>
    <d v="2018-03-01T00:00:00"/>
    <s v="Brokerage"/>
    <x v="0"/>
    <x v="0"/>
    <x v="0"/>
    <m/>
    <x v="0"/>
  </r>
  <r>
    <x v="14"/>
    <x v="36"/>
    <x v="0"/>
    <x v="28"/>
    <x v="28"/>
    <x v="0"/>
    <n v="3"/>
    <x v="4"/>
    <x v="0"/>
    <x v="6"/>
    <x v="0"/>
    <n v="18562.5"/>
    <d v="2019-03-01T00:00:00"/>
    <s v="Brokerage"/>
    <x v="1"/>
    <x v="0"/>
    <x v="0"/>
    <m/>
    <x v="0"/>
  </r>
  <r>
    <x v="15"/>
    <x v="37"/>
    <x v="0"/>
    <x v="29"/>
    <x v="29"/>
    <x v="4"/>
    <n v="12"/>
    <x v="5"/>
    <x v="0"/>
    <x v="6"/>
    <x v="0"/>
    <n v="0"/>
    <d v="2018-08-02T00:00:00"/>
    <s v="Brokerage"/>
    <x v="0"/>
    <x v="0"/>
    <x v="0"/>
    <m/>
    <x v="0"/>
  </r>
  <r>
    <x v="16"/>
    <x v="38"/>
    <x v="1"/>
    <x v="30"/>
    <x v="30"/>
    <x v="3"/>
    <n v="10"/>
    <x v="2"/>
    <x v="0"/>
    <x v="3"/>
    <x v="0"/>
    <n v="4330.05"/>
    <d v="2018-06-29T00:00:00"/>
    <s v="Brokerage"/>
    <x v="2"/>
    <x v="0"/>
    <x v="0"/>
    <m/>
    <x v="0"/>
  </r>
  <r>
    <x v="16"/>
    <x v="38"/>
    <x v="1"/>
    <x v="30"/>
    <x v="30"/>
    <x v="3"/>
    <n v="10"/>
    <x v="2"/>
    <x v="0"/>
    <x v="3"/>
    <x v="0"/>
    <m/>
    <d v="2018-07-05T00:00:00"/>
    <s v="Brokerage "/>
    <x v="2"/>
    <x v="0"/>
    <x v="0"/>
    <m/>
    <x v="0"/>
  </r>
  <r>
    <x v="16"/>
    <x v="39"/>
    <x v="0"/>
    <x v="31"/>
    <x v="31"/>
    <x v="3"/>
    <n v="10"/>
    <x v="2"/>
    <x v="0"/>
    <x v="3"/>
    <x v="0"/>
    <n v="8604.68"/>
    <d v="2019-06-29T00:00:00"/>
    <s v="Brokerage"/>
    <x v="1"/>
    <x v="0"/>
    <x v="0"/>
    <m/>
    <x v="0"/>
  </r>
  <r>
    <x v="16"/>
    <x v="40"/>
    <x v="1"/>
    <x v="30"/>
    <x v="30"/>
    <x v="3"/>
    <n v="10"/>
    <x v="2"/>
    <x v="0"/>
    <x v="3"/>
    <x v="0"/>
    <n v="41313.599999999999"/>
    <d v="2018-06-29T00:00:00"/>
    <s v="Brokerage"/>
    <x v="2"/>
    <x v="0"/>
    <x v="0"/>
    <m/>
    <x v="0"/>
  </r>
  <r>
    <x v="16"/>
    <x v="40"/>
    <x v="1"/>
    <x v="30"/>
    <x v="30"/>
    <x v="3"/>
    <n v="10"/>
    <x v="2"/>
    <x v="0"/>
    <x v="3"/>
    <x v="0"/>
    <m/>
    <d v="2018-07-31T00:00:00"/>
    <s v="Brokerage "/>
    <x v="2"/>
    <x v="0"/>
    <x v="0"/>
    <m/>
    <x v="0"/>
  </r>
  <r>
    <x v="16"/>
    <x v="41"/>
    <x v="0"/>
    <x v="31"/>
    <x v="31"/>
    <x v="3"/>
    <n v="10"/>
    <x v="2"/>
    <x v="0"/>
    <x v="3"/>
    <x v="0"/>
    <n v="74672.78"/>
    <d v="2019-06-29T00:00:00"/>
    <s v="Brokerage"/>
    <x v="1"/>
    <x v="0"/>
    <x v="0"/>
    <m/>
    <x v="0"/>
  </r>
  <r>
    <x v="15"/>
    <x v="42"/>
    <x v="0"/>
    <x v="32"/>
    <x v="32"/>
    <x v="0"/>
    <n v="12"/>
    <x v="5"/>
    <x v="0"/>
    <x v="6"/>
    <x v="0"/>
    <n v="66622.350000000006"/>
    <d v="2018-01-03T00:00:00"/>
    <s v="Brokerage"/>
    <x v="0"/>
    <x v="0"/>
    <x v="0"/>
    <m/>
    <x v="0"/>
  </r>
  <r>
    <x v="15"/>
    <x v="43"/>
    <x v="0"/>
    <x v="14"/>
    <x v="14"/>
    <x v="4"/>
    <n v="12"/>
    <x v="5"/>
    <x v="0"/>
    <x v="6"/>
    <x v="0"/>
    <n v="0"/>
    <d v="2018-04-01T00:00:00"/>
    <s v="Brokerage"/>
    <x v="0"/>
    <x v="0"/>
    <x v="0"/>
    <m/>
    <x v="0"/>
  </r>
  <r>
    <x v="17"/>
    <x v="44"/>
    <x v="1"/>
    <x v="33"/>
    <x v="33"/>
    <x v="0"/>
    <n v="1"/>
    <x v="0"/>
    <x v="0"/>
    <x v="0"/>
    <x v="0"/>
    <n v="92812.5"/>
    <d v="2018-11-01T00:00:00"/>
    <s v="Brokerage"/>
    <x v="1"/>
    <x v="0"/>
    <x v="0"/>
    <m/>
    <x v="0"/>
  </r>
  <r>
    <x v="17"/>
    <x v="45"/>
    <x v="0"/>
    <x v="34"/>
    <x v="34"/>
    <x v="0"/>
    <n v="1"/>
    <x v="0"/>
    <x v="0"/>
    <x v="0"/>
    <x v="0"/>
    <n v="18562.5"/>
    <d v="2019-11-14T00:00:00"/>
    <s v="Brokerage"/>
    <x v="1"/>
    <x v="0"/>
    <x v="0"/>
    <m/>
    <x v="0"/>
  </r>
  <r>
    <x v="17"/>
    <x v="46"/>
    <x v="0"/>
    <x v="35"/>
    <x v="35"/>
    <x v="0"/>
    <n v="1"/>
    <x v="0"/>
    <x v="0"/>
    <x v="0"/>
    <x v="0"/>
    <n v="3526.88"/>
    <d v="2019-10-08T00:00:00"/>
    <s v="Brokerage"/>
    <x v="1"/>
    <x v="0"/>
    <x v="0"/>
    <m/>
    <x v="0"/>
  </r>
  <r>
    <x v="17"/>
    <x v="47"/>
    <x v="0"/>
    <x v="36"/>
    <x v="36"/>
    <x v="0"/>
    <n v="5"/>
    <x v="7"/>
    <x v="0"/>
    <x v="0"/>
    <x v="0"/>
    <n v="34950.980000000003"/>
    <d v="2017-10-08T00:00:00"/>
    <s v="Brokerage"/>
    <x v="0"/>
    <x v="0"/>
    <x v="0"/>
    <m/>
    <x v="0"/>
  </r>
  <r>
    <x v="17"/>
    <x v="48"/>
    <x v="0"/>
    <x v="37"/>
    <x v="37"/>
    <x v="0"/>
    <n v="5"/>
    <x v="7"/>
    <x v="0"/>
    <x v="0"/>
    <x v="0"/>
    <n v="55687.5"/>
    <d v="2017-11-01T00:00:00"/>
    <s v="Brokerage"/>
    <x v="0"/>
    <x v="0"/>
    <x v="0"/>
    <m/>
    <x v="0"/>
  </r>
  <r>
    <x v="18"/>
    <x v="49"/>
    <x v="0"/>
    <x v="38"/>
    <x v="38"/>
    <x v="1"/>
    <n v="11"/>
    <x v="8"/>
    <x v="0"/>
    <x v="4"/>
    <x v="0"/>
    <n v="5187.3100000000004"/>
    <d v="2019-04-12T00:00:00"/>
    <s v="Brokerage"/>
    <x v="0"/>
    <x v="0"/>
    <x v="0"/>
    <m/>
    <x v="0"/>
  </r>
  <r>
    <x v="15"/>
    <x v="50"/>
    <x v="0"/>
    <x v="39"/>
    <x v="39"/>
    <x v="1"/>
    <n v="1"/>
    <x v="0"/>
    <x v="0"/>
    <x v="4"/>
    <x v="2"/>
    <n v="2116.48"/>
    <d v="2018-08-25T00:00:00"/>
    <s v="Brokerage"/>
    <x v="0"/>
    <x v="0"/>
    <x v="0"/>
    <m/>
    <x v="0"/>
  </r>
  <r>
    <x v="15"/>
    <x v="51"/>
    <x v="0"/>
    <x v="40"/>
    <x v="40"/>
    <x v="1"/>
    <n v="1"/>
    <x v="0"/>
    <x v="0"/>
    <x v="4"/>
    <x v="0"/>
    <n v="810.28"/>
    <d v="2018-11-30T00:00:00"/>
    <s v="Brokerage"/>
    <x v="0"/>
    <x v="0"/>
    <x v="0"/>
    <m/>
    <x v="0"/>
  </r>
  <r>
    <x v="19"/>
    <x v="52"/>
    <x v="0"/>
    <x v="1"/>
    <x v="1"/>
    <x v="2"/>
    <n v="6"/>
    <x v="6"/>
    <x v="0"/>
    <x v="7"/>
    <x v="1"/>
    <n v="379836.08"/>
    <d v="2019-05-01T00:00:00"/>
    <s v="Brokerage"/>
    <x v="0"/>
    <x v="0"/>
    <x v="0"/>
    <m/>
    <x v="0"/>
  </r>
  <r>
    <x v="19"/>
    <x v="53"/>
    <x v="0"/>
    <x v="41"/>
    <x v="41"/>
    <x v="4"/>
    <n v="6"/>
    <x v="6"/>
    <x v="0"/>
    <x v="2"/>
    <x v="2"/>
    <n v="28087.5"/>
    <d v="2019-03-31T00:00:00"/>
    <s v="Brokerage"/>
    <x v="0"/>
    <x v="0"/>
    <x v="0"/>
    <m/>
    <x v="0"/>
  </r>
  <r>
    <x v="20"/>
    <x v="54"/>
    <x v="0"/>
    <x v="13"/>
    <x v="13"/>
    <x v="4"/>
    <n v="1"/>
    <x v="0"/>
    <x v="0"/>
    <x v="2"/>
    <x v="0"/>
    <n v="137500"/>
    <d v="2019-01-01T00:00:00"/>
    <s v="Brokerage"/>
    <x v="0"/>
    <x v="0"/>
    <x v="0"/>
    <m/>
    <x v="0"/>
  </r>
  <r>
    <x v="20"/>
    <x v="55"/>
    <x v="0"/>
    <x v="42"/>
    <x v="42"/>
    <x v="4"/>
    <n v="1"/>
    <x v="0"/>
    <x v="0"/>
    <x v="2"/>
    <x v="2"/>
    <n v="18750"/>
    <d v="2018-10-04T00:00:00"/>
    <s v="Brokerage"/>
    <x v="0"/>
    <x v="0"/>
    <x v="0"/>
    <m/>
    <x v="0"/>
  </r>
  <r>
    <x v="20"/>
    <x v="56"/>
    <x v="0"/>
    <x v="43"/>
    <x v="43"/>
    <x v="4"/>
    <n v="1"/>
    <x v="0"/>
    <x v="0"/>
    <x v="2"/>
    <x v="0"/>
    <n v="8125"/>
    <d v="2019-12-02T00:00:00"/>
    <s v="Brokerage"/>
    <x v="0"/>
    <x v="0"/>
    <x v="0"/>
    <m/>
    <x v="0"/>
  </r>
  <r>
    <x v="21"/>
    <x v="57"/>
    <x v="0"/>
    <x v="27"/>
    <x v="27"/>
    <x v="1"/>
    <n v="5"/>
    <x v="7"/>
    <x v="0"/>
    <x v="5"/>
    <x v="1"/>
    <n v="116487.03999999999"/>
    <d v="2018-03-01T00:00:00"/>
    <s v="Brokerage"/>
    <x v="0"/>
    <x v="0"/>
    <x v="0"/>
    <m/>
    <x v="0"/>
  </r>
  <r>
    <x v="21"/>
    <x v="58"/>
    <x v="0"/>
    <x v="27"/>
    <x v="27"/>
    <x v="1"/>
    <n v="5"/>
    <x v="7"/>
    <x v="0"/>
    <x v="5"/>
    <x v="1"/>
    <n v="2988.62"/>
    <d v="2018-03-01T00:00:00"/>
    <s v="Brokerage"/>
    <x v="0"/>
    <x v="0"/>
    <x v="0"/>
    <m/>
    <x v="0"/>
  </r>
  <r>
    <x v="21"/>
    <x v="59"/>
    <x v="0"/>
    <x v="27"/>
    <x v="27"/>
    <x v="2"/>
    <n v="5"/>
    <x v="7"/>
    <x v="0"/>
    <x v="5"/>
    <x v="1"/>
    <n v="14627.5"/>
    <d v="2018-03-01T00:00:00"/>
    <s v="Brokerage"/>
    <x v="0"/>
    <x v="0"/>
    <x v="0"/>
    <m/>
    <x v="0"/>
  </r>
  <r>
    <x v="21"/>
    <x v="60"/>
    <x v="0"/>
    <x v="27"/>
    <x v="27"/>
    <x v="2"/>
    <n v="5"/>
    <x v="7"/>
    <x v="0"/>
    <x v="5"/>
    <x v="1"/>
    <n v="2020.5"/>
    <d v="2018-03-01T00:00:00"/>
    <s v="Brokerage"/>
    <x v="0"/>
    <x v="0"/>
    <x v="0"/>
    <m/>
    <x v="0"/>
  </r>
  <r>
    <x v="21"/>
    <x v="61"/>
    <x v="0"/>
    <x v="27"/>
    <x v="27"/>
    <x v="2"/>
    <n v="5"/>
    <x v="7"/>
    <x v="0"/>
    <x v="5"/>
    <x v="1"/>
    <n v="625.13"/>
    <d v="2018-03-01T00:00:00"/>
    <s v="Brokerage"/>
    <x v="0"/>
    <x v="0"/>
    <x v="0"/>
    <m/>
    <x v="0"/>
  </r>
  <r>
    <x v="21"/>
    <x v="62"/>
    <x v="0"/>
    <x v="27"/>
    <x v="27"/>
    <x v="2"/>
    <n v="5"/>
    <x v="7"/>
    <x v="0"/>
    <x v="5"/>
    <x v="2"/>
    <n v="417"/>
    <d v="2018-03-01T00:00:00"/>
    <s v="Brokerage"/>
    <x v="0"/>
    <x v="0"/>
    <x v="0"/>
    <m/>
    <x v="0"/>
  </r>
  <r>
    <x v="21"/>
    <x v="63"/>
    <x v="0"/>
    <x v="27"/>
    <x v="27"/>
    <x v="2"/>
    <n v="5"/>
    <x v="7"/>
    <x v="0"/>
    <x v="5"/>
    <x v="1"/>
    <n v="687.63"/>
    <d v="2018-03-01T00:00:00"/>
    <s v="Brokerage"/>
    <x v="0"/>
    <x v="0"/>
    <x v="0"/>
    <m/>
    <x v="0"/>
  </r>
  <r>
    <x v="21"/>
    <x v="64"/>
    <x v="0"/>
    <x v="27"/>
    <x v="27"/>
    <x v="4"/>
    <n v="5"/>
    <x v="7"/>
    <x v="0"/>
    <x v="5"/>
    <x v="1"/>
    <n v="374.88"/>
    <d v="2018-03-01T00:00:00"/>
    <s v="Brokerage"/>
    <x v="0"/>
    <x v="0"/>
    <x v="0"/>
    <m/>
    <x v="0"/>
  </r>
  <r>
    <x v="21"/>
    <x v="65"/>
    <x v="0"/>
    <x v="27"/>
    <x v="27"/>
    <x v="2"/>
    <n v="5"/>
    <x v="7"/>
    <x v="0"/>
    <x v="5"/>
    <x v="1"/>
    <n v="3537.25"/>
    <d v="2018-03-01T00:00:00"/>
    <s v="Brokerage"/>
    <x v="0"/>
    <x v="0"/>
    <x v="0"/>
    <m/>
    <x v="0"/>
  </r>
  <r>
    <x v="21"/>
    <x v="66"/>
    <x v="0"/>
    <x v="27"/>
    <x v="27"/>
    <x v="2"/>
    <n v="5"/>
    <x v="7"/>
    <x v="0"/>
    <x v="5"/>
    <x v="1"/>
    <n v="8881.5"/>
    <d v="2018-03-01T00:00:00"/>
    <s v="Brokerage"/>
    <x v="0"/>
    <x v="0"/>
    <x v="0"/>
    <m/>
    <x v="0"/>
  </r>
  <r>
    <x v="22"/>
    <x v="67"/>
    <x v="0"/>
    <x v="44"/>
    <x v="44"/>
    <x v="4"/>
    <n v="1"/>
    <x v="0"/>
    <x v="0"/>
    <x v="2"/>
    <x v="0"/>
    <n v="28125"/>
    <d v="2019-05-23T00:00:00"/>
    <s v="Brokerage"/>
    <x v="0"/>
    <x v="0"/>
    <x v="0"/>
    <m/>
    <x v="0"/>
  </r>
  <r>
    <x v="22"/>
    <x v="68"/>
    <x v="0"/>
    <x v="44"/>
    <x v="44"/>
    <x v="4"/>
    <n v="1"/>
    <x v="0"/>
    <x v="0"/>
    <x v="2"/>
    <x v="0"/>
    <n v="131250"/>
    <d v="2019-05-23T00:00:00"/>
    <s v="Brokerage"/>
    <x v="0"/>
    <x v="0"/>
    <x v="0"/>
    <m/>
    <x v="0"/>
  </r>
  <r>
    <x v="23"/>
    <x v="69"/>
    <x v="1"/>
    <x v="45"/>
    <x v="45"/>
    <x v="2"/>
    <n v="3"/>
    <x v="4"/>
    <x v="0"/>
    <x v="6"/>
    <x v="0"/>
    <n v="6058.38"/>
    <d v="2018-09-05T00:00:00"/>
    <s v="Brokerage"/>
    <x v="0"/>
    <x v="0"/>
    <x v="0"/>
    <m/>
    <x v="0"/>
  </r>
  <r>
    <x v="23"/>
    <x v="70"/>
    <x v="0"/>
    <x v="46"/>
    <x v="46"/>
    <x v="1"/>
    <n v="3"/>
    <x v="4"/>
    <x v="0"/>
    <x v="6"/>
    <x v="0"/>
    <n v="29608.99"/>
    <d v="2017-10-17T00:00:00"/>
    <s v="Brokerage"/>
    <x v="0"/>
    <x v="0"/>
    <x v="0"/>
    <m/>
    <x v="0"/>
  </r>
  <r>
    <x v="23"/>
    <x v="70"/>
    <x v="0"/>
    <x v="46"/>
    <x v="46"/>
    <x v="1"/>
    <n v="3"/>
    <x v="4"/>
    <x v="0"/>
    <x v="6"/>
    <x v="0"/>
    <n v="29638.400000000001"/>
    <d v="2017-10-17T00:00:00"/>
    <s v="Brokerage"/>
    <x v="0"/>
    <x v="0"/>
    <x v="0"/>
    <m/>
    <x v="0"/>
  </r>
  <r>
    <x v="23"/>
    <x v="70"/>
    <x v="0"/>
    <x v="46"/>
    <x v="46"/>
    <x v="1"/>
    <n v="3"/>
    <x v="4"/>
    <x v="0"/>
    <x v="6"/>
    <x v="0"/>
    <n v="237107.16"/>
    <d v="2017-10-17T00:00:00"/>
    <s v="Brokerage"/>
    <x v="0"/>
    <x v="0"/>
    <x v="0"/>
    <m/>
    <x v="0"/>
  </r>
  <r>
    <x v="23"/>
    <x v="71"/>
    <x v="0"/>
    <x v="47"/>
    <x v="47"/>
    <x v="2"/>
    <n v="3"/>
    <x v="4"/>
    <x v="0"/>
    <x v="6"/>
    <x v="0"/>
    <n v="295501.76"/>
    <d v="2018-10-17T00:00:00"/>
    <s v="Brokerage"/>
    <x v="0"/>
    <x v="0"/>
    <x v="0"/>
    <m/>
    <x v="0"/>
  </r>
  <r>
    <x v="23"/>
    <x v="72"/>
    <x v="0"/>
    <x v="48"/>
    <x v="48"/>
    <x v="2"/>
    <n v="3"/>
    <x v="4"/>
    <x v="0"/>
    <x v="6"/>
    <x v="0"/>
    <n v="5612.25"/>
    <d v="2019-09-05T00:00:00"/>
    <s v="Brokerage"/>
    <x v="1"/>
    <x v="0"/>
    <x v="0"/>
    <m/>
    <x v="0"/>
  </r>
  <r>
    <x v="23"/>
    <x v="73"/>
    <x v="0"/>
    <x v="49"/>
    <x v="49"/>
    <x v="4"/>
    <n v="3"/>
    <x v="4"/>
    <x v="0"/>
    <x v="6"/>
    <x v="0"/>
    <n v="30875"/>
    <d v="2018-01-01T00:00:00"/>
    <s v="Brokerage"/>
    <x v="0"/>
    <x v="0"/>
    <x v="0"/>
    <m/>
    <x v="0"/>
  </r>
  <r>
    <x v="23"/>
    <x v="74"/>
    <x v="0"/>
    <x v="12"/>
    <x v="12"/>
    <x v="2"/>
    <n v="3"/>
    <x v="4"/>
    <x v="0"/>
    <x v="6"/>
    <x v="2"/>
    <n v="7022.25"/>
    <d v="2019-08-26T00:00:00"/>
    <s v="Brokerage"/>
    <x v="0"/>
    <x v="0"/>
    <x v="0"/>
    <m/>
    <x v="0"/>
  </r>
  <r>
    <x v="23"/>
    <x v="75"/>
    <x v="0"/>
    <x v="13"/>
    <x v="13"/>
    <x v="0"/>
    <n v="3"/>
    <x v="4"/>
    <x v="0"/>
    <x v="6"/>
    <x v="2"/>
    <n v="77787.360000000001"/>
    <d v="2019-01-01T00:00:00"/>
    <s v="Brokerage"/>
    <x v="0"/>
    <x v="0"/>
    <x v="0"/>
    <m/>
    <x v="0"/>
  </r>
  <r>
    <x v="23"/>
    <x v="76"/>
    <x v="0"/>
    <x v="13"/>
    <x v="13"/>
    <x v="4"/>
    <n v="3"/>
    <x v="4"/>
    <x v="0"/>
    <x v="6"/>
    <x v="2"/>
    <n v="30048.080000000002"/>
    <d v="2019-01-01T00:00:00"/>
    <s v="Brokerage"/>
    <x v="0"/>
    <x v="0"/>
    <x v="0"/>
    <m/>
    <x v="0"/>
  </r>
  <r>
    <x v="23"/>
    <x v="77"/>
    <x v="0"/>
    <x v="50"/>
    <x v="50"/>
    <x v="3"/>
    <n v="3"/>
    <x v="4"/>
    <x v="0"/>
    <x v="6"/>
    <x v="2"/>
    <n v="7690.95"/>
    <d v="2019-09-16T00:00:00"/>
    <s v="Brokerage"/>
    <x v="0"/>
    <x v="0"/>
    <x v="0"/>
    <m/>
    <x v="0"/>
  </r>
  <r>
    <x v="23"/>
    <x v="78"/>
    <x v="1"/>
    <x v="51"/>
    <x v="51"/>
    <x v="2"/>
    <n v="12"/>
    <x v="5"/>
    <x v="0"/>
    <x v="6"/>
    <x v="0"/>
    <n v="86400"/>
    <d v="2018-08-10T00:00:00"/>
    <s v="Brokerage"/>
    <x v="0"/>
    <x v="0"/>
    <x v="0"/>
    <m/>
    <x v="0"/>
  </r>
  <r>
    <x v="23"/>
    <x v="78"/>
    <x v="1"/>
    <x v="51"/>
    <x v="51"/>
    <x v="2"/>
    <n v="12"/>
    <x v="5"/>
    <x v="0"/>
    <x v="6"/>
    <x v="0"/>
    <n v="345705"/>
    <d v="2018-08-10T00:00:00"/>
    <s v="Brokerage"/>
    <x v="0"/>
    <x v="0"/>
    <x v="0"/>
    <m/>
    <x v="0"/>
  </r>
  <r>
    <x v="23"/>
    <x v="79"/>
    <x v="0"/>
    <x v="52"/>
    <x v="52"/>
    <x v="2"/>
    <n v="3"/>
    <x v="4"/>
    <x v="0"/>
    <x v="6"/>
    <x v="0"/>
    <n v="77400"/>
    <d v="2019-08-10T00:00:00"/>
    <s v="Brokerage"/>
    <x v="1"/>
    <x v="0"/>
    <x v="0"/>
    <m/>
    <x v="0"/>
  </r>
  <r>
    <x v="23"/>
    <x v="79"/>
    <x v="0"/>
    <x v="52"/>
    <x v="52"/>
    <x v="2"/>
    <n v="3"/>
    <x v="4"/>
    <x v="0"/>
    <x v="6"/>
    <x v="0"/>
    <n v="302811.08"/>
    <d v="2019-08-10T00:00:00"/>
    <s v="Brokerage"/>
    <x v="1"/>
    <x v="0"/>
    <x v="0"/>
    <m/>
    <x v="0"/>
  </r>
  <r>
    <x v="23"/>
    <x v="80"/>
    <x v="0"/>
    <x v="53"/>
    <x v="53"/>
    <x v="4"/>
    <n v="12"/>
    <x v="5"/>
    <x v="0"/>
    <x v="6"/>
    <x v="0"/>
    <n v="1183.3800000000001"/>
    <d v="2018-07-01T00:00:00"/>
    <s v="Brokerage"/>
    <x v="0"/>
    <x v="0"/>
    <x v="0"/>
    <m/>
    <x v="0"/>
  </r>
  <r>
    <x v="24"/>
    <x v="81"/>
    <x v="0"/>
    <x v="54"/>
    <x v="54"/>
    <x v="1"/>
    <n v="1"/>
    <x v="0"/>
    <x v="0"/>
    <x v="4"/>
    <x v="0"/>
    <n v="33977.82"/>
    <d v="2018-09-16T00:00:00"/>
    <s v="Brokerage"/>
    <x v="0"/>
    <x v="0"/>
    <x v="0"/>
    <m/>
    <x v="0"/>
  </r>
  <r>
    <x v="23"/>
    <x v="82"/>
    <x v="0"/>
    <x v="55"/>
    <x v="55"/>
    <x v="5"/>
    <n v="11"/>
    <x v="8"/>
    <x v="0"/>
    <x v="1"/>
    <x v="2"/>
    <n v="25303.02"/>
    <d v="2018-05-27T00:00:00"/>
    <s v="Brokerage"/>
    <x v="0"/>
    <x v="0"/>
    <x v="0"/>
    <m/>
    <x v="0"/>
  </r>
  <r>
    <x v="23"/>
    <x v="82"/>
    <x v="0"/>
    <x v="55"/>
    <x v="55"/>
    <x v="5"/>
    <n v="11"/>
    <x v="8"/>
    <x v="0"/>
    <x v="1"/>
    <x v="2"/>
    <n v="25302.959999999999"/>
    <d v="2019-05-27T00:00:00"/>
    <s v="Brokerage"/>
    <x v="0"/>
    <x v="0"/>
    <x v="0"/>
    <m/>
    <x v="0"/>
  </r>
  <r>
    <x v="23"/>
    <x v="82"/>
    <x v="0"/>
    <x v="55"/>
    <x v="55"/>
    <x v="5"/>
    <n v="11"/>
    <x v="8"/>
    <x v="0"/>
    <x v="1"/>
    <x v="2"/>
    <n v="25302.959999999999"/>
    <d v="2019-08-27T00:00:00"/>
    <s v="Brokerage"/>
    <x v="0"/>
    <x v="0"/>
    <x v="0"/>
    <m/>
    <x v="0"/>
  </r>
  <r>
    <x v="23"/>
    <x v="82"/>
    <x v="0"/>
    <x v="55"/>
    <x v="55"/>
    <x v="5"/>
    <n v="11"/>
    <x v="8"/>
    <x v="0"/>
    <x v="1"/>
    <x v="2"/>
    <n v="25302.959999999999"/>
    <d v="2019-11-27T00:00:00"/>
    <s v="Brokerage"/>
    <x v="0"/>
    <x v="0"/>
    <x v="0"/>
    <m/>
    <x v="0"/>
  </r>
  <r>
    <x v="23"/>
    <x v="82"/>
    <x v="0"/>
    <x v="55"/>
    <x v="55"/>
    <x v="5"/>
    <n v="11"/>
    <x v="8"/>
    <x v="0"/>
    <x v="1"/>
    <x v="2"/>
    <n v="25302.959999999999"/>
    <d v="2020-02-27T00:00:00"/>
    <s v="Brokerage"/>
    <x v="0"/>
    <x v="0"/>
    <x v="0"/>
    <m/>
    <x v="0"/>
  </r>
  <r>
    <x v="23"/>
    <x v="82"/>
    <x v="0"/>
    <x v="55"/>
    <x v="55"/>
    <x v="5"/>
    <n v="11"/>
    <x v="8"/>
    <x v="0"/>
    <x v="1"/>
    <x v="2"/>
    <n v="25302.959999999999"/>
    <d v="2020-05-27T00:00:00"/>
    <s v="Brokerage"/>
    <x v="0"/>
    <x v="0"/>
    <x v="0"/>
    <m/>
    <x v="0"/>
  </r>
  <r>
    <x v="23"/>
    <x v="82"/>
    <x v="0"/>
    <x v="55"/>
    <x v="55"/>
    <x v="5"/>
    <n v="11"/>
    <x v="8"/>
    <x v="0"/>
    <x v="1"/>
    <x v="2"/>
    <n v="25302.959999999999"/>
    <d v="2018-08-27T00:00:00"/>
    <s v="Brokerage"/>
    <x v="0"/>
    <x v="0"/>
    <x v="0"/>
    <m/>
    <x v="0"/>
  </r>
  <r>
    <x v="23"/>
    <x v="82"/>
    <x v="0"/>
    <x v="55"/>
    <x v="55"/>
    <x v="5"/>
    <n v="11"/>
    <x v="8"/>
    <x v="0"/>
    <x v="1"/>
    <x v="2"/>
    <n v="25302.959999999999"/>
    <d v="2018-11-27T00:00:00"/>
    <s v="Brokerage"/>
    <x v="0"/>
    <x v="0"/>
    <x v="0"/>
    <m/>
    <x v="0"/>
  </r>
  <r>
    <x v="23"/>
    <x v="82"/>
    <x v="0"/>
    <x v="55"/>
    <x v="55"/>
    <x v="5"/>
    <n v="11"/>
    <x v="8"/>
    <x v="0"/>
    <x v="1"/>
    <x v="2"/>
    <n v="25302.959999999999"/>
    <d v="2019-02-27T00:00:00"/>
    <s v="Brokerage"/>
    <x v="0"/>
    <x v="0"/>
    <x v="0"/>
    <m/>
    <x v="0"/>
  </r>
  <r>
    <x v="23"/>
    <x v="82"/>
    <x v="0"/>
    <x v="55"/>
    <x v="55"/>
    <x v="5"/>
    <n v="11"/>
    <x v="8"/>
    <x v="0"/>
    <x v="1"/>
    <x v="2"/>
    <n v="25303.02"/>
    <d v="2018-02-27T00:00:00"/>
    <s v="Brokerage"/>
    <x v="0"/>
    <x v="0"/>
    <x v="0"/>
    <m/>
    <x v="0"/>
  </r>
  <r>
    <x v="23"/>
    <x v="82"/>
    <x v="0"/>
    <x v="55"/>
    <x v="55"/>
    <x v="5"/>
    <n v="11"/>
    <x v="8"/>
    <x v="0"/>
    <x v="1"/>
    <x v="2"/>
    <n v="39952.080000000002"/>
    <d v="2017-11-27T00:00:00"/>
    <s v="Brokerage"/>
    <x v="0"/>
    <x v="0"/>
    <x v="0"/>
    <m/>
    <x v="0"/>
  </r>
  <r>
    <x v="23"/>
    <x v="83"/>
    <x v="1"/>
    <x v="56"/>
    <x v="56"/>
    <x v="1"/>
    <n v="1"/>
    <x v="0"/>
    <x v="0"/>
    <x v="4"/>
    <x v="0"/>
    <n v="562.24"/>
    <d v="2018-02-27T00:00:00"/>
    <s v="Brokerage"/>
    <x v="0"/>
    <x v="0"/>
    <x v="0"/>
    <m/>
    <x v="0"/>
  </r>
  <r>
    <x v="23"/>
    <x v="84"/>
    <x v="0"/>
    <x v="57"/>
    <x v="57"/>
    <x v="1"/>
    <n v="1"/>
    <x v="0"/>
    <x v="0"/>
    <x v="4"/>
    <x v="0"/>
    <n v="628.70000000000005"/>
    <d v="2019-03-02T00:00:00"/>
    <s v="Brokerage"/>
    <x v="1"/>
    <x v="0"/>
    <x v="0"/>
    <m/>
    <x v="0"/>
  </r>
  <r>
    <x v="23"/>
    <x v="85"/>
    <x v="1"/>
    <x v="14"/>
    <x v="14"/>
    <x v="4"/>
    <n v="12"/>
    <x v="5"/>
    <x v="0"/>
    <x v="6"/>
    <x v="0"/>
    <n v="5075.5"/>
    <d v="2018-04-01T00:00:00"/>
    <s v="Brokerage"/>
    <x v="0"/>
    <x v="0"/>
    <x v="0"/>
    <m/>
    <x v="0"/>
  </r>
  <r>
    <x v="23"/>
    <x v="86"/>
    <x v="0"/>
    <x v="16"/>
    <x v="16"/>
    <x v="4"/>
    <n v="3"/>
    <x v="4"/>
    <x v="0"/>
    <x v="6"/>
    <x v="0"/>
    <n v="5206"/>
    <d v="2019-04-01T00:00:00"/>
    <s v="Brokerage"/>
    <x v="1"/>
    <x v="0"/>
    <x v="0"/>
    <m/>
    <x v="0"/>
  </r>
  <r>
    <x v="25"/>
    <x v="87"/>
    <x v="0"/>
    <x v="58"/>
    <x v="58"/>
    <x v="1"/>
    <n v="13"/>
    <x v="9"/>
    <x v="0"/>
    <x v="4"/>
    <x v="1"/>
    <n v="5462.5"/>
    <d v="2019-01-29T00:00:00"/>
    <s v="Brokerage"/>
    <x v="0"/>
    <x v="0"/>
    <x v="0"/>
    <m/>
    <x v="0"/>
  </r>
  <r>
    <x v="25"/>
    <x v="88"/>
    <x v="0"/>
    <x v="59"/>
    <x v="59"/>
    <x v="0"/>
    <n v="1"/>
    <x v="0"/>
    <x v="0"/>
    <x v="0"/>
    <x v="0"/>
    <n v="13612.5"/>
    <d v="2019-01-07T00:00:00"/>
    <s v="Brokerage"/>
    <x v="2"/>
    <x v="0"/>
    <x v="0"/>
    <m/>
    <x v="0"/>
  </r>
  <r>
    <x v="25"/>
    <x v="88"/>
    <x v="0"/>
    <x v="59"/>
    <x v="59"/>
    <x v="0"/>
    <n v="1"/>
    <x v="0"/>
    <x v="0"/>
    <x v="0"/>
    <x v="0"/>
    <n v="6991.55"/>
    <d v="2019-04-04T00:00:00"/>
    <s v="Brokerage "/>
    <x v="2"/>
    <x v="0"/>
    <x v="0"/>
    <m/>
    <x v="0"/>
  </r>
  <r>
    <x v="25"/>
    <x v="89"/>
    <x v="0"/>
    <x v="60"/>
    <x v="60"/>
    <x v="4"/>
    <n v="1"/>
    <x v="0"/>
    <x v="0"/>
    <x v="2"/>
    <x v="0"/>
    <n v="13750"/>
    <d v="2018-08-27T00:00:00"/>
    <s v="Brokerage"/>
    <x v="0"/>
    <x v="0"/>
    <x v="0"/>
    <m/>
    <x v="0"/>
  </r>
  <r>
    <x v="25"/>
    <x v="90"/>
    <x v="0"/>
    <x v="61"/>
    <x v="61"/>
    <x v="4"/>
    <n v="13"/>
    <x v="9"/>
    <x v="0"/>
    <x v="2"/>
    <x v="1"/>
    <n v="70125"/>
    <d v="2019-03-19T00:00:00"/>
    <s v="Brokerage"/>
    <x v="0"/>
    <x v="0"/>
    <x v="0"/>
    <m/>
    <x v="0"/>
  </r>
  <r>
    <x v="25"/>
    <x v="91"/>
    <x v="0"/>
    <x v="61"/>
    <x v="61"/>
    <x v="4"/>
    <n v="13"/>
    <x v="9"/>
    <x v="0"/>
    <x v="2"/>
    <x v="1"/>
    <n v="70125"/>
    <d v="2019-03-19T00:00:00"/>
    <s v="Brokerage"/>
    <x v="0"/>
    <x v="0"/>
    <x v="0"/>
    <m/>
    <x v="0"/>
  </r>
  <r>
    <x v="25"/>
    <x v="92"/>
    <x v="1"/>
    <x v="14"/>
    <x v="14"/>
    <x v="0"/>
    <n v="3"/>
    <x v="4"/>
    <x v="0"/>
    <x v="6"/>
    <x v="0"/>
    <n v="208122.92"/>
    <d v="2018-04-01T00:00:00"/>
    <s v="Brokerage"/>
    <x v="0"/>
    <x v="0"/>
    <x v="0"/>
    <m/>
    <x v="0"/>
  </r>
  <r>
    <x v="25"/>
    <x v="93"/>
    <x v="1"/>
    <x v="27"/>
    <x v="27"/>
    <x v="0"/>
    <n v="3"/>
    <x v="4"/>
    <x v="0"/>
    <x v="6"/>
    <x v="0"/>
    <n v="45375.15"/>
    <d v="2018-03-01T00:00:00"/>
    <s v="Brokerage"/>
    <x v="2"/>
    <x v="0"/>
    <x v="0"/>
    <m/>
    <x v="0"/>
  </r>
  <r>
    <x v="25"/>
    <x v="93"/>
    <x v="1"/>
    <x v="27"/>
    <x v="27"/>
    <x v="0"/>
    <n v="3"/>
    <x v="4"/>
    <x v="0"/>
    <x v="6"/>
    <x v="0"/>
    <n v="18150"/>
    <d v="2019-01-03T00:00:00"/>
    <s v="Brokerage "/>
    <x v="2"/>
    <x v="0"/>
    <x v="0"/>
    <m/>
    <x v="0"/>
  </r>
  <r>
    <x v="25"/>
    <x v="94"/>
    <x v="0"/>
    <x v="28"/>
    <x v="62"/>
    <x v="0"/>
    <n v="3"/>
    <x v="4"/>
    <x v="0"/>
    <x v="6"/>
    <x v="0"/>
    <n v="45375.15"/>
    <d v="2019-03-01T00:00:00"/>
    <s v="Brokerage"/>
    <x v="2"/>
    <x v="0"/>
    <x v="0"/>
    <m/>
    <x v="0"/>
  </r>
  <r>
    <x v="25"/>
    <x v="94"/>
    <x v="0"/>
    <x v="28"/>
    <x v="28"/>
    <x v="0"/>
    <n v="3"/>
    <x v="4"/>
    <x v="0"/>
    <x v="6"/>
    <x v="0"/>
    <n v="45375"/>
    <d v="2019-07-20T00:00:00"/>
    <s v="Brokerage "/>
    <x v="2"/>
    <x v="0"/>
    <x v="0"/>
    <m/>
    <x v="0"/>
  </r>
  <r>
    <x v="25"/>
    <x v="94"/>
    <x v="0"/>
    <x v="28"/>
    <x v="28"/>
    <x v="0"/>
    <n v="3"/>
    <x v="4"/>
    <x v="0"/>
    <x v="6"/>
    <x v="0"/>
    <n v="0"/>
    <m/>
    <s v="Brokerage "/>
    <x v="2"/>
    <x v="0"/>
    <x v="0"/>
    <m/>
    <x v="0"/>
  </r>
  <r>
    <x v="25"/>
    <x v="95"/>
    <x v="1"/>
    <x v="33"/>
    <x v="33"/>
    <x v="3"/>
    <n v="10"/>
    <x v="2"/>
    <x v="0"/>
    <x v="3"/>
    <x v="0"/>
    <n v="6157.88"/>
    <d v="2018-11-01T00:00:00"/>
    <s v="Brokerage"/>
    <x v="2"/>
    <x v="0"/>
    <x v="0"/>
    <m/>
    <x v="0"/>
  </r>
  <r>
    <x v="25"/>
    <x v="95"/>
    <x v="1"/>
    <x v="33"/>
    <x v="33"/>
    <x v="3"/>
    <n v="10"/>
    <x v="2"/>
    <x v="0"/>
    <x v="3"/>
    <x v="0"/>
    <m/>
    <d v="2018-12-05T00:00:00"/>
    <s v="Brokerage "/>
    <x v="2"/>
    <x v="0"/>
    <x v="0"/>
    <m/>
    <x v="0"/>
  </r>
  <r>
    <x v="25"/>
    <x v="95"/>
    <x v="1"/>
    <x v="33"/>
    <x v="33"/>
    <x v="3"/>
    <n v="10"/>
    <x v="2"/>
    <x v="0"/>
    <x v="3"/>
    <x v="0"/>
    <n v="113.48"/>
    <d v="2019-02-08T00:00:00"/>
    <s v="Brokerage "/>
    <x v="2"/>
    <x v="0"/>
    <x v="0"/>
    <m/>
    <x v="0"/>
  </r>
  <r>
    <x v="25"/>
    <x v="95"/>
    <x v="0"/>
    <x v="62"/>
    <x v="63"/>
    <x v="3"/>
    <n v="10"/>
    <x v="2"/>
    <x v="0"/>
    <x v="3"/>
    <x v="0"/>
    <n v="4302.3"/>
    <d v="2019-11-01T00:00:00"/>
    <s v="Brokerage"/>
    <x v="1"/>
    <x v="0"/>
    <x v="0"/>
    <m/>
    <x v="0"/>
  </r>
  <r>
    <x v="25"/>
    <x v="96"/>
    <x v="0"/>
    <x v="63"/>
    <x v="64"/>
    <x v="3"/>
    <n v="10"/>
    <x v="2"/>
    <x v="0"/>
    <x v="3"/>
    <x v="0"/>
    <n v="52500"/>
    <d v="2019-05-17T00:00:00"/>
    <s v="Brokerage"/>
    <x v="0"/>
    <x v="0"/>
    <x v="0"/>
    <m/>
    <x v="0"/>
  </r>
  <r>
    <x v="25"/>
    <x v="97"/>
    <x v="1"/>
    <x v="53"/>
    <x v="53"/>
    <x v="2"/>
    <n v="3"/>
    <x v="4"/>
    <x v="0"/>
    <x v="6"/>
    <x v="2"/>
    <n v="1147.82"/>
    <d v="2019-06-30T00:00:00"/>
    <s v="Brokerage"/>
    <x v="0"/>
    <x v="0"/>
    <x v="0"/>
    <m/>
    <x v="0"/>
  </r>
  <r>
    <x v="25"/>
    <x v="98"/>
    <x v="1"/>
    <x v="53"/>
    <x v="53"/>
    <x v="4"/>
    <n v="3"/>
    <x v="4"/>
    <x v="0"/>
    <x v="6"/>
    <x v="0"/>
    <n v="1896.63"/>
    <d v="2018-07-01T00:00:00"/>
    <s v="Brokerage"/>
    <x v="0"/>
    <x v="0"/>
    <x v="0"/>
    <m/>
    <x v="0"/>
  </r>
  <r>
    <x v="25"/>
    <x v="99"/>
    <x v="1"/>
    <x v="64"/>
    <x v="53"/>
    <x v="4"/>
    <n v="3"/>
    <x v="4"/>
    <x v="0"/>
    <x v="6"/>
    <x v="0"/>
    <n v="0"/>
    <d v="2019-06-30T00:00:00"/>
    <s v="Brokerage"/>
    <x v="0"/>
    <x v="0"/>
    <x v="0"/>
    <m/>
    <x v="0"/>
  </r>
  <r>
    <x v="25"/>
    <x v="100"/>
    <x v="1"/>
    <x v="53"/>
    <x v="53"/>
    <x v="4"/>
    <n v="3"/>
    <x v="4"/>
    <x v="0"/>
    <x v="6"/>
    <x v="0"/>
    <n v="48125"/>
    <d v="2018-07-01T00:00:00"/>
    <s v="Brokerage"/>
    <x v="0"/>
    <x v="0"/>
    <x v="0"/>
    <m/>
    <x v="0"/>
  </r>
  <r>
    <x v="25"/>
    <x v="101"/>
    <x v="1"/>
    <x v="53"/>
    <x v="53"/>
    <x v="1"/>
    <n v="3"/>
    <x v="4"/>
    <x v="0"/>
    <x v="6"/>
    <x v="0"/>
    <n v="13560.92"/>
    <d v="2018-07-01T00:00:00"/>
    <s v="Brokerage"/>
    <x v="0"/>
    <x v="0"/>
    <x v="0"/>
    <m/>
    <x v="0"/>
  </r>
  <r>
    <x v="25"/>
    <x v="102"/>
    <x v="1"/>
    <x v="53"/>
    <x v="53"/>
    <x v="1"/>
    <n v="3"/>
    <x v="4"/>
    <x v="0"/>
    <x v="6"/>
    <x v="0"/>
    <n v="55052.69"/>
    <d v="2018-07-01T00:00:00"/>
    <s v="Brokerage"/>
    <x v="0"/>
    <x v="0"/>
    <x v="0"/>
    <m/>
    <x v="0"/>
  </r>
  <r>
    <x v="25"/>
    <x v="103"/>
    <x v="1"/>
    <x v="53"/>
    <x v="53"/>
    <x v="1"/>
    <n v="3"/>
    <x v="4"/>
    <x v="0"/>
    <x v="6"/>
    <x v="0"/>
    <n v="14131.43"/>
    <d v="2018-07-01T00:00:00"/>
    <s v="Brokerage"/>
    <x v="0"/>
    <x v="0"/>
    <x v="0"/>
    <m/>
    <x v="0"/>
  </r>
  <r>
    <x v="25"/>
    <x v="104"/>
    <x v="1"/>
    <x v="53"/>
    <x v="53"/>
    <x v="2"/>
    <n v="3"/>
    <x v="4"/>
    <x v="0"/>
    <x v="6"/>
    <x v="0"/>
    <n v="3125"/>
    <d v="2018-07-01T00:00:00"/>
    <s v="Brokerage"/>
    <x v="0"/>
    <x v="0"/>
    <x v="0"/>
    <m/>
    <x v="0"/>
  </r>
  <r>
    <x v="25"/>
    <x v="105"/>
    <x v="1"/>
    <x v="53"/>
    <x v="53"/>
    <x v="2"/>
    <n v="3"/>
    <x v="4"/>
    <x v="0"/>
    <x v="6"/>
    <x v="0"/>
    <n v="1125"/>
    <d v="2018-07-01T00:00:00"/>
    <s v="Brokerage"/>
    <x v="0"/>
    <x v="0"/>
    <x v="0"/>
    <m/>
    <x v="0"/>
  </r>
  <r>
    <x v="25"/>
    <x v="106"/>
    <x v="1"/>
    <x v="53"/>
    <x v="53"/>
    <x v="2"/>
    <n v="3"/>
    <x v="4"/>
    <x v="0"/>
    <x v="6"/>
    <x v="0"/>
    <n v="4706.25"/>
    <d v="2018-07-01T00:00:00"/>
    <s v="Brokerage"/>
    <x v="0"/>
    <x v="0"/>
    <x v="0"/>
    <m/>
    <x v="0"/>
  </r>
  <r>
    <x v="25"/>
    <x v="107"/>
    <x v="0"/>
    <x v="65"/>
    <x v="62"/>
    <x v="2"/>
    <n v="3"/>
    <x v="4"/>
    <x v="0"/>
    <x v="6"/>
    <x v="0"/>
    <n v="825"/>
    <d v="2019-07-01T00:00:00"/>
    <s v="Brokerage"/>
    <x v="1"/>
    <x v="0"/>
    <x v="0"/>
    <m/>
    <x v="0"/>
  </r>
  <r>
    <x v="25"/>
    <x v="108"/>
    <x v="0"/>
    <x v="65"/>
    <x v="62"/>
    <x v="4"/>
    <n v="3"/>
    <x v="4"/>
    <x v="0"/>
    <x v="6"/>
    <x v="0"/>
    <n v="1896.63"/>
    <d v="2019-07-01T00:00:00"/>
    <s v="Brokerage"/>
    <x v="1"/>
    <x v="0"/>
    <x v="0"/>
    <m/>
    <x v="0"/>
  </r>
  <r>
    <x v="25"/>
    <x v="109"/>
    <x v="0"/>
    <x v="66"/>
    <x v="65"/>
    <x v="4"/>
    <n v="3"/>
    <x v="4"/>
    <x v="0"/>
    <x v="6"/>
    <x v="0"/>
    <n v="19181.25"/>
    <d v="2019-08-02T00:00:00"/>
    <s v="Brokerage"/>
    <x v="1"/>
    <x v="0"/>
    <x v="0"/>
    <m/>
    <x v="0"/>
  </r>
  <r>
    <x v="25"/>
    <x v="110"/>
    <x v="0"/>
    <x v="65"/>
    <x v="62"/>
    <x v="4"/>
    <n v="3"/>
    <x v="4"/>
    <x v="0"/>
    <x v="6"/>
    <x v="0"/>
    <n v="42500"/>
    <d v="2019-07-01T00:00:00"/>
    <s v="Brokerage"/>
    <x v="1"/>
    <x v="0"/>
    <x v="0"/>
    <m/>
    <x v="0"/>
  </r>
  <r>
    <x v="25"/>
    <x v="111"/>
    <x v="0"/>
    <x v="65"/>
    <x v="62"/>
    <x v="1"/>
    <n v="3"/>
    <x v="4"/>
    <x v="0"/>
    <x v="6"/>
    <x v="0"/>
    <n v="10917.07"/>
    <d v="2019-07-01T00:00:00"/>
    <s v="Brokerage"/>
    <x v="1"/>
    <x v="0"/>
    <x v="0"/>
    <m/>
    <x v="0"/>
  </r>
  <r>
    <x v="25"/>
    <x v="112"/>
    <x v="0"/>
    <x v="65"/>
    <x v="62"/>
    <x v="1"/>
    <n v="3"/>
    <x v="4"/>
    <x v="0"/>
    <x v="6"/>
    <x v="0"/>
    <n v="60713.1"/>
    <d v="2019-07-01T00:00:00"/>
    <s v="Brokerage"/>
    <x v="1"/>
    <x v="0"/>
    <x v="0"/>
    <m/>
    <x v="0"/>
  </r>
  <r>
    <x v="25"/>
    <x v="113"/>
    <x v="0"/>
    <x v="65"/>
    <x v="62"/>
    <x v="1"/>
    <n v="3"/>
    <x v="4"/>
    <x v="0"/>
    <x v="6"/>
    <x v="0"/>
    <n v="12349.97"/>
    <d v="2019-07-01T00:00:00"/>
    <s v="Brokerage"/>
    <x v="1"/>
    <x v="0"/>
    <x v="0"/>
    <m/>
    <x v="0"/>
  </r>
  <r>
    <x v="25"/>
    <x v="114"/>
    <x v="0"/>
    <x v="65"/>
    <x v="62"/>
    <x v="2"/>
    <n v="3"/>
    <x v="4"/>
    <x v="0"/>
    <x v="6"/>
    <x v="0"/>
    <n v="3375"/>
    <d v="2019-07-01T00:00:00"/>
    <s v="Brokerage"/>
    <x v="1"/>
    <x v="0"/>
    <x v="0"/>
    <m/>
    <x v="0"/>
  </r>
  <r>
    <x v="25"/>
    <x v="115"/>
    <x v="0"/>
    <x v="65"/>
    <x v="62"/>
    <x v="2"/>
    <n v="3"/>
    <x v="4"/>
    <x v="0"/>
    <x v="6"/>
    <x v="0"/>
    <n v="875"/>
    <d v="2019-07-01T00:00:00"/>
    <s v="Brokerage"/>
    <x v="1"/>
    <x v="0"/>
    <x v="0"/>
    <m/>
    <x v="0"/>
  </r>
  <r>
    <x v="25"/>
    <x v="116"/>
    <x v="0"/>
    <x v="65"/>
    <x v="62"/>
    <x v="2"/>
    <n v="3"/>
    <x v="4"/>
    <x v="0"/>
    <x v="6"/>
    <x v="0"/>
    <n v="1556.25"/>
    <d v="2019-07-01T00:00:00"/>
    <s v="Brokerage"/>
    <x v="1"/>
    <x v="0"/>
    <x v="0"/>
    <m/>
    <x v="0"/>
  </r>
  <r>
    <x v="25"/>
    <x v="117"/>
    <x v="1"/>
    <x v="67"/>
    <x v="66"/>
    <x v="4"/>
    <n v="3"/>
    <x v="4"/>
    <x v="0"/>
    <x v="6"/>
    <x v="0"/>
    <n v="186534.13"/>
    <d v="2018-09-30T00:00:00"/>
    <s v="Brokerage"/>
    <x v="0"/>
    <x v="0"/>
    <x v="0"/>
    <m/>
    <x v="0"/>
  </r>
  <r>
    <x v="25"/>
    <x v="118"/>
    <x v="0"/>
    <x v="68"/>
    <x v="67"/>
    <x v="4"/>
    <n v="3"/>
    <x v="4"/>
    <x v="0"/>
    <x v="6"/>
    <x v="0"/>
    <n v="202350"/>
    <d v="2019-09-30T00:00:00"/>
    <s v="Brokerage"/>
    <x v="1"/>
    <x v="0"/>
    <x v="0"/>
    <m/>
    <x v="0"/>
  </r>
  <r>
    <x v="25"/>
    <x v="119"/>
    <x v="1"/>
    <x v="69"/>
    <x v="68"/>
    <x v="2"/>
    <n v="3"/>
    <x v="4"/>
    <x v="0"/>
    <x v="6"/>
    <x v="2"/>
    <n v="750.63"/>
    <d v="2018-03-16T00:00:00"/>
    <s v="Brokerage"/>
    <x v="0"/>
    <x v="0"/>
    <x v="0"/>
    <m/>
    <x v="0"/>
  </r>
  <r>
    <x v="25"/>
    <x v="120"/>
    <x v="1"/>
    <x v="70"/>
    <x v="69"/>
    <x v="2"/>
    <n v="3"/>
    <x v="4"/>
    <x v="0"/>
    <x v="6"/>
    <x v="0"/>
    <n v="63.75"/>
    <d v="2019-03-16T00:00:00"/>
    <s v="Brokerage"/>
    <x v="1"/>
    <x v="0"/>
    <x v="0"/>
    <m/>
    <x v="0"/>
  </r>
  <r>
    <x v="25"/>
    <x v="121"/>
    <x v="0"/>
    <x v="71"/>
    <x v="70"/>
    <x v="2"/>
    <n v="3"/>
    <x v="4"/>
    <x v="0"/>
    <x v="6"/>
    <x v="0"/>
    <n v="1556.5"/>
    <d v="2019-04-16T00:00:00"/>
    <s v="Brokerage"/>
    <x v="1"/>
    <x v="0"/>
    <x v="0"/>
    <m/>
    <x v="0"/>
  </r>
  <r>
    <x v="25"/>
    <x v="122"/>
    <x v="1"/>
    <x v="29"/>
    <x v="29"/>
    <x v="1"/>
    <n v="3"/>
    <x v="4"/>
    <x v="0"/>
    <x v="6"/>
    <x v="0"/>
    <n v="46087.63"/>
    <d v="2018-04-02T00:00:00"/>
    <s v="Brokerage"/>
    <x v="0"/>
    <x v="0"/>
    <x v="0"/>
    <m/>
    <x v="0"/>
  </r>
  <r>
    <x v="25"/>
    <x v="123"/>
    <x v="1"/>
    <x v="72"/>
    <x v="71"/>
    <x v="2"/>
    <n v="3"/>
    <x v="4"/>
    <x v="0"/>
    <x v="6"/>
    <x v="0"/>
    <n v="4362.38"/>
    <d v="2019-04-02T00:00:00"/>
    <s v="Brokerage"/>
    <x v="1"/>
    <x v="0"/>
    <x v="0"/>
    <m/>
    <x v="0"/>
  </r>
  <r>
    <x v="25"/>
    <x v="124"/>
    <x v="0"/>
    <x v="73"/>
    <x v="72"/>
    <x v="2"/>
    <n v="3"/>
    <x v="4"/>
    <x v="0"/>
    <x v="6"/>
    <x v="0"/>
    <n v="65370"/>
    <d v="2019-04-17T00:00:00"/>
    <s v="Brokerage"/>
    <x v="1"/>
    <x v="0"/>
    <x v="0"/>
    <m/>
    <x v="0"/>
  </r>
  <r>
    <x v="25"/>
    <x v="125"/>
    <x v="0"/>
    <x v="68"/>
    <x v="67"/>
    <x v="0"/>
    <n v="3"/>
    <x v="4"/>
    <x v="0"/>
    <x v="6"/>
    <x v="2"/>
    <n v="44259.67"/>
    <d v="2019-09-30T00:00:00"/>
    <s v="Brokerage"/>
    <x v="0"/>
    <x v="0"/>
    <x v="0"/>
    <m/>
    <x v="0"/>
  </r>
  <r>
    <x v="25"/>
    <x v="126"/>
    <x v="0"/>
    <x v="74"/>
    <x v="73"/>
    <x v="0"/>
    <n v="3"/>
    <x v="4"/>
    <x v="0"/>
    <x v="0"/>
    <x v="0"/>
    <n v="35112"/>
    <d v="2019-10-27T00:00:00"/>
    <s v="Brokerage"/>
    <x v="1"/>
    <x v="0"/>
    <x v="0"/>
    <m/>
    <x v="0"/>
  </r>
  <r>
    <x v="25"/>
    <x v="126"/>
    <x v="0"/>
    <x v="74"/>
    <x v="73"/>
    <x v="0"/>
    <n v="3"/>
    <x v="4"/>
    <x v="0"/>
    <x v="0"/>
    <x v="0"/>
    <n v="15048"/>
    <d v="2019-10-27T00:00:00"/>
    <s v="Brokerage"/>
    <x v="1"/>
    <x v="0"/>
    <x v="0"/>
    <m/>
    <x v="0"/>
  </r>
  <r>
    <x v="25"/>
    <x v="127"/>
    <x v="1"/>
    <x v="75"/>
    <x v="74"/>
    <x v="5"/>
    <n v="12"/>
    <x v="5"/>
    <x v="0"/>
    <x v="6"/>
    <x v="0"/>
    <n v="1072.3399999999999"/>
    <d v="2018-01-23T00:00:00"/>
    <s v="Brokerage"/>
    <x v="0"/>
    <x v="0"/>
    <x v="0"/>
    <m/>
    <x v="0"/>
  </r>
  <r>
    <x v="25"/>
    <x v="128"/>
    <x v="0"/>
    <x v="76"/>
    <x v="75"/>
    <x v="5"/>
    <n v="3"/>
    <x v="4"/>
    <x v="0"/>
    <x v="6"/>
    <x v="0"/>
    <n v="1111.77"/>
    <d v="2019-01-23T00:00:00"/>
    <s v="Brokerage"/>
    <x v="1"/>
    <x v="0"/>
    <x v="0"/>
    <m/>
    <x v="0"/>
  </r>
  <r>
    <x v="25"/>
    <x v="129"/>
    <x v="1"/>
    <x v="77"/>
    <x v="76"/>
    <x v="5"/>
    <n v="3"/>
    <x v="4"/>
    <x v="0"/>
    <x v="6"/>
    <x v="2"/>
    <n v="27057.200000000001"/>
    <d v="2018-07-31T00:00:00"/>
    <s v="Brokerage"/>
    <x v="0"/>
    <x v="0"/>
    <x v="0"/>
    <m/>
    <x v="0"/>
  </r>
  <r>
    <x v="25"/>
    <x v="130"/>
    <x v="0"/>
    <x v="78"/>
    <x v="77"/>
    <x v="5"/>
    <n v="3"/>
    <x v="4"/>
    <x v="0"/>
    <x v="6"/>
    <x v="2"/>
    <n v="87500"/>
    <d v="2019-07-31T00:00:00"/>
    <s v="Brokerage"/>
    <x v="1"/>
    <x v="0"/>
    <x v="0"/>
    <m/>
    <x v="0"/>
  </r>
  <r>
    <x v="25"/>
    <x v="131"/>
    <x v="1"/>
    <x v="79"/>
    <x v="78"/>
    <x v="3"/>
    <n v="10"/>
    <x v="2"/>
    <x v="0"/>
    <x v="3"/>
    <x v="0"/>
    <n v="7647.1"/>
    <d v="2018-11-27T00:00:00"/>
    <s v="Brokerage"/>
    <x v="0"/>
    <x v="0"/>
    <x v="0"/>
    <m/>
    <x v="0"/>
  </r>
  <r>
    <x v="25"/>
    <x v="132"/>
    <x v="0"/>
    <x v="80"/>
    <x v="55"/>
    <x v="3"/>
    <n v="10"/>
    <x v="2"/>
    <x v="0"/>
    <x v="3"/>
    <x v="0"/>
    <n v="12491.85"/>
    <d v="2019-11-27T00:00:00"/>
    <s v="Brokerage"/>
    <x v="1"/>
    <x v="0"/>
    <x v="0"/>
    <m/>
    <x v="0"/>
  </r>
  <r>
    <x v="25"/>
    <x v="133"/>
    <x v="1"/>
    <x v="79"/>
    <x v="78"/>
    <x v="3"/>
    <n v="10"/>
    <x v="2"/>
    <x v="0"/>
    <x v="3"/>
    <x v="0"/>
    <n v="30620.9"/>
    <d v="2018-11-27T00:00:00"/>
    <s v="Brokerage"/>
    <x v="0"/>
    <x v="0"/>
    <x v="0"/>
    <m/>
    <x v="0"/>
  </r>
  <r>
    <x v="25"/>
    <x v="134"/>
    <x v="0"/>
    <x v="80"/>
    <x v="55"/>
    <x v="3"/>
    <n v="10"/>
    <x v="2"/>
    <x v="0"/>
    <x v="3"/>
    <x v="0"/>
    <n v="61342.1"/>
    <d v="2019-11-27T00:00:00"/>
    <s v="Brokerage"/>
    <x v="1"/>
    <x v="0"/>
    <x v="0"/>
    <m/>
    <x v="0"/>
  </r>
  <r>
    <x v="25"/>
    <x v="135"/>
    <x v="0"/>
    <x v="81"/>
    <x v="79"/>
    <x v="2"/>
    <n v="3"/>
    <x v="4"/>
    <x v="0"/>
    <x v="6"/>
    <x v="0"/>
    <n v="3125"/>
    <d v="2018-04-13T00:00:00"/>
    <s v="Brokerage"/>
    <x v="0"/>
    <x v="0"/>
    <x v="0"/>
    <m/>
    <x v="0"/>
  </r>
  <r>
    <x v="25"/>
    <x v="136"/>
    <x v="0"/>
    <x v="82"/>
    <x v="80"/>
    <x v="0"/>
    <n v="3"/>
    <x v="4"/>
    <x v="0"/>
    <x v="6"/>
    <x v="0"/>
    <n v="62714.03"/>
    <d v="2017-10-27T00:00:00"/>
    <s v="Brokerage"/>
    <x v="0"/>
    <x v="0"/>
    <x v="0"/>
    <m/>
    <x v="0"/>
  </r>
  <r>
    <x v="25"/>
    <x v="137"/>
    <x v="1"/>
    <x v="83"/>
    <x v="81"/>
    <x v="0"/>
    <n v="3"/>
    <x v="4"/>
    <x v="0"/>
    <x v="6"/>
    <x v="0"/>
    <n v="85800"/>
    <d v="2018-10-27T00:00:00"/>
    <s v="Brokerage"/>
    <x v="2"/>
    <x v="0"/>
    <x v="0"/>
    <m/>
    <x v="0"/>
  </r>
  <r>
    <x v="25"/>
    <x v="137"/>
    <x v="1"/>
    <x v="83"/>
    <x v="81"/>
    <x v="0"/>
    <n v="3"/>
    <x v="4"/>
    <x v="0"/>
    <x v="6"/>
    <x v="0"/>
    <n v="21450"/>
    <d v="2018-10-27T00:00:00"/>
    <s v="Brokerage"/>
    <x v="2"/>
    <x v="0"/>
    <x v="0"/>
    <m/>
    <x v="0"/>
  </r>
  <r>
    <x v="25"/>
    <x v="137"/>
    <x v="1"/>
    <x v="83"/>
    <x v="81"/>
    <x v="0"/>
    <n v="3"/>
    <x v="4"/>
    <x v="0"/>
    <x v="6"/>
    <x v="0"/>
    <n v="71765.36"/>
    <d v="2019-10-26T00:00:00"/>
    <s v="Brokerage "/>
    <x v="2"/>
    <x v="0"/>
    <x v="0"/>
    <m/>
    <x v="0"/>
  </r>
  <r>
    <x v="25"/>
    <x v="137"/>
    <x v="1"/>
    <x v="83"/>
    <x v="81"/>
    <x v="0"/>
    <n v="3"/>
    <x v="4"/>
    <x v="0"/>
    <x v="6"/>
    <x v="0"/>
    <n v="17941.34"/>
    <d v="2019-10-26T00:00:00"/>
    <s v="Brokerage "/>
    <x v="2"/>
    <x v="0"/>
    <x v="0"/>
    <m/>
    <x v="0"/>
  </r>
  <r>
    <x v="25"/>
    <x v="138"/>
    <x v="0"/>
    <x v="84"/>
    <x v="82"/>
    <x v="3"/>
    <n v="6"/>
    <x v="6"/>
    <x v="0"/>
    <x v="3"/>
    <x v="1"/>
    <n v="44999.85"/>
    <d v="2020-02-21T00:00:00"/>
    <s v="Brokerage"/>
    <x v="0"/>
    <x v="0"/>
    <x v="0"/>
    <m/>
    <x v="0"/>
  </r>
  <r>
    <x v="25"/>
    <x v="139"/>
    <x v="0"/>
    <x v="68"/>
    <x v="83"/>
    <x v="4"/>
    <n v="13"/>
    <x v="9"/>
    <x v="0"/>
    <x v="2"/>
    <x v="2"/>
    <n v="47500"/>
    <d v="2019-09-30T00:00:00"/>
    <s v="Brokerage"/>
    <x v="0"/>
    <x v="0"/>
    <x v="0"/>
    <m/>
    <x v="0"/>
  </r>
  <r>
    <x v="25"/>
    <x v="140"/>
    <x v="1"/>
    <x v="85"/>
    <x v="84"/>
    <x v="2"/>
    <n v="13"/>
    <x v="9"/>
    <x v="0"/>
    <x v="2"/>
    <x v="2"/>
    <n v="6183.87"/>
    <d v="2019-02-06T00:00:00"/>
    <s v="Brokerage"/>
    <x v="0"/>
    <x v="0"/>
    <x v="0"/>
    <m/>
    <x v="0"/>
  </r>
  <r>
    <x v="25"/>
    <x v="141"/>
    <x v="0"/>
    <x v="86"/>
    <x v="85"/>
    <x v="2"/>
    <n v="13"/>
    <x v="9"/>
    <x v="0"/>
    <x v="2"/>
    <x v="2"/>
    <n v="6183.87"/>
    <d v="2019-08-07T00:00:00"/>
    <s v="Brokerage"/>
    <x v="1"/>
    <x v="0"/>
    <x v="0"/>
    <m/>
    <x v="0"/>
  </r>
  <r>
    <x v="25"/>
    <x v="142"/>
    <x v="0"/>
    <x v="87"/>
    <x v="86"/>
    <x v="4"/>
    <n v="2"/>
    <x v="1"/>
    <x v="0"/>
    <x v="2"/>
    <x v="1"/>
    <n v="13200"/>
    <d v="2019-11-08T00:00:00"/>
    <s v="Brokerage"/>
    <x v="0"/>
    <x v="0"/>
    <x v="0"/>
    <m/>
    <x v="0"/>
  </r>
  <r>
    <x v="25"/>
    <x v="143"/>
    <x v="0"/>
    <x v="84"/>
    <x v="82"/>
    <x v="1"/>
    <n v="2"/>
    <x v="1"/>
    <x v="0"/>
    <x v="5"/>
    <x v="1"/>
    <n v="16258"/>
    <d v="2019-02-22T00:00:00"/>
    <s v="Brokerage"/>
    <x v="0"/>
    <x v="0"/>
    <x v="0"/>
    <m/>
    <x v="0"/>
  </r>
  <r>
    <x v="25"/>
    <x v="143"/>
    <x v="0"/>
    <x v="88"/>
    <x v="87"/>
    <x v="1"/>
    <n v="2"/>
    <x v="1"/>
    <x v="0"/>
    <x v="5"/>
    <x v="1"/>
    <n v="8227.7900000000009"/>
    <d v="2019-02-28T00:00:00"/>
    <s v="Brokerage"/>
    <x v="2"/>
    <x v="0"/>
    <x v="0"/>
    <m/>
    <x v="0"/>
  </r>
  <r>
    <x v="25"/>
    <x v="143"/>
    <x v="0"/>
    <x v="88"/>
    <x v="87"/>
    <x v="1"/>
    <n v="2"/>
    <x v="1"/>
    <x v="0"/>
    <x v="5"/>
    <x v="1"/>
    <n v="2925.72"/>
    <d v="2019-06-12T00:00:00"/>
    <s v="Brokerage "/>
    <x v="2"/>
    <x v="0"/>
    <x v="0"/>
    <m/>
    <x v="0"/>
  </r>
  <r>
    <x v="25"/>
    <x v="143"/>
    <x v="0"/>
    <x v="88"/>
    <x v="87"/>
    <x v="1"/>
    <n v="2"/>
    <x v="1"/>
    <x v="0"/>
    <x v="5"/>
    <x v="1"/>
    <n v="2925.72"/>
    <d v="2019-06-12T00:00:00"/>
    <s v="Brokerage "/>
    <x v="2"/>
    <x v="0"/>
    <x v="0"/>
    <m/>
    <x v="0"/>
  </r>
  <r>
    <x v="25"/>
    <x v="143"/>
    <x v="0"/>
    <x v="88"/>
    <x v="87"/>
    <x v="1"/>
    <n v="2"/>
    <x v="1"/>
    <x v="0"/>
    <x v="5"/>
    <x v="1"/>
    <n v="5240.78"/>
    <d v="2019-07-12T00:00:00"/>
    <s v="Brokerage "/>
    <x v="2"/>
    <x v="0"/>
    <x v="0"/>
    <m/>
    <x v="0"/>
  </r>
  <r>
    <x v="25"/>
    <x v="144"/>
    <x v="0"/>
    <x v="87"/>
    <x v="86"/>
    <x v="1"/>
    <n v="2"/>
    <x v="1"/>
    <x v="0"/>
    <x v="5"/>
    <x v="1"/>
    <n v="17232.75"/>
    <d v="2019-11-08T00:00:00"/>
    <s v="Brokerage"/>
    <x v="0"/>
    <x v="0"/>
    <x v="0"/>
    <m/>
    <x v="0"/>
  </r>
  <r>
    <x v="25"/>
    <x v="145"/>
    <x v="0"/>
    <x v="87"/>
    <x v="86"/>
    <x v="4"/>
    <n v="2"/>
    <x v="1"/>
    <x v="0"/>
    <x v="2"/>
    <x v="1"/>
    <n v="6250"/>
    <d v="2019-11-08T00:00:00"/>
    <s v="Brokerage"/>
    <x v="0"/>
    <x v="0"/>
    <x v="0"/>
    <m/>
    <x v="0"/>
  </r>
  <r>
    <x v="25"/>
    <x v="146"/>
    <x v="0"/>
    <x v="89"/>
    <x v="88"/>
    <x v="1"/>
    <n v="2"/>
    <x v="1"/>
    <x v="0"/>
    <x v="5"/>
    <x v="1"/>
    <n v="72138.929999999993"/>
    <d v="2019-09-08T00:00:00"/>
    <s v="Brokerage"/>
    <x v="0"/>
    <x v="0"/>
    <x v="0"/>
    <m/>
    <x v="0"/>
  </r>
  <r>
    <x v="25"/>
    <x v="146"/>
    <x v="0"/>
    <x v="89"/>
    <x v="88"/>
    <x v="1"/>
    <n v="2"/>
    <x v="1"/>
    <x v="0"/>
    <x v="5"/>
    <x v="1"/>
    <n v="43032.54"/>
    <d v="2019-09-08T00:00:00"/>
    <s v="Brokerage"/>
    <x v="0"/>
    <x v="0"/>
    <x v="0"/>
    <m/>
    <x v="0"/>
  </r>
  <r>
    <x v="25"/>
    <x v="147"/>
    <x v="0"/>
    <x v="89"/>
    <x v="88"/>
    <x v="2"/>
    <n v="2"/>
    <x v="1"/>
    <x v="0"/>
    <x v="4"/>
    <x v="1"/>
    <n v="11550"/>
    <d v="2019-09-08T00:00:00"/>
    <s v="Brokerage"/>
    <x v="0"/>
    <x v="0"/>
    <x v="0"/>
    <m/>
    <x v="0"/>
  </r>
  <r>
    <x v="25"/>
    <x v="147"/>
    <x v="0"/>
    <x v="89"/>
    <x v="88"/>
    <x v="2"/>
    <n v="2"/>
    <x v="1"/>
    <x v="0"/>
    <x v="4"/>
    <x v="1"/>
    <n v="7700"/>
    <d v="2019-09-08T00:00:00"/>
    <s v="Brokerage"/>
    <x v="0"/>
    <x v="0"/>
    <x v="0"/>
    <m/>
    <x v="0"/>
  </r>
  <r>
    <x v="25"/>
    <x v="148"/>
    <x v="0"/>
    <x v="89"/>
    <x v="88"/>
    <x v="2"/>
    <n v="2"/>
    <x v="1"/>
    <x v="0"/>
    <x v="5"/>
    <x v="1"/>
    <n v="14461.25"/>
    <d v="2019-09-08T00:00:00"/>
    <s v="Brokerage"/>
    <x v="2"/>
    <x v="0"/>
    <x v="0"/>
    <m/>
    <x v="0"/>
  </r>
  <r>
    <x v="25"/>
    <x v="148"/>
    <x v="0"/>
    <x v="89"/>
    <x v="88"/>
    <x v="2"/>
    <n v="2"/>
    <x v="1"/>
    <x v="0"/>
    <x v="5"/>
    <x v="1"/>
    <n v="13153.63"/>
    <d v="2019-10-10T00:00:00"/>
    <s v="Brokerage "/>
    <x v="2"/>
    <x v="0"/>
    <x v="0"/>
    <m/>
    <x v="0"/>
  </r>
  <r>
    <x v="25"/>
    <x v="149"/>
    <x v="1"/>
    <x v="90"/>
    <x v="89"/>
    <x v="5"/>
    <n v="13"/>
    <x v="9"/>
    <x v="0"/>
    <x v="1"/>
    <x v="1"/>
    <n v="0"/>
    <d v="2018-04-04T00:00:00"/>
    <s v="Brokerage"/>
    <x v="3"/>
    <x v="1"/>
    <x v="0"/>
    <m/>
    <x v="0"/>
  </r>
  <r>
    <x v="25"/>
    <x v="149"/>
    <x v="1"/>
    <x v="91"/>
    <x v="90"/>
    <x v="5"/>
    <n v="13"/>
    <x v="9"/>
    <x v="0"/>
    <x v="1"/>
    <x v="2"/>
    <n v="15625"/>
    <d v="2018-06-22T00:00:00"/>
    <s v="Brokerage"/>
    <x v="3"/>
    <x v="2"/>
    <x v="0"/>
    <m/>
    <x v="0"/>
  </r>
  <r>
    <x v="25"/>
    <x v="150"/>
    <x v="0"/>
    <x v="92"/>
    <x v="91"/>
    <x v="5"/>
    <n v="13"/>
    <x v="9"/>
    <x v="0"/>
    <x v="1"/>
    <x v="2"/>
    <n v="134736.13"/>
    <d v="2019-04-25T00:00:00"/>
    <s v="Brokerage"/>
    <x v="0"/>
    <x v="0"/>
    <x v="0"/>
    <m/>
    <x v="0"/>
  </r>
  <r>
    <x v="25"/>
    <x v="150"/>
    <x v="0"/>
    <x v="93"/>
    <x v="92"/>
    <x v="5"/>
    <n v="13"/>
    <x v="9"/>
    <x v="0"/>
    <x v="1"/>
    <x v="2"/>
    <n v="32584.880000000001"/>
    <d v="2019-09-11T00:00:00"/>
    <s v="Brokerage"/>
    <x v="0"/>
    <x v="0"/>
    <x v="0"/>
    <m/>
    <x v="0"/>
  </r>
  <r>
    <x v="25"/>
    <x v="150"/>
    <x v="0"/>
    <x v="94"/>
    <x v="93"/>
    <x v="5"/>
    <n v="13"/>
    <x v="9"/>
    <x v="0"/>
    <x v="1"/>
    <x v="2"/>
    <n v="8044.5"/>
    <d v="2019-09-22T00:00:00"/>
    <s v="Brokerage"/>
    <x v="0"/>
    <x v="0"/>
    <x v="0"/>
    <m/>
    <x v="0"/>
  </r>
  <r>
    <x v="25"/>
    <x v="151"/>
    <x v="1"/>
    <x v="57"/>
    <x v="57"/>
    <x v="1"/>
    <n v="1"/>
    <x v="0"/>
    <x v="0"/>
    <x v="4"/>
    <x v="0"/>
    <n v="2141.5500000000002"/>
    <d v="2019-02-27T00:00:00"/>
    <s v="Brokerage"/>
    <x v="3"/>
    <x v="1"/>
    <x v="0"/>
    <m/>
    <x v="0"/>
  </r>
  <r>
    <x v="25"/>
    <x v="152"/>
    <x v="0"/>
    <x v="56"/>
    <x v="56"/>
    <x v="1"/>
    <n v="1"/>
    <x v="0"/>
    <x v="0"/>
    <x v="4"/>
    <x v="0"/>
    <n v="2486.0700000000002"/>
    <d v="2018-02-27T00:00:00"/>
    <s v="Brokerage"/>
    <x v="0"/>
    <x v="0"/>
    <x v="0"/>
    <m/>
    <x v="0"/>
  </r>
  <r>
    <x v="25"/>
    <x v="153"/>
    <x v="1"/>
    <x v="56"/>
    <x v="56"/>
    <x v="1"/>
    <n v="1"/>
    <x v="0"/>
    <x v="0"/>
    <x v="4"/>
    <x v="0"/>
    <n v="6653.1"/>
    <d v="2018-02-27T00:00:00"/>
    <s v="Brokerage"/>
    <x v="0"/>
    <x v="0"/>
    <x v="0"/>
    <m/>
    <x v="0"/>
  </r>
  <r>
    <x v="25"/>
    <x v="154"/>
    <x v="0"/>
    <x v="57"/>
    <x v="57"/>
    <x v="1"/>
    <n v="1"/>
    <x v="0"/>
    <x v="0"/>
    <x v="4"/>
    <x v="0"/>
    <n v="6979.74"/>
    <d v="2019-02-27T00:00:00"/>
    <s v="Brokerage"/>
    <x v="1"/>
    <x v="0"/>
    <x v="0"/>
    <m/>
    <x v="0"/>
  </r>
  <r>
    <x v="25"/>
    <x v="155"/>
    <x v="0"/>
    <x v="56"/>
    <x v="56"/>
    <x v="1"/>
    <n v="1"/>
    <x v="0"/>
    <x v="0"/>
    <x v="4"/>
    <x v="2"/>
    <n v="2283.33"/>
    <d v="2018-02-27T00:00:00"/>
    <s v="Brokerage"/>
    <x v="0"/>
    <x v="0"/>
    <x v="0"/>
    <m/>
    <x v="0"/>
  </r>
  <r>
    <x v="26"/>
    <x v="156"/>
    <x v="0"/>
    <x v="95"/>
    <x v="94"/>
    <x v="4"/>
    <n v="6"/>
    <x v="6"/>
    <x v="0"/>
    <x v="2"/>
    <x v="1"/>
    <n v="14107.5"/>
    <d v="2019-03-30T00:00:00"/>
    <s v="Brokerage"/>
    <x v="0"/>
    <x v="0"/>
    <x v="0"/>
    <m/>
    <x v="0"/>
  </r>
  <r>
    <x v="26"/>
    <x v="157"/>
    <x v="0"/>
    <x v="96"/>
    <x v="95"/>
    <x v="2"/>
    <n v="1"/>
    <x v="0"/>
    <x v="0"/>
    <x v="4"/>
    <x v="0"/>
    <n v="2535.87"/>
    <d v="2017-12-31T00:00:00"/>
    <s v="Brokerage"/>
    <x v="0"/>
    <x v="0"/>
    <x v="0"/>
    <m/>
    <x v="0"/>
  </r>
  <r>
    <x v="26"/>
    <x v="158"/>
    <x v="1"/>
    <x v="97"/>
    <x v="96"/>
    <x v="4"/>
    <n v="1"/>
    <x v="0"/>
    <x v="0"/>
    <x v="2"/>
    <x v="0"/>
    <n v="125000"/>
    <d v="2018-01-31T00:00:00"/>
    <s v="Brokerage"/>
    <x v="0"/>
    <x v="0"/>
    <x v="0"/>
    <m/>
    <x v="0"/>
  </r>
  <r>
    <x v="26"/>
    <x v="159"/>
    <x v="0"/>
    <x v="98"/>
    <x v="97"/>
    <x v="4"/>
    <n v="1"/>
    <x v="0"/>
    <x v="0"/>
    <x v="2"/>
    <x v="0"/>
    <n v="125000"/>
    <d v="2019-01-31T00:00:00"/>
    <s v="Brokerage"/>
    <x v="1"/>
    <x v="0"/>
    <x v="0"/>
    <m/>
    <x v="0"/>
  </r>
  <r>
    <x v="26"/>
    <x v="160"/>
    <x v="1"/>
    <x v="97"/>
    <x v="96"/>
    <x v="4"/>
    <n v="1"/>
    <x v="0"/>
    <x v="0"/>
    <x v="2"/>
    <x v="0"/>
    <n v="80000"/>
    <d v="2018-01-31T00:00:00"/>
    <s v="Brokerage"/>
    <x v="0"/>
    <x v="0"/>
    <x v="0"/>
    <m/>
    <x v="0"/>
  </r>
  <r>
    <x v="26"/>
    <x v="160"/>
    <x v="1"/>
    <x v="97"/>
    <x v="96"/>
    <x v="4"/>
    <n v="1"/>
    <x v="0"/>
    <x v="0"/>
    <x v="2"/>
    <x v="0"/>
    <n v="320000"/>
    <d v="2018-01-31T00:00:00"/>
    <s v="Brokerage"/>
    <x v="0"/>
    <x v="0"/>
    <x v="0"/>
    <m/>
    <x v="0"/>
  </r>
  <r>
    <x v="26"/>
    <x v="161"/>
    <x v="0"/>
    <x v="98"/>
    <x v="97"/>
    <x v="4"/>
    <n v="1"/>
    <x v="0"/>
    <x v="0"/>
    <x v="2"/>
    <x v="0"/>
    <n v="320000"/>
    <d v="2019-01-31T00:00:00"/>
    <s v="Brokerage"/>
    <x v="1"/>
    <x v="0"/>
    <x v="0"/>
    <m/>
    <x v="0"/>
  </r>
  <r>
    <x v="26"/>
    <x v="162"/>
    <x v="1"/>
    <x v="96"/>
    <x v="95"/>
    <x v="2"/>
    <n v="1"/>
    <x v="0"/>
    <x v="0"/>
    <x v="4"/>
    <x v="0"/>
    <n v="211206.7"/>
    <d v="2017-12-31T00:00:00"/>
    <s v="Brokerage"/>
    <x v="3"/>
    <x v="1"/>
    <x v="0"/>
    <m/>
    <x v="0"/>
  </r>
  <r>
    <x v="26"/>
    <x v="163"/>
    <x v="1"/>
    <x v="27"/>
    <x v="27"/>
    <x v="1"/>
    <n v="1"/>
    <x v="0"/>
    <x v="0"/>
    <x v="4"/>
    <x v="0"/>
    <n v="275569.44"/>
    <d v="2019-03-01T00:00:00"/>
    <s v="Brokerage"/>
    <x v="0"/>
    <x v="0"/>
    <x v="0"/>
    <m/>
    <x v="0"/>
  </r>
  <r>
    <x v="26"/>
    <x v="164"/>
    <x v="0"/>
    <x v="28"/>
    <x v="28"/>
    <x v="1"/>
    <n v="1"/>
    <x v="0"/>
    <x v="0"/>
    <x v="4"/>
    <x v="0"/>
    <n v="275569.44"/>
    <d v="2019-03-01T00:00:00"/>
    <s v="Brokerage"/>
    <x v="1"/>
    <x v="0"/>
    <x v="0"/>
    <m/>
    <x v="0"/>
  </r>
  <r>
    <x v="26"/>
    <x v="165"/>
    <x v="0"/>
    <x v="28"/>
    <x v="28"/>
    <x v="0"/>
    <n v="1"/>
    <x v="0"/>
    <x v="0"/>
    <x v="0"/>
    <x v="0"/>
    <n v="50332.73"/>
    <d v="2019-03-01T00:00:00"/>
    <s v="Brokerage"/>
    <x v="1"/>
    <x v="0"/>
    <x v="0"/>
    <m/>
    <x v="0"/>
  </r>
  <r>
    <x v="26"/>
    <x v="166"/>
    <x v="1"/>
    <x v="27"/>
    <x v="27"/>
    <x v="0"/>
    <n v="1"/>
    <x v="0"/>
    <x v="0"/>
    <x v="0"/>
    <x v="0"/>
    <n v="57539.3"/>
    <d v="2018-03-01T00:00:00"/>
    <s v="Brokerage"/>
    <x v="0"/>
    <x v="0"/>
    <x v="0"/>
    <m/>
    <x v="0"/>
  </r>
  <r>
    <x v="26"/>
    <x v="167"/>
    <x v="0"/>
    <x v="99"/>
    <x v="98"/>
    <x v="1"/>
    <n v="1"/>
    <x v="0"/>
    <x v="0"/>
    <x v="4"/>
    <x v="0"/>
    <n v="212357.74"/>
    <d v="2018-12-14T00:00:00"/>
    <s v="Brokerage"/>
    <x v="0"/>
    <x v="0"/>
    <x v="0"/>
    <m/>
    <x v="0"/>
  </r>
  <r>
    <x v="26"/>
    <x v="168"/>
    <x v="1"/>
    <x v="27"/>
    <x v="27"/>
    <x v="4"/>
    <n v="1"/>
    <x v="0"/>
    <x v="0"/>
    <x v="2"/>
    <x v="2"/>
    <n v="31250"/>
    <d v="2018-03-01T00:00:00"/>
    <s v="Brokerage"/>
    <x v="0"/>
    <x v="0"/>
    <x v="0"/>
    <m/>
    <x v="0"/>
  </r>
  <r>
    <x v="26"/>
    <x v="169"/>
    <x v="1"/>
    <x v="27"/>
    <x v="27"/>
    <x v="4"/>
    <n v="1"/>
    <x v="0"/>
    <x v="0"/>
    <x v="2"/>
    <x v="0"/>
    <n v="43750"/>
    <d v="2018-03-01T00:00:00"/>
    <s v="Brokerage"/>
    <x v="0"/>
    <x v="0"/>
    <x v="0"/>
    <m/>
    <x v="0"/>
  </r>
  <r>
    <x v="26"/>
    <x v="170"/>
    <x v="1"/>
    <x v="27"/>
    <x v="27"/>
    <x v="4"/>
    <n v="1"/>
    <x v="0"/>
    <x v="0"/>
    <x v="2"/>
    <x v="2"/>
    <n v="75000"/>
    <d v="2018-03-01T00:00:00"/>
    <s v="Brokerage"/>
    <x v="0"/>
    <x v="0"/>
    <x v="0"/>
    <m/>
    <x v="0"/>
  </r>
  <r>
    <x v="26"/>
    <x v="171"/>
    <x v="0"/>
    <x v="28"/>
    <x v="28"/>
    <x v="4"/>
    <n v="1"/>
    <x v="0"/>
    <x v="0"/>
    <x v="2"/>
    <x v="2"/>
    <n v="31250"/>
    <d v="2019-03-01T00:00:00"/>
    <s v="Brokerage"/>
    <x v="1"/>
    <x v="0"/>
    <x v="0"/>
    <m/>
    <x v="0"/>
  </r>
  <r>
    <x v="26"/>
    <x v="172"/>
    <x v="0"/>
    <x v="28"/>
    <x v="28"/>
    <x v="4"/>
    <n v="1"/>
    <x v="0"/>
    <x v="0"/>
    <x v="2"/>
    <x v="0"/>
    <n v="43750"/>
    <d v="2019-03-01T00:00:00"/>
    <s v="Brokerage"/>
    <x v="1"/>
    <x v="0"/>
    <x v="0"/>
    <m/>
    <x v="0"/>
  </r>
  <r>
    <x v="26"/>
    <x v="173"/>
    <x v="0"/>
    <x v="28"/>
    <x v="28"/>
    <x v="4"/>
    <n v="1"/>
    <x v="0"/>
    <x v="0"/>
    <x v="2"/>
    <x v="2"/>
    <n v="75000"/>
    <d v="2019-03-01T00:00:00"/>
    <s v="Brokerage"/>
    <x v="1"/>
    <x v="0"/>
    <x v="0"/>
    <m/>
    <x v="0"/>
  </r>
  <r>
    <x v="26"/>
    <x v="174"/>
    <x v="1"/>
    <x v="100"/>
    <x v="99"/>
    <x v="4"/>
    <n v="1"/>
    <x v="0"/>
    <x v="0"/>
    <x v="2"/>
    <x v="2"/>
    <n v="23125"/>
    <d v="2018-02-11T00:00:00"/>
    <s v="Brokerage"/>
    <x v="0"/>
    <x v="0"/>
    <x v="0"/>
    <m/>
    <x v="0"/>
  </r>
  <r>
    <x v="26"/>
    <x v="175"/>
    <x v="0"/>
    <x v="101"/>
    <x v="100"/>
    <x v="4"/>
    <n v="1"/>
    <x v="0"/>
    <x v="0"/>
    <x v="2"/>
    <x v="2"/>
    <n v="21875"/>
    <d v="2019-02-11T00:00:00"/>
    <s v="Brokerage"/>
    <x v="1"/>
    <x v="0"/>
    <x v="0"/>
    <m/>
    <x v="0"/>
  </r>
  <r>
    <x v="26"/>
    <x v="176"/>
    <x v="0"/>
    <x v="19"/>
    <x v="101"/>
    <x v="4"/>
    <n v="1"/>
    <x v="0"/>
    <x v="0"/>
    <x v="2"/>
    <x v="2"/>
    <n v="47500"/>
    <d v="2018-08-20T00:00:00"/>
    <s v="Brokerage"/>
    <x v="0"/>
    <x v="0"/>
    <x v="0"/>
    <m/>
    <x v="0"/>
  </r>
  <r>
    <x v="26"/>
    <x v="177"/>
    <x v="0"/>
    <x v="96"/>
    <x v="95"/>
    <x v="2"/>
    <n v="1"/>
    <x v="0"/>
    <x v="0"/>
    <x v="4"/>
    <x v="0"/>
    <n v="7632.55"/>
    <d v="2017-12-31T00:00:00"/>
    <s v="Brokerage"/>
    <x v="0"/>
    <x v="0"/>
    <x v="0"/>
    <m/>
    <x v="0"/>
  </r>
  <r>
    <x v="26"/>
    <x v="178"/>
    <x v="0"/>
    <x v="99"/>
    <x v="98"/>
    <x v="2"/>
    <n v="1"/>
    <x v="0"/>
    <x v="0"/>
    <x v="4"/>
    <x v="0"/>
    <n v="2563.13"/>
    <d v="2018-12-14T00:00:00"/>
    <s v="Brokerage"/>
    <x v="0"/>
    <x v="0"/>
    <x v="0"/>
    <m/>
    <x v="0"/>
  </r>
  <r>
    <x v="26"/>
    <x v="179"/>
    <x v="1"/>
    <x v="102"/>
    <x v="102"/>
    <x v="2"/>
    <n v="12"/>
    <x v="5"/>
    <x v="0"/>
    <x v="6"/>
    <x v="0"/>
    <n v="8269.74"/>
    <d v="2018-06-23T00:00:00"/>
    <s v="Brokerage"/>
    <x v="2"/>
    <x v="0"/>
    <x v="0"/>
    <m/>
    <x v="0"/>
  </r>
  <r>
    <x v="26"/>
    <x v="179"/>
    <x v="1"/>
    <x v="102"/>
    <x v="102"/>
    <x v="2"/>
    <n v="12"/>
    <x v="5"/>
    <x v="0"/>
    <x v="6"/>
    <x v="0"/>
    <n v="8269.74"/>
    <d v="2018-06-23T00:00:00"/>
    <s v="Brokerage"/>
    <x v="2"/>
    <x v="0"/>
    <x v="0"/>
    <m/>
    <x v="0"/>
  </r>
  <r>
    <x v="26"/>
    <x v="179"/>
    <x v="1"/>
    <x v="102"/>
    <x v="102"/>
    <x v="2"/>
    <n v="12"/>
    <x v="5"/>
    <x v="0"/>
    <x v="6"/>
    <x v="0"/>
    <n v="5891"/>
    <d v="2019-02-04T00:00:00"/>
    <s v="Brokerage "/>
    <x v="2"/>
    <x v="0"/>
    <x v="0"/>
    <m/>
    <x v="0"/>
  </r>
  <r>
    <x v="26"/>
    <x v="179"/>
    <x v="1"/>
    <x v="102"/>
    <x v="102"/>
    <x v="2"/>
    <n v="12"/>
    <x v="5"/>
    <x v="0"/>
    <x v="6"/>
    <x v="0"/>
    <n v="5891"/>
    <d v="2019-02-04T00:00:00"/>
    <s v="Brokerage "/>
    <x v="2"/>
    <x v="0"/>
    <x v="0"/>
    <m/>
    <x v="0"/>
  </r>
  <r>
    <x v="26"/>
    <x v="180"/>
    <x v="1"/>
    <x v="102"/>
    <x v="102"/>
    <x v="4"/>
    <n v="12"/>
    <x v="5"/>
    <x v="0"/>
    <x v="6"/>
    <x v="0"/>
    <n v="2720.25"/>
    <d v="2018-06-23T00:00:00"/>
    <s v="Brokerage"/>
    <x v="0"/>
    <x v="0"/>
    <x v="0"/>
    <m/>
    <x v="0"/>
  </r>
  <r>
    <x v="26"/>
    <x v="181"/>
    <x v="1"/>
    <x v="102"/>
    <x v="102"/>
    <x v="4"/>
    <n v="12"/>
    <x v="5"/>
    <x v="0"/>
    <x v="6"/>
    <x v="0"/>
    <n v="375"/>
    <d v="2018-06-23T00:00:00"/>
    <s v="Brokerage"/>
    <x v="0"/>
    <x v="0"/>
    <x v="0"/>
    <m/>
    <x v="0"/>
  </r>
  <r>
    <x v="26"/>
    <x v="182"/>
    <x v="0"/>
    <x v="103"/>
    <x v="103"/>
    <x v="2"/>
    <n v="3"/>
    <x v="4"/>
    <x v="0"/>
    <x v="6"/>
    <x v="0"/>
    <n v="15047.5"/>
    <d v="2019-06-23T00:00:00"/>
    <s v="Brokerage"/>
    <x v="1"/>
    <x v="0"/>
    <x v="0"/>
    <m/>
    <x v="0"/>
  </r>
  <r>
    <x v="26"/>
    <x v="183"/>
    <x v="0"/>
    <x v="103"/>
    <x v="103"/>
    <x v="4"/>
    <n v="3"/>
    <x v="4"/>
    <x v="0"/>
    <x v="6"/>
    <x v="0"/>
    <n v="2852.5"/>
    <d v="2019-06-23T00:00:00"/>
    <s v="Brokerage"/>
    <x v="1"/>
    <x v="0"/>
    <x v="0"/>
    <m/>
    <x v="0"/>
  </r>
  <r>
    <x v="26"/>
    <x v="184"/>
    <x v="0"/>
    <x v="103"/>
    <x v="103"/>
    <x v="4"/>
    <n v="3"/>
    <x v="4"/>
    <x v="0"/>
    <x v="6"/>
    <x v="0"/>
    <n v="495"/>
    <d v="2019-06-23T00:00:00"/>
    <s v="Brokerage"/>
    <x v="1"/>
    <x v="0"/>
    <x v="0"/>
    <m/>
    <x v="0"/>
  </r>
  <r>
    <x v="26"/>
    <x v="185"/>
    <x v="0"/>
    <x v="92"/>
    <x v="104"/>
    <x v="3"/>
    <n v="10"/>
    <x v="2"/>
    <x v="0"/>
    <x v="3"/>
    <x v="0"/>
    <n v="9294.35"/>
    <d v="2019-04-25T00:00:00"/>
    <s v="Brokerage"/>
    <x v="0"/>
    <x v="0"/>
    <x v="0"/>
    <m/>
    <x v="0"/>
  </r>
  <r>
    <x v="26"/>
    <x v="186"/>
    <x v="1"/>
    <x v="102"/>
    <x v="102"/>
    <x v="3"/>
    <n v="12"/>
    <x v="5"/>
    <x v="0"/>
    <x v="6"/>
    <x v="0"/>
    <n v="2440.25"/>
    <d v="2018-06-23T00:00:00"/>
    <s v="Brokerage"/>
    <x v="0"/>
    <x v="0"/>
    <x v="0"/>
    <m/>
    <x v="0"/>
  </r>
  <r>
    <x v="26"/>
    <x v="187"/>
    <x v="0"/>
    <x v="103"/>
    <x v="103"/>
    <x v="3"/>
    <n v="3"/>
    <x v="4"/>
    <x v="0"/>
    <x v="6"/>
    <x v="0"/>
    <n v="1412.55"/>
    <d v="2019-06-23T00:00:00"/>
    <s v="Brokerage"/>
    <x v="1"/>
    <x v="0"/>
    <x v="0"/>
    <m/>
    <x v="0"/>
  </r>
  <r>
    <x v="26"/>
    <x v="188"/>
    <x v="0"/>
    <x v="104"/>
    <x v="105"/>
    <x v="3"/>
    <n v="10"/>
    <x v="2"/>
    <x v="0"/>
    <x v="3"/>
    <x v="0"/>
    <n v="63750"/>
    <d v="2019-04-24T00:00:00"/>
    <s v="Brokerage"/>
    <x v="2"/>
    <x v="0"/>
    <x v="0"/>
    <m/>
    <x v="0"/>
  </r>
  <r>
    <x v="26"/>
    <x v="188"/>
    <x v="0"/>
    <x v="104"/>
    <x v="105"/>
    <x v="3"/>
    <n v="10"/>
    <x v="2"/>
    <x v="0"/>
    <x v="3"/>
    <x v="0"/>
    <n v="3098.63"/>
    <d v="2019-07-13T00:00:00"/>
    <s v="Brokerage "/>
    <x v="2"/>
    <x v="0"/>
    <x v="0"/>
    <m/>
    <x v="0"/>
  </r>
  <r>
    <x v="26"/>
    <x v="188"/>
    <x v="0"/>
    <x v="104"/>
    <x v="105"/>
    <x v="3"/>
    <n v="10"/>
    <x v="2"/>
    <x v="0"/>
    <x v="3"/>
    <x v="0"/>
    <n v="1747.2"/>
    <d v="2019-07-17T00:00:00"/>
    <s v="Brokerage "/>
    <x v="2"/>
    <x v="0"/>
    <x v="0"/>
    <m/>
    <x v="0"/>
  </r>
  <r>
    <x v="26"/>
    <x v="188"/>
    <x v="0"/>
    <x v="104"/>
    <x v="105"/>
    <x v="3"/>
    <n v="10"/>
    <x v="2"/>
    <x v="0"/>
    <x v="3"/>
    <x v="0"/>
    <n v="2458.58"/>
    <d v="2019-05-14T00:00:00"/>
    <s v="Brokerage "/>
    <x v="2"/>
    <x v="0"/>
    <x v="0"/>
    <m/>
    <x v="0"/>
  </r>
  <r>
    <x v="26"/>
    <x v="189"/>
    <x v="1"/>
    <x v="14"/>
    <x v="14"/>
    <x v="3"/>
    <n v="10"/>
    <x v="2"/>
    <x v="0"/>
    <x v="3"/>
    <x v="0"/>
    <n v="11249.93"/>
    <d v="2018-04-01T00:00:00"/>
    <s v="Brokerage"/>
    <x v="3"/>
    <x v="3"/>
    <x v="0"/>
    <m/>
    <x v="0"/>
  </r>
  <r>
    <x v="26"/>
    <x v="190"/>
    <x v="1"/>
    <x v="14"/>
    <x v="14"/>
    <x v="3"/>
    <n v="10"/>
    <x v="2"/>
    <x v="0"/>
    <x v="3"/>
    <x v="0"/>
    <n v="14603.3"/>
    <d v="2018-04-01T00:00:00"/>
    <s v="Brokerage"/>
    <x v="3"/>
    <x v="3"/>
    <x v="0"/>
    <m/>
    <x v="0"/>
  </r>
  <r>
    <x v="26"/>
    <x v="191"/>
    <x v="1"/>
    <x v="105"/>
    <x v="106"/>
    <x v="3"/>
    <n v="10"/>
    <x v="2"/>
    <x v="0"/>
    <x v="3"/>
    <x v="0"/>
    <n v="28940.65"/>
    <d v="2018-06-13T00:00:00"/>
    <s v="Brokerage"/>
    <x v="3"/>
    <x v="3"/>
    <x v="0"/>
    <m/>
    <x v="0"/>
  </r>
  <r>
    <x v="26"/>
    <x v="192"/>
    <x v="1"/>
    <x v="14"/>
    <x v="14"/>
    <x v="3"/>
    <n v="10"/>
    <x v="2"/>
    <x v="0"/>
    <x v="3"/>
    <x v="0"/>
    <n v="146052.65"/>
    <d v="2018-04-01T00:00:00"/>
    <s v="Brokerage"/>
    <x v="3"/>
    <x v="3"/>
    <x v="0"/>
    <m/>
    <x v="0"/>
  </r>
  <r>
    <x v="26"/>
    <x v="193"/>
    <x v="0"/>
    <x v="106"/>
    <x v="107"/>
    <x v="4"/>
    <n v="1"/>
    <x v="0"/>
    <x v="0"/>
    <x v="2"/>
    <x v="0"/>
    <n v="25000"/>
    <d v="2019-05-02T00:00:00"/>
    <s v="Brokerage"/>
    <x v="0"/>
    <x v="0"/>
    <x v="0"/>
    <m/>
    <x v="0"/>
  </r>
  <r>
    <x v="26"/>
    <x v="194"/>
    <x v="0"/>
    <x v="107"/>
    <x v="108"/>
    <x v="3"/>
    <n v="13"/>
    <x v="9"/>
    <x v="0"/>
    <x v="3"/>
    <x v="1"/>
    <n v="1148.93"/>
    <d v="2019-02-16T00:00:00"/>
    <s v="Brokerage"/>
    <x v="0"/>
    <x v="0"/>
    <x v="0"/>
    <m/>
    <x v="0"/>
  </r>
  <r>
    <x v="26"/>
    <x v="195"/>
    <x v="0"/>
    <x v="107"/>
    <x v="108"/>
    <x v="3"/>
    <n v="13"/>
    <x v="9"/>
    <x v="0"/>
    <x v="3"/>
    <x v="1"/>
    <n v="58300"/>
    <d v="2019-02-16T00:00:00"/>
    <s v="Brokerage"/>
    <x v="0"/>
    <x v="0"/>
    <x v="0"/>
    <m/>
    <x v="0"/>
  </r>
  <r>
    <x v="26"/>
    <x v="196"/>
    <x v="1"/>
    <x v="108"/>
    <x v="109"/>
    <x v="4"/>
    <n v="12"/>
    <x v="5"/>
    <x v="0"/>
    <x v="6"/>
    <x v="0"/>
    <n v="6250"/>
    <d v="2018-02-24T00:00:00"/>
    <s v="Brokerage"/>
    <x v="0"/>
    <x v="0"/>
    <x v="0"/>
    <m/>
    <x v="0"/>
  </r>
  <r>
    <x v="26"/>
    <x v="197"/>
    <x v="0"/>
    <x v="109"/>
    <x v="110"/>
    <x v="4"/>
    <n v="3"/>
    <x v="4"/>
    <x v="0"/>
    <x v="6"/>
    <x v="0"/>
    <n v="6250"/>
    <d v="2019-02-24T00:00:00"/>
    <s v="Brokerage"/>
    <x v="1"/>
    <x v="0"/>
    <x v="0"/>
    <m/>
    <x v="0"/>
  </r>
  <r>
    <x v="26"/>
    <x v="198"/>
    <x v="1"/>
    <x v="110"/>
    <x v="111"/>
    <x v="4"/>
    <n v="12"/>
    <x v="5"/>
    <x v="0"/>
    <x v="6"/>
    <x v="0"/>
    <n v="12500"/>
    <d v="2018-02-26T00:00:00"/>
    <s v="Brokerage"/>
    <x v="0"/>
    <x v="0"/>
    <x v="0"/>
    <m/>
    <x v="0"/>
  </r>
  <r>
    <x v="26"/>
    <x v="199"/>
    <x v="0"/>
    <x v="111"/>
    <x v="112"/>
    <x v="4"/>
    <n v="3"/>
    <x v="4"/>
    <x v="0"/>
    <x v="6"/>
    <x v="0"/>
    <n v="12500"/>
    <d v="2019-02-26T00:00:00"/>
    <s v="Brokerage"/>
    <x v="1"/>
    <x v="0"/>
    <x v="0"/>
    <m/>
    <x v="0"/>
  </r>
  <r>
    <x v="26"/>
    <x v="200"/>
    <x v="0"/>
    <x v="112"/>
    <x v="113"/>
    <x v="2"/>
    <n v="3"/>
    <x v="4"/>
    <x v="0"/>
    <x v="6"/>
    <x v="2"/>
    <n v="2645.75"/>
    <d v="2019-03-11T00:00:00"/>
    <s v="Brokerage"/>
    <x v="0"/>
    <x v="0"/>
    <x v="0"/>
    <m/>
    <x v="0"/>
  </r>
  <r>
    <x v="26"/>
    <x v="201"/>
    <x v="1"/>
    <x v="56"/>
    <x v="56"/>
    <x v="1"/>
    <n v="1"/>
    <x v="0"/>
    <x v="0"/>
    <x v="4"/>
    <x v="1"/>
    <n v="2939.29"/>
    <d v="2018-02-27T00:00:00"/>
    <s v="Brokerage"/>
    <x v="0"/>
    <x v="0"/>
    <x v="0"/>
    <m/>
    <x v="0"/>
  </r>
  <r>
    <x v="26"/>
    <x v="202"/>
    <x v="1"/>
    <x v="56"/>
    <x v="56"/>
    <x v="1"/>
    <n v="1"/>
    <x v="0"/>
    <x v="0"/>
    <x v="4"/>
    <x v="0"/>
    <n v="5207.66"/>
    <d v="2018-02-27T00:00:00"/>
    <s v="Brokerage"/>
    <x v="0"/>
    <x v="0"/>
    <x v="0"/>
    <m/>
    <x v="0"/>
  </r>
  <r>
    <x v="26"/>
    <x v="203"/>
    <x v="0"/>
    <x v="57"/>
    <x v="57"/>
    <x v="1"/>
    <n v="1"/>
    <x v="0"/>
    <x v="0"/>
    <x v="4"/>
    <x v="0"/>
    <n v="5601.1"/>
    <d v="2019-02-27T00:00:00"/>
    <s v="Brokerage"/>
    <x v="1"/>
    <x v="0"/>
    <x v="0"/>
    <m/>
    <x v="0"/>
  </r>
  <r>
    <x v="26"/>
    <x v="204"/>
    <x v="1"/>
    <x v="56"/>
    <x v="56"/>
    <x v="1"/>
    <n v="1"/>
    <x v="0"/>
    <x v="0"/>
    <x v="4"/>
    <x v="2"/>
    <n v="1972.37"/>
    <d v="2018-02-27T00:00:00"/>
    <s v="Brokerage"/>
    <x v="0"/>
    <x v="0"/>
    <x v="0"/>
    <m/>
    <x v="0"/>
  </r>
  <r>
    <x v="26"/>
    <x v="151"/>
    <x v="0"/>
    <x v="57"/>
    <x v="57"/>
    <x v="1"/>
    <n v="1"/>
    <x v="0"/>
    <x v="0"/>
    <x v="4"/>
    <x v="2"/>
    <n v="2141.5500000000002"/>
    <d v="2019-02-27T00:00:00"/>
    <s v="Brokerage"/>
    <x v="1"/>
    <x v="0"/>
    <x v="0"/>
    <m/>
    <x v="0"/>
  </r>
  <r>
    <x v="26"/>
    <x v="205"/>
    <x v="0"/>
    <x v="57"/>
    <x v="57"/>
    <x v="1"/>
    <n v="1"/>
    <x v="0"/>
    <x v="0"/>
    <x v="4"/>
    <x v="0"/>
    <n v="3136.39"/>
    <d v="2019-03-02T00:00:00"/>
    <s v="Brokerage"/>
    <x v="1"/>
    <x v="0"/>
    <x v="0"/>
    <m/>
    <x v="0"/>
  </r>
  <r>
    <x v="26"/>
    <x v="206"/>
    <x v="0"/>
    <x v="113"/>
    <x v="114"/>
    <x v="1"/>
    <n v="1"/>
    <x v="0"/>
    <x v="0"/>
    <x v="5"/>
    <x v="0"/>
    <n v="35127.9"/>
    <d v="2019-11-15T00:00:00"/>
    <s v="Brokerage"/>
    <x v="0"/>
    <x v="0"/>
    <x v="0"/>
    <m/>
    <x v="0"/>
  </r>
  <r>
    <x v="26"/>
    <x v="207"/>
    <x v="0"/>
    <x v="114"/>
    <x v="115"/>
    <x v="5"/>
    <n v="11"/>
    <x v="8"/>
    <x v="0"/>
    <x v="1"/>
    <x v="2"/>
    <n v="18229.13"/>
    <d v="2019-03-12T00:00:00"/>
    <s v="Brokerage"/>
    <x v="0"/>
    <x v="0"/>
    <x v="0"/>
    <m/>
    <x v="0"/>
  </r>
  <r>
    <x v="26"/>
    <x v="208"/>
    <x v="0"/>
    <x v="69"/>
    <x v="68"/>
    <x v="2"/>
    <n v="11"/>
    <x v="8"/>
    <x v="0"/>
    <x v="2"/>
    <x v="2"/>
    <n v="6158.75"/>
    <d v="2018-03-16T00:00:00"/>
    <s v="Brokerage"/>
    <x v="0"/>
    <x v="0"/>
    <x v="0"/>
    <m/>
    <x v="0"/>
  </r>
  <r>
    <x v="26"/>
    <x v="209"/>
    <x v="0"/>
    <x v="115"/>
    <x v="116"/>
    <x v="0"/>
    <n v="1"/>
    <x v="0"/>
    <x v="0"/>
    <x v="0"/>
    <x v="2"/>
    <n v="825"/>
    <d v="2018-01-22T00:00:00"/>
    <s v="Brokerage"/>
    <x v="0"/>
    <x v="0"/>
    <x v="0"/>
    <m/>
    <x v="0"/>
  </r>
  <r>
    <x v="27"/>
    <x v="210"/>
    <x v="1"/>
    <x v="116"/>
    <x v="117"/>
    <x v="2"/>
    <n v="9"/>
    <x v="3"/>
    <x v="0"/>
    <x v="4"/>
    <x v="0"/>
    <n v="8452.1299999999992"/>
    <d v="2018-02-20T00:00:00"/>
    <s v="Brokerage"/>
    <x v="0"/>
    <x v="0"/>
    <x v="0"/>
    <m/>
    <x v="0"/>
  </r>
  <r>
    <x v="27"/>
    <x v="211"/>
    <x v="0"/>
    <x v="13"/>
    <x v="13"/>
    <x v="1"/>
    <n v="9"/>
    <x v="3"/>
    <x v="0"/>
    <x v="4"/>
    <x v="2"/>
    <n v="7475"/>
    <d v="2019-01-01T00:00:00"/>
    <s v="Brokerage"/>
    <x v="0"/>
    <x v="0"/>
    <x v="0"/>
    <m/>
    <x v="0"/>
  </r>
  <r>
    <x v="27"/>
    <x v="212"/>
    <x v="0"/>
    <x v="101"/>
    <x v="100"/>
    <x v="2"/>
    <n v="9"/>
    <x v="3"/>
    <x v="0"/>
    <x v="4"/>
    <x v="2"/>
    <n v="15563.87"/>
    <d v="2019-02-11T00:00:00"/>
    <s v="Brokerage"/>
    <x v="0"/>
    <x v="0"/>
    <x v="0"/>
    <m/>
    <x v="0"/>
  </r>
  <r>
    <x v="27"/>
    <x v="213"/>
    <x v="0"/>
    <x v="117"/>
    <x v="118"/>
    <x v="2"/>
    <n v="9"/>
    <x v="3"/>
    <x v="0"/>
    <x v="3"/>
    <x v="2"/>
    <n v="2739.83"/>
    <d v="2018-11-28T00:00:00"/>
    <s v="Brokerage"/>
    <x v="0"/>
    <x v="0"/>
    <x v="0"/>
    <m/>
    <x v="0"/>
  </r>
  <r>
    <x v="27"/>
    <x v="214"/>
    <x v="0"/>
    <x v="118"/>
    <x v="30"/>
    <x v="2"/>
    <n v="9"/>
    <x v="3"/>
    <x v="0"/>
    <x v="3"/>
    <x v="0"/>
    <n v="2228.33"/>
    <d v="2018-12-29T00:00:00"/>
    <s v="Brokerage"/>
    <x v="0"/>
    <x v="0"/>
    <x v="0"/>
    <m/>
    <x v="0"/>
  </r>
  <r>
    <x v="27"/>
    <x v="215"/>
    <x v="0"/>
    <x v="119"/>
    <x v="119"/>
    <x v="2"/>
    <n v="9"/>
    <x v="3"/>
    <x v="0"/>
    <x v="4"/>
    <x v="0"/>
    <n v="7162.88"/>
    <d v="2019-02-20T00:00:00"/>
    <s v="Brokerage"/>
    <x v="1"/>
    <x v="0"/>
    <x v="0"/>
    <m/>
    <x v="0"/>
  </r>
  <r>
    <x v="27"/>
    <x v="216"/>
    <x v="0"/>
    <x v="120"/>
    <x v="120"/>
    <x v="1"/>
    <n v="13"/>
    <x v="9"/>
    <x v="0"/>
    <x v="4"/>
    <x v="1"/>
    <n v="1569.64"/>
    <d v="2019-02-08T00:00:00"/>
    <s v="Brokerage"/>
    <x v="0"/>
    <x v="0"/>
    <x v="0"/>
    <m/>
    <x v="0"/>
  </r>
  <r>
    <x v="27"/>
    <x v="217"/>
    <x v="0"/>
    <x v="121"/>
    <x v="121"/>
    <x v="1"/>
    <n v="1"/>
    <x v="0"/>
    <x v="0"/>
    <x v="4"/>
    <x v="1"/>
    <n v="2340.25"/>
    <d v="2018-03-10T00:00:00"/>
    <s v="Brokerage"/>
    <x v="0"/>
    <x v="0"/>
    <x v="0"/>
    <m/>
    <x v="0"/>
  </r>
  <r>
    <x v="27"/>
    <x v="218"/>
    <x v="0"/>
    <x v="121"/>
    <x v="121"/>
    <x v="2"/>
    <n v="1"/>
    <x v="0"/>
    <x v="0"/>
    <x v="4"/>
    <x v="1"/>
    <n v="125"/>
    <d v="2018-03-10T00:00:00"/>
    <s v="Brokerage"/>
    <x v="0"/>
    <x v="0"/>
    <x v="0"/>
    <m/>
    <x v="0"/>
  </r>
  <r>
    <x v="27"/>
    <x v="219"/>
    <x v="0"/>
    <x v="122"/>
    <x v="122"/>
    <x v="4"/>
    <n v="11"/>
    <x v="8"/>
    <x v="0"/>
    <x v="2"/>
    <x v="1"/>
    <n v="100000"/>
    <d v="2018-06-01T00:00:00"/>
    <s v="Brokerage"/>
    <x v="2"/>
    <x v="0"/>
    <x v="0"/>
    <m/>
    <x v="0"/>
  </r>
  <r>
    <x v="27"/>
    <x v="219"/>
    <x v="0"/>
    <x v="122"/>
    <x v="122"/>
    <x v="4"/>
    <n v="11"/>
    <x v="8"/>
    <x v="0"/>
    <x v="2"/>
    <x v="1"/>
    <m/>
    <d v="2018-08-03T00:00:00"/>
    <s v="Brokerage "/>
    <x v="2"/>
    <x v="0"/>
    <x v="0"/>
    <m/>
    <x v="0"/>
  </r>
  <r>
    <x v="27"/>
    <x v="220"/>
    <x v="0"/>
    <x v="123"/>
    <x v="123"/>
    <x v="4"/>
    <n v="11"/>
    <x v="8"/>
    <x v="0"/>
    <x v="2"/>
    <x v="2"/>
    <n v="60025"/>
    <d v="2019-04-22T00:00:00"/>
    <s v="Brokerage"/>
    <x v="0"/>
    <x v="0"/>
    <x v="0"/>
    <m/>
    <x v="0"/>
  </r>
  <r>
    <x v="27"/>
    <x v="221"/>
    <x v="0"/>
    <x v="124"/>
    <x v="124"/>
    <x v="4"/>
    <n v="11"/>
    <x v="8"/>
    <x v="0"/>
    <x v="2"/>
    <x v="2"/>
    <n v="60025"/>
    <d v="2019-07-08T00:00:00"/>
    <s v="Brokerage"/>
    <x v="0"/>
    <x v="0"/>
    <x v="0"/>
    <m/>
    <x v="0"/>
  </r>
  <r>
    <x v="27"/>
    <x v="222"/>
    <x v="0"/>
    <x v="124"/>
    <x v="124"/>
    <x v="4"/>
    <n v="11"/>
    <x v="8"/>
    <x v="0"/>
    <x v="2"/>
    <x v="2"/>
    <n v="60025"/>
    <d v="2019-07-08T00:00:00"/>
    <s v="Brokerage"/>
    <x v="0"/>
    <x v="0"/>
    <x v="0"/>
    <m/>
    <x v="0"/>
  </r>
  <r>
    <x v="27"/>
    <x v="223"/>
    <x v="1"/>
    <x v="30"/>
    <x v="30"/>
    <x v="3"/>
    <n v="10"/>
    <x v="2"/>
    <x v="0"/>
    <x v="3"/>
    <x v="0"/>
    <n v="5839.35"/>
    <d v="2018-06-29T00:00:00"/>
    <s v="Brokerage"/>
    <x v="3"/>
    <x v="3"/>
    <x v="0"/>
    <m/>
    <x v="0"/>
  </r>
  <r>
    <x v="27"/>
    <x v="224"/>
    <x v="0"/>
    <x v="13"/>
    <x v="13"/>
    <x v="0"/>
    <n v="3"/>
    <x v="4"/>
    <x v="0"/>
    <x v="6"/>
    <x v="0"/>
    <n v="36833.85"/>
    <d v="2019-01-01T00:00:00"/>
    <s v="Brokerage"/>
    <x v="1"/>
    <x v="0"/>
    <x v="0"/>
    <m/>
    <x v="0"/>
  </r>
  <r>
    <x v="27"/>
    <x v="225"/>
    <x v="0"/>
    <x v="53"/>
    <x v="53"/>
    <x v="2"/>
    <n v="3"/>
    <x v="4"/>
    <x v="0"/>
    <x v="6"/>
    <x v="0"/>
    <n v="6268.75"/>
    <d v="2019-06-30T00:00:00"/>
    <s v="Brokerage"/>
    <x v="0"/>
    <x v="0"/>
    <x v="0"/>
    <m/>
    <x v="0"/>
  </r>
  <r>
    <x v="27"/>
    <x v="226"/>
    <x v="0"/>
    <x v="53"/>
    <x v="53"/>
    <x v="1"/>
    <n v="3"/>
    <x v="4"/>
    <x v="0"/>
    <x v="6"/>
    <x v="0"/>
    <n v="45473.07"/>
    <d v="2019-06-30T00:00:00"/>
    <s v="Brokerage"/>
    <x v="0"/>
    <x v="0"/>
    <x v="0"/>
    <m/>
    <x v="0"/>
  </r>
  <r>
    <x v="27"/>
    <x v="227"/>
    <x v="0"/>
    <x v="53"/>
    <x v="53"/>
    <x v="2"/>
    <n v="3"/>
    <x v="4"/>
    <x v="0"/>
    <x v="6"/>
    <x v="0"/>
    <n v="9436.56"/>
    <d v="2019-06-30T00:00:00"/>
    <s v="Brokerage"/>
    <x v="0"/>
    <x v="0"/>
    <x v="0"/>
    <m/>
    <x v="0"/>
  </r>
  <r>
    <x v="27"/>
    <x v="228"/>
    <x v="0"/>
    <x v="53"/>
    <x v="53"/>
    <x v="4"/>
    <n v="3"/>
    <x v="4"/>
    <x v="0"/>
    <x v="6"/>
    <x v="0"/>
    <n v="30030.63"/>
    <d v="2019-06-30T00:00:00"/>
    <s v="Brokerage"/>
    <x v="0"/>
    <x v="0"/>
    <x v="0"/>
    <m/>
    <x v="0"/>
  </r>
  <r>
    <x v="27"/>
    <x v="229"/>
    <x v="0"/>
    <x v="125"/>
    <x v="125"/>
    <x v="0"/>
    <n v="1"/>
    <x v="0"/>
    <x v="0"/>
    <x v="0"/>
    <x v="2"/>
    <n v="2722.5"/>
    <d v="2018-09-26T00:00:00"/>
    <s v="Brokerage"/>
    <x v="0"/>
    <x v="0"/>
    <x v="0"/>
    <m/>
    <x v="0"/>
  </r>
  <r>
    <x v="27"/>
    <x v="230"/>
    <x v="1"/>
    <x v="126"/>
    <x v="126"/>
    <x v="4"/>
    <n v="6"/>
    <x v="6"/>
    <x v="0"/>
    <x v="2"/>
    <x v="1"/>
    <n v="71875"/>
    <d v="2017-12-12T00:00:00"/>
    <s v="Brokerage"/>
    <x v="0"/>
    <x v="0"/>
    <x v="0"/>
    <m/>
    <x v="0"/>
  </r>
  <r>
    <x v="27"/>
    <x v="231"/>
    <x v="0"/>
    <x v="127"/>
    <x v="127"/>
    <x v="4"/>
    <n v="6"/>
    <x v="6"/>
    <x v="0"/>
    <x v="2"/>
    <x v="0"/>
    <n v="62500"/>
    <d v="2018-12-12T00:00:00"/>
    <s v="Brokerage"/>
    <x v="1"/>
    <x v="0"/>
    <x v="0"/>
    <m/>
    <x v="0"/>
  </r>
  <r>
    <x v="27"/>
    <x v="232"/>
    <x v="0"/>
    <x v="25"/>
    <x v="25"/>
    <x v="4"/>
    <n v="6"/>
    <x v="6"/>
    <x v="0"/>
    <x v="2"/>
    <x v="0"/>
    <n v="84375"/>
    <d v="2018-08-01T00:00:00"/>
    <s v="Brokerage"/>
    <x v="0"/>
    <x v="0"/>
    <x v="0"/>
    <m/>
    <x v="0"/>
  </r>
  <r>
    <x v="27"/>
    <x v="233"/>
    <x v="1"/>
    <x v="128"/>
    <x v="128"/>
    <x v="2"/>
    <n v="3"/>
    <x v="4"/>
    <x v="0"/>
    <x v="6"/>
    <x v="1"/>
    <n v="55107.13"/>
    <d v="2017-12-01T00:00:00"/>
    <s v="Brokerage"/>
    <x v="0"/>
    <x v="0"/>
    <x v="0"/>
    <m/>
    <x v="0"/>
  </r>
  <r>
    <x v="27"/>
    <x v="234"/>
    <x v="0"/>
    <x v="129"/>
    <x v="129"/>
    <x v="2"/>
    <n v="12"/>
    <x v="5"/>
    <x v="0"/>
    <x v="6"/>
    <x v="0"/>
    <n v="231094.04"/>
    <d v="2018-12-01T00:00:00"/>
    <s v="Brokerage"/>
    <x v="1"/>
    <x v="0"/>
    <x v="0"/>
    <m/>
    <x v="0"/>
  </r>
  <r>
    <x v="27"/>
    <x v="235"/>
    <x v="0"/>
    <x v="130"/>
    <x v="130"/>
    <x v="2"/>
    <n v="1"/>
    <x v="0"/>
    <x v="0"/>
    <x v="2"/>
    <x v="2"/>
    <n v="943.5"/>
    <d v="2018-05-26T00:00:00"/>
    <s v="Brokerage"/>
    <x v="0"/>
    <x v="0"/>
    <x v="0"/>
    <m/>
    <x v="0"/>
  </r>
  <r>
    <x v="27"/>
    <x v="236"/>
    <x v="0"/>
    <x v="130"/>
    <x v="130"/>
    <x v="2"/>
    <n v="1"/>
    <x v="0"/>
    <x v="0"/>
    <x v="2"/>
    <x v="2"/>
    <n v="2809.13"/>
    <d v="2018-05-25T00:00:00"/>
    <s v="Brokerage"/>
    <x v="0"/>
    <x v="0"/>
    <x v="0"/>
    <m/>
    <x v="0"/>
  </r>
  <r>
    <x v="27"/>
    <x v="237"/>
    <x v="0"/>
    <x v="130"/>
    <x v="130"/>
    <x v="2"/>
    <n v="1"/>
    <x v="0"/>
    <x v="0"/>
    <x v="2"/>
    <x v="0"/>
    <n v="2809.25"/>
    <d v="2018-05-25T00:00:00"/>
    <s v="Brokerage"/>
    <x v="0"/>
    <x v="0"/>
    <x v="0"/>
    <m/>
    <x v="0"/>
  </r>
  <r>
    <x v="28"/>
    <x v="238"/>
    <x v="0"/>
    <x v="43"/>
    <x v="43"/>
    <x v="0"/>
    <n v="2"/>
    <x v="1"/>
    <x v="0"/>
    <x v="0"/>
    <x v="1"/>
    <n v="20625"/>
    <d v="2019-12-02T00:00:00"/>
    <s v="Brokerage"/>
    <x v="0"/>
    <x v="0"/>
    <x v="0"/>
    <m/>
    <x v="0"/>
  </r>
  <r>
    <x v="28"/>
    <x v="239"/>
    <x v="0"/>
    <x v="131"/>
    <x v="131"/>
    <x v="1"/>
    <n v="2"/>
    <x v="1"/>
    <x v="0"/>
    <x v="5"/>
    <x v="1"/>
    <n v="32683"/>
    <d v="2019-07-29T00:00:00"/>
    <s v="Brokerage"/>
    <x v="0"/>
    <x v="0"/>
    <x v="0"/>
    <m/>
    <x v="0"/>
  </r>
  <r>
    <x v="28"/>
    <x v="239"/>
    <x v="0"/>
    <x v="131"/>
    <x v="131"/>
    <x v="1"/>
    <n v="2"/>
    <x v="1"/>
    <x v="0"/>
    <x v="5"/>
    <x v="1"/>
    <n v="84590.55"/>
    <d v="2019-07-29T00:00:00"/>
    <s v="Brokerage"/>
    <x v="0"/>
    <x v="0"/>
    <x v="0"/>
    <m/>
    <x v="0"/>
  </r>
  <r>
    <x v="28"/>
    <x v="147"/>
    <x v="0"/>
    <x v="131"/>
    <x v="131"/>
    <x v="2"/>
    <n v="2"/>
    <x v="1"/>
    <x v="0"/>
    <x v="5"/>
    <x v="1"/>
    <n v="10547.63"/>
    <d v="2019-07-29T00:00:00"/>
    <s v="Brokerage"/>
    <x v="0"/>
    <x v="0"/>
    <x v="0"/>
    <m/>
    <x v="0"/>
  </r>
  <r>
    <x v="28"/>
    <x v="240"/>
    <x v="0"/>
    <x v="132"/>
    <x v="132"/>
    <x v="4"/>
    <n v="2"/>
    <x v="1"/>
    <x v="0"/>
    <x v="2"/>
    <x v="2"/>
    <n v="63000"/>
    <d v="2019-07-26T00:00:00"/>
    <s v="Brokerage"/>
    <x v="0"/>
    <x v="0"/>
    <x v="0"/>
    <m/>
    <x v="0"/>
  </r>
  <r>
    <x v="28"/>
    <x v="241"/>
    <x v="1"/>
    <x v="133"/>
    <x v="133"/>
    <x v="2"/>
    <n v="8"/>
    <x v="10"/>
    <x v="0"/>
    <x v="7"/>
    <x v="0"/>
    <n v="121875"/>
    <d v="2018-07-28T00:00:00"/>
    <s v="Brokerage"/>
    <x v="2"/>
    <x v="0"/>
    <x v="0"/>
    <m/>
    <x v="0"/>
  </r>
  <r>
    <x v="28"/>
    <x v="241"/>
    <x v="1"/>
    <x v="133"/>
    <x v="133"/>
    <x v="2"/>
    <n v="8"/>
    <x v="10"/>
    <x v="0"/>
    <x v="7"/>
    <x v="0"/>
    <n v="8174.5"/>
    <d v="2019-07-18T00:00:00"/>
    <s v="Brokerage "/>
    <x v="2"/>
    <x v="0"/>
    <x v="0"/>
    <m/>
    <x v="0"/>
  </r>
  <r>
    <x v="28"/>
    <x v="241"/>
    <x v="0"/>
    <x v="134"/>
    <x v="134"/>
    <x v="2"/>
    <n v="4"/>
    <x v="11"/>
    <x v="0"/>
    <x v="7"/>
    <x v="0"/>
    <n v="115781.25"/>
    <d v="2019-07-28T00:00:00"/>
    <s v="Brokerage"/>
    <x v="1"/>
    <x v="0"/>
    <x v="0"/>
    <m/>
    <x v="0"/>
  </r>
  <r>
    <x v="28"/>
    <x v="242"/>
    <x v="1"/>
    <x v="14"/>
    <x v="14"/>
    <x v="4"/>
    <n v="3"/>
    <x v="4"/>
    <x v="0"/>
    <x v="6"/>
    <x v="0"/>
    <n v="318411.5"/>
    <d v="2019-03-31T00:00:00"/>
    <s v="Brokerage"/>
    <x v="0"/>
    <x v="0"/>
    <x v="0"/>
    <m/>
    <x v="0"/>
  </r>
  <r>
    <x v="28"/>
    <x v="243"/>
    <x v="0"/>
    <x v="16"/>
    <x v="16"/>
    <x v="4"/>
    <n v="3"/>
    <x v="4"/>
    <x v="0"/>
    <x v="6"/>
    <x v="0"/>
    <n v="344794.13"/>
    <d v="2019-04-01T00:00:00"/>
    <s v="Brokerage"/>
    <x v="1"/>
    <x v="0"/>
    <x v="0"/>
    <m/>
    <x v="0"/>
  </r>
  <r>
    <x v="28"/>
    <x v="244"/>
    <x v="0"/>
    <x v="135"/>
    <x v="135"/>
    <x v="2"/>
    <n v="3"/>
    <x v="4"/>
    <x v="0"/>
    <x v="6"/>
    <x v="0"/>
    <n v="140949.5"/>
    <d v="2018-07-10T00:00:00"/>
    <s v="Brokerage"/>
    <x v="0"/>
    <x v="0"/>
    <x v="0"/>
    <m/>
    <x v="0"/>
  </r>
  <r>
    <x v="28"/>
    <x v="245"/>
    <x v="1"/>
    <x v="49"/>
    <x v="49"/>
    <x v="1"/>
    <n v="3"/>
    <x v="4"/>
    <x v="0"/>
    <x v="6"/>
    <x v="0"/>
    <n v="460832.14"/>
    <d v="2018-01-01T00:00:00"/>
    <s v="Brokerage"/>
    <x v="0"/>
    <x v="0"/>
    <x v="0"/>
    <m/>
    <x v="0"/>
  </r>
  <r>
    <x v="28"/>
    <x v="246"/>
    <x v="0"/>
    <x v="13"/>
    <x v="14"/>
    <x v="1"/>
    <n v="3"/>
    <x v="4"/>
    <x v="0"/>
    <x v="6"/>
    <x v="0"/>
    <n v="257590.8"/>
    <d v="2019-01-01T00:00:00"/>
    <s v="Brokerage"/>
    <x v="2"/>
    <x v="0"/>
    <x v="0"/>
    <m/>
    <x v="0"/>
  </r>
  <r>
    <x v="28"/>
    <x v="246"/>
    <x v="0"/>
    <x v="13"/>
    <x v="14"/>
    <x v="1"/>
    <n v="3"/>
    <x v="4"/>
    <x v="0"/>
    <x v="6"/>
    <x v="0"/>
    <n v="-98802.02"/>
    <d v="2019-01-01T00:00:00"/>
    <s v="Brokerage "/>
    <x v="2"/>
    <x v="0"/>
    <x v="0"/>
    <m/>
    <x v="0"/>
  </r>
  <r>
    <x v="28"/>
    <x v="247"/>
    <x v="0"/>
    <x v="136"/>
    <x v="136"/>
    <x v="2"/>
    <n v="3"/>
    <x v="4"/>
    <x v="0"/>
    <x v="6"/>
    <x v="2"/>
    <n v="338.55"/>
    <d v="2018-02-07T00:00:00"/>
    <s v="Brokerage"/>
    <x v="0"/>
    <x v="0"/>
    <x v="0"/>
    <m/>
    <x v="0"/>
  </r>
  <r>
    <x v="28"/>
    <x v="248"/>
    <x v="1"/>
    <x v="14"/>
    <x v="14"/>
    <x v="4"/>
    <n v="3"/>
    <x v="4"/>
    <x v="0"/>
    <x v="6"/>
    <x v="0"/>
    <n v="40625"/>
    <d v="2019-03-31T00:00:00"/>
    <s v="Brokerage"/>
    <x v="0"/>
    <x v="0"/>
    <x v="0"/>
    <m/>
    <x v="0"/>
  </r>
  <r>
    <x v="28"/>
    <x v="249"/>
    <x v="0"/>
    <x v="16"/>
    <x v="16"/>
    <x v="4"/>
    <n v="3"/>
    <x v="4"/>
    <x v="0"/>
    <x v="6"/>
    <x v="0"/>
    <n v="37500"/>
    <d v="2019-04-01T00:00:00"/>
    <s v="Brokerage"/>
    <x v="1"/>
    <x v="0"/>
    <x v="0"/>
    <m/>
    <x v="0"/>
  </r>
  <r>
    <x v="28"/>
    <x v="250"/>
    <x v="1"/>
    <x v="49"/>
    <x v="49"/>
    <x v="0"/>
    <n v="3"/>
    <x v="4"/>
    <x v="0"/>
    <x v="6"/>
    <x v="0"/>
    <n v="55361.599999999999"/>
    <d v="2018-01-01T00:00:00"/>
    <s v="Brokerage"/>
    <x v="0"/>
    <x v="0"/>
    <x v="0"/>
    <m/>
    <x v="0"/>
  </r>
  <r>
    <x v="28"/>
    <x v="250"/>
    <x v="1"/>
    <x v="13"/>
    <x v="13"/>
    <x v="0"/>
    <n v="3"/>
    <x v="4"/>
    <x v="0"/>
    <x v="6"/>
    <x v="0"/>
    <n v="86723.5"/>
    <d v="2019-01-01T00:00:00"/>
    <s v="Brokerage"/>
    <x v="1"/>
    <x v="0"/>
    <x v="0"/>
    <m/>
    <x v="0"/>
  </r>
  <r>
    <x v="28"/>
    <x v="250"/>
    <x v="0"/>
    <x v="137"/>
    <x v="16"/>
    <x v="0"/>
    <n v="3"/>
    <x v="4"/>
    <x v="0"/>
    <x v="6"/>
    <x v="0"/>
    <n v="21680.799999999999"/>
    <d v="2020-01-01T00:00:00"/>
    <s v="Brokerage"/>
    <x v="1"/>
    <x v="0"/>
    <x v="0"/>
    <m/>
    <x v="0"/>
  </r>
  <r>
    <x v="28"/>
    <x v="251"/>
    <x v="0"/>
    <x v="138"/>
    <x v="137"/>
    <x v="5"/>
    <n v="3"/>
    <x v="4"/>
    <x v="0"/>
    <x v="6"/>
    <x v="2"/>
    <n v="17419.13"/>
    <d v="2018-07-20T00:00:00"/>
    <s v="Brokerage"/>
    <x v="0"/>
    <x v="0"/>
    <x v="0"/>
    <m/>
    <x v="0"/>
  </r>
  <r>
    <x v="28"/>
    <x v="252"/>
    <x v="0"/>
    <x v="45"/>
    <x v="138"/>
    <x v="5"/>
    <n v="3"/>
    <x v="4"/>
    <x v="0"/>
    <x v="6"/>
    <x v="2"/>
    <n v="5165.63"/>
    <d v="2018-09-05T00:00:00"/>
    <s v="Brokerage"/>
    <x v="0"/>
    <x v="0"/>
    <x v="0"/>
    <m/>
    <x v="0"/>
  </r>
  <r>
    <x v="28"/>
    <x v="253"/>
    <x v="0"/>
    <x v="44"/>
    <x v="16"/>
    <x v="5"/>
    <n v="3"/>
    <x v="4"/>
    <x v="0"/>
    <x v="6"/>
    <x v="2"/>
    <n v="9990.15"/>
    <d v="2019-05-23T00:00:00"/>
    <s v="Brokerage"/>
    <x v="0"/>
    <x v="0"/>
    <x v="0"/>
    <m/>
    <x v="0"/>
  </r>
  <r>
    <x v="28"/>
    <x v="254"/>
    <x v="0"/>
    <x v="139"/>
    <x v="139"/>
    <x v="5"/>
    <n v="3"/>
    <x v="4"/>
    <x v="0"/>
    <x v="6"/>
    <x v="2"/>
    <n v="10625"/>
    <d v="2018-06-11T00:00:00"/>
    <s v="Brokerage"/>
    <x v="0"/>
    <x v="0"/>
    <x v="0"/>
    <m/>
    <x v="0"/>
  </r>
  <r>
    <x v="28"/>
    <x v="255"/>
    <x v="1"/>
    <x v="140"/>
    <x v="140"/>
    <x v="2"/>
    <n v="3"/>
    <x v="4"/>
    <x v="0"/>
    <x v="6"/>
    <x v="0"/>
    <n v="14399.88"/>
    <d v="2017-07-01T00:00:00"/>
    <s v="Brokerage"/>
    <x v="0"/>
    <x v="0"/>
    <x v="0"/>
    <m/>
    <x v="0"/>
  </r>
  <r>
    <x v="28"/>
    <x v="255"/>
    <x v="0"/>
    <x v="65"/>
    <x v="62"/>
    <x v="2"/>
    <n v="3"/>
    <x v="4"/>
    <x v="0"/>
    <x v="6"/>
    <x v="0"/>
    <n v="20165.5"/>
    <d v="2019-07-01T00:00:00"/>
    <s v="Brokerage"/>
    <x v="1"/>
    <x v="0"/>
    <x v="0"/>
    <m/>
    <x v="0"/>
  </r>
  <r>
    <x v="28"/>
    <x v="256"/>
    <x v="0"/>
    <x v="16"/>
    <x v="122"/>
    <x v="5"/>
    <n v="3"/>
    <x v="4"/>
    <x v="0"/>
    <x v="6"/>
    <x v="2"/>
    <n v="11593.27"/>
    <d v="2019-04-01T00:00:00"/>
    <s v="Brokerage"/>
    <x v="0"/>
    <x v="0"/>
    <x v="0"/>
    <m/>
    <x v="0"/>
  </r>
  <r>
    <x v="28"/>
    <x v="257"/>
    <x v="1"/>
    <x v="141"/>
    <x v="141"/>
    <x v="2"/>
    <n v="3"/>
    <x v="4"/>
    <x v="0"/>
    <x v="6"/>
    <x v="0"/>
    <n v="1185.9000000000001"/>
    <d v="2018-05-01T00:00:00"/>
    <s v="Brokerage"/>
    <x v="0"/>
    <x v="0"/>
    <x v="0"/>
    <m/>
    <x v="0"/>
  </r>
  <r>
    <x v="28"/>
    <x v="258"/>
    <x v="0"/>
    <x v="1"/>
    <x v="1"/>
    <x v="2"/>
    <n v="3"/>
    <x v="4"/>
    <x v="0"/>
    <x v="6"/>
    <x v="0"/>
    <n v="1005"/>
    <d v="2019-05-01T00:00:00"/>
    <s v="Brokerage"/>
    <x v="1"/>
    <x v="0"/>
    <x v="0"/>
    <m/>
    <x v="0"/>
  </r>
  <r>
    <x v="28"/>
    <x v="259"/>
    <x v="1"/>
    <x v="142"/>
    <x v="142"/>
    <x v="2"/>
    <n v="3"/>
    <x v="4"/>
    <x v="0"/>
    <x v="6"/>
    <x v="0"/>
    <n v="1050.3800000000001"/>
    <d v="2017-09-28T00:00:00"/>
    <s v="Brokerage"/>
    <x v="0"/>
    <x v="0"/>
    <x v="0"/>
    <m/>
    <x v="0"/>
  </r>
  <r>
    <x v="28"/>
    <x v="260"/>
    <x v="0"/>
    <x v="143"/>
    <x v="143"/>
    <x v="2"/>
    <n v="3"/>
    <x v="4"/>
    <x v="0"/>
    <x v="6"/>
    <x v="0"/>
    <n v="6250"/>
    <d v="2018-09-28T00:00:00"/>
    <s v="Brokerage"/>
    <x v="2"/>
    <x v="0"/>
    <x v="0"/>
    <m/>
    <x v="0"/>
  </r>
  <r>
    <x v="28"/>
    <x v="260"/>
    <x v="0"/>
    <x v="143"/>
    <x v="143"/>
    <x v="2"/>
    <n v="3"/>
    <x v="4"/>
    <x v="0"/>
    <x v="6"/>
    <x v="0"/>
    <m/>
    <d v="2018-10-29T00:00:00"/>
    <s v="Brokerage "/>
    <x v="2"/>
    <x v="0"/>
    <x v="0"/>
    <m/>
    <x v="0"/>
  </r>
  <r>
    <x v="28"/>
    <x v="261"/>
    <x v="1"/>
    <x v="143"/>
    <x v="143"/>
    <x v="2"/>
    <n v="3"/>
    <x v="4"/>
    <x v="0"/>
    <x v="6"/>
    <x v="0"/>
    <n v="6250"/>
    <d v="2018-09-28T00:00:00"/>
    <s v="Brokerage"/>
    <x v="1"/>
    <x v="0"/>
    <x v="0"/>
    <m/>
    <x v="0"/>
  </r>
  <r>
    <x v="28"/>
    <x v="262"/>
    <x v="0"/>
    <x v="144"/>
    <x v="144"/>
    <x v="2"/>
    <n v="3"/>
    <x v="4"/>
    <x v="0"/>
    <x v="6"/>
    <x v="0"/>
    <n v="18814.25"/>
    <d v="2019-09-28T00:00:00"/>
    <s v="Brokerage"/>
    <x v="1"/>
    <x v="0"/>
    <x v="0"/>
    <m/>
    <x v="0"/>
  </r>
  <r>
    <x v="28"/>
    <x v="263"/>
    <x v="1"/>
    <x v="145"/>
    <x v="145"/>
    <x v="4"/>
    <n v="3"/>
    <x v="4"/>
    <x v="0"/>
    <x v="6"/>
    <x v="0"/>
    <n v="200659.63"/>
    <d v="2019-03-31T00:00:00"/>
    <s v="Brokerage"/>
    <x v="0"/>
    <x v="0"/>
    <x v="0"/>
    <m/>
    <x v="0"/>
  </r>
  <r>
    <x v="28"/>
    <x v="264"/>
    <x v="0"/>
    <x v="16"/>
    <x v="16"/>
    <x v="4"/>
    <n v="3"/>
    <x v="4"/>
    <x v="0"/>
    <x v="6"/>
    <x v="0"/>
    <n v="215165"/>
    <d v="2019-04-01T00:00:00"/>
    <s v="Brokerage"/>
    <x v="1"/>
    <x v="0"/>
    <x v="0"/>
    <m/>
    <x v="0"/>
  </r>
  <r>
    <x v="28"/>
    <x v="265"/>
    <x v="0"/>
    <x v="146"/>
    <x v="146"/>
    <x v="2"/>
    <n v="3"/>
    <x v="4"/>
    <x v="0"/>
    <x v="6"/>
    <x v="2"/>
    <n v="97.35"/>
    <d v="2018-02-07T00:00:00"/>
    <s v="Brokerage"/>
    <x v="0"/>
    <x v="0"/>
    <x v="0"/>
    <m/>
    <x v="0"/>
  </r>
  <r>
    <x v="28"/>
    <x v="266"/>
    <x v="0"/>
    <x v="147"/>
    <x v="53"/>
    <x v="5"/>
    <n v="3"/>
    <x v="4"/>
    <x v="0"/>
    <x v="6"/>
    <x v="2"/>
    <n v="3854.23"/>
    <d v="2019-04-30T00:00:00"/>
    <s v="Brokerage"/>
    <x v="0"/>
    <x v="0"/>
    <x v="0"/>
    <m/>
    <x v="0"/>
  </r>
  <r>
    <x v="28"/>
    <x v="267"/>
    <x v="0"/>
    <x v="148"/>
    <x v="147"/>
    <x v="0"/>
    <n v="3"/>
    <x v="4"/>
    <x v="0"/>
    <x v="6"/>
    <x v="0"/>
    <n v="6739.76"/>
    <d v="2019-02-17T00:00:00"/>
    <s v="Brokerage"/>
    <x v="0"/>
    <x v="0"/>
    <x v="0"/>
    <m/>
    <x v="0"/>
  </r>
  <r>
    <x v="28"/>
    <x v="268"/>
    <x v="0"/>
    <x v="149"/>
    <x v="148"/>
    <x v="2"/>
    <n v="3"/>
    <x v="4"/>
    <x v="0"/>
    <x v="6"/>
    <x v="2"/>
    <n v="6739.76"/>
    <d v="2019-03-04T00:00:00"/>
    <s v="Brokerage"/>
    <x v="0"/>
    <x v="0"/>
    <x v="0"/>
    <m/>
    <x v="0"/>
  </r>
  <r>
    <x v="28"/>
    <x v="269"/>
    <x v="0"/>
    <x v="150"/>
    <x v="149"/>
    <x v="2"/>
    <n v="3"/>
    <x v="4"/>
    <x v="0"/>
    <x v="6"/>
    <x v="2"/>
    <n v="8468.49"/>
    <d v="2019-02-18T00:00:00"/>
    <s v="Brokerage"/>
    <x v="0"/>
    <x v="0"/>
    <x v="0"/>
    <m/>
    <x v="0"/>
  </r>
  <r>
    <x v="28"/>
    <x v="270"/>
    <x v="0"/>
    <x v="150"/>
    <x v="149"/>
    <x v="2"/>
    <n v="3"/>
    <x v="4"/>
    <x v="0"/>
    <x v="6"/>
    <x v="2"/>
    <n v="529.13"/>
    <d v="2019-02-18T00:00:00"/>
    <s v="Brokerage"/>
    <x v="0"/>
    <x v="0"/>
    <x v="0"/>
    <m/>
    <x v="0"/>
  </r>
  <r>
    <x v="28"/>
    <x v="271"/>
    <x v="0"/>
    <x v="151"/>
    <x v="150"/>
    <x v="4"/>
    <n v="1"/>
    <x v="0"/>
    <x v="0"/>
    <x v="2"/>
    <x v="2"/>
    <n v="162500"/>
    <d v="2019-04-05T00:00:00"/>
    <s v="Brokerage"/>
    <x v="0"/>
    <x v="0"/>
    <x v="0"/>
    <m/>
    <x v="0"/>
  </r>
  <r>
    <x v="28"/>
    <x v="272"/>
    <x v="0"/>
    <x v="152"/>
    <x v="151"/>
    <x v="4"/>
    <n v="1"/>
    <x v="0"/>
    <x v="0"/>
    <x v="2"/>
    <x v="2"/>
    <n v="250000"/>
    <d v="2019-04-18T00:00:00"/>
    <s v="Brokerage"/>
    <x v="0"/>
    <x v="0"/>
    <x v="0"/>
    <m/>
    <x v="0"/>
  </r>
  <r>
    <x v="28"/>
    <x v="273"/>
    <x v="1"/>
    <x v="153"/>
    <x v="152"/>
    <x v="1"/>
    <n v="1"/>
    <x v="0"/>
    <x v="0"/>
    <x v="1"/>
    <x v="2"/>
    <n v="78837.100000000006"/>
    <d v="2017-08-02T00:00:00"/>
    <s v="Brokerage"/>
    <x v="3"/>
    <x v="4"/>
    <x v="0"/>
    <m/>
    <x v="0"/>
  </r>
  <r>
    <x v="28"/>
    <x v="274"/>
    <x v="1"/>
    <x v="154"/>
    <x v="153"/>
    <x v="4"/>
    <n v="1"/>
    <x v="0"/>
    <x v="0"/>
    <x v="2"/>
    <x v="0"/>
    <n v="21875"/>
    <d v="2018-03-23T00:00:00"/>
    <s v="Brokerage"/>
    <x v="0"/>
    <x v="0"/>
    <x v="0"/>
    <m/>
    <x v="0"/>
  </r>
  <r>
    <x v="28"/>
    <x v="275"/>
    <x v="0"/>
    <x v="155"/>
    <x v="154"/>
    <x v="4"/>
    <n v="1"/>
    <x v="0"/>
    <x v="0"/>
    <x v="2"/>
    <x v="0"/>
    <n v="59322"/>
    <d v="2019-04-22T00:00:00"/>
    <s v="Brokerage"/>
    <x v="1"/>
    <x v="0"/>
    <x v="0"/>
    <m/>
    <x v="0"/>
  </r>
  <r>
    <x v="28"/>
    <x v="276"/>
    <x v="0"/>
    <x v="154"/>
    <x v="155"/>
    <x v="5"/>
    <n v="1"/>
    <x v="0"/>
    <x v="0"/>
    <x v="1"/>
    <x v="2"/>
    <n v="26763.4"/>
    <d v="2019-12-23T00:00:00"/>
    <s v="Brokerage"/>
    <x v="0"/>
    <x v="0"/>
    <x v="0"/>
    <m/>
    <x v="0"/>
  </r>
  <r>
    <x v="28"/>
    <x v="276"/>
    <x v="0"/>
    <x v="154"/>
    <x v="155"/>
    <x v="5"/>
    <n v="1"/>
    <x v="0"/>
    <x v="0"/>
    <x v="1"/>
    <x v="2"/>
    <n v="26763.4"/>
    <d v="2020-03-23T00:00:00"/>
    <s v="Brokerage"/>
    <x v="0"/>
    <x v="0"/>
    <x v="0"/>
    <m/>
    <x v="0"/>
  </r>
  <r>
    <x v="28"/>
    <x v="276"/>
    <x v="0"/>
    <x v="154"/>
    <x v="155"/>
    <x v="5"/>
    <n v="1"/>
    <x v="0"/>
    <x v="0"/>
    <x v="1"/>
    <x v="2"/>
    <n v="26763.439999999999"/>
    <d v="2018-06-23T00:00:00"/>
    <s v="Brokerage"/>
    <x v="0"/>
    <x v="0"/>
    <x v="0"/>
    <m/>
    <x v="0"/>
  </r>
  <r>
    <x v="28"/>
    <x v="276"/>
    <x v="0"/>
    <x v="154"/>
    <x v="155"/>
    <x v="5"/>
    <n v="1"/>
    <x v="0"/>
    <x v="0"/>
    <x v="1"/>
    <x v="2"/>
    <n v="26763.439999999999"/>
    <d v="2018-09-23T00:00:00"/>
    <s v="Brokerage"/>
    <x v="0"/>
    <x v="0"/>
    <x v="0"/>
    <m/>
    <x v="0"/>
  </r>
  <r>
    <x v="28"/>
    <x v="276"/>
    <x v="0"/>
    <x v="154"/>
    <x v="155"/>
    <x v="5"/>
    <n v="1"/>
    <x v="0"/>
    <x v="0"/>
    <x v="1"/>
    <x v="2"/>
    <n v="26763.439999999999"/>
    <d v="2018-12-23T00:00:00"/>
    <s v="Brokerage"/>
    <x v="0"/>
    <x v="0"/>
    <x v="0"/>
    <m/>
    <x v="0"/>
  </r>
  <r>
    <x v="28"/>
    <x v="276"/>
    <x v="0"/>
    <x v="154"/>
    <x v="155"/>
    <x v="5"/>
    <n v="1"/>
    <x v="0"/>
    <x v="0"/>
    <x v="1"/>
    <x v="2"/>
    <n v="26763.439999999999"/>
    <d v="2019-03-23T00:00:00"/>
    <s v="Brokerage"/>
    <x v="0"/>
    <x v="0"/>
    <x v="0"/>
    <m/>
    <x v="0"/>
  </r>
  <r>
    <x v="28"/>
    <x v="276"/>
    <x v="0"/>
    <x v="154"/>
    <x v="155"/>
    <x v="5"/>
    <n v="1"/>
    <x v="0"/>
    <x v="0"/>
    <x v="1"/>
    <x v="2"/>
    <n v="26763.439999999999"/>
    <d v="2019-06-23T00:00:00"/>
    <s v="Brokerage"/>
    <x v="0"/>
    <x v="0"/>
    <x v="0"/>
    <m/>
    <x v="0"/>
  </r>
  <r>
    <x v="28"/>
    <x v="276"/>
    <x v="0"/>
    <x v="154"/>
    <x v="155"/>
    <x v="5"/>
    <n v="1"/>
    <x v="0"/>
    <x v="0"/>
    <x v="1"/>
    <x v="2"/>
    <n v="26763.439999999999"/>
    <d v="2019-09-23T00:00:00"/>
    <s v="Brokerage"/>
    <x v="0"/>
    <x v="0"/>
    <x v="0"/>
    <m/>
    <x v="0"/>
  </r>
  <r>
    <x v="28"/>
    <x v="276"/>
    <x v="0"/>
    <x v="154"/>
    <x v="155"/>
    <x v="5"/>
    <n v="1"/>
    <x v="0"/>
    <x v="0"/>
    <x v="1"/>
    <x v="2"/>
    <n v="39440.839999999997"/>
    <d v="2018-03-23T00:00:00"/>
    <s v="Brokerage"/>
    <x v="0"/>
    <x v="0"/>
    <x v="0"/>
    <m/>
    <x v="0"/>
  </r>
  <r>
    <x v="28"/>
    <x v="277"/>
    <x v="0"/>
    <x v="156"/>
    <x v="156"/>
    <x v="5"/>
    <n v="1"/>
    <x v="0"/>
    <x v="0"/>
    <x v="1"/>
    <x v="2"/>
    <n v="14274.76"/>
    <d v="2019-11-09T00:00:00"/>
    <s v="Brokerage"/>
    <x v="0"/>
    <x v="0"/>
    <x v="0"/>
    <m/>
    <x v="0"/>
  </r>
  <r>
    <x v="28"/>
    <x v="277"/>
    <x v="0"/>
    <x v="156"/>
    <x v="156"/>
    <x v="5"/>
    <n v="1"/>
    <x v="0"/>
    <x v="0"/>
    <x v="1"/>
    <x v="2"/>
    <n v="14274.76"/>
    <d v="2020-02-09T00:00:00"/>
    <s v="Brokerage"/>
    <x v="0"/>
    <x v="0"/>
    <x v="0"/>
    <m/>
    <x v="0"/>
  </r>
  <r>
    <x v="28"/>
    <x v="277"/>
    <x v="0"/>
    <x v="156"/>
    <x v="156"/>
    <x v="5"/>
    <n v="1"/>
    <x v="0"/>
    <x v="0"/>
    <x v="1"/>
    <x v="2"/>
    <n v="14274.76"/>
    <d v="2020-05-09T00:00:00"/>
    <s v="Brokerage"/>
    <x v="0"/>
    <x v="0"/>
    <x v="0"/>
    <m/>
    <x v="0"/>
  </r>
  <r>
    <x v="28"/>
    <x v="277"/>
    <x v="0"/>
    <x v="156"/>
    <x v="156"/>
    <x v="5"/>
    <n v="1"/>
    <x v="0"/>
    <x v="0"/>
    <x v="1"/>
    <x v="2"/>
    <n v="14274.76"/>
    <d v="2020-08-09T00:00:00"/>
    <s v="Brokerage"/>
    <x v="0"/>
    <x v="0"/>
    <x v="0"/>
    <m/>
    <x v="0"/>
  </r>
  <r>
    <x v="28"/>
    <x v="277"/>
    <x v="0"/>
    <x v="156"/>
    <x v="156"/>
    <x v="5"/>
    <n v="1"/>
    <x v="0"/>
    <x v="0"/>
    <x v="1"/>
    <x v="2"/>
    <n v="14274.76"/>
    <d v="2020-11-09T00:00:00"/>
    <s v="Brokerage"/>
    <x v="0"/>
    <x v="0"/>
    <x v="0"/>
    <m/>
    <x v="0"/>
  </r>
  <r>
    <x v="28"/>
    <x v="277"/>
    <x v="0"/>
    <x v="156"/>
    <x v="156"/>
    <x v="5"/>
    <n v="1"/>
    <x v="0"/>
    <x v="0"/>
    <x v="1"/>
    <x v="2"/>
    <n v="14274.76"/>
    <d v="2021-02-09T00:00:00"/>
    <s v="Brokerage"/>
    <x v="0"/>
    <x v="0"/>
    <x v="0"/>
    <m/>
    <x v="0"/>
  </r>
  <r>
    <x v="28"/>
    <x v="277"/>
    <x v="0"/>
    <x v="156"/>
    <x v="156"/>
    <x v="5"/>
    <n v="1"/>
    <x v="0"/>
    <x v="0"/>
    <x v="1"/>
    <x v="2"/>
    <n v="14274.76"/>
    <d v="2019-02-09T00:00:00"/>
    <s v="Brokerage"/>
    <x v="0"/>
    <x v="0"/>
    <x v="0"/>
    <m/>
    <x v="0"/>
  </r>
  <r>
    <x v="28"/>
    <x v="277"/>
    <x v="0"/>
    <x v="156"/>
    <x v="156"/>
    <x v="5"/>
    <n v="1"/>
    <x v="0"/>
    <x v="0"/>
    <x v="1"/>
    <x v="2"/>
    <n v="14274.76"/>
    <d v="2019-02-09T00:00:00"/>
    <s v="Brokerage"/>
    <x v="0"/>
    <x v="0"/>
    <x v="0"/>
    <m/>
    <x v="0"/>
  </r>
  <r>
    <x v="28"/>
    <x v="277"/>
    <x v="0"/>
    <x v="156"/>
    <x v="156"/>
    <x v="5"/>
    <n v="1"/>
    <x v="0"/>
    <x v="0"/>
    <x v="1"/>
    <x v="2"/>
    <n v="14274.76"/>
    <d v="2019-05-09T00:00:00"/>
    <s v="Brokerage"/>
    <x v="0"/>
    <x v="0"/>
    <x v="0"/>
    <m/>
    <x v="0"/>
  </r>
  <r>
    <x v="28"/>
    <x v="277"/>
    <x v="0"/>
    <x v="156"/>
    <x v="156"/>
    <x v="5"/>
    <n v="1"/>
    <x v="0"/>
    <x v="0"/>
    <x v="1"/>
    <x v="2"/>
    <n v="14274.76"/>
    <d v="2019-08-09T00:00:00"/>
    <s v="Brokerage"/>
    <x v="0"/>
    <x v="0"/>
    <x v="0"/>
    <m/>
    <x v="0"/>
  </r>
  <r>
    <x v="28"/>
    <x v="277"/>
    <x v="0"/>
    <x v="156"/>
    <x v="156"/>
    <x v="5"/>
    <n v="1"/>
    <x v="0"/>
    <x v="0"/>
    <x v="1"/>
    <x v="2"/>
    <n v="14274.8"/>
    <d v="2018-11-09T00:00:00"/>
    <s v="Brokerage"/>
    <x v="0"/>
    <x v="0"/>
    <x v="0"/>
    <m/>
    <x v="0"/>
  </r>
  <r>
    <x v="28"/>
    <x v="277"/>
    <x v="0"/>
    <x v="156"/>
    <x v="156"/>
    <x v="5"/>
    <n v="1"/>
    <x v="0"/>
    <x v="0"/>
    <x v="1"/>
    <x v="2"/>
    <n v="22539.08"/>
    <d v="2018-08-09T00:00:00"/>
    <s v="Brokerage"/>
    <x v="0"/>
    <x v="0"/>
    <x v="0"/>
    <m/>
    <x v="0"/>
  </r>
  <r>
    <x v="28"/>
    <x v="278"/>
    <x v="0"/>
    <x v="157"/>
    <x v="157"/>
    <x v="5"/>
    <n v="1"/>
    <x v="0"/>
    <x v="0"/>
    <x v="1"/>
    <x v="2"/>
    <n v="24072.23"/>
    <d v="2019-12-13T00:00:00"/>
    <s v="Brokerage"/>
    <x v="0"/>
    <x v="0"/>
    <x v="0"/>
    <m/>
    <x v="0"/>
  </r>
  <r>
    <x v="28"/>
    <x v="278"/>
    <x v="0"/>
    <x v="157"/>
    <x v="157"/>
    <x v="5"/>
    <n v="1"/>
    <x v="0"/>
    <x v="0"/>
    <x v="1"/>
    <x v="2"/>
    <n v="24072.23"/>
    <d v="2020-03-13T00:00:00"/>
    <s v="Brokerage"/>
    <x v="0"/>
    <x v="0"/>
    <x v="0"/>
    <m/>
    <x v="0"/>
  </r>
  <r>
    <x v="28"/>
    <x v="278"/>
    <x v="0"/>
    <x v="157"/>
    <x v="157"/>
    <x v="5"/>
    <n v="1"/>
    <x v="0"/>
    <x v="0"/>
    <x v="1"/>
    <x v="2"/>
    <n v="24072.23"/>
    <d v="2020-06-13T00:00:00"/>
    <s v="Brokerage"/>
    <x v="0"/>
    <x v="0"/>
    <x v="0"/>
    <m/>
    <x v="0"/>
  </r>
  <r>
    <x v="28"/>
    <x v="278"/>
    <x v="0"/>
    <x v="157"/>
    <x v="157"/>
    <x v="5"/>
    <n v="1"/>
    <x v="0"/>
    <x v="0"/>
    <x v="1"/>
    <x v="2"/>
    <n v="24072.23"/>
    <d v="2020-09-13T00:00:00"/>
    <s v="Brokerage"/>
    <x v="0"/>
    <x v="0"/>
    <x v="0"/>
    <m/>
    <x v="0"/>
  </r>
  <r>
    <x v="28"/>
    <x v="278"/>
    <x v="0"/>
    <x v="157"/>
    <x v="157"/>
    <x v="5"/>
    <n v="1"/>
    <x v="0"/>
    <x v="0"/>
    <x v="1"/>
    <x v="2"/>
    <n v="24072.23"/>
    <d v="2020-12-13T00:00:00"/>
    <s v="Brokerage"/>
    <x v="0"/>
    <x v="0"/>
    <x v="0"/>
    <m/>
    <x v="0"/>
  </r>
  <r>
    <x v="28"/>
    <x v="278"/>
    <x v="0"/>
    <x v="157"/>
    <x v="157"/>
    <x v="5"/>
    <n v="1"/>
    <x v="0"/>
    <x v="0"/>
    <x v="1"/>
    <x v="2"/>
    <n v="24072.23"/>
    <d v="2019-06-13T00:00:00"/>
    <s v="Brokerage"/>
    <x v="0"/>
    <x v="0"/>
    <x v="0"/>
    <m/>
    <x v="0"/>
  </r>
  <r>
    <x v="28"/>
    <x v="278"/>
    <x v="0"/>
    <x v="157"/>
    <x v="157"/>
    <x v="5"/>
    <n v="1"/>
    <x v="0"/>
    <x v="0"/>
    <x v="1"/>
    <x v="2"/>
    <n v="24072.23"/>
    <d v="2019-09-13T00:00:00"/>
    <s v="Brokerage"/>
    <x v="0"/>
    <x v="0"/>
    <x v="0"/>
    <m/>
    <x v="0"/>
  </r>
  <r>
    <x v="28"/>
    <x v="278"/>
    <x v="0"/>
    <x v="157"/>
    <x v="157"/>
    <x v="5"/>
    <n v="1"/>
    <x v="0"/>
    <x v="0"/>
    <x v="1"/>
    <x v="2"/>
    <n v="24072.26"/>
    <d v="2019-03-13T00:00:00"/>
    <s v="Brokerage"/>
    <x v="0"/>
    <x v="0"/>
    <x v="0"/>
    <m/>
    <x v="0"/>
  </r>
  <r>
    <x v="28"/>
    <x v="278"/>
    <x v="0"/>
    <x v="157"/>
    <x v="157"/>
    <x v="5"/>
    <n v="1"/>
    <x v="0"/>
    <x v="0"/>
    <x v="1"/>
    <x v="2"/>
    <n v="24072.26"/>
    <d v="2019-03-13T00:00:00"/>
    <s v="Brokerage"/>
    <x v="0"/>
    <x v="0"/>
    <x v="0"/>
    <m/>
    <x v="0"/>
  </r>
  <r>
    <x v="28"/>
    <x v="278"/>
    <x v="0"/>
    <x v="157"/>
    <x v="157"/>
    <x v="5"/>
    <n v="1"/>
    <x v="0"/>
    <x v="0"/>
    <x v="1"/>
    <x v="2"/>
    <n v="35521.53"/>
    <d v="2018-12-13T00:00:00"/>
    <s v="Brokerage"/>
    <x v="0"/>
    <x v="0"/>
    <x v="0"/>
    <m/>
    <x v="0"/>
  </r>
  <r>
    <x v="28"/>
    <x v="279"/>
    <x v="0"/>
    <x v="158"/>
    <x v="158"/>
    <x v="5"/>
    <n v="1"/>
    <x v="0"/>
    <x v="0"/>
    <x v="1"/>
    <x v="2"/>
    <n v="31816.79"/>
    <d v="2019-12-11T00:00:00"/>
    <s v="Brokerage"/>
    <x v="0"/>
    <x v="0"/>
    <x v="0"/>
    <m/>
    <x v="0"/>
  </r>
  <r>
    <x v="28"/>
    <x v="279"/>
    <x v="0"/>
    <x v="158"/>
    <x v="158"/>
    <x v="5"/>
    <n v="1"/>
    <x v="0"/>
    <x v="0"/>
    <x v="1"/>
    <x v="2"/>
    <n v="31816.79"/>
    <d v="2020-03-11T00:00:00"/>
    <s v="Brokerage"/>
    <x v="0"/>
    <x v="0"/>
    <x v="0"/>
    <m/>
    <x v="0"/>
  </r>
  <r>
    <x v="28"/>
    <x v="279"/>
    <x v="0"/>
    <x v="158"/>
    <x v="158"/>
    <x v="5"/>
    <n v="1"/>
    <x v="0"/>
    <x v="0"/>
    <x v="1"/>
    <x v="2"/>
    <n v="31816.79"/>
    <d v="2020-06-11T00:00:00"/>
    <s v="Brokerage"/>
    <x v="0"/>
    <x v="0"/>
    <x v="0"/>
    <m/>
    <x v="0"/>
  </r>
  <r>
    <x v="28"/>
    <x v="279"/>
    <x v="0"/>
    <x v="158"/>
    <x v="158"/>
    <x v="5"/>
    <n v="1"/>
    <x v="0"/>
    <x v="0"/>
    <x v="1"/>
    <x v="2"/>
    <n v="31816.79"/>
    <d v="2020-09-11T00:00:00"/>
    <s v="Brokerage"/>
    <x v="0"/>
    <x v="0"/>
    <x v="0"/>
    <m/>
    <x v="0"/>
  </r>
  <r>
    <x v="28"/>
    <x v="279"/>
    <x v="0"/>
    <x v="158"/>
    <x v="158"/>
    <x v="5"/>
    <n v="1"/>
    <x v="0"/>
    <x v="0"/>
    <x v="1"/>
    <x v="2"/>
    <n v="31816.79"/>
    <d v="2020-12-11T00:00:00"/>
    <s v="Brokerage"/>
    <x v="0"/>
    <x v="0"/>
    <x v="0"/>
    <m/>
    <x v="0"/>
  </r>
  <r>
    <x v="28"/>
    <x v="279"/>
    <x v="0"/>
    <x v="158"/>
    <x v="158"/>
    <x v="5"/>
    <n v="1"/>
    <x v="0"/>
    <x v="0"/>
    <x v="1"/>
    <x v="2"/>
    <n v="31816.79"/>
    <d v="2019-09-11T00:00:00"/>
    <s v="Brokerage"/>
    <x v="0"/>
    <x v="0"/>
    <x v="0"/>
    <m/>
    <x v="0"/>
  </r>
  <r>
    <x v="28"/>
    <x v="279"/>
    <x v="0"/>
    <x v="158"/>
    <x v="158"/>
    <x v="5"/>
    <n v="1"/>
    <x v="0"/>
    <x v="0"/>
    <x v="1"/>
    <x v="2"/>
    <n v="31816.79"/>
    <d v="2019-09-11T00:00:00"/>
    <s v="Brokerage"/>
    <x v="0"/>
    <x v="0"/>
    <x v="0"/>
    <m/>
    <x v="0"/>
  </r>
  <r>
    <x v="28"/>
    <x v="279"/>
    <x v="0"/>
    <x v="158"/>
    <x v="158"/>
    <x v="5"/>
    <n v="1"/>
    <x v="0"/>
    <x v="0"/>
    <x v="1"/>
    <x v="2"/>
    <n v="31816.83"/>
    <d v="2019-03-11T00:00:00"/>
    <s v="Brokerage"/>
    <x v="0"/>
    <x v="0"/>
    <x v="0"/>
    <m/>
    <x v="0"/>
  </r>
  <r>
    <x v="28"/>
    <x v="279"/>
    <x v="0"/>
    <x v="158"/>
    <x v="158"/>
    <x v="5"/>
    <n v="1"/>
    <x v="0"/>
    <x v="0"/>
    <x v="1"/>
    <x v="2"/>
    <n v="31816.83"/>
    <d v="2019-03-11T00:00:00"/>
    <s v="Brokerage"/>
    <x v="0"/>
    <x v="0"/>
    <x v="0"/>
    <m/>
    <x v="0"/>
  </r>
  <r>
    <x v="28"/>
    <x v="279"/>
    <x v="0"/>
    <x v="158"/>
    <x v="158"/>
    <x v="5"/>
    <n v="1"/>
    <x v="0"/>
    <x v="0"/>
    <x v="1"/>
    <x v="2"/>
    <n v="31816.83"/>
    <d v="2019-03-11T00:00:00"/>
    <s v="Brokerage"/>
    <x v="0"/>
    <x v="0"/>
    <x v="0"/>
    <m/>
    <x v="0"/>
  </r>
  <r>
    <x v="28"/>
    <x v="279"/>
    <x v="0"/>
    <x v="158"/>
    <x v="158"/>
    <x v="5"/>
    <n v="1"/>
    <x v="0"/>
    <x v="0"/>
    <x v="1"/>
    <x v="2"/>
    <n v="31816.83"/>
    <d v="2019-06-11T00:00:00"/>
    <s v="Brokerage"/>
    <x v="0"/>
    <x v="0"/>
    <x v="0"/>
    <m/>
    <x v="0"/>
  </r>
  <r>
    <x v="28"/>
    <x v="279"/>
    <x v="0"/>
    <x v="158"/>
    <x v="158"/>
    <x v="5"/>
    <n v="1"/>
    <x v="0"/>
    <x v="0"/>
    <x v="1"/>
    <x v="2"/>
    <n v="31816.83"/>
    <d v="2019-06-11T00:00:00"/>
    <s v="Brokerage"/>
    <x v="0"/>
    <x v="0"/>
    <x v="0"/>
    <m/>
    <x v="0"/>
  </r>
  <r>
    <x v="28"/>
    <x v="279"/>
    <x v="0"/>
    <x v="158"/>
    <x v="158"/>
    <x v="5"/>
    <n v="1"/>
    <x v="0"/>
    <x v="0"/>
    <x v="1"/>
    <x v="2"/>
    <n v="46888.34"/>
    <d v="2018-12-11T00:00:00"/>
    <s v="Brokerage"/>
    <x v="0"/>
    <x v="0"/>
    <x v="0"/>
    <m/>
    <x v="0"/>
  </r>
  <r>
    <x v="28"/>
    <x v="279"/>
    <x v="0"/>
    <x v="158"/>
    <x v="158"/>
    <x v="5"/>
    <n v="1"/>
    <x v="0"/>
    <x v="0"/>
    <x v="1"/>
    <x v="2"/>
    <n v="46888.34"/>
    <d v="2018-12-11T00:00:00"/>
    <s v="Brokerage"/>
    <x v="0"/>
    <x v="0"/>
    <x v="0"/>
    <m/>
    <x v="0"/>
  </r>
  <r>
    <x v="28"/>
    <x v="279"/>
    <x v="0"/>
    <x v="158"/>
    <x v="158"/>
    <x v="5"/>
    <n v="1"/>
    <x v="0"/>
    <x v="0"/>
    <x v="1"/>
    <x v="2"/>
    <n v="46888.34"/>
    <d v="2018-12-11T00:00:00"/>
    <s v="Brokerage"/>
    <x v="0"/>
    <x v="0"/>
    <x v="0"/>
    <m/>
    <x v="0"/>
  </r>
  <r>
    <x v="28"/>
    <x v="279"/>
    <x v="0"/>
    <x v="158"/>
    <x v="158"/>
    <x v="5"/>
    <n v="1"/>
    <x v="0"/>
    <x v="0"/>
    <x v="1"/>
    <x v="2"/>
    <n v="46888.34"/>
    <d v="2018-12-11T00:00:00"/>
    <s v="Brokerage"/>
    <x v="0"/>
    <x v="0"/>
    <x v="0"/>
    <m/>
    <x v="0"/>
  </r>
  <r>
    <x v="28"/>
    <x v="280"/>
    <x v="0"/>
    <x v="159"/>
    <x v="159"/>
    <x v="5"/>
    <n v="1"/>
    <x v="0"/>
    <x v="0"/>
    <x v="1"/>
    <x v="2"/>
    <n v="5712.04"/>
    <d v="2019-10-14T00:00:00"/>
    <s v="Brokerage"/>
    <x v="0"/>
    <x v="0"/>
    <x v="0"/>
    <m/>
    <x v="0"/>
  </r>
  <r>
    <x v="28"/>
    <x v="280"/>
    <x v="0"/>
    <x v="159"/>
    <x v="159"/>
    <x v="5"/>
    <n v="1"/>
    <x v="0"/>
    <x v="0"/>
    <x v="1"/>
    <x v="2"/>
    <n v="5712.04"/>
    <d v="2020-01-14T00:00:00"/>
    <s v="Brokerage"/>
    <x v="0"/>
    <x v="0"/>
    <x v="0"/>
    <m/>
    <x v="0"/>
  </r>
  <r>
    <x v="28"/>
    <x v="280"/>
    <x v="0"/>
    <x v="159"/>
    <x v="159"/>
    <x v="5"/>
    <n v="1"/>
    <x v="0"/>
    <x v="0"/>
    <x v="1"/>
    <x v="2"/>
    <n v="5712.04"/>
    <d v="2020-04-14T00:00:00"/>
    <s v="Brokerage"/>
    <x v="0"/>
    <x v="0"/>
    <x v="0"/>
    <m/>
    <x v="0"/>
  </r>
  <r>
    <x v="28"/>
    <x v="280"/>
    <x v="0"/>
    <x v="159"/>
    <x v="159"/>
    <x v="5"/>
    <n v="1"/>
    <x v="0"/>
    <x v="0"/>
    <x v="1"/>
    <x v="2"/>
    <n v="5712.04"/>
    <d v="2020-07-14T00:00:00"/>
    <s v="Brokerage"/>
    <x v="0"/>
    <x v="0"/>
    <x v="0"/>
    <m/>
    <x v="0"/>
  </r>
  <r>
    <x v="28"/>
    <x v="280"/>
    <x v="0"/>
    <x v="159"/>
    <x v="159"/>
    <x v="5"/>
    <n v="1"/>
    <x v="0"/>
    <x v="0"/>
    <x v="1"/>
    <x v="2"/>
    <n v="5712.04"/>
    <d v="2020-10-14T00:00:00"/>
    <s v="Brokerage"/>
    <x v="0"/>
    <x v="0"/>
    <x v="0"/>
    <m/>
    <x v="0"/>
  </r>
  <r>
    <x v="28"/>
    <x v="280"/>
    <x v="0"/>
    <x v="159"/>
    <x v="159"/>
    <x v="5"/>
    <n v="1"/>
    <x v="0"/>
    <x v="0"/>
    <x v="1"/>
    <x v="2"/>
    <n v="5712.04"/>
    <d v="2021-01-14T00:00:00"/>
    <s v="Brokerage"/>
    <x v="0"/>
    <x v="0"/>
    <x v="0"/>
    <m/>
    <x v="0"/>
  </r>
  <r>
    <x v="28"/>
    <x v="280"/>
    <x v="0"/>
    <x v="159"/>
    <x v="159"/>
    <x v="5"/>
    <n v="1"/>
    <x v="0"/>
    <x v="0"/>
    <x v="1"/>
    <x v="2"/>
    <n v="5712.04"/>
    <d v="2021-04-14T00:00:00"/>
    <s v="Brokerage"/>
    <x v="0"/>
    <x v="0"/>
    <x v="0"/>
    <m/>
    <x v="0"/>
  </r>
  <r>
    <x v="28"/>
    <x v="280"/>
    <x v="0"/>
    <x v="159"/>
    <x v="159"/>
    <x v="5"/>
    <n v="1"/>
    <x v="0"/>
    <x v="0"/>
    <x v="1"/>
    <x v="2"/>
    <n v="5712.04"/>
    <d v="2021-07-14T00:00:00"/>
    <s v="Brokerage"/>
    <x v="0"/>
    <x v="0"/>
    <x v="0"/>
    <m/>
    <x v="0"/>
  </r>
  <r>
    <x v="28"/>
    <x v="280"/>
    <x v="0"/>
    <x v="159"/>
    <x v="159"/>
    <x v="5"/>
    <n v="1"/>
    <x v="0"/>
    <x v="0"/>
    <x v="1"/>
    <x v="2"/>
    <n v="5712.04"/>
    <d v="2021-07-14T00:00:00"/>
    <s v="Brokerage"/>
    <x v="0"/>
    <x v="0"/>
    <x v="0"/>
    <m/>
    <x v="0"/>
  </r>
  <r>
    <x v="28"/>
    <x v="280"/>
    <x v="0"/>
    <x v="159"/>
    <x v="159"/>
    <x v="5"/>
    <n v="1"/>
    <x v="0"/>
    <x v="0"/>
    <x v="1"/>
    <x v="2"/>
    <n v="5712.04"/>
    <d v="2021-07-14T00:00:00"/>
    <s v="Brokerage"/>
    <x v="0"/>
    <x v="0"/>
    <x v="0"/>
    <m/>
    <x v="0"/>
  </r>
  <r>
    <x v="28"/>
    <x v="280"/>
    <x v="0"/>
    <x v="159"/>
    <x v="159"/>
    <x v="5"/>
    <n v="1"/>
    <x v="0"/>
    <x v="0"/>
    <x v="1"/>
    <x v="2"/>
    <n v="5712.04"/>
    <d v="2021-07-14T00:00:00"/>
    <s v="Brokerage"/>
    <x v="0"/>
    <x v="0"/>
    <x v="0"/>
    <m/>
    <x v="0"/>
  </r>
  <r>
    <x v="28"/>
    <x v="280"/>
    <x v="0"/>
    <x v="159"/>
    <x v="159"/>
    <x v="5"/>
    <n v="1"/>
    <x v="0"/>
    <x v="0"/>
    <x v="1"/>
    <x v="2"/>
    <n v="5712.04"/>
    <d v="2018-10-14T00:00:00"/>
    <s v="Brokerage"/>
    <x v="0"/>
    <x v="0"/>
    <x v="0"/>
    <m/>
    <x v="0"/>
  </r>
  <r>
    <x v="28"/>
    <x v="280"/>
    <x v="0"/>
    <x v="159"/>
    <x v="159"/>
    <x v="5"/>
    <n v="1"/>
    <x v="0"/>
    <x v="0"/>
    <x v="1"/>
    <x v="2"/>
    <n v="5712.04"/>
    <d v="2019-01-14T00:00:00"/>
    <s v="Brokerage"/>
    <x v="0"/>
    <x v="0"/>
    <x v="0"/>
    <m/>
    <x v="0"/>
  </r>
  <r>
    <x v="28"/>
    <x v="280"/>
    <x v="0"/>
    <x v="159"/>
    <x v="159"/>
    <x v="5"/>
    <n v="1"/>
    <x v="0"/>
    <x v="0"/>
    <x v="1"/>
    <x v="2"/>
    <n v="5712.04"/>
    <d v="2019-04-14T00:00:00"/>
    <s v="Brokerage"/>
    <x v="0"/>
    <x v="0"/>
    <x v="0"/>
    <m/>
    <x v="0"/>
  </r>
  <r>
    <x v="28"/>
    <x v="280"/>
    <x v="0"/>
    <x v="159"/>
    <x v="159"/>
    <x v="5"/>
    <n v="1"/>
    <x v="0"/>
    <x v="0"/>
    <x v="1"/>
    <x v="2"/>
    <n v="5712.04"/>
    <d v="2019-07-14T00:00:00"/>
    <s v="Brokerage"/>
    <x v="0"/>
    <x v="0"/>
    <x v="0"/>
    <m/>
    <x v="0"/>
  </r>
  <r>
    <x v="28"/>
    <x v="280"/>
    <x v="0"/>
    <x v="159"/>
    <x v="159"/>
    <x v="5"/>
    <n v="1"/>
    <x v="0"/>
    <x v="0"/>
    <x v="1"/>
    <x v="2"/>
    <n v="15832.08"/>
    <d v="2018-07-14T00:00:00"/>
    <s v="Brokerage"/>
    <x v="0"/>
    <x v="0"/>
    <x v="0"/>
    <m/>
    <x v="0"/>
  </r>
  <r>
    <x v="28"/>
    <x v="281"/>
    <x v="0"/>
    <x v="159"/>
    <x v="159"/>
    <x v="5"/>
    <n v="1"/>
    <x v="0"/>
    <x v="0"/>
    <x v="1"/>
    <x v="2"/>
    <n v="11198.33"/>
    <d v="2021-07-14T00:00:00"/>
    <s v="Brokerage"/>
    <x v="0"/>
    <x v="0"/>
    <x v="0"/>
    <m/>
    <x v="0"/>
  </r>
  <r>
    <x v="28"/>
    <x v="281"/>
    <x v="0"/>
    <x v="159"/>
    <x v="159"/>
    <x v="5"/>
    <n v="1"/>
    <x v="0"/>
    <x v="0"/>
    <x v="1"/>
    <x v="2"/>
    <n v="11279.55"/>
    <d v="2020-01-14T00:00:00"/>
    <s v="Brokerage"/>
    <x v="0"/>
    <x v="0"/>
    <x v="0"/>
    <m/>
    <x v="0"/>
  </r>
  <r>
    <x v="28"/>
    <x v="281"/>
    <x v="0"/>
    <x v="159"/>
    <x v="159"/>
    <x v="5"/>
    <n v="1"/>
    <x v="0"/>
    <x v="0"/>
    <x v="1"/>
    <x v="2"/>
    <n v="11279.55"/>
    <d v="2020-04-14T00:00:00"/>
    <s v="Brokerage"/>
    <x v="0"/>
    <x v="0"/>
    <x v="0"/>
    <m/>
    <x v="0"/>
  </r>
  <r>
    <x v="28"/>
    <x v="281"/>
    <x v="0"/>
    <x v="159"/>
    <x v="159"/>
    <x v="5"/>
    <n v="1"/>
    <x v="0"/>
    <x v="0"/>
    <x v="1"/>
    <x v="2"/>
    <n v="11279.55"/>
    <d v="2020-07-14T00:00:00"/>
    <s v="Brokerage"/>
    <x v="0"/>
    <x v="0"/>
    <x v="0"/>
    <m/>
    <x v="0"/>
  </r>
  <r>
    <x v="28"/>
    <x v="281"/>
    <x v="0"/>
    <x v="159"/>
    <x v="159"/>
    <x v="5"/>
    <n v="1"/>
    <x v="0"/>
    <x v="0"/>
    <x v="1"/>
    <x v="2"/>
    <n v="11279.55"/>
    <d v="2020-10-14T00:00:00"/>
    <s v="Brokerage"/>
    <x v="0"/>
    <x v="0"/>
    <x v="0"/>
    <m/>
    <x v="0"/>
  </r>
  <r>
    <x v="28"/>
    <x v="281"/>
    <x v="0"/>
    <x v="159"/>
    <x v="159"/>
    <x v="5"/>
    <n v="1"/>
    <x v="0"/>
    <x v="0"/>
    <x v="1"/>
    <x v="2"/>
    <n v="11279.55"/>
    <d v="2021-01-14T00:00:00"/>
    <s v="Brokerage"/>
    <x v="0"/>
    <x v="0"/>
    <x v="0"/>
    <m/>
    <x v="0"/>
  </r>
  <r>
    <x v="28"/>
    <x v="281"/>
    <x v="0"/>
    <x v="159"/>
    <x v="159"/>
    <x v="5"/>
    <n v="1"/>
    <x v="0"/>
    <x v="0"/>
    <x v="1"/>
    <x v="2"/>
    <n v="11279.55"/>
    <d v="2021-04-14T00:00:00"/>
    <s v="Brokerage"/>
    <x v="0"/>
    <x v="0"/>
    <x v="0"/>
    <m/>
    <x v="0"/>
  </r>
  <r>
    <x v="28"/>
    <x v="281"/>
    <x v="0"/>
    <x v="159"/>
    <x v="159"/>
    <x v="5"/>
    <n v="1"/>
    <x v="0"/>
    <x v="0"/>
    <x v="1"/>
    <x v="2"/>
    <n v="11279.55"/>
    <d v="2018-10-14T00:00:00"/>
    <s v="Brokerage"/>
    <x v="0"/>
    <x v="0"/>
    <x v="0"/>
    <m/>
    <x v="0"/>
  </r>
  <r>
    <x v="28"/>
    <x v="281"/>
    <x v="0"/>
    <x v="159"/>
    <x v="159"/>
    <x v="5"/>
    <n v="1"/>
    <x v="0"/>
    <x v="0"/>
    <x v="1"/>
    <x v="2"/>
    <n v="11279.55"/>
    <d v="2019-01-14T00:00:00"/>
    <s v="Brokerage"/>
    <x v="0"/>
    <x v="0"/>
    <x v="0"/>
    <m/>
    <x v="0"/>
  </r>
  <r>
    <x v="28"/>
    <x v="281"/>
    <x v="0"/>
    <x v="159"/>
    <x v="159"/>
    <x v="5"/>
    <n v="1"/>
    <x v="0"/>
    <x v="0"/>
    <x v="1"/>
    <x v="2"/>
    <n v="11279.55"/>
    <d v="2019-04-14T00:00:00"/>
    <s v="Brokerage"/>
    <x v="0"/>
    <x v="0"/>
    <x v="0"/>
    <m/>
    <x v="0"/>
  </r>
  <r>
    <x v="28"/>
    <x v="281"/>
    <x v="0"/>
    <x v="159"/>
    <x v="159"/>
    <x v="5"/>
    <n v="1"/>
    <x v="0"/>
    <x v="0"/>
    <x v="1"/>
    <x v="2"/>
    <n v="11279.55"/>
    <d v="2019-07-14T00:00:00"/>
    <s v="Brokerage"/>
    <x v="0"/>
    <x v="0"/>
    <x v="0"/>
    <m/>
    <x v="0"/>
  </r>
  <r>
    <x v="28"/>
    <x v="281"/>
    <x v="0"/>
    <x v="159"/>
    <x v="159"/>
    <x v="5"/>
    <n v="1"/>
    <x v="0"/>
    <x v="0"/>
    <x v="1"/>
    <x v="2"/>
    <n v="11279.55"/>
    <d v="2019-10-14T00:00:00"/>
    <s v="Brokerage"/>
    <x v="0"/>
    <x v="0"/>
    <x v="0"/>
    <m/>
    <x v="0"/>
  </r>
  <r>
    <x v="28"/>
    <x v="281"/>
    <x v="0"/>
    <x v="159"/>
    <x v="159"/>
    <x v="5"/>
    <n v="1"/>
    <x v="0"/>
    <x v="0"/>
    <x v="1"/>
    <x v="2"/>
    <n v="27256.2"/>
    <d v="2018-07-14T00:00:00"/>
    <s v="Brokerage"/>
    <x v="0"/>
    <x v="0"/>
    <x v="0"/>
    <m/>
    <x v="0"/>
  </r>
  <r>
    <x v="28"/>
    <x v="282"/>
    <x v="0"/>
    <x v="99"/>
    <x v="160"/>
    <x v="5"/>
    <n v="1"/>
    <x v="0"/>
    <x v="0"/>
    <x v="1"/>
    <x v="2"/>
    <n v="2426.0300000000002"/>
    <d v="2020-12-14T00:00:00"/>
    <s v="Brokerage"/>
    <x v="0"/>
    <x v="0"/>
    <x v="0"/>
    <m/>
    <x v="0"/>
  </r>
  <r>
    <x v="28"/>
    <x v="282"/>
    <x v="0"/>
    <x v="99"/>
    <x v="160"/>
    <x v="5"/>
    <n v="1"/>
    <x v="0"/>
    <x v="0"/>
    <x v="1"/>
    <x v="2"/>
    <n v="2426.06"/>
    <d v="2019-12-14T00:00:00"/>
    <s v="Brokerage"/>
    <x v="0"/>
    <x v="0"/>
    <x v="0"/>
    <m/>
    <x v="0"/>
  </r>
  <r>
    <x v="28"/>
    <x v="282"/>
    <x v="0"/>
    <x v="99"/>
    <x v="160"/>
    <x v="5"/>
    <n v="1"/>
    <x v="0"/>
    <x v="0"/>
    <x v="1"/>
    <x v="2"/>
    <n v="2426.06"/>
    <d v="2020-03-14T00:00:00"/>
    <s v="Brokerage"/>
    <x v="0"/>
    <x v="0"/>
    <x v="0"/>
    <m/>
    <x v="0"/>
  </r>
  <r>
    <x v="28"/>
    <x v="282"/>
    <x v="0"/>
    <x v="99"/>
    <x v="160"/>
    <x v="5"/>
    <n v="1"/>
    <x v="0"/>
    <x v="0"/>
    <x v="1"/>
    <x v="2"/>
    <n v="2426.06"/>
    <d v="2020-06-14T00:00:00"/>
    <s v="Brokerage"/>
    <x v="0"/>
    <x v="0"/>
    <x v="0"/>
    <m/>
    <x v="0"/>
  </r>
  <r>
    <x v="28"/>
    <x v="282"/>
    <x v="0"/>
    <x v="99"/>
    <x v="160"/>
    <x v="5"/>
    <n v="1"/>
    <x v="0"/>
    <x v="0"/>
    <x v="1"/>
    <x v="2"/>
    <n v="2426.06"/>
    <d v="2020-09-14T00:00:00"/>
    <s v="Brokerage"/>
    <x v="0"/>
    <x v="0"/>
    <x v="0"/>
    <m/>
    <x v="0"/>
  </r>
  <r>
    <x v="28"/>
    <x v="282"/>
    <x v="0"/>
    <x v="99"/>
    <x v="160"/>
    <x v="5"/>
    <n v="1"/>
    <x v="0"/>
    <x v="0"/>
    <x v="1"/>
    <x v="2"/>
    <n v="2426.06"/>
    <d v="2019-03-14T00:00:00"/>
    <s v="Brokerage"/>
    <x v="0"/>
    <x v="0"/>
    <x v="0"/>
    <m/>
    <x v="0"/>
  </r>
  <r>
    <x v="28"/>
    <x v="282"/>
    <x v="0"/>
    <x v="99"/>
    <x v="160"/>
    <x v="5"/>
    <n v="1"/>
    <x v="0"/>
    <x v="0"/>
    <x v="1"/>
    <x v="2"/>
    <n v="2426.06"/>
    <d v="2019-06-14T00:00:00"/>
    <s v="Brokerage"/>
    <x v="0"/>
    <x v="0"/>
    <x v="0"/>
    <m/>
    <x v="0"/>
  </r>
  <r>
    <x v="28"/>
    <x v="282"/>
    <x v="0"/>
    <x v="99"/>
    <x v="160"/>
    <x v="5"/>
    <n v="1"/>
    <x v="0"/>
    <x v="0"/>
    <x v="1"/>
    <x v="2"/>
    <n v="2426.06"/>
    <d v="2019-09-14T00:00:00"/>
    <s v="Brokerage"/>
    <x v="0"/>
    <x v="0"/>
    <x v="0"/>
    <m/>
    <x v="0"/>
  </r>
  <r>
    <x v="28"/>
    <x v="282"/>
    <x v="0"/>
    <x v="99"/>
    <x v="160"/>
    <x v="5"/>
    <n v="1"/>
    <x v="0"/>
    <x v="0"/>
    <x v="1"/>
    <x v="2"/>
    <n v="6203.49"/>
    <d v="2018-12-14T00:00:00"/>
    <s v="Brokerage"/>
    <x v="0"/>
    <x v="0"/>
    <x v="0"/>
    <m/>
    <x v="0"/>
  </r>
  <r>
    <x v="28"/>
    <x v="283"/>
    <x v="0"/>
    <x v="160"/>
    <x v="161"/>
    <x v="1"/>
    <n v="11"/>
    <x v="8"/>
    <x v="0"/>
    <x v="1"/>
    <x v="2"/>
    <n v="137712.39000000001"/>
    <d v="2019-06-26T00:00:00"/>
    <s v="Brokerage"/>
    <x v="0"/>
    <x v="0"/>
    <x v="0"/>
    <m/>
    <x v="0"/>
  </r>
  <r>
    <x v="28"/>
    <x v="284"/>
    <x v="0"/>
    <x v="88"/>
    <x v="118"/>
    <x v="5"/>
    <n v="1"/>
    <x v="0"/>
    <x v="0"/>
    <x v="1"/>
    <x v="2"/>
    <n v="21929.45"/>
    <d v="2019-03-01T00:00:00"/>
    <s v="Brokerage"/>
    <x v="1"/>
    <x v="0"/>
    <x v="0"/>
    <m/>
    <x v="0"/>
  </r>
  <r>
    <x v="28"/>
    <x v="285"/>
    <x v="1"/>
    <x v="161"/>
    <x v="27"/>
    <x v="5"/>
    <n v="1"/>
    <x v="0"/>
    <x v="0"/>
    <x v="1"/>
    <x v="2"/>
    <n v="55777.3"/>
    <d v="2016-08-29T00:00:00"/>
    <s v="Brokerage"/>
    <x v="0"/>
    <x v="0"/>
    <x v="0"/>
    <m/>
    <x v="0"/>
  </r>
  <r>
    <x v="28"/>
    <x v="286"/>
    <x v="1"/>
    <x v="162"/>
    <x v="162"/>
    <x v="5"/>
    <n v="1"/>
    <x v="0"/>
    <x v="0"/>
    <x v="1"/>
    <x v="2"/>
    <n v="101109.75"/>
    <d v="2018-08-25T00:00:00"/>
    <s v="Brokerage"/>
    <x v="3"/>
    <x v="5"/>
    <x v="0"/>
    <m/>
    <x v="0"/>
  </r>
  <r>
    <x v="28"/>
    <x v="287"/>
    <x v="0"/>
    <x v="163"/>
    <x v="163"/>
    <x v="5"/>
    <n v="1"/>
    <x v="0"/>
    <x v="0"/>
    <x v="1"/>
    <x v="1"/>
    <n v="31589.25"/>
    <d v="2017-12-23T00:00:00"/>
    <s v="Brokerage"/>
    <x v="2"/>
    <x v="0"/>
    <x v="0"/>
    <m/>
    <x v="0"/>
  </r>
  <r>
    <x v="28"/>
    <x v="287"/>
    <x v="0"/>
    <x v="163"/>
    <x v="163"/>
    <x v="5"/>
    <n v="1"/>
    <x v="0"/>
    <x v="0"/>
    <x v="1"/>
    <x v="1"/>
    <n v="31589.25"/>
    <d v="2018-03-23T00:00:00"/>
    <s v="Brokerage"/>
    <x v="2"/>
    <x v="0"/>
    <x v="0"/>
    <m/>
    <x v="0"/>
  </r>
  <r>
    <x v="28"/>
    <x v="287"/>
    <x v="0"/>
    <x v="163"/>
    <x v="163"/>
    <x v="5"/>
    <n v="1"/>
    <x v="0"/>
    <x v="0"/>
    <x v="1"/>
    <x v="1"/>
    <n v="31589.25"/>
    <d v="2018-06-23T00:00:00"/>
    <s v="Brokerage"/>
    <x v="2"/>
    <x v="0"/>
    <x v="0"/>
    <m/>
    <x v="0"/>
  </r>
  <r>
    <x v="28"/>
    <x v="287"/>
    <x v="0"/>
    <x v="163"/>
    <x v="163"/>
    <x v="5"/>
    <n v="1"/>
    <x v="0"/>
    <x v="0"/>
    <x v="1"/>
    <x v="1"/>
    <n v="31589.25"/>
    <d v="2018-09-23T00:00:00"/>
    <s v="Brokerage"/>
    <x v="2"/>
    <x v="0"/>
    <x v="0"/>
    <m/>
    <x v="0"/>
  </r>
  <r>
    <x v="28"/>
    <x v="287"/>
    <x v="0"/>
    <x v="163"/>
    <x v="163"/>
    <x v="5"/>
    <n v="1"/>
    <x v="0"/>
    <x v="0"/>
    <x v="1"/>
    <x v="1"/>
    <n v="31589.25"/>
    <d v="2018-12-23T00:00:00"/>
    <s v="Brokerage"/>
    <x v="2"/>
    <x v="0"/>
    <x v="0"/>
    <m/>
    <x v="0"/>
  </r>
  <r>
    <x v="28"/>
    <x v="287"/>
    <x v="0"/>
    <x v="163"/>
    <x v="163"/>
    <x v="5"/>
    <n v="1"/>
    <x v="0"/>
    <x v="0"/>
    <x v="1"/>
    <x v="1"/>
    <n v="31589.25"/>
    <d v="2019-03-23T00:00:00"/>
    <s v="Brokerage"/>
    <x v="2"/>
    <x v="0"/>
    <x v="0"/>
    <m/>
    <x v="0"/>
  </r>
  <r>
    <x v="28"/>
    <x v="287"/>
    <x v="0"/>
    <x v="163"/>
    <x v="163"/>
    <x v="5"/>
    <n v="1"/>
    <x v="0"/>
    <x v="0"/>
    <x v="1"/>
    <x v="1"/>
    <n v="31589.3"/>
    <d v="2016-12-23T00:00:00"/>
    <s v="Brokerage"/>
    <x v="2"/>
    <x v="0"/>
    <x v="0"/>
    <m/>
    <x v="0"/>
  </r>
  <r>
    <x v="28"/>
    <x v="287"/>
    <x v="0"/>
    <x v="163"/>
    <x v="163"/>
    <x v="5"/>
    <n v="1"/>
    <x v="0"/>
    <x v="0"/>
    <x v="1"/>
    <x v="1"/>
    <n v="31589.3"/>
    <d v="2017-03-23T00:00:00"/>
    <s v="Brokerage"/>
    <x v="2"/>
    <x v="0"/>
    <x v="0"/>
    <m/>
    <x v="0"/>
  </r>
  <r>
    <x v="28"/>
    <x v="287"/>
    <x v="0"/>
    <x v="163"/>
    <x v="163"/>
    <x v="5"/>
    <n v="1"/>
    <x v="0"/>
    <x v="0"/>
    <x v="1"/>
    <x v="1"/>
    <n v="31589.3"/>
    <d v="2017-06-23T00:00:00"/>
    <s v="Brokerage"/>
    <x v="2"/>
    <x v="0"/>
    <x v="0"/>
    <m/>
    <x v="0"/>
  </r>
  <r>
    <x v="28"/>
    <x v="287"/>
    <x v="0"/>
    <x v="163"/>
    <x v="163"/>
    <x v="5"/>
    <n v="1"/>
    <x v="0"/>
    <x v="0"/>
    <x v="1"/>
    <x v="1"/>
    <n v="31589.3"/>
    <d v="2017-09-23T00:00:00"/>
    <s v="Brokerage"/>
    <x v="2"/>
    <x v="0"/>
    <x v="0"/>
    <m/>
    <x v="0"/>
  </r>
  <r>
    <x v="28"/>
    <x v="287"/>
    <x v="0"/>
    <x v="163"/>
    <x v="163"/>
    <x v="5"/>
    <n v="1"/>
    <x v="0"/>
    <x v="0"/>
    <x v="1"/>
    <x v="1"/>
    <n v="183374.9"/>
    <d v="2016-09-23T00:00:00"/>
    <s v="Brokerage"/>
    <x v="2"/>
    <x v="0"/>
    <x v="0"/>
    <m/>
    <x v="0"/>
  </r>
  <r>
    <x v="28"/>
    <x v="287"/>
    <x v="0"/>
    <x v="163"/>
    <x v="163"/>
    <x v="5"/>
    <n v="1"/>
    <x v="0"/>
    <x v="0"/>
    <x v="1"/>
    <x v="1"/>
    <n v="0"/>
    <m/>
    <s v="Brokerage "/>
    <x v="2"/>
    <x v="0"/>
    <x v="0"/>
    <m/>
    <x v="0"/>
  </r>
  <r>
    <x v="28"/>
    <x v="287"/>
    <x v="0"/>
    <x v="163"/>
    <x v="163"/>
    <x v="5"/>
    <n v="1"/>
    <x v="0"/>
    <x v="0"/>
    <x v="1"/>
    <x v="1"/>
    <n v="0"/>
    <m/>
    <s v="Brokerage "/>
    <x v="2"/>
    <x v="0"/>
    <x v="0"/>
    <m/>
    <x v="0"/>
  </r>
  <r>
    <x v="28"/>
    <x v="287"/>
    <x v="0"/>
    <x v="163"/>
    <x v="163"/>
    <x v="5"/>
    <n v="1"/>
    <x v="0"/>
    <x v="0"/>
    <x v="1"/>
    <x v="1"/>
    <n v="0"/>
    <m/>
    <s v="Brokerage "/>
    <x v="2"/>
    <x v="0"/>
    <x v="0"/>
    <m/>
    <x v="0"/>
  </r>
  <r>
    <x v="28"/>
    <x v="288"/>
    <x v="0"/>
    <x v="164"/>
    <x v="164"/>
    <x v="1"/>
    <n v="1"/>
    <x v="0"/>
    <x v="0"/>
    <x v="1"/>
    <x v="2"/>
    <n v="10118.39"/>
    <d v="2017-10-21T00:00:00"/>
    <s v="Brokerage"/>
    <x v="0"/>
    <x v="0"/>
    <x v="0"/>
    <m/>
    <x v="0"/>
  </r>
  <r>
    <x v="28"/>
    <x v="289"/>
    <x v="0"/>
    <x v="164"/>
    <x v="164"/>
    <x v="2"/>
    <n v="1"/>
    <x v="0"/>
    <x v="0"/>
    <x v="1"/>
    <x v="2"/>
    <n v="2254.63"/>
    <d v="2017-10-21T00:00:00"/>
    <s v="Brokerage"/>
    <x v="0"/>
    <x v="0"/>
    <x v="0"/>
    <m/>
    <x v="0"/>
  </r>
  <r>
    <x v="28"/>
    <x v="290"/>
    <x v="0"/>
    <x v="165"/>
    <x v="165"/>
    <x v="5"/>
    <n v="11"/>
    <x v="8"/>
    <x v="0"/>
    <x v="1"/>
    <x v="2"/>
    <n v="0"/>
    <d v="2015-10-13T00:00:00"/>
    <s v="Brokerage"/>
    <x v="0"/>
    <x v="0"/>
    <x v="0"/>
    <m/>
    <x v="0"/>
  </r>
  <r>
    <x v="28"/>
    <x v="291"/>
    <x v="0"/>
    <x v="166"/>
    <x v="166"/>
    <x v="5"/>
    <n v="11"/>
    <x v="8"/>
    <x v="0"/>
    <x v="1"/>
    <x v="2"/>
    <n v="0"/>
    <d v="2017-05-19T00:00:00"/>
    <s v="Brokerage"/>
    <x v="0"/>
    <x v="0"/>
    <x v="0"/>
    <m/>
    <x v="0"/>
  </r>
  <r>
    <x v="28"/>
    <x v="292"/>
    <x v="0"/>
    <x v="167"/>
    <x v="167"/>
    <x v="4"/>
    <n v="1"/>
    <x v="0"/>
    <x v="0"/>
    <x v="2"/>
    <x v="2"/>
    <n v="118750"/>
    <d v="2018-05-29T00:00:00"/>
    <s v="Brokerage"/>
    <x v="0"/>
    <x v="0"/>
    <x v="0"/>
    <m/>
    <x v="0"/>
  </r>
  <r>
    <x v="28"/>
    <x v="293"/>
    <x v="0"/>
    <x v="168"/>
    <x v="168"/>
    <x v="5"/>
    <n v="1"/>
    <x v="0"/>
    <x v="0"/>
    <x v="1"/>
    <x v="1"/>
    <n v="93516.75"/>
    <d v="2020-05-07T00:00:00"/>
    <s v="Brokerage"/>
    <x v="0"/>
    <x v="0"/>
    <x v="0"/>
    <m/>
    <x v="0"/>
  </r>
  <r>
    <x v="28"/>
    <x v="293"/>
    <x v="0"/>
    <x v="168"/>
    <x v="168"/>
    <x v="5"/>
    <n v="1"/>
    <x v="0"/>
    <x v="0"/>
    <x v="1"/>
    <x v="1"/>
    <n v="93516.75"/>
    <d v="2020-05-07T00:00:00"/>
    <s v="Brokerage"/>
    <x v="0"/>
    <x v="0"/>
    <x v="0"/>
    <m/>
    <x v="0"/>
  </r>
  <r>
    <x v="28"/>
    <x v="293"/>
    <x v="0"/>
    <x v="168"/>
    <x v="168"/>
    <x v="5"/>
    <n v="1"/>
    <x v="0"/>
    <x v="0"/>
    <x v="1"/>
    <x v="1"/>
    <n v="93516.75"/>
    <d v="2020-05-07T00:00:00"/>
    <s v="Brokerage"/>
    <x v="0"/>
    <x v="0"/>
    <x v="0"/>
    <m/>
    <x v="0"/>
  </r>
  <r>
    <x v="28"/>
    <x v="293"/>
    <x v="0"/>
    <x v="168"/>
    <x v="168"/>
    <x v="5"/>
    <n v="1"/>
    <x v="0"/>
    <x v="0"/>
    <x v="1"/>
    <x v="1"/>
    <n v="93517.25"/>
    <d v="2020-01-25T00:00:00"/>
    <s v="Brokerage"/>
    <x v="0"/>
    <x v="0"/>
    <x v="0"/>
    <m/>
    <x v="0"/>
  </r>
  <r>
    <x v="28"/>
    <x v="293"/>
    <x v="0"/>
    <x v="168"/>
    <x v="168"/>
    <x v="5"/>
    <n v="1"/>
    <x v="0"/>
    <x v="0"/>
    <x v="1"/>
    <x v="1"/>
    <n v="100710.88"/>
    <d v="2018-12-09T00:00:00"/>
    <s v="Brokerage"/>
    <x v="0"/>
    <x v="0"/>
    <x v="0"/>
    <m/>
    <x v="0"/>
  </r>
  <r>
    <x v="28"/>
    <x v="293"/>
    <x v="0"/>
    <x v="168"/>
    <x v="168"/>
    <x v="5"/>
    <n v="1"/>
    <x v="0"/>
    <x v="0"/>
    <x v="1"/>
    <x v="1"/>
    <n v="100710.88"/>
    <d v="2019-03-22T00:00:00"/>
    <s v="Brokerage"/>
    <x v="0"/>
    <x v="0"/>
    <x v="0"/>
    <m/>
    <x v="0"/>
  </r>
  <r>
    <x v="28"/>
    <x v="293"/>
    <x v="0"/>
    <x v="168"/>
    <x v="168"/>
    <x v="5"/>
    <n v="1"/>
    <x v="0"/>
    <x v="0"/>
    <x v="1"/>
    <x v="1"/>
    <n v="100710.88"/>
    <d v="2019-07-03T00:00:00"/>
    <s v="Brokerage"/>
    <x v="0"/>
    <x v="0"/>
    <x v="0"/>
    <m/>
    <x v="0"/>
  </r>
  <r>
    <x v="28"/>
    <x v="293"/>
    <x v="0"/>
    <x v="168"/>
    <x v="168"/>
    <x v="5"/>
    <n v="1"/>
    <x v="0"/>
    <x v="0"/>
    <x v="1"/>
    <x v="1"/>
    <n v="100710.88"/>
    <d v="2019-10-14T00:00:00"/>
    <s v="Brokerage"/>
    <x v="0"/>
    <x v="0"/>
    <x v="0"/>
    <m/>
    <x v="0"/>
  </r>
  <r>
    <x v="28"/>
    <x v="293"/>
    <x v="0"/>
    <x v="168"/>
    <x v="168"/>
    <x v="5"/>
    <n v="1"/>
    <x v="0"/>
    <x v="0"/>
    <x v="1"/>
    <x v="1"/>
    <n v="129485.38"/>
    <d v="2018-08-28T00:00:00"/>
    <s v="Brokerage"/>
    <x v="0"/>
    <x v="0"/>
    <x v="0"/>
    <m/>
    <x v="0"/>
  </r>
  <r>
    <x v="28"/>
    <x v="294"/>
    <x v="0"/>
    <x v="169"/>
    <x v="169"/>
    <x v="5"/>
    <n v="1"/>
    <x v="0"/>
    <x v="0"/>
    <x v="1"/>
    <x v="2"/>
    <n v="53711"/>
    <d v="2018-12-06T00:00:00"/>
    <s v="Brokerage"/>
    <x v="0"/>
    <x v="0"/>
    <x v="0"/>
    <m/>
    <x v="0"/>
  </r>
  <r>
    <x v="28"/>
    <x v="295"/>
    <x v="0"/>
    <x v="170"/>
    <x v="170"/>
    <x v="5"/>
    <n v="1"/>
    <x v="0"/>
    <x v="0"/>
    <x v="1"/>
    <x v="2"/>
    <n v="49576"/>
    <d v="2019-03-26T00:00:00"/>
    <s v="Brokerage"/>
    <x v="0"/>
    <x v="0"/>
    <x v="0"/>
    <m/>
    <x v="0"/>
  </r>
  <r>
    <x v="28"/>
    <x v="296"/>
    <x v="0"/>
    <x v="171"/>
    <x v="171"/>
    <x v="5"/>
    <n v="1"/>
    <x v="0"/>
    <x v="0"/>
    <x v="1"/>
    <x v="2"/>
    <n v="0"/>
    <d v="2016-09-21T00:00:00"/>
    <s v="Brokerage"/>
    <x v="2"/>
    <x v="0"/>
    <x v="0"/>
    <m/>
    <x v="0"/>
  </r>
  <r>
    <x v="28"/>
    <x v="296"/>
    <x v="0"/>
    <x v="171"/>
    <x v="171"/>
    <x v="5"/>
    <n v="1"/>
    <x v="0"/>
    <x v="0"/>
    <x v="1"/>
    <x v="2"/>
    <m/>
    <d v="2018-09-21T00:00:00"/>
    <s v="Brokerage "/>
    <x v="2"/>
    <x v="0"/>
    <x v="0"/>
    <m/>
    <x v="0"/>
  </r>
  <r>
    <x v="28"/>
    <x v="296"/>
    <x v="0"/>
    <x v="171"/>
    <x v="171"/>
    <x v="5"/>
    <n v="1"/>
    <x v="0"/>
    <x v="0"/>
    <x v="1"/>
    <x v="2"/>
    <m/>
    <d v="2018-12-21T00:00:00"/>
    <s v="Brokerage "/>
    <x v="2"/>
    <x v="0"/>
    <x v="0"/>
    <m/>
    <x v="0"/>
  </r>
  <r>
    <x v="28"/>
    <x v="297"/>
    <x v="0"/>
    <x v="172"/>
    <x v="122"/>
    <x v="5"/>
    <n v="1"/>
    <x v="0"/>
    <x v="0"/>
    <x v="1"/>
    <x v="2"/>
    <n v="64971"/>
    <d v="2018-12-01T00:00:00"/>
    <s v="Brokerage"/>
    <x v="0"/>
    <x v="0"/>
    <x v="0"/>
    <m/>
    <x v="0"/>
  </r>
  <r>
    <x v="29"/>
    <x v="298"/>
    <x v="0"/>
    <x v="173"/>
    <x v="172"/>
    <x v="0"/>
    <n v="1"/>
    <x v="0"/>
    <x v="0"/>
    <x v="0"/>
    <x v="0"/>
    <n v="66188.759999999995"/>
    <d v="2019-06-30T00:00:00"/>
    <s v="Brokerage"/>
    <x v="1"/>
    <x v="0"/>
    <x v="0"/>
    <m/>
    <x v="0"/>
  </r>
  <r>
    <x v="29"/>
    <x v="299"/>
    <x v="0"/>
    <x v="174"/>
    <x v="173"/>
    <x v="0"/>
    <n v="1"/>
    <x v="0"/>
    <x v="0"/>
    <x v="0"/>
    <x v="2"/>
    <n v="37754.15"/>
    <d v="2018-06-30T00:00:00"/>
    <s v="Brokerage"/>
    <x v="0"/>
    <x v="0"/>
    <x v="0"/>
    <m/>
    <x v="0"/>
  </r>
  <r>
    <x v="29"/>
    <x v="300"/>
    <x v="0"/>
    <x v="23"/>
    <x v="23"/>
    <x v="1"/>
    <n v="1"/>
    <x v="0"/>
    <x v="0"/>
    <x v="4"/>
    <x v="0"/>
    <n v="48325.760000000002"/>
    <d v="2019-09-01T00:00:00"/>
    <s v="Brokerage"/>
    <x v="1"/>
    <x v="0"/>
    <x v="0"/>
    <m/>
    <x v="0"/>
  </r>
  <r>
    <x v="29"/>
    <x v="29"/>
    <x v="0"/>
    <x v="24"/>
    <x v="24"/>
    <x v="1"/>
    <n v="1"/>
    <x v="0"/>
    <x v="0"/>
    <x v="4"/>
    <x v="0"/>
    <n v="5763.57"/>
    <d v="2018-09-01T00:00:00"/>
    <s v="Brokerage"/>
    <x v="0"/>
    <x v="0"/>
    <x v="0"/>
    <m/>
    <x v="0"/>
  </r>
  <r>
    <x v="29"/>
    <x v="29"/>
    <x v="1"/>
    <x v="24"/>
    <x v="24"/>
    <x v="1"/>
    <n v="1"/>
    <x v="0"/>
    <x v="0"/>
    <x v="4"/>
    <x v="0"/>
    <n v="5721.71"/>
    <d v="2018-09-01T00:00:00"/>
    <s v="Brokerage"/>
    <x v="0"/>
    <x v="0"/>
    <x v="0"/>
    <m/>
    <x v="0"/>
  </r>
  <r>
    <x v="29"/>
    <x v="301"/>
    <x v="1"/>
    <x v="175"/>
    <x v="174"/>
    <x v="0"/>
    <n v="5"/>
    <x v="7"/>
    <x v="0"/>
    <x v="0"/>
    <x v="0"/>
    <n v="50101.73"/>
    <d v="2018-06-30T00:00:00"/>
    <s v="Brokerage"/>
    <x v="0"/>
    <x v="0"/>
    <x v="0"/>
    <m/>
    <x v="0"/>
  </r>
  <r>
    <x v="29"/>
    <x v="302"/>
    <x v="1"/>
    <x v="176"/>
    <x v="175"/>
    <x v="2"/>
    <n v="1"/>
    <x v="0"/>
    <x v="0"/>
    <x v="8"/>
    <x v="0"/>
    <n v="2940.49"/>
    <d v="2018-01-12T00:00:00"/>
    <s v="Brokerage"/>
    <x v="3"/>
    <x v="1"/>
    <x v="0"/>
    <m/>
    <x v="0"/>
  </r>
  <r>
    <x v="29"/>
    <x v="303"/>
    <x v="0"/>
    <x v="177"/>
    <x v="176"/>
    <x v="2"/>
    <n v="1"/>
    <x v="0"/>
    <x v="0"/>
    <x v="8"/>
    <x v="0"/>
    <n v="3073.94"/>
    <d v="2019-01-12T00:00:00"/>
    <s v="Brokerage"/>
    <x v="1"/>
    <x v="0"/>
    <x v="0"/>
    <m/>
    <x v="0"/>
  </r>
  <r>
    <x v="29"/>
    <x v="304"/>
    <x v="1"/>
    <x v="178"/>
    <x v="177"/>
    <x v="0"/>
    <n v="1"/>
    <x v="0"/>
    <x v="0"/>
    <x v="0"/>
    <x v="2"/>
    <n v="330"/>
    <d v="2018-01-16T00:00:00"/>
    <s v="Brokerage"/>
    <x v="3"/>
    <x v="1"/>
    <x v="0"/>
    <m/>
    <x v="0"/>
  </r>
  <r>
    <x v="29"/>
    <x v="305"/>
    <x v="0"/>
    <x v="23"/>
    <x v="23"/>
    <x v="1"/>
    <n v="1"/>
    <x v="0"/>
    <x v="0"/>
    <x v="4"/>
    <x v="0"/>
    <n v="20327.63"/>
    <d v="2019-09-01T00:00:00"/>
    <s v="Brokerage"/>
    <x v="1"/>
    <x v="0"/>
    <x v="0"/>
    <m/>
    <x v="0"/>
  </r>
  <r>
    <x v="29"/>
    <x v="29"/>
    <x v="1"/>
    <x v="24"/>
    <x v="24"/>
    <x v="1"/>
    <n v="1"/>
    <x v="0"/>
    <x v="0"/>
    <x v="4"/>
    <x v="0"/>
    <n v="2164.3000000000002"/>
    <d v="2018-09-01T00:00:00"/>
    <s v="Brokerage"/>
    <x v="0"/>
    <x v="0"/>
    <x v="0"/>
    <m/>
    <x v="0"/>
  </r>
  <r>
    <x v="29"/>
    <x v="306"/>
    <x v="0"/>
    <x v="23"/>
    <x v="23"/>
    <x v="1"/>
    <n v="1"/>
    <x v="0"/>
    <x v="0"/>
    <x v="4"/>
    <x v="0"/>
    <n v="27258.799999999999"/>
    <d v="2019-09-01T00:00:00"/>
    <s v="Brokerage"/>
    <x v="1"/>
    <x v="0"/>
    <x v="0"/>
    <m/>
    <x v="0"/>
  </r>
  <r>
    <x v="29"/>
    <x v="29"/>
    <x v="1"/>
    <x v="24"/>
    <x v="24"/>
    <x v="1"/>
    <n v="1"/>
    <x v="0"/>
    <x v="0"/>
    <x v="4"/>
    <x v="0"/>
    <n v="5105.2"/>
    <d v="2018-09-01T00:00:00"/>
    <s v="Brokerage"/>
    <x v="0"/>
    <x v="0"/>
    <x v="0"/>
    <m/>
    <x v="0"/>
  </r>
  <r>
    <x v="29"/>
    <x v="307"/>
    <x v="0"/>
    <x v="179"/>
    <x v="75"/>
    <x v="3"/>
    <n v="1"/>
    <x v="0"/>
    <x v="0"/>
    <x v="5"/>
    <x v="2"/>
    <n v="95.85"/>
    <d v="2020-01-17T00:00:00"/>
    <s v="Brokerage"/>
    <x v="0"/>
    <x v="0"/>
    <x v="0"/>
    <m/>
    <x v="0"/>
  </r>
  <r>
    <x v="29"/>
    <x v="29"/>
    <x v="0"/>
    <x v="24"/>
    <x v="24"/>
    <x v="1"/>
    <n v="1"/>
    <x v="0"/>
    <x v="0"/>
    <x v="4"/>
    <x v="0"/>
    <n v="153.76"/>
    <d v="2018-09-01T00:00:00"/>
    <s v="Brokerage"/>
    <x v="0"/>
    <x v="0"/>
    <x v="0"/>
    <m/>
    <x v="0"/>
  </r>
  <r>
    <x v="29"/>
    <x v="29"/>
    <x v="0"/>
    <x v="24"/>
    <x v="24"/>
    <x v="1"/>
    <n v="1"/>
    <x v="0"/>
    <x v="0"/>
    <x v="4"/>
    <x v="0"/>
    <n v="3842.38"/>
    <d v="2018-09-01T00:00:00"/>
    <s v="Brokerage"/>
    <x v="0"/>
    <x v="0"/>
    <x v="0"/>
    <m/>
    <x v="0"/>
  </r>
  <r>
    <x v="29"/>
    <x v="308"/>
    <x v="0"/>
    <x v="180"/>
    <x v="178"/>
    <x v="0"/>
    <n v="1"/>
    <x v="0"/>
    <x v="0"/>
    <x v="5"/>
    <x v="0"/>
    <n v="3300"/>
    <d v="2019-09-12T00:00:00"/>
    <s v="Brokerage"/>
    <x v="0"/>
    <x v="0"/>
    <x v="0"/>
    <m/>
    <x v="0"/>
  </r>
  <r>
    <x v="29"/>
    <x v="309"/>
    <x v="0"/>
    <x v="33"/>
    <x v="33"/>
    <x v="0"/>
    <n v="1"/>
    <x v="0"/>
    <x v="0"/>
    <x v="0"/>
    <x v="0"/>
    <n v="7424.84"/>
    <d v="2018-11-01T00:00:00"/>
    <s v="Brokerage"/>
    <x v="1"/>
    <x v="0"/>
    <x v="0"/>
    <m/>
    <x v="0"/>
  </r>
  <r>
    <x v="29"/>
    <x v="310"/>
    <x v="1"/>
    <x v="37"/>
    <x v="37"/>
    <x v="0"/>
    <n v="1"/>
    <x v="0"/>
    <x v="0"/>
    <x v="0"/>
    <x v="0"/>
    <n v="55687.5"/>
    <d v="2017-11-01T00:00:00"/>
    <s v="Brokerage"/>
    <x v="3"/>
    <x v="1"/>
    <x v="0"/>
    <m/>
    <x v="0"/>
  </r>
  <r>
    <x v="29"/>
    <x v="311"/>
    <x v="0"/>
    <x v="181"/>
    <x v="179"/>
    <x v="0"/>
    <n v="5"/>
    <x v="7"/>
    <x v="0"/>
    <x v="0"/>
    <x v="0"/>
    <n v="8745.18"/>
    <d v="2018-09-12T00:00:00"/>
    <s v="Brokerage"/>
    <x v="0"/>
    <x v="0"/>
    <x v="0"/>
    <m/>
    <x v="0"/>
  </r>
  <r>
    <x v="29"/>
    <x v="312"/>
    <x v="0"/>
    <x v="182"/>
    <x v="180"/>
    <x v="6"/>
    <n v="9"/>
    <x v="3"/>
    <x v="0"/>
    <x v="9"/>
    <x v="2"/>
    <n v="10578.39"/>
    <d v="2019-02-15T00:00:00"/>
    <s v="Brokerage"/>
    <x v="0"/>
    <x v="0"/>
    <x v="0"/>
    <m/>
    <x v="0"/>
  </r>
  <r>
    <x v="29"/>
    <x v="313"/>
    <x v="0"/>
    <x v="23"/>
    <x v="23"/>
    <x v="1"/>
    <n v="1"/>
    <x v="0"/>
    <x v="0"/>
    <x v="4"/>
    <x v="0"/>
    <n v="10279.51"/>
    <d v="2019-09-01T00:00:00"/>
    <s v="Brokerage"/>
    <x v="1"/>
    <x v="0"/>
    <x v="0"/>
    <m/>
    <x v="0"/>
  </r>
  <r>
    <x v="29"/>
    <x v="29"/>
    <x v="1"/>
    <x v="24"/>
    <x v="24"/>
    <x v="1"/>
    <n v="1"/>
    <x v="0"/>
    <x v="0"/>
    <x v="4"/>
    <x v="0"/>
    <n v="610.77"/>
    <d v="2018-09-01T00:00:00"/>
    <s v="Brokerage"/>
    <x v="0"/>
    <x v="0"/>
    <x v="0"/>
    <m/>
    <x v="0"/>
  </r>
  <r>
    <x v="29"/>
    <x v="314"/>
    <x v="1"/>
    <x v="183"/>
    <x v="181"/>
    <x v="4"/>
    <n v="12"/>
    <x v="5"/>
    <x v="0"/>
    <x v="6"/>
    <x v="0"/>
    <n v="25000"/>
    <d v="2018-03-09T00:00:00"/>
    <s v="Brokerage"/>
    <x v="0"/>
    <x v="0"/>
    <x v="0"/>
    <m/>
    <x v="0"/>
  </r>
  <r>
    <x v="29"/>
    <x v="315"/>
    <x v="0"/>
    <x v="184"/>
    <x v="182"/>
    <x v="4"/>
    <n v="3"/>
    <x v="4"/>
    <x v="0"/>
    <x v="6"/>
    <x v="0"/>
    <n v="23750"/>
    <d v="2019-03-09T00:00:00"/>
    <s v="Brokerage"/>
    <x v="1"/>
    <x v="0"/>
    <x v="0"/>
    <m/>
    <x v="0"/>
  </r>
  <r>
    <x v="29"/>
    <x v="316"/>
    <x v="1"/>
    <x v="185"/>
    <x v="183"/>
    <x v="3"/>
    <n v="13"/>
    <x v="9"/>
    <x v="0"/>
    <x v="3"/>
    <x v="2"/>
    <n v="0"/>
    <d v="2018-11-10T00:00:00"/>
    <s v="Brokerage"/>
    <x v="0"/>
    <x v="0"/>
    <x v="0"/>
    <m/>
    <x v="0"/>
  </r>
  <r>
    <x v="29"/>
    <x v="317"/>
    <x v="1"/>
    <x v="176"/>
    <x v="175"/>
    <x v="0"/>
    <n v="13"/>
    <x v="9"/>
    <x v="0"/>
    <x v="0"/>
    <x v="2"/>
    <n v="10395"/>
    <d v="2018-01-12T00:00:00"/>
    <s v="Brokerage"/>
    <x v="2"/>
    <x v="0"/>
    <x v="0"/>
    <m/>
    <x v="0"/>
  </r>
  <r>
    <x v="29"/>
    <x v="317"/>
    <x v="1"/>
    <x v="176"/>
    <x v="175"/>
    <x v="0"/>
    <n v="13"/>
    <x v="9"/>
    <x v="0"/>
    <x v="0"/>
    <x v="2"/>
    <n v="0"/>
    <m/>
    <s v="Brokerage "/>
    <x v="2"/>
    <x v="0"/>
    <x v="0"/>
    <m/>
    <x v="0"/>
  </r>
  <r>
    <x v="29"/>
    <x v="318"/>
    <x v="1"/>
    <x v="177"/>
    <x v="176"/>
    <x v="0"/>
    <n v="13"/>
    <x v="9"/>
    <x v="0"/>
    <x v="0"/>
    <x v="2"/>
    <n v="15592.5"/>
    <d v="2019-01-12T00:00:00"/>
    <s v="Brokerage"/>
    <x v="1"/>
    <x v="0"/>
    <x v="0"/>
    <m/>
    <x v="0"/>
  </r>
  <r>
    <x v="29"/>
    <x v="317"/>
    <x v="0"/>
    <x v="186"/>
    <x v="184"/>
    <x v="0"/>
    <n v="13"/>
    <x v="9"/>
    <x v="0"/>
    <x v="0"/>
    <x v="2"/>
    <n v="11310.75"/>
    <d v="2020-01-12T00:00:00"/>
    <s v="Brokerage"/>
    <x v="1"/>
    <x v="0"/>
    <x v="0"/>
    <m/>
    <x v="0"/>
  </r>
  <r>
    <x v="29"/>
    <x v="319"/>
    <x v="0"/>
    <x v="187"/>
    <x v="185"/>
    <x v="3"/>
    <n v="13"/>
    <x v="9"/>
    <x v="0"/>
    <x v="3"/>
    <x v="0"/>
    <n v="48928.73"/>
    <d v="2019-11-10T00:00:00"/>
    <s v="Brokerage"/>
    <x v="1"/>
    <x v="0"/>
    <x v="0"/>
    <m/>
    <x v="0"/>
  </r>
  <r>
    <x v="29"/>
    <x v="320"/>
    <x v="0"/>
    <x v="188"/>
    <x v="186"/>
    <x v="4"/>
    <n v="13"/>
    <x v="9"/>
    <x v="0"/>
    <x v="2"/>
    <x v="0"/>
    <n v="18975"/>
    <d v="2019-11-25T00:00:00"/>
    <s v="Brokerage"/>
    <x v="0"/>
    <x v="0"/>
    <x v="0"/>
    <m/>
    <x v="0"/>
  </r>
  <r>
    <x v="29"/>
    <x v="321"/>
    <x v="1"/>
    <x v="189"/>
    <x v="187"/>
    <x v="2"/>
    <n v="13"/>
    <x v="9"/>
    <x v="0"/>
    <x v="2"/>
    <x v="2"/>
    <n v="16170"/>
    <d v="2018-07-11T00:00:00"/>
    <s v="Brokerage"/>
    <x v="3"/>
    <x v="5"/>
    <x v="0"/>
    <m/>
    <x v="0"/>
  </r>
  <r>
    <x v="29"/>
    <x v="322"/>
    <x v="0"/>
    <x v="190"/>
    <x v="188"/>
    <x v="3"/>
    <n v="13"/>
    <x v="9"/>
    <x v="0"/>
    <x v="3"/>
    <x v="2"/>
    <n v="9056.48"/>
    <d v="2019-07-09T00:00:00"/>
    <s v="Brokerage"/>
    <x v="0"/>
    <x v="0"/>
    <x v="0"/>
    <m/>
    <x v="0"/>
  </r>
  <r>
    <x v="29"/>
    <x v="323"/>
    <x v="1"/>
    <x v="135"/>
    <x v="135"/>
    <x v="1"/>
    <n v="13"/>
    <x v="9"/>
    <x v="0"/>
    <x v="4"/>
    <x v="2"/>
    <n v="18357"/>
    <d v="2018-07-10T00:00:00"/>
    <s v="Brokerage"/>
    <x v="3"/>
    <x v="1"/>
    <x v="0"/>
    <m/>
    <x v="0"/>
  </r>
  <r>
    <x v="29"/>
    <x v="324"/>
    <x v="1"/>
    <x v="135"/>
    <x v="135"/>
    <x v="1"/>
    <n v="13"/>
    <x v="9"/>
    <x v="0"/>
    <x v="4"/>
    <x v="2"/>
    <n v="10416.75"/>
    <d v="2018-07-10T00:00:00"/>
    <s v="Brokerage"/>
    <x v="0"/>
    <x v="0"/>
    <x v="0"/>
    <m/>
    <x v="0"/>
  </r>
  <r>
    <x v="29"/>
    <x v="325"/>
    <x v="1"/>
    <x v="135"/>
    <x v="135"/>
    <x v="2"/>
    <n v="13"/>
    <x v="9"/>
    <x v="0"/>
    <x v="4"/>
    <x v="2"/>
    <n v="1232"/>
    <d v="2018-07-10T00:00:00"/>
    <s v="Brokerage"/>
    <x v="0"/>
    <x v="0"/>
    <x v="0"/>
    <m/>
    <x v="0"/>
  </r>
  <r>
    <x v="29"/>
    <x v="326"/>
    <x v="1"/>
    <x v="135"/>
    <x v="135"/>
    <x v="2"/>
    <n v="13"/>
    <x v="9"/>
    <x v="0"/>
    <x v="4"/>
    <x v="2"/>
    <n v="242.5"/>
    <d v="2018-07-10T00:00:00"/>
    <s v="Brokerage"/>
    <x v="3"/>
    <x v="5"/>
    <x v="0"/>
    <m/>
    <x v="0"/>
  </r>
  <r>
    <x v="29"/>
    <x v="327"/>
    <x v="0"/>
    <x v="191"/>
    <x v="189"/>
    <x v="2"/>
    <n v="13"/>
    <x v="9"/>
    <x v="0"/>
    <x v="4"/>
    <x v="2"/>
    <n v="643.75"/>
    <d v="2019-01-09T00:00:00"/>
    <s v="Brokerage"/>
    <x v="0"/>
    <x v="0"/>
    <x v="0"/>
    <m/>
    <x v="0"/>
  </r>
  <r>
    <x v="29"/>
    <x v="328"/>
    <x v="0"/>
    <x v="192"/>
    <x v="190"/>
    <x v="1"/>
    <n v="13"/>
    <x v="9"/>
    <x v="0"/>
    <x v="4"/>
    <x v="2"/>
    <n v="4595.75"/>
    <d v="2019-05-16T00:00:00"/>
    <s v="Brokerage"/>
    <x v="0"/>
    <x v="0"/>
    <x v="0"/>
    <m/>
    <x v="0"/>
  </r>
  <r>
    <x v="29"/>
    <x v="329"/>
    <x v="0"/>
    <x v="193"/>
    <x v="191"/>
    <x v="1"/>
    <n v="13"/>
    <x v="9"/>
    <x v="0"/>
    <x v="4"/>
    <x v="2"/>
    <n v="21905.200000000001"/>
    <d v="2019-07-11T00:00:00"/>
    <s v="Brokerage"/>
    <x v="1"/>
    <x v="0"/>
    <x v="0"/>
    <m/>
    <x v="0"/>
  </r>
  <r>
    <x v="29"/>
    <x v="330"/>
    <x v="0"/>
    <x v="194"/>
    <x v="192"/>
    <x v="2"/>
    <n v="13"/>
    <x v="9"/>
    <x v="0"/>
    <x v="4"/>
    <x v="2"/>
    <n v="337.5"/>
    <d v="2019-07-10T00:00:00"/>
    <s v="Brokerage"/>
    <x v="1"/>
    <x v="0"/>
    <x v="0"/>
    <m/>
    <x v="0"/>
  </r>
  <r>
    <x v="29"/>
    <x v="331"/>
    <x v="0"/>
    <x v="195"/>
    <x v="193"/>
    <x v="0"/>
    <n v="1"/>
    <x v="0"/>
    <x v="0"/>
    <x v="0"/>
    <x v="2"/>
    <n v="6112.76"/>
    <d v="2018-12-28T00:00:00"/>
    <s v="Brokerage"/>
    <x v="2"/>
    <x v="0"/>
    <x v="0"/>
    <m/>
    <x v="0"/>
  </r>
  <r>
    <x v="29"/>
    <x v="331"/>
    <x v="0"/>
    <x v="195"/>
    <x v="193"/>
    <x v="0"/>
    <n v="1"/>
    <x v="0"/>
    <x v="0"/>
    <x v="0"/>
    <x v="2"/>
    <n v="0"/>
    <m/>
    <s v="Brokerage "/>
    <x v="2"/>
    <x v="0"/>
    <x v="0"/>
    <m/>
    <x v="0"/>
  </r>
  <r>
    <x v="29"/>
    <x v="332"/>
    <x v="0"/>
    <x v="169"/>
    <x v="169"/>
    <x v="0"/>
    <n v="1"/>
    <x v="0"/>
    <x v="0"/>
    <x v="0"/>
    <x v="2"/>
    <n v="10725"/>
    <d v="2018-12-06T00:00:00"/>
    <s v="Brokerage"/>
    <x v="0"/>
    <x v="0"/>
    <x v="0"/>
    <m/>
    <x v="0"/>
  </r>
  <r>
    <x v="29"/>
    <x v="333"/>
    <x v="0"/>
    <x v="184"/>
    <x v="182"/>
    <x v="4"/>
    <n v="2"/>
    <x v="1"/>
    <x v="0"/>
    <x v="2"/>
    <x v="2"/>
    <n v="27530.38"/>
    <d v="2019-03-09T00:00:00"/>
    <s v="Brokerage"/>
    <x v="0"/>
    <x v="0"/>
    <x v="0"/>
    <m/>
    <x v="0"/>
  </r>
  <r>
    <x v="29"/>
    <x v="29"/>
    <x v="1"/>
    <x v="14"/>
    <x v="14"/>
    <x v="2"/>
    <n v="1"/>
    <x v="0"/>
    <x v="0"/>
    <x v="4"/>
    <x v="2"/>
    <n v="106033.91"/>
    <d v="2018-04-01T00:00:00"/>
    <s v="Brokerage"/>
    <x v="3"/>
    <x v="6"/>
    <x v="0"/>
    <m/>
    <x v="0"/>
  </r>
  <r>
    <x v="29"/>
    <x v="29"/>
    <x v="0"/>
    <x v="196"/>
    <x v="194"/>
    <x v="1"/>
    <n v="2"/>
    <x v="1"/>
    <x v="0"/>
    <x v="5"/>
    <x v="2"/>
    <n v="3978.77"/>
    <d v="2019-01-08T00:00:00"/>
    <s v="Brokerage"/>
    <x v="0"/>
    <x v="0"/>
    <x v="0"/>
    <m/>
    <x v="0"/>
  </r>
  <r>
    <x v="29"/>
    <x v="29"/>
    <x v="0"/>
    <x v="197"/>
    <x v="0"/>
    <x v="1"/>
    <n v="2"/>
    <x v="1"/>
    <x v="0"/>
    <x v="5"/>
    <x v="2"/>
    <n v="9453.35"/>
    <d v="2019-01-19T00:00:00"/>
    <s v="Brokerage"/>
    <x v="0"/>
    <x v="0"/>
    <x v="0"/>
    <m/>
    <x v="0"/>
  </r>
  <r>
    <x v="29"/>
    <x v="29"/>
    <x v="0"/>
    <x v="111"/>
    <x v="195"/>
    <x v="1"/>
    <n v="2"/>
    <x v="1"/>
    <x v="0"/>
    <x v="5"/>
    <x v="2"/>
    <n v="4156.79"/>
    <d v="2019-02-26T00:00:00"/>
    <s v="Brokerage"/>
    <x v="0"/>
    <x v="0"/>
    <x v="0"/>
    <m/>
    <x v="0"/>
  </r>
  <r>
    <x v="29"/>
    <x v="334"/>
    <x v="0"/>
    <x v="123"/>
    <x v="123"/>
    <x v="2"/>
    <n v="13"/>
    <x v="9"/>
    <x v="0"/>
    <x v="2"/>
    <x v="1"/>
    <n v="7451.24"/>
    <d v="2019-04-22T00:00:00"/>
    <s v="Brokerage"/>
    <x v="0"/>
    <x v="0"/>
    <x v="0"/>
    <m/>
    <x v="0"/>
  </r>
  <r>
    <x v="30"/>
    <x v="335"/>
    <x v="0"/>
    <x v="198"/>
    <x v="196"/>
    <x v="0"/>
    <n v="1"/>
    <x v="0"/>
    <x v="0"/>
    <x v="0"/>
    <x v="2"/>
    <n v="3630"/>
    <d v="2019-12-17T00:00:00"/>
    <s v="Brokerage"/>
    <x v="0"/>
    <x v="0"/>
    <x v="0"/>
    <m/>
    <x v="0"/>
  </r>
  <r>
    <x v="29"/>
    <x v="27"/>
    <x v="0"/>
    <x v="20"/>
    <x v="20"/>
    <x v="0"/>
    <n v="1"/>
    <x v="0"/>
    <x v="0"/>
    <x v="0"/>
    <x v="0"/>
    <n v="1072.5"/>
    <d v="2019-09-11T00:00:00"/>
    <s v="Brokerage"/>
    <x v="0"/>
    <x v="0"/>
    <x v="0"/>
    <m/>
    <x v="0"/>
  </r>
  <r>
    <x v="30"/>
    <x v="336"/>
    <x v="0"/>
    <x v="199"/>
    <x v="197"/>
    <x v="5"/>
    <n v="3"/>
    <x v="4"/>
    <x v="0"/>
    <x v="6"/>
    <x v="2"/>
    <n v="49401.25"/>
    <d v="2019-01-03T00:00:00"/>
    <s v="Brokerage"/>
    <x v="0"/>
    <x v="0"/>
    <x v="0"/>
    <m/>
    <x v="0"/>
  </r>
  <r>
    <x v="30"/>
    <x v="336"/>
    <x v="0"/>
    <x v="199"/>
    <x v="197"/>
    <x v="5"/>
    <n v="3"/>
    <x v="4"/>
    <x v="0"/>
    <x v="6"/>
    <x v="2"/>
    <n v="49401.25"/>
    <d v="2019-01-03T00:00:00"/>
    <s v="Brokerage"/>
    <x v="0"/>
    <x v="0"/>
    <x v="0"/>
    <m/>
    <x v="0"/>
  </r>
  <r>
    <x v="30"/>
    <x v="337"/>
    <x v="0"/>
    <x v="199"/>
    <x v="197"/>
    <x v="5"/>
    <n v="3"/>
    <x v="4"/>
    <x v="0"/>
    <x v="6"/>
    <x v="2"/>
    <n v="45000"/>
    <d v="2019-01-03T00:00:00"/>
    <s v="Brokerage"/>
    <x v="0"/>
    <x v="0"/>
    <x v="0"/>
    <m/>
    <x v="0"/>
  </r>
  <r>
    <x v="30"/>
    <x v="338"/>
    <x v="1"/>
    <x v="67"/>
    <x v="66"/>
    <x v="3"/>
    <n v="10"/>
    <x v="2"/>
    <x v="0"/>
    <x v="3"/>
    <x v="0"/>
    <n v="54000"/>
    <d v="2018-09-30T00:00:00"/>
    <s v="Brokerage"/>
    <x v="0"/>
    <x v="0"/>
    <x v="0"/>
    <m/>
    <x v="0"/>
  </r>
  <r>
    <x v="30"/>
    <x v="339"/>
    <x v="0"/>
    <x v="99"/>
    <x v="98"/>
    <x v="0"/>
    <n v="12"/>
    <x v="5"/>
    <x v="0"/>
    <x v="6"/>
    <x v="2"/>
    <n v="5659.5"/>
    <d v="2018-12-14T00:00:00"/>
    <s v="Brokerage"/>
    <x v="0"/>
    <x v="0"/>
    <x v="0"/>
    <m/>
    <x v="0"/>
  </r>
  <r>
    <x v="30"/>
    <x v="340"/>
    <x v="0"/>
    <x v="200"/>
    <x v="198"/>
    <x v="2"/>
    <n v="3"/>
    <x v="4"/>
    <x v="0"/>
    <x v="6"/>
    <x v="2"/>
    <n v="2942.25"/>
    <d v="2019-04-11T00:00:00"/>
    <s v="Brokerage"/>
    <x v="0"/>
    <x v="0"/>
    <x v="0"/>
    <m/>
    <x v="0"/>
  </r>
  <r>
    <x v="30"/>
    <x v="341"/>
    <x v="1"/>
    <x v="201"/>
    <x v="199"/>
    <x v="2"/>
    <n v="3"/>
    <x v="4"/>
    <x v="0"/>
    <x v="6"/>
    <x v="0"/>
    <n v="6335.5"/>
    <d v="2019-10-23T00:00:00"/>
    <s v="Brokerage"/>
    <x v="0"/>
    <x v="0"/>
    <x v="0"/>
    <m/>
    <x v="0"/>
  </r>
  <r>
    <x v="30"/>
    <x v="342"/>
    <x v="0"/>
    <x v="202"/>
    <x v="200"/>
    <x v="2"/>
    <n v="3"/>
    <x v="4"/>
    <x v="0"/>
    <x v="6"/>
    <x v="0"/>
    <n v="2436.75"/>
    <d v="2019-10-26T00:00:00"/>
    <s v="Brokerage"/>
    <x v="1"/>
    <x v="0"/>
    <x v="0"/>
    <m/>
    <x v="0"/>
  </r>
  <r>
    <x v="30"/>
    <x v="343"/>
    <x v="1"/>
    <x v="201"/>
    <x v="199"/>
    <x v="1"/>
    <n v="3"/>
    <x v="4"/>
    <x v="0"/>
    <x v="6"/>
    <x v="0"/>
    <n v="18321.23"/>
    <d v="2018-10-24T00:00:00"/>
    <s v="Brokerage"/>
    <x v="0"/>
    <x v="0"/>
    <x v="0"/>
    <m/>
    <x v="0"/>
  </r>
  <r>
    <x v="30"/>
    <x v="344"/>
    <x v="0"/>
    <x v="203"/>
    <x v="201"/>
    <x v="1"/>
    <n v="3"/>
    <x v="4"/>
    <x v="0"/>
    <x v="6"/>
    <x v="0"/>
    <n v="26967.39"/>
    <d v="2019-10-25T00:00:00"/>
    <s v="Brokerage"/>
    <x v="1"/>
    <x v="0"/>
    <x v="0"/>
    <m/>
    <x v="0"/>
  </r>
  <r>
    <x v="30"/>
    <x v="345"/>
    <x v="0"/>
    <x v="49"/>
    <x v="49"/>
    <x v="2"/>
    <n v="3"/>
    <x v="4"/>
    <x v="0"/>
    <x v="6"/>
    <x v="0"/>
    <n v="159956.76"/>
    <d v="2018-01-01T00:00:00"/>
    <s v="Brokerage"/>
    <x v="0"/>
    <x v="0"/>
    <x v="0"/>
    <m/>
    <x v="0"/>
  </r>
  <r>
    <x v="30"/>
    <x v="346"/>
    <x v="0"/>
    <x v="13"/>
    <x v="13"/>
    <x v="1"/>
    <n v="3"/>
    <x v="4"/>
    <x v="0"/>
    <x v="6"/>
    <x v="0"/>
    <n v="0"/>
    <d v="2019-01-01T00:00:00"/>
    <s v="Brokerage"/>
    <x v="0"/>
    <x v="0"/>
    <x v="0"/>
    <m/>
    <x v="0"/>
  </r>
  <r>
    <x v="30"/>
    <x v="347"/>
    <x v="0"/>
    <x v="204"/>
    <x v="202"/>
    <x v="5"/>
    <n v="3"/>
    <x v="4"/>
    <x v="0"/>
    <x v="6"/>
    <x v="0"/>
    <n v="8268.1299999999992"/>
    <d v="2018-09-30T00:00:00"/>
    <s v="Brokerage"/>
    <x v="0"/>
    <x v="0"/>
    <x v="0"/>
    <m/>
    <x v="0"/>
  </r>
  <r>
    <x v="30"/>
    <x v="348"/>
    <x v="0"/>
    <x v="205"/>
    <x v="203"/>
    <x v="2"/>
    <n v="3"/>
    <x v="4"/>
    <x v="0"/>
    <x v="6"/>
    <x v="0"/>
    <n v="12500.13"/>
    <d v="2019-09-19T00:00:00"/>
    <s v="Brokerage"/>
    <x v="1"/>
    <x v="0"/>
    <x v="0"/>
    <m/>
    <x v="0"/>
  </r>
  <r>
    <x v="30"/>
    <x v="349"/>
    <x v="0"/>
    <x v="21"/>
    <x v="21"/>
    <x v="2"/>
    <n v="3"/>
    <x v="4"/>
    <x v="0"/>
    <x v="6"/>
    <x v="0"/>
    <n v="10584.15"/>
    <d v="2018-03-27T00:00:00"/>
    <s v="Brokerage"/>
    <x v="0"/>
    <x v="0"/>
    <x v="0"/>
    <m/>
    <x v="0"/>
  </r>
  <r>
    <x v="30"/>
    <x v="349"/>
    <x v="0"/>
    <x v="206"/>
    <x v="13"/>
    <x v="4"/>
    <n v="3"/>
    <x v="4"/>
    <x v="0"/>
    <x v="6"/>
    <x v="0"/>
    <n v="14393.8"/>
    <d v="2019-01-02T00:00:00"/>
    <s v="Brokerage"/>
    <x v="0"/>
    <x v="0"/>
    <x v="0"/>
    <m/>
    <x v="0"/>
  </r>
  <r>
    <x v="30"/>
    <x v="350"/>
    <x v="1"/>
    <x v="207"/>
    <x v="204"/>
    <x v="2"/>
    <n v="3"/>
    <x v="4"/>
    <x v="0"/>
    <x v="6"/>
    <x v="0"/>
    <n v="691.85"/>
    <d v="2018-05-15T00:00:00"/>
    <s v="Brokerage"/>
    <x v="0"/>
    <x v="0"/>
    <x v="0"/>
    <m/>
    <x v="0"/>
  </r>
  <r>
    <x v="30"/>
    <x v="351"/>
    <x v="0"/>
    <x v="208"/>
    <x v="205"/>
    <x v="2"/>
    <n v="3"/>
    <x v="4"/>
    <x v="0"/>
    <x v="6"/>
    <x v="0"/>
    <n v="691.85"/>
    <d v="2019-05-15T00:00:00"/>
    <s v="Brokerage"/>
    <x v="1"/>
    <x v="0"/>
    <x v="0"/>
    <m/>
    <x v="0"/>
  </r>
  <r>
    <x v="30"/>
    <x v="352"/>
    <x v="0"/>
    <x v="209"/>
    <x v="206"/>
    <x v="2"/>
    <n v="3"/>
    <x v="4"/>
    <x v="0"/>
    <x v="6"/>
    <x v="0"/>
    <n v="10964.79"/>
    <d v="2017-08-22T00:00:00"/>
    <s v="Brokerage"/>
    <x v="0"/>
    <x v="0"/>
    <x v="0"/>
    <m/>
    <x v="0"/>
  </r>
  <r>
    <x v="30"/>
    <x v="353"/>
    <x v="1"/>
    <x v="210"/>
    <x v="207"/>
    <x v="2"/>
    <n v="3"/>
    <x v="4"/>
    <x v="0"/>
    <x v="6"/>
    <x v="0"/>
    <n v="13630.7"/>
    <d v="2019-08-21T00:00:00"/>
    <s v="Brokerage"/>
    <x v="0"/>
    <x v="0"/>
    <x v="0"/>
    <m/>
    <x v="0"/>
  </r>
  <r>
    <x v="30"/>
    <x v="354"/>
    <x v="0"/>
    <x v="68"/>
    <x v="67"/>
    <x v="3"/>
    <n v="10"/>
    <x v="2"/>
    <x v="0"/>
    <x v="3"/>
    <x v="0"/>
    <n v="123750"/>
    <d v="2019-09-30T00:00:00"/>
    <s v="Brokerage"/>
    <x v="1"/>
    <x v="0"/>
    <x v="0"/>
    <m/>
    <x v="0"/>
  </r>
  <r>
    <x v="30"/>
    <x v="355"/>
    <x v="1"/>
    <x v="211"/>
    <x v="208"/>
    <x v="5"/>
    <n v="12"/>
    <x v="5"/>
    <x v="0"/>
    <x v="6"/>
    <x v="0"/>
    <n v="869.63"/>
    <d v="2018-05-26T00:00:00"/>
    <s v="Brokerage"/>
    <x v="0"/>
    <x v="0"/>
    <x v="0"/>
    <m/>
    <x v="0"/>
  </r>
  <r>
    <x v="30"/>
    <x v="356"/>
    <x v="0"/>
    <x v="212"/>
    <x v="209"/>
    <x v="5"/>
    <n v="3"/>
    <x v="4"/>
    <x v="0"/>
    <x v="6"/>
    <x v="0"/>
    <n v="869.63"/>
    <d v="2019-05-26T00:00:00"/>
    <s v="Brokerage"/>
    <x v="1"/>
    <x v="0"/>
    <x v="0"/>
    <m/>
    <x v="0"/>
  </r>
  <r>
    <x v="30"/>
    <x v="357"/>
    <x v="0"/>
    <x v="213"/>
    <x v="210"/>
    <x v="4"/>
    <n v="3"/>
    <x v="4"/>
    <x v="0"/>
    <x v="6"/>
    <x v="0"/>
    <n v="1562.5"/>
    <d v="2019-02-16T00:00:00"/>
    <s v="Brokerage"/>
    <x v="0"/>
    <x v="0"/>
    <x v="0"/>
    <m/>
    <x v="0"/>
  </r>
  <r>
    <x v="30"/>
    <x v="358"/>
    <x v="1"/>
    <x v="13"/>
    <x v="13"/>
    <x v="2"/>
    <n v="4"/>
    <x v="11"/>
    <x v="0"/>
    <x v="7"/>
    <x v="0"/>
    <n v="43367"/>
    <d v="2019-07-01T00:00:00"/>
    <s v="Brokerage"/>
    <x v="3"/>
    <x v="3"/>
    <x v="0"/>
    <m/>
    <x v="0"/>
  </r>
  <r>
    <x v="30"/>
    <x v="358"/>
    <x v="1"/>
    <x v="13"/>
    <x v="13"/>
    <x v="2"/>
    <n v="4"/>
    <x v="11"/>
    <x v="0"/>
    <x v="7"/>
    <x v="0"/>
    <n v="43367"/>
    <d v="2019-10-01T00:00:00"/>
    <s v="Brokerage"/>
    <x v="3"/>
    <x v="3"/>
    <x v="0"/>
    <m/>
    <x v="0"/>
  </r>
  <r>
    <x v="30"/>
    <x v="358"/>
    <x v="1"/>
    <x v="13"/>
    <x v="13"/>
    <x v="2"/>
    <n v="4"/>
    <x v="11"/>
    <x v="0"/>
    <x v="7"/>
    <x v="0"/>
    <n v="65050.5"/>
    <d v="2019-01-01T00:00:00"/>
    <s v="Brokerage"/>
    <x v="3"/>
    <x v="3"/>
    <x v="0"/>
    <m/>
    <x v="0"/>
  </r>
  <r>
    <x v="30"/>
    <x v="358"/>
    <x v="1"/>
    <x v="13"/>
    <x v="13"/>
    <x v="2"/>
    <n v="4"/>
    <x v="11"/>
    <x v="0"/>
    <x v="7"/>
    <x v="0"/>
    <n v="65050.5"/>
    <d v="2019-04-01T00:00:00"/>
    <s v="Brokerage"/>
    <x v="3"/>
    <x v="3"/>
    <x v="0"/>
    <m/>
    <x v="0"/>
  </r>
  <r>
    <x v="30"/>
    <x v="359"/>
    <x v="1"/>
    <x v="13"/>
    <x v="13"/>
    <x v="2"/>
    <n v="4"/>
    <x v="11"/>
    <x v="0"/>
    <x v="7"/>
    <x v="0"/>
    <n v="10824.4"/>
    <d v="2019-07-01T00:00:00"/>
    <s v="Brokerage"/>
    <x v="3"/>
    <x v="3"/>
    <x v="0"/>
    <m/>
    <x v="0"/>
  </r>
  <r>
    <x v="30"/>
    <x v="359"/>
    <x v="1"/>
    <x v="13"/>
    <x v="13"/>
    <x v="2"/>
    <n v="4"/>
    <x v="11"/>
    <x v="0"/>
    <x v="7"/>
    <x v="0"/>
    <n v="10824.4"/>
    <d v="2019-10-01T00:00:00"/>
    <s v="Brokerage"/>
    <x v="3"/>
    <x v="3"/>
    <x v="0"/>
    <m/>
    <x v="0"/>
  </r>
  <r>
    <x v="30"/>
    <x v="359"/>
    <x v="1"/>
    <x v="13"/>
    <x v="13"/>
    <x v="2"/>
    <n v="4"/>
    <x v="11"/>
    <x v="0"/>
    <x v="7"/>
    <x v="0"/>
    <n v="16236.6"/>
    <d v="2019-01-01T00:00:00"/>
    <s v="Brokerage"/>
    <x v="3"/>
    <x v="3"/>
    <x v="0"/>
    <m/>
    <x v="0"/>
  </r>
  <r>
    <x v="30"/>
    <x v="359"/>
    <x v="1"/>
    <x v="13"/>
    <x v="13"/>
    <x v="2"/>
    <n v="4"/>
    <x v="11"/>
    <x v="0"/>
    <x v="7"/>
    <x v="0"/>
    <n v="16236.6"/>
    <d v="2019-04-01T00:00:00"/>
    <s v="Brokerage"/>
    <x v="3"/>
    <x v="3"/>
    <x v="0"/>
    <m/>
    <x v="0"/>
  </r>
  <r>
    <x v="30"/>
    <x v="360"/>
    <x v="1"/>
    <x v="49"/>
    <x v="49"/>
    <x v="0"/>
    <n v="3"/>
    <x v="4"/>
    <x v="0"/>
    <x v="6"/>
    <x v="0"/>
    <n v="36612.18"/>
    <d v="2018-01-01T00:00:00"/>
    <s v="Brokerage"/>
    <x v="0"/>
    <x v="0"/>
    <x v="0"/>
    <m/>
    <x v="0"/>
  </r>
  <r>
    <x v="30"/>
    <x v="361"/>
    <x v="1"/>
    <x v="49"/>
    <x v="49"/>
    <x v="4"/>
    <n v="3"/>
    <x v="4"/>
    <x v="0"/>
    <x v="6"/>
    <x v="0"/>
    <n v="28735.65"/>
    <d v="2018-01-01T00:00:00"/>
    <s v="Brokerage"/>
    <x v="0"/>
    <x v="0"/>
    <x v="0"/>
    <m/>
    <x v="0"/>
  </r>
  <r>
    <x v="30"/>
    <x v="362"/>
    <x v="0"/>
    <x v="13"/>
    <x v="13"/>
    <x v="0"/>
    <n v="3"/>
    <x v="4"/>
    <x v="0"/>
    <x v="6"/>
    <x v="0"/>
    <n v="53277.919999999998"/>
    <d v="2019-01-01T00:00:00"/>
    <s v="Brokerage"/>
    <x v="1"/>
    <x v="0"/>
    <x v="0"/>
    <m/>
    <x v="0"/>
  </r>
  <r>
    <x v="30"/>
    <x v="363"/>
    <x v="0"/>
    <x v="13"/>
    <x v="13"/>
    <x v="4"/>
    <n v="3"/>
    <x v="4"/>
    <x v="0"/>
    <x v="6"/>
    <x v="0"/>
    <n v="30048.080000000002"/>
    <d v="2019-01-01T00:00:00"/>
    <s v="Brokerage"/>
    <x v="1"/>
    <x v="0"/>
    <x v="0"/>
    <m/>
    <x v="0"/>
  </r>
  <r>
    <x v="30"/>
    <x v="364"/>
    <x v="0"/>
    <x v="214"/>
    <x v="211"/>
    <x v="3"/>
    <n v="3"/>
    <x v="4"/>
    <x v="0"/>
    <x v="6"/>
    <x v="2"/>
    <n v="15084.15"/>
    <d v="2019-01-21T00:00:00"/>
    <s v="Brokerage"/>
    <x v="0"/>
    <x v="0"/>
    <x v="0"/>
    <m/>
    <x v="0"/>
  </r>
  <r>
    <x v="30"/>
    <x v="365"/>
    <x v="1"/>
    <x v="136"/>
    <x v="212"/>
    <x v="2"/>
    <n v="1"/>
    <x v="0"/>
    <x v="0"/>
    <x v="2"/>
    <x v="2"/>
    <n v="1013.88"/>
    <d v="2018-02-07T00:00:00"/>
    <s v="Brokerage"/>
    <x v="3"/>
    <x v="5"/>
    <x v="0"/>
    <m/>
    <x v="0"/>
  </r>
  <r>
    <x v="30"/>
    <x v="366"/>
    <x v="1"/>
    <x v="136"/>
    <x v="212"/>
    <x v="2"/>
    <n v="1"/>
    <x v="0"/>
    <x v="0"/>
    <x v="2"/>
    <x v="2"/>
    <n v="1601.5"/>
    <d v="2018-02-07T00:00:00"/>
    <s v="Brokerage"/>
    <x v="3"/>
    <x v="7"/>
    <x v="0"/>
    <m/>
    <x v="0"/>
  </r>
  <r>
    <x v="30"/>
    <x v="367"/>
    <x v="1"/>
    <x v="215"/>
    <x v="213"/>
    <x v="4"/>
    <n v="1"/>
    <x v="0"/>
    <x v="0"/>
    <x v="2"/>
    <x v="0"/>
    <n v="37500"/>
    <d v="2018-07-03T00:00:00"/>
    <s v="Brokerage"/>
    <x v="0"/>
    <x v="0"/>
    <x v="0"/>
    <m/>
    <x v="0"/>
  </r>
  <r>
    <x v="30"/>
    <x v="368"/>
    <x v="0"/>
    <x v="216"/>
    <x v="214"/>
    <x v="4"/>
    <n v="1"/>
    <x v="0"/>
    <x v="0"/>
    <x v="2"/>
    <x v="0"/>
    <n v="35000"/>
    <d v="2019-07-03T00:00:00"/>
    <s v="Brokerage"/>
    <x v="1"/>
    <x v="0"/>
    <x v="0"/>
    <m/>
    <x v="0"/>
  </r>
  <r>
    <x v="30"/>
    <x v="369"/>
    <x v="1"/>
    <x v="217"/>
    <x v="215"/>
    <x v="1"/>
    <n v="1"/>
    <x v="0"/>
    <x v="0"/>
    <x v="1"/>
    <x v="2"/>
    <n v="992.51"/>
    <d v="2018-02-25T00:00:00"/>
    <s v="Brokerage"/>
    <x v="3"/>
    <x v="1"/>
    <x v="0"/>
    <m/>
    <x v="0"/>
  </r>
  <r>
    <x v="30"/>
    <x v="369"/>
    <x v="0"/>
    <x v="217"/>
    <x v="215"/>
    <x v="1"/>
    <n v="1"/>
    <x v="0"/>
    <x v="0"/>
    <x v="1"/>
    <x v="2"/>
    <n v="992.51"/>
    <d v="2018-02-25T00:00:00"/>
    <s v="Brokerage"/>
    <x v="0"/>
    <x v="0"/>
    <x v="0"/>
    <m/>
    <x v="0"/>
  </r>
  <r>
    <x v="30"/>
    <x v="369"/>
    <x v="1"/>
    <x v="218"/>
    <x v="216"/>
    <x v="1"/>
    <n v="1"/>
    <x v="0"/>
    <x v="0"/>
    <x v="1"/>
    <x v="2"/>
    <n v="377079.15"/>
    <d v="2016-12-31T00:00:00"/>
    <s v="Brokerage"/>
    <x v="3"/>
    <x v="1"/>
    <x v="0"/>
    <m/>
    <x v="0"/>
  </r>
  <r>
    <x v="30"/>
    <x v="370"/>
    <x v="1"/>
    <x v="219"/>
    <x v="217"/>
    <x v="1"/>
    <n v="1"/>
    <x v="0"/>
    <x v="0"/>
    <x v="1"/>
    <x v="2"/>
    <n v="61251.58"/>
    <d v="2017-06-28T00:00:00"/>
    <s v="Brokerage"/>
    <x v="0"/>
    <x v="0"/>
    <x v="0"/>
    <m/>
    <x v="0"/>
  </r>
  <r>
    <x v="30"/>
    <x v="371"/>
    <x v="1"/>
    <x v="219"/>
    <x v="217"/>
    <x v="1"/>
    <n v="1"/>
    <x v="0"/>
    <x v="0"/>
    <x v="1"/>
    <x v="2"/>
    <n v="62070.81"/>
    <d v="2017-06-28T00:00:00"/>
    <s v="Brokerage"/>
    <x v="0"/>
    <x v="0"/>
    <x v="0"/>
    <m/>
    <x v="0"/>
  </r>
  <r>
    <x v="30"/>
    <x v="370"/>
    <x v="0"/>
    <x v="220"/>
    <x v="218"/>
    <x v="1"/>
    <n v="1"/>
    <x v="0"/>
    <x v="0"/>
    <x v="1"/>
    <x v="2"/>
    <n v="1261.8399999999999"/>
    <d v="2017-07-06T00:00:00"/>
    <s v="Brokerage"/>
    <x v="0"/>
    <x v="0"/>
    <x v="0"/>
    <m/>
    <x v="0"/>
  </r>
  <r>
    <x v="30"/>
    <x v="370"/>
    <x v="1"/>
    <x v="49"/>
    <x v="49"/>
    <x v="1"/>
    <n v="1"/>
    <x v="0"/>
    <x v="0"/>
    <x v="1"/>
    <x v="2"/>
    <n v="349157.16"/>
    <d v="2018-01-01T00:00:00"/>
    <s v="Brokerage"/>
    <x v="3"/>
    <x v="1"/>
    <x v="0"/>
    <m/>
    <x v="0"/>
  </r>
  <r>
    <x v="30"/>
    <x v="372"/>
    <x v="1"/>
    <x v="221"/>
    <x v="219"/>
    <x v="1"/>
    <n v="1"/>
    <x v="0"/>
    <x v="0"/>
    <x v="4"/>
    <x v="0"/>
    <n v="107689.68"/>
    <d v="2018-02-14T00:00:00"/>
    <s v="Brokerage"/>
    <x v="0"/>
    <x v="0"/>
    <x v="0"/>
    <m/>
    <x v="0"/>
  </r>
  <r>
    <x v="30"/>
    <x v="373"/>
    <x v="1"/>
    <x v="138"/>
    <x v="220"/>
    <x v="1"/>
    <n v="1"/>
    <x v="0"/>
    <x v="0"/>
    <x v="4"/>
    <x v="0"/>
    <n v="5417.97"/>
    <d v="2018-07-20T00:00:00"/>
    <s v="Brokerage"/>
    <x v="0"/>
    <x v="0"/>
    <x v="0"/>
    <m/>
    <x v="0"/>
  </r>
  <r>
    <x v="30"/>
    <x v="374"/>
    <x v="1"/>
    <x v="222"/>
    <x v="221"/>
    <x v="1"/>
    <n v="1"/>
    <x v="0"/>
    <x v="0"/>
    <x v="1"/>
    <x v="2"/>
    <n v="61936.46"/>
    <d v="2018-06-28T00:00:00"/>
    <s v="Brokerage"/>
    <x v="1"/>
    <x v="0"/>
    <x v="0"/>
    <m/>
    <x v="0"/>
  </r>
  <r>
    <x v="30"/>
    <x v="374"/>
    <x v="1"/>
    <x v="222"/>
    <x v="221"/>
    <x v="1"/>
    <n v="1"/>
    <x v="0"/>
    <x v="0"/>
    <x v="1"/>
    <x v="2"/>
    <n v="56276.26"/>
    <d v="2018-06-28T00:00:00"/>
    <s v="Brokerage"/>
    <x v="1"/>
    <x v="0"/>
    <x v="0"/>
    <m/>
    <x v="0"/>
  </r>
  <r>
    <x v="30"/>
    <x v="375"/>
    <x v="0"/>
    <x v="13"/>
    <x v="13"/>
    <x v="1"/>
    <n v="1"/>
    <x v="0"/>
    <x v="0"/>
    <x v="1"/>
    <x v="2"/>
    <n v="399509.89"/>
    <d v="2019-01-01T00:00:00"/>
    <s v="Brokerage"/>
    <x v="1"/>
    <x v="0"/>
    <x v="0"/>
    <m/>
    <x v="0"/>
  </r>
  <r>
    <x v="30"/>
    <x v="376"/>
    <x v="0"/>
    <x v="223"/>
    <x v="222"/>
    <x v="1"/>
    <n v="1"/>
    <x v="0"/>
    <x v="0"/>
    <x v="4"/>
    <x v="0"/>
    <n v="98931.05"/>
    <d v="2019-01-16T00:00:00"/>
    <s v="Brokerage"/>
    <x v="0"/>
    <x v="0"/>
    <x v="0"/>
    <m/>
    <x v="0"/>
  </r>
  <r>
    <x v="30"/>
    <x v="377"/>
    <x v="0"/>
    <x v="224"/>
    <x v="223"/>
    <x v="1"/>
    <n v="1"/>
    <x v="0"/>
    <x v="0"/>
    <x v="4"/>
    <x v="0"/>
    <n v="1610"/>
    <d v="2019-02-14T00:00:00"/>
    <s v="Brokerage"/>
    <x v="0"/>
    <x v="0"/>
    <x v="0"/>
    <m/>
    <x v="0"/>
  </r>
  <r>
    <x v="30"/>
    <x v="378"/>
    <x v="0"/>
    <x v="224"/>
    <x v="223"/>
    <x v="1"/>
    <n v="1"/>
    <x v="0"/>
    <x v="0"/>
    <x v="4"/>
    <x v="0"/>
    <n v="131090.46"/>
    <d v="2019-02-26T00:00:00"/>
    <s v="Brokerage"/>
    <x v="1"/>
    <x v="0"/>
    <x v="0"/>
    <m/>
    <x v="0"/>
  </r>
  <r>
    <x v="30"/>
    <x v="379"/>
    <x v="0"/>
    <x v="70"/>
    <x v="224"/>
    <x v="1"/>
    <n v="1"/>
    <x v="0"/>
    <x v="0"/>
    <x v="4"/>
    <x v="0"/>
    <n v="2056.4299999999998"/>
    <d v="2019-03-16T00:00:00"/>
    <s v="Brokerage"/>
    <x v="0"/>
    <x v="0"/>
    <x v="0"/>
    <m/>
    <x v="0"/>
  </r>
  <r>
    <x v="30"/>
    <x v="380"/>
    <x v="0"/>
    <x v="114"/>
    <x v="115"/>
    <x v="1"/>
    <n v="1"/>
    <x v="0"/>
    <x v="0"/>
    <x v="4"/>
    <x v="0"/>
    <n v="1194.28"/>
    <d v="2019-03-12T00:00:00"/>
    <s v="Brokerage"/>
    <x v="0"/>
    <x v="0"/>
    <x v="0"/>
    <m/>
    <x v="0"/>
  </r>
  <r>
    <x v="30"/>
    <x v="381"/>
    <x v="0"/>
    <x v="225"/>
    <x v="225"/>
    <x v="1"/>
    <n v="1"/>
    <x v="0"/>
    <x v="0"/>
    <x v="1"/>
    <x v="2"/>
    <n v="75395.039999999994"/>
    <d v="2019-06-28T00:00:00"/>
    <s v="Brokerage"/>
    <x v="1"/>
    <x v="0"/>
    <x v="0"/>
    <m/>
    <x v="0"/>
  </r>
  <r>
    <x v="30"/>
    <x v="382"/>
    <x v="0"/>
    <x v="225"/>
    <x v="225"/>
    <x v="1"/>
    <n v="1"/>
    <x v="0"/>
    <x v="0"/>
    <x v="1"/>
    <x v="2"/>
    <n v="53595"/>
    <d v="2019-06-28T00:00:00"/>
    <s v="Brokerage"/>
    <x v="1"/>
    <x v="0"/>
    <x v="0"/>
    <m/>
    <x v="0"/>
  </r>
  <r>
    <x v="30"/>
    <x v="383"/>
    <x v="0"/>
    <x v="226"/>
    <x v="226"/>
    <x v="1"/>
    <n v="1"/>
    <x v="0"/>
    <x v="0"/>
    <x v="4"/>
    <x v="0"/>
    <n v="6595.25"/>
    <d v="2019-07-20T00:00:00"/>
    <s v="Brokerage"/>
    <x v="1"/>
    <x v="0"/>
    <x v="0"/>
    <m/>
    <x v="0"/>
  </r>
  <r>
    <x v="30"/>
    <x v="384"/>
    <x v="0"/>
    <x v="227"/>
    <x v="227"/>
    <x v="0"/>
    <n v="1"/>
    <x v="0"/>
    <x v="0"/>
    <x v="1"/>
    <x v="2"/>
    <n v="2887.38"/>
    <d v="2017-07-06T00:00:00"/>
    <s v="Brokerage"/>
    <x v="0"/>
    <x v="0"/>
    <x v="0"/>
    <m/>
    <x v="0"/>
  </r>
  <r>
    <x v="30"/>
    <x v="385"/>
    <x v="0"/>
    <x v="58"/>
    <x v="58"/>
    <x v="0"/>
    <n v="1"/>
    <x v="0"/>
    <x v="0"/>
    <x v="0"/>
    <x v="2"/>
    <n v="11539.77"/>
    <d v="2019-01-29T00:00:00"/>
    <s v="Brokerage"/>
    <x v="0"/>
    <x v="0"/>
    <x v="0"/>
    <m/>
    <x v="0"/>
  </r>
  <r>
    <x v="30"/>
    <x v="386"/>
    <x v="0"/>
    <x v="5"/>
    <x v="5"/>
    <x v="4"/>
    <n v="1"/>
    <x v="0"/>
    <x v="0"/>
    <x v="2"/>
    <x v="2"/>
    <n v="21875"/>
    <d v="2019-02-01T00:00:00"/>
    <s v="Brokerage"/>
    <x v="0"/>
    <x v="0"/>
    <x v="0"/>
    <m/>
    <x v="0"/>
  </r>
  <r>
    <x v="30"/>
    <x v="387"/>
    <x v="0"/>
    <x v="228"/>
    <x v="228"/>
    <x v="5"/>
    <n v="1"/>
    <x v="0"/>
    <x v="0"/>
    <x v="1"/>
    <x v="2"/>
    <n v="8588.56"/>
    <d v="2017-04-10T00:00:00"/>
    <s v="Brokerage"/>
    <x v="0"/>
    <x v="0"/>
    <x v="0"/>
    <m/>
    <x v="0"/>
  </r>
  <r>
    <x v="30"/>
    <x v="387"/>
    <x v="0"/>
    <x v="229"/>
    <x v="229"/>
    <x v="5"/>
    <n v="1"/>
    <x v="0"/>
    <x v="0"/>
    <x v="1"/>
    <x v="2"/>
    <n v="3050.6"/>
    <d v="2017-02-08T00:00:00"/>
    <s v="Brokerage"/>
    <x v="0"/>
    <x v="0"/>
    <x v="0"/>
    <m/>
    <x v="0"/>
  </r>
  <r>
    <x v="30"/>
    <x v="387"/>
    <x v="0"/>
    <x v="229"/>
    <x v="229"/>
    <x v="5"/>
    <n v="1"/>
    <x v="0"/>
    <x v="0"/>
    <x v="1"/>
    <x v="2"/>
    <n v="3050.6"/>
    <d v="2017-08-07T00:00:00"/>
    <s v="Brokerage"/>
    <x v="0"/>
    <x v="0"/>
    <x v="0"/>
    <m/>
    <x v="0"/>
  </r>
  <r>
    <x v="30"/>
    <x v="387"/>
    <x v="0"/>
    <x v="230"/>
    <x v="230"/>
    <x v="5"/>
    <n v="1"/>
    <x v="0"/>
    <x v="0"/>
    <x v="1"/>
    <x v="2"/>
    <n v="40309.5"/>
    <d v="2017-12-30T00:00:00"/>
    <s v="Brokerage"/>
    <x v="0"/>
    <x v="0"/>
    <x v="0"/>
    <m/>
    <x v="0"/>
  </r>
  <r>
    <x v="30"/>
    <x v="387"/>
    <x v="0"/>
    <x v="230"/>
    <x v="230"/>
    <x v="5"/>
    <n v="1"/>
    <x v="0"/>
    <x v="0"/>
    <x v="1"/>
    <x v="2"/>
    <n v="40309.68"/>
    <d v="2017-02-06T00:00:00"/>
    <s v="Brokerage"/>
    <x v="0"/>
    <x v="0"/>
    <x v="0"/>
    <m/>
    <x v="0"/>
  </r>
  <r>
    <x v="30"/>
    <x v="387"/>
    <x v="0"/>
    <x v="230"/>
    <x v="230"/>
    <x v="5"/>
    <n v="1"/>
    <x v="0"/>
    <x v="0"/>
    <x v="1"/>
    <x v="2"/>
    <n v="40309.68"/>
    <d v="2017-05-25T00:00:00"/>
    <s v="Brokerage"/>
    <x v="0"/>
    <x v="0"/>
    <x v="0"/>
    <m/>
    <x v="0"/>
  </r>
  <r>
    <x v="30"/>
    <x v="387"/>
    <x v="0"/>
    <x v="230"/>
    <x v="230"/>
    <x v="5"/>
    <n v="1"/>
    <x v="0"/>
    <x v="0"/>
    <x v="1"/>
    <x v="2"/>
    <n v="40309.68"/>
    <d v="2017-09-12T00:00:00"/>
    <s v="Brokerage"/>
    <x v="0"/>
    <x v="0"/>
    <x v="0"/>
    <m/>
    <x v="0"/>
  </r>
  <r>
    <x v="30"/>
    <x v="387"/>
    <x v="0"/>
    <x v="230"/>
    <x v="230"/>
    <x v="5"/>
    <n v="1"/>
    <x v="0"/>
    <x v="0"/>
    <x v="1"/>
    <x v="2"/>
    <n v="50909.599999999999"/>
    <d v="2016-10-20T00:00:00"/>
    <s v="Brokerage"/>
    <x v="0"/>
    <x v="0"/>
    <x v="0"/>
    <m/>
    <x v="0"/>
  </r>
  <r>
    <x v="30"/>
    <x v="387"/>
    <x v="0"/>
    <x v="231"/>
    <x v="231"/>
    <x v="5"/>
    <n v="1"/>
    <x v="0"/>
    <x v="0"/>
    <x v="1"/>
    <x v="2"/>
    <n v="31079.56"/>
    <d v="2017-03-27T00:00:00"/>
    <s v="Brokerage"/>
    <x v="0"/>
    <x v="0"/>
    <x v="0"/>
    <m/>
    <x v="0"/>
  </r>
  <r>
    <x v="30"/>
    <x v="387"/>
    <x v="0"/>
    <x v="231"/>
    <x v="231"/>
    <x v="5"/>
    <n v="1"/>
    <x v="0"/>
    <x v="0"/>
    <x v="1"/>
    <x v="2"/>
    <n v="31079.56"/>
    <d v="2017-06-27T00:00:00"/>
    <s v="Brokerage"/>
    <x v="0"/>
    <x v="0"/>
    <x v="0"/>
    <m/>
    <x v="0"/>
  </r>
  <r>
    <x v="30"/>
    <x v="387"/>
    <x v="0"/>
    <x v="231"/>
    <x v="231"/>
    <x v="5"/>
    <n v="1"/>
    <x v="0"/>
    <x v="0"/>
    <x v="1"/>
    <x v="2"/>
    <n v="31079.56"/>
    <d v="2017-09-27T00:00:00"/>
    <s v="Brokerage"/>
    <x v="0"/>
    <x v="0"/>
    <x v="0"/>
    <m/>
    <x v="0"/>
  </r>
  <r>
    <x v="30"/>
    <x v="387"/>
    <x v="0"/>
    <x v="231"/>
    <x v="231"/>
    <x v="5"/>
    <n v="1"/>
    <x v="0"/>
    <x v="0"/>
    <x v="1"/>
    <x v="2"/>
    <n v="31088.49"/>
    <d v="2017-12-27T00:00:00"/>
    <s v="Brokerage"/>
    <x v="0"/>
    <x v="0"/>
    <x v="0"/>
    <m/>
    <x v="0"/>
  </r>
  <r>
    <x v="30"/>
    <x v="387"/>
    <x v="0"/>
    <x v="231"/>
    <x v="231"/>
    <x v="5"/>
    <n v="1"/>
    <x v="0"/>
    <x v="0"/>
    <x v="1"/>
    <x v="2"/>
    <n v="39249.53"/>
    <d v="2016-12-27T00:00:00"/>
    <s v="Brokerage"/>
    <x v="0"/>
    <x v="0"/>
    <x v="0"/>
    <m/>
    <x v="0"/>
  </r>
  <r>
    <x v="30"/>
    <x v="388"/>
    <x v="0"/>
    <x v="232"/>
    <x v="232"/>
    <x v="2"/>
    <n v="1"/>
    <x v="0"/>
    <x v="0"/>
    <x v="1"/>
    <x v="2"/>
    <n v="8961.75"/>
    <d v="2017-03-29T00:00:00"/>
    <s v="Brokerage"/>
    <x v="0"/>
    <x v="0"/>
    <x v="0"/>
    <m/>
    <x v="0"/>
  </r>
  <r>
    <x v="30"/>
    <x v="389"/>
    <x v="0"/>
    <x v="233"/>
    <x v="233"/>
    <x v="5"/>
    <n v="1"/>
    <x v="0"/>
    <x v="0"/>
    <x v="1"/>
    <x v="2"/>
    <n v="877.71"/>
    <d v="2018-08-06T00:00:00"/>
    <s v="Brokerage"/>
    <x v="0"/>
    <x v="0"/>
    <x v="0"/>
    <m/>
    <x v="0"/>
  </r>
  <r>
    <x v="30"/>
    <x v="390"/>
    <x v="1"/>
    <x v="234"/>
    <x v="234"/>
    <x v="5"/>
    <n v="1"/>
    <x v="0"/>
    <x v="0"/>
    <x v="1"/>
    <x v="2"/>
    <n v="8107.49"/>
    <d v="2018-07-16T00:00:00"/>
    <s v="Brokerage"/>
    <x v="0"/>
    <x v="0"/>
    <x v="0"/>
    <m/>
    <x v="0"/>
  </r>
  <r>
    <x v="30"/>
    <x v="390"/>
    <x v="0"/>
    <x v="220"/>
    <x v="218"/>
    <x v="5"/>
    <n v="1"/>
    <x v="0"/>
    <x v="0"/>
    <x v="1"/>
    <x v="2"/>
    <n v="7398.74"/>
    <d v="2018-07-05T00:00:00"/>
    <s v="Brokerage"/>
    <x v="0"/>
    <x v="0"/>
    <x v="0"/>
    <m/>
    <x v="0"/>
  </r>
  <r>
    <x v="30"/>
    <x v="390"/>
    <x v="0"/>
    <x v="235"/>
    <x v="235"/>
    <x v="5"/>
    <n v="1"/>
    <x v="0"/>
    <x v="0"/>
    <x v="1"/>
    <x v="2"/>
    <n v="15429.84"/>
    <d v="2017-10-09T00:00:00"/>
    <s v="Brokerage"/>
    <x v="0"/>
    <x v="0"/>
    <x v="0"/>
    <m/>
    <x v="0"/>
  </r>
  <r>
    <x v="30"/>
    <x v="391"/>
    <x v="1"/>
    <x v="221"/>
    <x v="219"/>
    <x v="2"/>
    <n v="1"/>
    <x v="0"/>
    <x v="0"/>
    <x v="1"/>
    <x v="2"/>
    <n v="3120.25"/>
    <d v="2018-02-14T00:00:00"/>
    <s v="Brokerage"/>
    <x v="0"/>
    <x v="0"/>
    <x v="0"/>
    <m/>
    <x v="0"/>
  </r>
  <r>
    <x v="30"/>
    <x v="392"/>
    <x v="1"/>
    <x v="236"/>
    <x v="236"/>
    <x v="5"/>
    <n v="1"/>
    <x v="0"/>
    <x v="0"/>
    <x v="1"/>
    <x v="2"/>
    <n v="70725.990000000005"/>
    <d v="2018-04-20T00:00:00"/>
    <s v="Brokerage"/>
    <x v="3"/>
    <x v="7"/>
    <x v="0"/>
    <m/>
    <x v="0"/>
  </r>
  <r>
    <x v="30"/>
    <x v="393"/>
    <x v="0"/>
    <x v="237"/>
    <x v="237"/>
    <x v="5"/>
    <n v="1"/>
    <x v="0"/>
    <x v="0"/>
    <x v="1"/>
    <x v="2"/>
    <n v="4278.13"/>
    <d v="2019-12-27T00:00:00"/>
    <s v="Brokerage"/>
    <x v="0"/>
    <x v="0"/>
    <x v="0"/>
    <m/>
    <x v="0"/>
  </r>
  <r>
    <x v="30"/>
    <x v="393"/>
    <x v="0"/>
    <x v="237"/>
    <x v="237"/>
    <x v="5"/>
    <n v="1"/>
    <x v="0"/>
    <x v="0"/>
    <x v="1"/>
    <x v="2"/>
    <n v="4278.13"/>
    <d v="2020-04-06T00:00:00"/>
    <s v="Brokerage"/>
    <x v="0"/>
    <x v="0"/>
    <x v="0"/>
    <m/>
    <x v="0"/>
  </r>
  <r>
    <x v="30"/>
    <x v="393"/>
    <x v="0"/>
    <x v="237"/>
    <x v="237"/>
    <x v="5"/>
    <n v="1"/>
    <x v="0"/>
    <x v="0"/>
    <x v="1"/>
    <x v="2"/>
    <n v="4278.25"/>
    <d v="2020-07-16T00:00:00"/>
    <s v="Brokerage"/>
    <x v="0"/>
    <x v="0"/>
    <x v="0"/>
    <m/>
    <x v="0"/>
  </r>
  <r>
    <x v="30"/>
    <x v="393"/>
    <x v="0"/>
    <x v="237"/>
    <x v="237"/>
    <x v="5"/>
    <n v="1"/>
    <x v="0"/>
    <x v="0"/>
    <x v="1"/>
    <x v="2"/>
    <n v="4278.25"/>
    <d v="2020-07-16T00:00:00"/>
    <s v="Brokerage"/>
    <x v="0"/>
    <x v="0"/>
    <x v="0"/>
    <m/>
    <x v="0"/>
  </r>
  <r>
    <x v="30"/>
    <x v="393"/>
    <x v="0"/>
    <x v="237"/>
    <x v="237"/>
    <x v="5"/>
    <n v="1"/>
    <x v="0"/>
    <x v="0"/>
    <x v="1"/>
    <x v="2"/>
    <n v="4278.25"/>
    <d v="2020-07-16T00:00:00"/>
    <s v="Brokerage"/>
    <x v="0"/>
    <x v="0"/>
    <x v="0"/>
    <m/>
    <x v="0"/>
  </r>
  <r>
    <x v="30"/>
    <x v="393"/>
    <x v="0"/>
    <x v="237"/>
    <x v="237"/>
    <x v="5"/>
    <n v="1"/>
    <x v="0"/>
    <x v="0"/>
    <x v="1"/>
    <x v="2"/>
    <n v="4278.25"/>
    <d v="2020-07-16T00:00:00"/>
    <s v="Brokerage"/>
    <x v="0"/>
    <x v="0"/>
    <x v="0"/>
    <m/>
    <x v="0"/>
  </r>
  <r>
    <x v="30"/>
    <x v="393"/>
    <x v="0"/>
    <x v="237"/>
    <x v="237"/>
    <x v="5"/>
    <n v="1"/>
    <x v="0"/>
    <x v="0"/>
    <x v="1"/>
    <x v="2"/>
    <n v="4705.88"/>
    <d v="2018-08-09T00:00:00"/>
    <s v="Brokerage"/>
    <x v="0"/>
    <x v="0"/>
    <x v="0"/>
    <m/>
    <x v="0"/>
  </r>
  <r>
    <x v="30"/>
    <x v="393"/>
    <x v="0"/>
    <x v="237"/>
    <x v="237"/>
    <x v="5"/>
    <n v="1"/>
    <x v="0"/>
    <x v="0"/>
    <x v="1"/>
    <x v="2"/>
    <n v="4705.88"/>
    <d v="2018-11-18T00:00:00"/>
    <s v="Brokerage"/>
    <x v="0"/>
    <x v="0"/>
    <x v="0"/>
    <m/>
    <x v="0"/>
  </r>
  <r>
    <x v="30"/>
    <x v="393"/>
    <x v="0"/>
    <x v="237"/>
    <x v="237"/>
    <x v="5"/>
    <n v="1"/>
    <x v="0"/>
    <x v="0"/>
    <x v="1"/>
    <x v="2"/>
    <n v="4705.88"/>
    <d v="2019-02-27T00:00:00"/>
    <s v="Brokerage"/>
    <x v="0"/>
    <x v="0"/>
    <x v="0"/>
    <m/>
    <x v="0"/>
  </r>
  <r>
    <x v="30"/>
    <x v="393"/>
    <x v="0"/>
    <x v="237"/>
    <x v="237"/>
    <x v="5"/>
    <n v="1"/>
    <x v="0"/>
    <x v="0"/>
    <x v="1"/>
    <x v="2"/>
    <n v="4705.88"/>
    <d v="2019-06-08T00:00:00"/>
    <s v="Brokerage"/>
    <x v="0"/>
    <x v="0"/>
    <x v="0"/>
    <m/>
    <x v="0"/>
  </r>
  <r>
    <x v="30"/>
    <x v="393"/>
    <x v="0"/>
    <x v="237"/>
    <x v="237"/>
    <x v="5"/>
    <n v="1"/>
    <x v="0"/>
    <x v="0"/>
    <x v="1"/>
    <x v="2"/>
    <n v="4705.88"/>
    <d v="2019-09-17T00:00:00"/>
    <s v="Brokerage"/>
    <x v="0"/>
    <x v="0"/>
    <x v="0"/>
    <m/>
    <x v="0"/>
  </r>
  <r>
    <x v="30"/>
    <x v="393"/>
    <x v="0"/>
    <x v="237"/>
    <x v="237"/>
    <x v="5"/>
    <n v="1"/>
    <x v="0"/>
    <x v="0"/>
    <x v="1"/>
    <x v="2"/>
    <n v="6417.13"/>
    <d v="2018-04-30T00:00:00"/>
    <s v="Brokerage"/>
    <x v="0"/>
    <x v="0"/>
    <x v="0"/>
    <m/>
    <x v="0"/>
  </r>
  <r>
    <x v="30"/>
    <x v="394"/>
    <x v="1"/>
    <x v="238"/>
    <x v="238"/>
    <x v="5"/>
    <n v="1"/>
    <x v="0"/>
    <x v="0"/>
    <x v="1"/>
    <x v="2"/>
    <n v="81783.89"/>
    <d v="2018-06-27T00:00:00"/>
    <s v="Brokerage"/>
    <x v="3"/>
    <x v="1"/>
    <x v="0"/>
    <m/>
    <x v="0"/>
  </r>
  <r>
    <x v="30"/>
    <x v="395"/>
    <x v="0"/>
    <x v="60"/>
    <x v="239"/>
    <x v="5"/>
    <n v="1"/>
    <x v="0"/>
    <x v="0"/>
    <x v="1"/>
    <x v="2"/>
    <n v="70935.55"/>
    <d v="2020-02-27T00:00:00"/>
    <s v="Brokerage"/>
    <x v="0"/>
    <x v="0"/>
    <x v="0"/>
    <m/>
    <x v="0"/>
  </r>
  <r>
    <x v="30"/>
    <x v="395"/>
    <x v="0"/>
    <x v="60"/>
    <x v="239"/>
    <x v="5"/>
    <n v="1"/>
    <x v="0"/>
    <x v="0"/>
    <x v="1"/>
    <x v="2"/>
    <n v="70935.55"/>
    <d v="2020-02-27T00:00:00"/>
    <s v="Brokerage"/>
    <x v="0"/>
    <x v="0"/>
    <x v="0"/>
    <m/>
    <x v="0"/>
  </r>
  <r>
    <x v="30"/>
    <x v="395"/>
    <x v="0"/>
    <x v="60"/>
    <x v="239"/>
    <x v="5"/>
    <n v="1"/>
    <x v="0"/>
    <x v="0"/>
    <x v="1"/>
    <x v="2"/>
    <n v="70935.55"/>
    <d v="2020-02-27T00:00:00"/>
    <s v="Brokerage"/>
    <x v="0"/>
    <x v="0"/>
    <x v="0"/>
    <m/>
    <x v="0"/>
  </r>
  <r>
    <x v="30"/>
    <x v="395"/>
    <x v="0"/>
    <x v="60"/>
    <x v="239"/>
    <x v="5"/>
    <n v="1"/>
    <x v="0"/>
    <x v="0"/>
    <x v="1"/>
    <x v="2"/>
    <n v="70935.55"/>
    <d v="2020-02-27T00:00:00"/>
    <s v="Brokerage"/>
    <x v="0"/>
    <x v="0"/>
    <x v="0"/>
    <m/>
    <x v="0"/>
  </r>
  <r>
    <x v="30"/>
    <x v="395"/>
    <x v="0"/>
    <x v="60"/>
    <x v="239"/>
    <x v="5"/>
    <n v="1"/>
    <x v="0"/>
    <x v="0"/>
    <x v="1"/>
    <x v="2"/>
    <n v="90281.89"/>
    <d v="2018-11-27T00:00:00"/>
    <s v="Brokerage"/>
    <x v="0"/>
    <x v="0"/>
    <x v="0"/>
    <m/>
    <x v="0"/>
  </r>
  <r>
    <x v="30"/>
    <x v="395"/>
    <x v="0"/>
    <x v="60"/>
    <x v="239"/>
    <x v="5"/>
    <n v="1"/>
    <x v="0"/>
    <x v="0"/>
    <x v="1"/>
    <x v="2"/>
    <n v="90281.89"/>
    <d v="2019-02-27T00:00:00"/>
    <s v="Brokerage"/>
    <x v="0"/>
    <x v="0"/>
    <x v="0"/>
    <m/>
    <x v="0"/>
  </r>
  <r>
    <x v="30"/>
    <x v="395"/>
    <x v="0"/>
    <x v="60"/>
    <x v="239"/>
    <x v="5"/>
    <n v="1"/>
    <x v="0"/>
    <x v="0"/>
    <x v="1"/>
    <x v="2"/>
    <n v="90281.89"/>
    <d v="2019-05-27T00:00:00"/>
    <s v="Brokerage"/>
    <x v="0"/>
    <x v="0"/>
    <x v="0"/>
    <m/>
    <x v="0"/>
  </r>
  <r>
    <x v="30"/>
    <x v="395"/>
    <x v="0"/>
    <x v="60"/>
    <x v="239"/>
    <x v="5"/>
    <n v="1"/>
    <x v="0"/>
    <x v="0"/>
    <x v="1"/>
    <x v="2"/>
    <n v="90281.89"/>
    <d v="2019-08-27T00:00:00"/>
    <s v="Brokerage"/>
    <x v="0"/>
    <x v="0"/>
    <x v="0"/>
    <m/>
    <x v="0"/>
  </r>
  <r>
    <x v="30"/>
    <x v="395"/>
    <x v="0"/>
    <x v="60"/>
    <x v="239"/>
    <x v="5"/>
    <n v="1"/>
    <x v="0"/>
    <x v="0"/>
    <x v="1"/>
    <x v="2"/>
    <n v="90281.89"/>
    <d v="2019-11-27T00:00:00"/>
    <s v="Brokerage"/>
    <x v="0"/>
    <x v="0"/>
    <x v="0"/>
    <m/>
    <x v="0"/>
  </r>
  <r>
    <x v="30"/>
    <x v="395"/>
    <x v="0"/>
    <x v="60"/>
    <x v="239"/>
    <x v="5"/>
    <n v="1"/>
    <x v="0"/>
    <x v="0"/>
    <x v="1"/>
    <x v="2"/>
    <n v="122525.38"/>
    <d v="2018-08-27T00:00:00"/>
    <s v="Brokerage"/>
    <x v="0"/>
    <x v="0"/>
    <x v="0"/>
    <m/>
    <x v="0"/>
  </r>
  <r>
    <x v="30"/>
    <x v="395"/>
    <x v="0"/>
    <x v="60"/>
    <x v="239"/>
    <x v="5"/>
    <n v="1"/>
    <x v="0"/>
    <x v="0"/>
    <x v="1"/>
    <x v="2"/>
    <n v="0"/>
    <d v="2020-02-27T00:00:00"/>
    <s v="Brokerage"/>
    <x v="0"/>
    <x v="0"/>
    <x v="0"/>
    <m/>
    <x v="0"/>
  </r>
  <r>
    <x v="30"/>
    <x v="395"/>
    <x v="0"/>
    <x v="60"/>
    <x v="239"/>
    <x v="5"/>
    <n v="1"/>
    <x v="0"/>
    <x v="0"/>
    <x v="1"/>
    <x v="2"/>
    <n v="0"/>
    <d v="2020-02-27T00:00:00"/>
    <s v="Brokerage"/>
    <x v="0"/>
    <x v="0"/>
    <x v="0"/>
    <m/>
    <x v="0"/>
  </r>
  <r>
    <x v="30"/>
    <x v="395"/>
    <x v="0"/>
    <x v="60"/>
    <x v="239"/>
    <x v="5"/>
    <n v="1"/>
    <x v="0"/>
    <x v="0"/>
    <x v="1"/>
    <x v="2"/>
    <n v="0"/>
    <d v="2020-02-27T00:00:00"/>
    <s v="Brokerage"/>
    <x v="0"/>
    <x v="0"/>
    <x v="0"/>
    <m/>
    <x v="0"/>
  </r>
  <r>
    <x v="30"/>
    <x v="395"/>
    <x v="0"/>
    <x v="60"/>
    <x v="239"/>
    <x v="5"/>
    <n v="1"/>
    <x v="0"/>
    <x v="0"/>
    <x v="1"/>
    <x v="2"/>
    <n v="0"/>
    <d v="2020-02-27T00:00:00"/>
    <s v="Brokerage"/>
    <x v="0"/>
    <x v="0"/>
    <x v="0"/>
    <m/>
    <x v="0"/>
  </r>
  <r>
    <x v="30"/>
    <x v="395"/>
    <x v="0"/>
    <x v="60"/>
    <x v="239"/>
    <x v="5"/>
    <n v="1"/>
    <x v="0"/>
    <x v="0"/>
    <x v="1"/>
    <x v="2"/>
    <n v="0"/>
    <d v="2018-11-27T00:00:00"/>
    <s v="Brokerage"/>
    <x v="0"/>
    <x v="0"/>
    <x v="0"/>
    <m/>
    <x v="0"/>
  </r>
  <r>
    <x v="30"/>
    <x v="395"/>
    <x v="0"/>
    <x v="60"/>
    <x v="239"/>
    <x v="5"/>
    <n v="1"/>
    <x v="0"/>
    <x v="0"/>
    <x v="1"/>
    <x v="2"/>
    <n v="0"/>
    <d v="2019-02-27T00:00:00"/>
    <s v="Brokerage"/>
    <x v="0"/>
    <x v="0"/>
    <x v="0"/>
    <m/>
    <x v="0"/>
  </r>
  <r>
    <x v="30"/>
    <x v="395"/>
    <x v="0"/>
    <x v="60"/>
    <x v="239"/>
    <x v="5"/>
    <n v="1"/>
    <x v="0"/>
    <x v="0"/>
    <x v="1"/>
    <x v="2"/>
    <n v="0"/>
    <d v="2019-05-27T00:00:00"/>
    <s v="Brokerage"/>
    <x v="0"/>
    <x v="0"/>
    <x v="0"/>
    <m/>
    <x v="0"/>
  </r>
  <r>
    <x v="30"/>
    <x v="395"/>
    <x v="0"/>
    <x v="60"/>
    <x v="239"/>
    <x v="5"/>
    <n v="1"/>
    <x v="0"/>
    <x v="0"/>
    <x v="1"/>
    <x v="2"/>
    <n v="0"/>
    <d v="2019-08-27T00:00:00"/>
    <s v="Brokerage"/>
    <x v="0"/>
    <x v="0"/>
    <x v="0"/>
    <m/>
    <x v="0"/>
  </r>
  <r>
    <x v="30"/>
    <x v="395"/>
    <x v="0"/>
    <x v="60"/>
    <x v="239"/>
    <x v="5"/>
    <n v="1"/>
    <x v="0"/>
    <x v="0"/>
    <x v="1"/>
    <x v="2"/>
    <n v="0"/>
    <d v="2019-11-27T00:00:00"/>
    <s v="Brokerage"/>
    <x v="0"/>
    <x v="0"/>
    <x v="0"/>
    <m/>
    <x v="0"/>
  </r>
  <r>
    <x v="30"/>
    <x v="395"/>
    <x v="0"/>
    <x v="60"/>
    <x v="239"/>
    <x v="5"/>
    <n v="1"/>
    <x v="0"/>
    <x v="0"/>
    <x v="1"/>
    <x v="2"/>
    <n v="0"/>
    <d v="2018-08-27T00:00:00"/>
    <s v="Brokerage"/>
    <x v="0"/>
    <x v="0"/>
    <x v="0"/>
    <m/>
    <x v="0"/>
  </r>
  <r>
    <x v="30"/>
    <x v="396"/>
    <x v="0"/>
    <x v="22"/>
    <x v="240"/>
    <x v="5"/>
    <n v="1"/>
    <x v="0"/>
    <x v="0"/>
    <x v="1"/>
    <x v="2"/>
    <n v="62399.23"/>
    <d v="2020-08-14T00:00:00"/>
    <s v="Brokerage"/>
    <x v="0"/>
    <x v="0"/>
    <x v="0"/>
    <m/>
    <x v="0"/>
  </r>
  <r>
    <x v="30"/>
    <x v="396"/>
    <x v="0"/>
    <x v="22"/>
    <x v="240"/>
    <x v="5"/>
    <n v="1"/>
    <x v="0"/>
    <x v="0"/>
    <x v="1"/>
    <x v="2"/>
    <n v="62399.23"/>
    <d v="2020-08-14T00:00:00"/>
    <s v="Brokerage"/>
    <x v="0"/>
    <x v="0"/>
    <x v="0"/>
    <m/>
    <x v="0"/>
  </r>
  <r>
    <x v="30"/>
    <x v="396"/>
    <x v="0"/>
    <x v="22"/>
    <x v="240"/>
    <x v="5"/>
    <n v="1"/>
    <x v="0"/>
    <x v="0"/>
    <x v="1"/>
    <x v="2"/>
    <n v="62399.23"/>
    <d v="2020-08-14T00:00:00"/>
    <s v="Brokerage"/>
    <x v="0"/>
    <x v="0"/>
    <x v="0"/>
    <m/>
    <x v="0"/>
  </r>
  <r>
    <x v="30"/>
    <x v="396"/>
    <x v="0"/>
    <x v="22"/>
    <x v="240"/>
    <x v="5"/>
    <n v="1"/>
    <x v="0"/>
    <x v="0"/>
    <x v="1"/>
    <x v="2"/>
    <n v="62399.23"/>
    <d v="2020-08-14T00:00:00"/>
    <s v="Brokerage"/>
    <x v="0"/>
    <x v="0"/>
    <x v="0"/>
    <m/>
    <x v="0"/>
  </r>
  <r>
    <x v="30"/>
    <x v="396"/>
    <x v="0"/>
    <x v="22"/>
    <x v="240"/>
    <x v="5"/>
    <n v="1"/>
    <x v="0"/>
    <x v="0"/>
    <x v="1"/>
    <x v="2"/>
    <n v="62399.23"/>
    <d v="2020-08-14T00:00:00"/>
    <s v="Brokerage"/>
    <x v="0"/>
    <x v="0"/>
    <x v="0"/>
    <m/>
    <x v="0"/>
  </r>
  <r>
    <x v="30"/>
    <x v="396"/>
    <x v="0"/>
    <x v="22"/>
    <x v="240"/>
    <x v="5"/>
    <n v="1"/>
    <x v="0"/>
    <x v="0"/>
    <x v="1"/>
    <x v="2"/>
    <n v="62399.23"/>
    <d v="2020-08-14T00:00:00"/>
    <s v="Brokerage"/>
    <x v="0"/>
    <x v="0"/>
    <x v="0"/>
    <m/>
    <x v="0"/>
  </r>
  <r>
    <x v="30"/>
    <x v="396"/>
    <x v="0"/>
    <x v="22"/>
    <x v="240"/>
    <x v="5"/>
    <n v="1"/>
    <x v="0"/>
    <x v="0"/>
    <x v="1"/>
    <x v="2"/>
    <n v="62399.23"/>
    <d v="2020-08-14T00:00:00"/>
    <s v="Brokerage"/>
    <x v="0"/>
    <x v="0"/>
    <x v="0"/>
    <m/>
    <x v="0"/>
  </r>
  <r>
    <x v="30"/>
    <x v="396"/>
    <x v="0"/>
    <x v="22"/>
    <x v="240"/>
    <x v="5"/>
    <n v="1"/>
    <x v="0"/>
    <x v="0"/>
    <x v="1"/>
    <x v="2"/>
    <n v="62399.23"/>
    <d v="2020-08-14T00:00:00"/>
    <s v="Brokerage"/>
    <x v="0"/>
    <x v="0"/>
    <x v="0"/>
    <m/>
    <x v="0"/>
  </r>
  <r>
    <x v="30"/>
    <x v="396"/>
    <x v="0"/>
    <x v="22"/>
    <x v="240"/>
    <x v="5"/>
    <n v="1"/>
    <x v="0"/>
    <x v="0"/>
    <x v="1"/>
    <x v="2"/>
    <n v="62399.4"/>
    <d v="2020-02-14T00:00:00"/>
    <s v="Brokerage"/>
    <x v="0"/>
    <x v="0"/>
    <x v="0"/>
    <m/>
    <x v="0"/>
  </r>
  <r>
    <x v="30"/>
    <x v="396"/>
    <x v="0"/>
    <x v="22"/>
    <x v="240"/>
    <x v="5"/>
    <n v="1"/>
    <x v="0"/>
    <x v="0"/>
    <x v="1"/>
    <x v="2"/>
    <n v="62399.4"/>
    <d v="2020-05-14T00:00:00"/>
    <s v="Brokerage"/>
    <x v="0"/>
    <x v="0"/>
    <x v="0"/>
    <m/>
    <x v="0"/>
  </r>
  <r>
    <x v="30"/>
    <x v="396"/>
    <x v="0"/>
    <x v="22"/>
    <x v="240"/>
    <x v="5"/>
    <n v="1"/>
    <x v="0"/>
    <x v="0"/>
    <x v="1"/>
    <x v="2"/>
    <n v="62399.4"/>
    <d v="2019-11-14T00:00:00"/>
    <s v="Brokerage"/>
    <x v="0"/>
    <x v="0"/>
    <x v="0"/>
    <m/>
    <x v="0"/>
  </r>
  <r>
    <x v="30"/>
    <x v="396"/>
    <x v="0"/>
    <x v="22"/>
    <x v="240"/>
    <x v="5"/>
    <n v="1"/>
    <x v="0"/>
    <x v="0"/>
    <x v="1"/>
    <x v="2"/>
    <n v="68639.38"/>
    <d v="2018-11-14T00:00:00"/>
    <s v="Brokerage"/>
    <x v="0"/>
    <x v="0"/>
    <x v="0"/>
    <m/>
    <x v="0"/>
  </r>
  <r>
    <x v="30"/>
    <x v="396"/>
    <x v="0"/>
    <x v="22"/>
    <x v="240"/>
    <x v="5"/>
    <n v="1"/>
    <x v="0"/>
    <x v="0"/>
    <x v="1"/>
    <x v="2"/>
    <n v="68639.38"/>
    <d v="2019-02-14T00:00:00"/>
    <s v="Brokerage"/>
    <x v="0"/>
    <x v="0"/>
    <x v="0"/>
    <m/>
    <x v="0"/>
  </r>
  <r>
    <x v="30"/>
    <x v="396"/>
    <x v="0"/>
    <x v="22"/>
    <x v="240"/>
    <x v="5"/>
    <n v="1"/>
    <x v="0"/>
    <x v="0"/>
    <x v="1"/>
    <x v="2"/>
    <n v="68639.38"/>
    <d v="2019-05-14T00:00:00"/>
    <s v="Brokerage"/>
    <x v="0"/>
    <x v="0"/>
    <x v="0"/>
    <m/>
    <x v="0"/>
  </r>
  <r>
    <x v="30"/>
    <x v="396"/>
    <x v="0"/>
    <x v="22"/>
    <x v="240"/>
    <x v="5"/>
    <n v="1"/>
    <x v="0"/>
    <x v="0"/>
    <x v="1"/>
    <x v="2"/>
    <n v="68639.38"/>
    <d v="2019-08-14T00:00:00"/>
    <s v="Brokerage"/>
    <x v="0"/>
    <x v="0"/>
    <x v="0"/>
    <m/>
    <x v="0"/>
  </r>
  <r>
    <x v="30"/>
    <x v="396"/>
    <x v="0"/>
    <x v="22"/>
    <x v="240"/>
    <x v="5"/>
    <n v="1"/>
    <x v="0"/>
    <x v="0"/>
    <x v="1"/>
    <x v="2"/>
    <n v="99839.08"/>
    <d v="2018-08-14T00:00:00"/>
    <s v="Brokerage"/>
    <x v="0"/>
    <x v="0"/>
    <x v="0"/>
    <m/>
    <x v="0"/>
  </r>
  <r>
    <x v="30"/>
    <x v="396"/>
    <x v="0"/>
    <x v="22"/>
    <x v="240"/>
    <x v="5"/>
    <n v="1"/>
    <x v="0"/>
    <x v="0"/>
    <x v="1"/>
    <x v="2"/>
    <n v="0"/>
    <d v="2020-08-14T00:00:00"/>
    <s v="Brokerage"/>
    <x v="0"/>
    <x v="0"/>
    <x v="0"/>
    <m/>
    <x v="0"/>
  </r>
  <r>
    <x v="30"/>
    <x v="396"/>
    <x v="0"/>
    <x v="22"/>
    <x v="240"/>
    <x v="5"/>
    <n v="1"/>
    <x v="0"/>
    <x v="0"/>
    <x v="1"/>
    <x v="2"/>
    <n v="0"/>
    <d v="2020-08-14T00:00:00"/>
    <s v="Brokerage"/>
    <x v="0"/>
    <x v="0"/>
    <x v="0"/>
    <m/>
    <x v="0"/>
  </r>
  <r>
    <x v="30"/>
    <x v="396"/>
    <x v="0"/>
    <x v="22"/>
    <x v="240"/>
    <x v="5"/>
    <n v="1"/>
    <x v="0"/>
    <x v="0"/>
    <x v="1"/>
    <x v="2"/>
    <n v="0"/>
    <d v="2020-08-14T00:00:00"/>
    <s v="Brokerage"/>
    <x v="0"/>
    <x v="0"/>
    <x v="0"/>
    <m/>
    <x v="0"/>
  </r>
  <r>
    <x v="30"/>
    <x v="396"/>
    <x v="0"/>
    <x v="22"/>
    <x v="240"/>
    <x v="5"/>
    <n v="1"/>
    <x v="0"/>
    <x v="0"/>
    <x v="1"/>
    <x v="2"/>
    <n v="0"/>
    <d v="2020-08-14T00:00:00"/>
    <s v="Brokerage"/>
    <x v="0"/>
    <x v="0"/>
    <x v="0"/>
    <m/>
    <x v="0"/>
  </r>
  <r>
    <x v="30"/>
    <x v="396"/>
    <x v="0"/>
    <x v="22"/>
    <x v="240"/>
    <x v="5"/>
    <n v="1"/>
    <x v="0"/>
    <x v="0"/>
    <x v="1"/>
    <x v="2"/>
    <n v="0"/>
    <d v="2020-08-14T00:00:00"/>
    <s v="Brokerage"/>
    <x v="0"/>
    <x v="0"/>
    <x v="0"/>
    <m/>
    <x v="0"/>
  </r>
  <r>
    <x v="30"/>
    <x v="396"/>
    <x v="0"/>
    <x v="22"/>
    <x v="240"/>
    <x v="5"/>
    <n v="1"/>
    <x v="0"/>
    <x v="0"/>
    <x v="1"/>
    <x v="2"/>
    <n v="0"/>
    <d v="2020-08-14T00:00:00"/>
    <s v="Brokerage"/>
    <x v="0"/>
    <x v="0"/>
    <x v="0"/>
    <m/>
    <x v="0"/>
  </r>
  <r>
    <x v="30"/>
    <x v="396"/>
    <x v="0"/>
    <x v="22"/>
    <x v="240"/>
    <x v="5"/>
    <n v="1"/>
    <x v="0"/>
    <x v="0"/>
    <x v="1"/>
    <x v="2"/>
    <n v="0"/>
    <d v="2020-08-14T00:00:00"/>
    <s v="Brokerage"/>
    <x v="0"/>
    <x v="0"/>
    <x v="0"/>
    <m/>
    <x v="0"/>
  </r>
  <r>
    <x v="30"/>
    <x v="396"/>
    <x v="0"/>
    <x v="22"/>
    <x v="240"/>
    <x v="5"/>
    <n v="1"/>
    <x v="0"/>
    <x v="0"/>
    <x v="1"/>
    <x v="2"/>
    <n v="0"/>
    <d v="2020-08-14T00:00:00"/>
    <s v="Brokerage"/>
    <x v="0"/>
    <x v="0"/>
    <x v="0"/>
    <m/>
    <x v="0"/>
  </r>
  <r>
    <x v="30"/>
    <x v="396"/>
    <x v="0"/>
    <x v="22"/>
    <x v="240"/>
    <x v="5"/>
    <n v="1"/>
    <x v="0"/>
    <x v="0"/>
    <x v="1"/>
    <x v="2"/>
    <n v="0"/>
    <d v="2020-02-14T00:00:00"/>
    <s v="Brokerage"/>
    <x v="0"/>
    <x v="0"/>
    <x v="0"/>
    <m/>
    <x v="0"/>
  </r>
  <r>
    <x v="30"/>
    <x v="396"/>
    <x v="0"/>
    <x v="22"/>
    <x v="240"/>
    <x v="5"/>
    <n v="1"/>
    <x v="0"/>
    <x v="0"/>
    <x v="1"/>
    <x v="2"/>
    <n v="0"/>
    <d v="2020-05-14T00:00:00"/>
    <s v="Brokerage"/>
    <x v="0"/>
    <x v="0"/>
    <x v="0"/>
    <m/>
    <x v="0"/>
  </r>
  <r>
    <x v="30"/>
    <x v="396"/>
    <x v="0"/>
    <x v="22"/>
    <x v="240"/>
    <x v="5"/>
    <n v="1"/>
    <x v="0"/>
    <x v="0"/>
    <x v="1"/>
    <x v="2"/>
    <n v="0"/>
    <d v="2019-11-14T00:00:00"/>
    <s v="Brokerage"/>
    <x v="0"/>
    <x v="0"/>
    <x v="0"/>
    <m/>
    <x v="0"/>
  </r>
  <r>
    <x v="30"/>
    <x v="396"/>
    <x v="0"/>
    <x v="22"/>
    <x v="240"/>
    <x v="5"/>
    <n v="1"/>
    <x v="0"/>
    <x v="0"/>
    <x v="1"/>
    <x v="2"/>
    <n v="0"/>
    <d v="2018-11-14T00:00:00"/>
    <s v="Brokerage"/>
    <x v="0"/>
    <x v="0"/>
    <x v="0"/>
    <m/>
    <x v="0"/>
  </r>
  <r>
    <x v="30"/>
    <x v="396"/>
    <x v="0"/>
    <x v="22"/>
    <x v="240"/>
    <x v="5"/>
    <n v="1"/>
    <x v="0"/>
    <x v="0"/>
    <x v="1"/>
    <x v="2"/>
    <n v="0"/>
    <d v="2019-02-14T00:00:00"/>
    <s v="Brokerage"/>
    <x v="0"/>
    <x v="0"/>
    <x v="0"/>
    <m/>
    <x v="0"/>
  </r>
  <r>
    <x v="30"/>
    <x v="396"/>
    <x v="0"/>
    <x v="22"/>
    <x v="240"/>
    <x v="5"/>
    <n v="1"/>
    <x v="0"/>
    <x v="0"/>
    <x v="1"/>
    <x v="2"/>
    <n v="0"/>
    <d v="2019-05-14T00:00:00"/>
    <s v="Brokerage"/>
    <x v="0"/>
    <x v="0"/>
    <x v="0"/>
    <m/>
    <x v="0"/>
  </r>
  <r>
    <x v="30"/>
    <x v="396"/>
    <x v="0"/>
    <x v="22"/>
    <x v="240"/>
    <x v="5"/>
    <n v="1"/>
    <x v="0"/>
    <x v="0"/>
    <x v="1"/>
    <x v="2"/>
    <n v="0"/>
    <d v="2019-08-14T00:00:00"/>
    <s v="Brokerage"/>
    <x v="0"/>
    <x v="0"/>
    <x v="0"/>
    <m/>
    <x v="0"/>
  </r>
  <r>
    <x v="30"/>
    <x v="396"/>
    <x v="0"/>
    <x v="22"/>
    <x v="240"/>
    <x v="5"/>
    <n v="1"/>
    <x v="0"/>
    <x v="0"/>
    <x v="1"/>
    <x v="2"/>
    <n v="0"/>
    <d v="2018-08-14T00:00:00"/>
    <s v="Brokerage"/>
    <x v="0"/>
    <x v="0"/>
    <x v="0"/>
    <m/>
    <x v="0"/>
  </r>
  <r>
    <x v="30"/>
    <x v="397"/>
    <x v="0"/>
    <x v="239"/>
    <x v="241"/>
    <x v="5"/>
    <n v="1"/>
    <x v="0"/>
    <x v="0"/>
    <x v="1"/>
    <x v="2"/>
    <n v="65412.72"/>
    <d v="2020-03-25T00:00:00"/>
    <s v="Brokerage"/>
    <x v="0"/>
    <x v="0"/>
    <x v="0"/>
    <m/>
    <x v="0"/>
  </r>
  <r>
    <x v="30"/>
    <x v="397"/>
    <x v="0"/>
    <x v="239"/>
    <x v="241"/>
    <x v="5"/>
    <n v="1"/>
    <x v="0"/>
    <x v="0"/>
    <x v="1"/>
    <x v="2"/>
    <n v="83253.179999999993"/>
    <d v="2018-12-25T00:00:00"/>
    <s v="Brokerage"/>
    <x v="0"/>
    <x v="0"/>
    <x v="0"/>
    <m/>
    <x v="0"/>
  </r>
  <r>
    <x v="30"/>
    <x v="397"/>
    <x v="0"/>
    <x v="239"/>
    <x v="241"/>
    <x v="5"/>
    <n v="1"/>
    <x v="0"/>
    <x v="0"/>
    <x v="1"/>
    <x v="2"/>
    <n v="83253.179999999993"/>
    <d v="2019-03-25T00:00:00"/>
    <s v="Brokerage"/>
    <x v="0"/>
    <x v="0"/>
    <x v="0"/>
    <m/>
    <x v="0"/>
  </r>
  <r>
    <x v="30"/>
    <x v="397"/>
    <x v="0"/>
    <x v="239"/>
    <x v="241"/>
    <x v="5"/>
    <n v="1"/>
    <x v="0"/>
    <x v="0"/>
    <x v="1"/>
    <x v="2"/>
    <n v="83253.179999999993"/>
    <d v="2019-06-25T00:00:00"/>
    <s v="Brokerage"/>
    <x v="0"/>
    <x v="0"/>
    <x v="0"/>
    <m/>
    <x v="0"/>
  </r>
  <r>
    <x v="30"/>
    <x v="397"/>
    <x v="0"/>
    <x v="239"/>
    <x v="241"/>
    <x v="5"/>
    <n v="1"/>
    <x v="0"/>
    <x v="0"/>
    <x v="1"/>
    <x v="2"/>
    <n v="83253.179999999993"/>
    <d v="2019-09-25T00:00:00"/>
    <s v="Brokerage"/>
    <x v="0"/>
    <x v="0"/>
    <x v="0"/>
    <m/>
    <x v="0"/>
  </r>
  <r>
    <x v="30"/>
    <x v="397"/>
    <x v="0"/>
    <x v="239"/>
    <x v="241"/>
    <x v="5"/>
    <n v="1"/>
    <x v="0"/>
    <x v="0"/>
    <x v="1"/>
    <x v="2"/>
    <n v="83253.179999999993"/>
    <d v="2019-12-25T00:00:00"/>
    <s v="Brokerage"/>
    <x v="0"/>
    <x v="0"/>
    <x v="0"/>
    <m/>
    <x v="0"/>
  </r>
  <r>
    <x v="30"/>
    <x v="397"/>
    <x v="0"/>
    <x v="239"/>
    <x v="241"/>
    <x v="5"/>
    <n v="1"/>
    <x v="0"/>
    <x v="0"/>
    <x v="1"/>
    <x v="2"/>
    <n v="112986.38"/>
    <d v="2018-09-25T00:00:00"/>
    <s v="Brokerage"/>
    <x v="0"/>
    <x v="0"/>
    <x v="0"/>
    <m/>
    <x v="0"/>
  </r>
  <r>
    <x v="30"/>
    <x v="397"/>
    <x v="0"/>
    <x v="239"/>
    <x v="241"/>
    <x v="5"/>
    <n v="1"/>
    <x v="0"/>
    <x v="0"/>
    <x v="1"/>
    <x v="2"/>
    <n v="0"/>
    <d v="2020-03-25T00:00:00"/>
    <s v="Brokerage"/>
    <x v="0"/>
    <x v="0"/>
    <x v="0"/>
    <m/>
    <x v="0"/>
  </r>
  <r>
    <x v="30"/>
    <x v="397"/>
    <x v="0"/>
    <x v="239"/>
    <x v="241"/>
    <x v="5"/>
    <n v="1"/>
    <x v="0"/>
    <x v="0"/>
    <x v="1"/>
    <x v="2"/>
    <n v="0"/>
    <d v="2018-12-25T00:00:00"/>
    <s v="Brokerage"/>
    <x v="0"/>
    <x v="0"/>
    <x v="0"/>
    <m/>
    <x v="0"/>
  </r>
  <r>
    <x v="30"/>
    <x v="397"/>
    <x v="0"/>
    <x v="239"/>
    <x v="241"/>
    <x v="5"/>
    <n v="1"/>
    <x v="0"/>
    <x v="0"/>
    <x v="1"/>
    <x v="2"/>
    <n v="0"/>
    <d v="2019-03-25T00:00:00"/>
    <s v="Brokerage"/>
    <x v="0"/>
    <x v="0"/>
    <x v="0"/>
    <m/>
    <x v="0"/>
  </r>
  <r>
    <x v="30"/>
    <x v="397"/>
    <x v="0"/>
    <x v="239"/>
    <x v="241"/>
    <x v="5"/>
    <n v="1"/>
    <x v="0"/>
    <x v="0"/>
    <x v="1"/>
    <x v="2"/>
    <n v="0"/>
    <d v="2019-06-25T00:00:00"/>
    <s v="Brokerage"/>
    <x v="0"/>
    <x v="0"/>
    <x v="0"/>
    <m/>
    <x v="0"/>
  </r>
  <r>
    <x v="30"/>
    <x v="397"/>
    <x v="0"/>
    <x v="239"/>
    <x v="241"/>
    <x v="5"/>
    <n v="1"/>
    <x v="0"/>
    <x v="0"/>
    <x v="1"/>
    <x v="2"/>
    <n v="0"/>
    <d v="2019-09-25T00:00:00"/>
    <s v="Brokerage"/>
    <x v="0"/>
    <x v="0"/>
    <x v="0"/>
    <m/>
    <x v="0"/>
  </r>
  <r>
    <x v="30"/>
    <x v="397"/>
    <x v="0"/>
    <x v="239"/>
    <x v="241"/>
    <x v="5"/>
    <n v="1"/>
    <x v="0"/>
    <x v="0"/>
    <x v="1"/>
    <x v="2"/>
    <n v="0"/>
    <d v="2019-12-25T00:00:00"/>
    <s v="Brokerage"/>
    <x v="0"/>
    <x v="0"/>
    <x v="0"/>
    <m/>
    <x v="0"/>
  </r>
  <r>
    <x v="30"/>
    <x v="397"/>
    <x v="0"/>
    <x v="239"/>
    <x v="241"/>
    <x v="5"/>
    <n v="1"/>
    <x v="0"/>
    <x v="0"/>
    <x v="1"/>
    <x v="2"/>
    <n v="0"/>
    <d v="2018-09-25T00:00:00"/>
    <s v="Brokerage"/>
    <x v="0"/>
    <x v="0"/>
    <x v="0"/>
    <m/>
    <x v="0"/>
  </r>
  <r>
    <x v="30"/>
    <x v="398"/>
    <x v="1"/>
    <x v="240"/>
    <x v="236"/>
    <x v="5"/>
    <n v="1"/>
    <x v="0"/>
    <x v="0"/>
    <x v="1"/>
    <x v="2"/>
    <n v="101037"/>
    <d v="2018-10-20T00:00:00"/>
    <s v="Brokerage"/>
    <x v="0"/>
    <x v="0"/>
    <x v="0"/>
    <m/>
    <x v="0"/>
  </r>
  <r>
    <x v="30"/>
    <x v="399"/>
    <x v="1"/>
    <x v="191"/>
    <x v="242"/>
    <x v="5"/>
    <n v="1"/>
    <x v="0"/>
    <x v="0"/>
    <x v="1"/>
    <x v="2"/>
    <n v="16455"/>
    <d v="2019-01-09T00:00:00"/>
    <s v="Brokerage"/>
    <x v="0"/>
    <x v="0"/>
    <x v="0"/>
    <m/>
    <x v="0"/>
  </r>
  <r>
    <x v="30"/>
    <x v="399"/>
    <x v="1"/>
    <x v="191"/>
    <x v="242"/>
    <x v="5"/>
    <n v="1"/>
    <x v="0"/>
    <x v="0"/>
    <x v="1"/>
    <x v="2"/>
    <n v="0"/>
    <d v="2019-01-09T00:00:00"/>
    <s v="Brokerage"/>
    <x v="0"/>
    <x v="0"/>
    <x v="0"/>
    <m/>
    <x v="0"/>
  </r>
  <r>
    <x v="30"/>
    <x v="400"/>
    <x v="0"/>
    <x v="241"/>
    <x v="243"/>
    <x v="5"/>
    <n v="1"/>
    <x v="0"/>
    <x v="0"/>
    <x v="1"/>
    <x v="2"/>
    <n v="11360"/>
    <d v="2019-03-07T00:00:00"/>
    <s v="Brokerage"/>
    <x v="0"/>
    <x v="0"/>
    <x v="0"/>
    <m/>
    <x v="0"/>
  </r>
  <r>
    <x v="30"/>
    <x v="401"/>
    <x v="1"/>
    <x v="242"/>
    <x v="26"/>
    <x v="5"/>
    <n v="1"/>
    <x v="0"/>
    <x v="0"/>
    <x v="1"/>
    <x v="2"/>
    <n v="67102"/>
    <d v="2019-03-27T00:00:00"/>
    <s v="Brokerage"/>
    <x v="0"/>
    <x v="0"/>
    <x v="0"/>
    <m/>
    <x v="0"/>
  </r>
  <r>
    <x v="30"/>
    <x v="401"/>
    <x v="1"/>
    <x v="242"/>
    <x v="26"/>
    <x v="5"/>
    <n v="1"/>
    <x v="0"/>
    <x v="0"/>
    <x v="1"/>
    <x v="2"/>
    <n v="0"/>
    <d v="2019-03-27T00:00:00"/>
    <s v="Brokerage"/>
    <x v="0"/>
    <x v="0"/>
    <x v="0"/>
    <m/>
    <x v="0"/>
  </r>
  <r>
    <x v="30"/>
    <x v="402"/>
    <x v="0"/>
    <x v="243"/>
    <x v="244"/>
    <x v="5"/>
    <n v="1"/>
    <x v="0"/>
    <x v="0"/>
    <x v="1"/>
    <x v="2"/>
    <n v="120474.73"/>
    <d v="2020-12-08T00:00:00"/>
    <s v="Brokerage"/>
    <x v="0"/>
    <x v="0"/>
    <x v="0"/>
    <m/>
    <x v="0"/>
  </r>
  <r>
    <x v="30"/>
    <x v="402"/>
    <x v="0"/>
    <x v="243"/>
    <x v="244"/>
    <x v="5"/>
    <n v="1"/>
    <x v="0"/>
    <x v="0"/>
    <x v="1"/>
    <x v="2"/>
    <n v="120474.73"/>
    <d v="2020-12-08T00:00:00"/>
    <s v="Brokerage"/>
    <x v="0"/>
    <x v="0"/>
    <x v="0"/>
    <m/>
    <x v="0"/>
  </r>
  <r>
    <x v="30"/>
    <x v="402"/>
    <x v="0"/>
    <x v="243"/>
    <x v="244"/>
    <x v="5"/>
    <n v="1"/>
    <x v="0"/>
    <x v="0"/>
    <x v="1"/>
    <x v="2"/>
    <n v="153332.03"/>
    <d v="2020-01-31T00:00:00"/>
    <s v="Brokerage"/>
    <x v="0"/>
    <x v="0"/>
    <x v="0"/>
    <m/>
    <x v="0"/>
  </r>
  <r>
    <x v="30"/>
    <x v="402"/>
    <x v="0"/>
    <x v="243"/>
    <x v="244"/>
    <x v="5"/>
    <n v="1"/>
    <x v="0"/>
    <x v="0"/>
    <x v="1"/>
    <x v="2"/>
    <n v="153332.03"/>
    <d v="2020-05-14T00:00:00"/>
    <s v="Brokerage"/>
    <x v="0"/>
    <x v="0"/>
    <x v="0"/>
    <m/>
    <x v="0"/>
  </r>
  <r>
    <x v="30"/>
    <x v="402"/>
    <x v="0"/>
    <x v="243"/>
    <x v="244"/>
    <x v="5"/>
    <n v="1"/>
    <x v="0"/>
    <x v="0"/>
    <x v="1"/>
    <x v="2"/>
    <n v="153332.03"/>
    <d v="2020-08-26T00:00:00"/>
    <s v="Brokerage"/>
    <x v="0"/>
    <x v="0"/>
    <x v="0"/>
    <m/>
    <x v="0"/>
  </r>
  <r>
    <x v="30"/>
    <x v="402"/>
    <x v="0"/>
    <x v="243"/>
    <x v="244"/>
    <x v="5"/>
    <n v="1"/>
    <x v="0"/>
    <x v="0"/>
    <x v="1"/>
    <x v="2"/>
    <n v="153332.03"/>
    <d v="2019-07-07T00:00:00"/>
    <s v="Brokerage"/>
    <x v="0"/>
    <x v="0"/>
    <x v="0"/>
    <m/>
    <x v="0"/>
  </r>
  <r>
    <x v="30"/>
    <x v="402"/>
    <x v="0"/>
    <x v="243"/>
    <x v="244"/>
    <x v="5"/>
    <n v="1"/>
    <x v="0"/>
    <x v="0"/>
    <x v="1"/>
    <x v="2"/>
    <n v="153332.03"/>
    <d v="2019-10-19T00:00:00"/>
    <s v="Brokerage"/>
    <x v="0"/>
    <x v="0"/>
    <x v="0"/>
    <m/>
    <x v="0"/>
  </r>
  <r>
    <x v="30"/>
    <x v="402"/>
    <x v="0"/>
    <x v="243"/>
    <x v="244"/>
    <x v="5"/>
    <n v="1"/>
    <x v="0"/>
    <x v="0"/>
    <x v="1"/>
    <x v="2"/>
    <n v="208093.46"/>
    <d v="2019-03-25T00:00:00"/>
    <s v="Brokerage"/>
    <x v="0"/>
    <x v="0"/>
    <x v="0"/>
    <m/>
    <x v="0"/>
  </r>
  <r>
    <x v="30"/>
    <x v="402"/>
    <x v="0"/>
    <x v="243"/>
    <x v="244"/>
    <x v="5"/>
    <n v="1"/>
    <x v="0"/>
    <x v="0"/>
    <x v="1"/>
    <x v="2"/>
    <n v="0"/>
    <d v="2020-12-08T00:00:00"/>
    <s v="Brokerage"/>
    <x v="0"/>
    <x v="0"/>
    <x v="0"/>
    <m/>
    <x v="0"/>
  </r>
  <r>
    <x v="30"/>
    <x v="402"/>
    <x v="0"/>
    <x v="243"/>
    <x v="244"/>
    <x v="5"/>
    <n v="1"/>
    <x v="0"/>
    <x v="0"/>
    <x v="1"/>
    <x v="2"/>
    <n v="0"/>
    <d v="2020-12-08T00:00:00"/>
    <s v="Brokerage"/>
    <x v="0"/>
    <x v="0"/>
    <x v="0"/>
    <m/>
    <x v="0"/>
  </r>
  <r>
    <x v="30"/>
    <x v="402"/>
    <x v="0"/>
    <x v="243"/>
    <x v="244"/>
    <x v="5"/>
    <n v="1"/>
    <x v="0"/>
    <x v="0"/>
    <x v="1"/>
    <x v="2"/>
    <n v="0"/>
    <d v="2020-01-31T00:00:00"/>
    <s v="Brokerage"/>
    <x v="0"/>
    <x v="0"/>
    <x v="0"/>
    <m/>
    <x v="0"/>
  </r>
  <r>
    <x v="30"/>
    <x v="402"/>
    <x v="0"/>
    <x v="243"/>
    <x v="244"/>
    <x v="5"/>
    <n v="1"/>
    <x v="0"/>
    <x v="0"/>
    <x v="1"/>
    <x v="2"/>
    <n v="0"/>
    <d v="2020-05-14T00:00:00"/>
    <s v="Brokerage"/>
    <x v="0"/>
    <x v="0"/>
    <x v="0"/>
    <m/>
    <x v="0"/>
  </r>
  <r>
    <x v="30"/>
    <x v="402"/>
    <x v="0"/>
    <x v="243"/>
    <x v="244"/>
    <x v="5"/>
    <n v="1"/>
    <x v="0"/>
    <x v="0"/>
    <x v="1"/>
    <x v="2"/>
    <n v="0"/>
    <d v="2020-08-26T00:00:00"/>
    <s v="Brokerage"/>
    <x v="0"/>
    <x v="0"/>
    <x v="0"/>
    <m/>
    <x v="0"/>
  </r>
  <r>
    <x v="30"/>
    <x v="402"/>
    <x v="0"/>
    <x v="243"/>
    <x v="244"/>
    <x v="5"/>
    <n v="1"/>
    <x v="0"/>
    <x v="0"/>
    <x v="1"/>
    <x v="2"/>
    <n v="0"/>
    <d v="2019-07-07T00:00:00"/>
    <s v="Brokerage"/>
    <x v="0"/>
    <x v="0"/>
    <x v="0"/>
    <m/>
    <x v="0"/>
  </r>
  <r>
    <x v="30"/>
    <x v="402"/>
    <x v="0"/>
    <x v="243"/>
    <x v="244"/>
    <x v="5"/>
    <n v="1"/>
    <x v="0"/>
    <x v="0"/>
    <x v="1"/>
    <x v="2"/>
    <n v="0"/>
    <d v="2019-10-19T00:00:00"/>
    <s v="Brokerage"/>
    <x v="0"/>
    <x v="0"/>
    <x v="0"/>
    <m/>
    <x v="0"/>
  </r>
  <r>
    <x v="30"/>
    <x v="402"/>
    <x v="0"/>
    <x v="243"/>
    <x v="244"/>
    <x v="5"/>
    <n v="1"/>
    <x v="0"/>
    <x v="0"/>
    <x v="1"/>
    <x v="2"/>
    <n v="0"/>
    <d v="2019-03-25T00:00:00"/>
    <s v="Brokerage"/>
    <x v="0"/>
    <x v="0"/>
    <x v="0"/>
    <m/>
    <x v="0"/>
  </r>
  <r>
    <x v="30"/>
    <x v="403"/>
    <x v="1"/>
    <x v="244"/>
    <x v="245"/>
    <x v="5"/>
    <n v="1"/>
    <x v="0"/>
    <x v="0"/>
    <x v="4"/>
    <x v="0"/>
    <n v="8107.49"/>
    <d v="2018-07-18T00:00:00"/>
    <s v="Brokerage"/>
    <x v="0"/>
    <x v="0"/>
    <x v="0"/>
    <m/>
    <x v="0"/>
  </r>
  <r>
    <x v="30"/>
    <x v="404"/>
    <x v="0"/>
    <x v="150"/>
    <x v="246"/>
    <x v="5"/>
    <n v="1"/>
    <x v="0"/>
    <x v="0"/>
    <x v="1"/>
    <x v="2"/>
    <n v="19113.41"/>
    <d v="2019-02-18T00:00:00"/>
    <s v="Brokerage"/>
    <x v="0"/>
    <x v="0"/>
    <x v="0"/>
    <m/>
    <x v="0"/>
  </r>
  <r>
    <x v="30"/>
    <x v="405"/>
    <x v="0"/>
    <x v="224"/>
    <x v="223"/>
    <x v="5"/>
    <n v="1"/>
    <x v="0"/>
    <x v="0"/>
    <x v="1"/>
    <x v="0"/>
    <n v="12055.25"/>
    <d v="2019-02-14T00:00:00"/>
    <s v="Brokerage"/>
    <x v="0"/>
    <x v="0"/>
    <x v="0"/>
    <m/>
    <x v="0"/>
  </r>
  <r>
    <x v="30"/>
    <x v="406"/>
    <x v="0"/>
    <x v="245"/>
    <x v="247"/>
    <x v="2"/>
    <n v="1"/>
    <x v="0"/>
    <x v="0"/>
    <x v="4"/>
    <x v="0"/>
    <n v="484.75"/>
    <d v="2018-09-10T00:00:00"/>
    <s v="Brokerage"/>
    <x v="0"/>
    <x v="0"/>
    <x v="0"/>
    <m/>
    <x v="0"/>
  </r>
  <r>
    <x v="30"/>
    <x v="407"/>
    <x v="0"/>
    <x v="245"/>
    <x v="247"/>
    <x v="2"/>
    <n v="1"/>
    <x v="0"/>
    <x v="0"/>
    <x v="1"/>
    <x v="0"/>
    <n v="109.88"/>
    <d v="2018-09-10T00:00:00"/>
    <s v="Brokerage"/>
    <x v="0"/>
    <x v="0"/>
    <x v="0"/>
    <m/>
    <x v="0"/>
  </r>
  <r>
    <x v="30"/>
    <x v="408"/>
    <x v="0"/>
    <x v="224"/>
    <x v="223"/>
    <x v="2"/>
    <n v="1"/>
    <x v="0"/>
    <x v="0"/>
    <x v="1"/>
    <x v="0"/>
    <n v="27069"/>
    <d v="2019-02-14T00:00:00"/>
    <s v="Brokerage"/>
    <x v="1"/>
    <x v="0"/>
    <x v="0"/>
    <m/>
    <x v="0"/>
  </r>
  <r>
    <x v="30"/>
    <x v="409"/>
    <x v="0"/>
    <x v="22"/>
    <x v="240"/>
    <x v="1"/>
    <n v="1"/>
    <x v="0"/>
    <x v="0"/>
    <x v="1"/>
    <x v="2"/>
    <n v="66556.88"/>
    <d v="2018-08-14T00:00:00"/>
    <s v="Brokerage"/>
    <x v="0"/>
    <x v="0"/>
    <x v="0"/>
    <m/>
    <x v="0"/>
  </r>
  <r>
    <x v="30"/>
    <x v="410"/>
    <x v="0"/>
    <x v="246"/>
    <x v="220"/>
    <x v="5"/>
    <n v="1"/>
    <x v="0"/>
    <x v="0"/>
    <x v="1"/>
    <x v="2"/>
    <n v="40959.629999999997"/>
    <d v="2019-04-20T00:00:00"/>
    <s v="Brokerage"/>
    <x v="1"/>
    <x v="0"/>
    <x v="0"/>
    <m/>
    <x v="0"/>
  </r>
  <r>
    <x v="30"/>
    <x v="411"/>
    <x v="0"/>
    <x v="190"/>
    <x v="248"/>
    <x v="5"/>
    <n v="11"/>
    <x v="8"/>
    <x v="0"/>
    <x v="1"/>
    <x v="2"/>
    <n v="8263.94"/>
    <d v="2019-07-09T00:00:00"/>
    <s v="Brokerage"/>
    <x v="1"/>
    <x v="0"/>
    <x v="0"/>
    <m/>
    <x v="0"/>
  </r>
  <r>
    <x v="30"/>
    <x v="411"/>
    <x v="0"/>
    <x v="190"/>
    <x v="248"/>
    <x v="5"/>
    <n v="11"/>
    <x v="8"/>
    <x v="0"/>
    <x v="1"/>
    <x v="2"/>
    <n v="0"/>
    <d v="2019-07-09T00:00:00"/>
    <s v="Brokerage"/>
    <x v="1"/>
    <x v="0"/>
    <x v="0"/>
    <m/>
    <x v="0"/>
  </r>
  <r>
    <x v="30"/>
    <x v="412"/>
    <x v="0"/>
    <x v="247"/>
    <x v="249"/>
    <x v="5"/>
    <n v="11"/>
    <x v="8"/>
    <x v="0"/>
    <x v="1"/>
    <x v="2"/>
    <n v="67102.13"/>
    <d v="2019-09-27T00:00:00"/>
    <s v="Brokerage"/>
    <x v="1"/>
    <x v="0"/>
    <x v="0"/>
    <m/>
    <x v="0"/>
  </r>
  <r>
    <x v="30"/>
    <x v="413"/>
    <x v="1"/>
    <x v="16"/>
    <x v="16"/>
    <x v="5"/>
    <n v="11"/>
    <x v="8"/>
    <x v="0"/>
    <x v="1"/>
    <x v="0"/>
    <n v="90663.25"/>
    <d v="2019-04-01T00:00:00"/>
    <s v="Brokerage"/>
    <x v="3"/>
    <x v="1"/>
    <x v="0"/>
    <m/>
    <x v="0"/>
  </r>
  <r>
    <x v="30"/>
    <x v="414"/>
    <x v="0"/>
    <x v="16"/>
    <x v="16"/>
    <x v="5"/>
    <n v="11"/>
    <x v="8"/>
    <x v="0"/>
    <x v="1"/>
    <x v="2"/>
    <n v="90663.25"/>
    <d v="2019-04-01T00:00:00"/>
    <s v="Brokerage"/>
    <x v="0"/>
    <x v="0"/>
    <x v="0"/>
    <m/>
    <x v="0"/>
  </r>
  <r>
    <x v="30"/>
    <x v="415"/>
    <x v="0"/>
    <x v="248"/>
    <x v="250"/>
    <x v="5"/>
    <n v="1"/>
    <x v="0"/>
    <x v="0"/>
    <x v="4"/>
    <x v="0"/>
    <n v="8854.8799999999992"/>
    <d v="2019-07-18T00:00:00"/>
    <s v="Brokerage"/>
    <x v="1"/>
    <x v="0"/>
    <x v="0"/>
    <m/>
    <x v="0"/>
  </r>
  <r>
    <x v="30"/>
    <x v="416"/>
    <x v="0"/>
    <x v="16"/>
    <x v="16"/>
    <x v="5"/>
    <n v="1"/>
    <x v="0"/>
    <x v="0"/>
    <x v="1"/>
    <x v="0"/>
    <n v="7187.34"/>
    <d v="2019-04-01T00:00:00"/>
    <s v="Brokerage"/>
    <x v="0"/>
    <x v="0"/>
    <x v="0"/>
    <m/>
    <x v="0"/>
  </r>
  <r>
    <x v="30"/>
    <x v="416"/>
    <x v="0"/>
    <x v="16"/>
    <x v="16"/>
    <x v="5"/>
    <n v="1"/>
    <x v="0"/>
    <x v="0"/>
    <x v="1"/>
    <x v="0"/>
    <n v="0"/>
    <d v="2019-04-01T00:00:00"/>
    <s v="Brokerage"/>
    <x v="0"/>
    <x v="0"/>
    <x v="0"/>
    <m/>
    <x v="0"/>
  </r>
  <r>
    <x v="30"/>
    <x v="417"/>
    <x v="1"/>
    <x v="249"/>
    <x v="251"/>
    <x v="2"/>
    <n v="1"/>
    <x v="0"/>
    <x v="0"/>
    <x v="1"/>
    <x v="2"/>
    <n v="121755.9"/>
    <d v="2017-04-27T00:00:00"/>
    <s v="Brokerage"/>
    <x v="3"/>
    <x v="8"/>
    <x v="0"/>
    <m/>
    <x v="0"/>
  </r>
  <r>
    <x v="30"/>
    <x v="418"/>
    <x v="1"/>
    <x v="14"/>
    <x v="14"/>
    <x v="2"/>
    <n v="1"/>
    <x v="0"/>
    <x v="0"/>
    <x v="4"/>
    <x v="2"/>
    <n v="96758.81"/>
    <d v="2018-04-01T00:00:00"/>
    <s v="Brokerage"/>
    <x v="0"/>
    <x v="0"/>
    <x v="0"/>
    <m/>
    <x v="0"/>
  </r>
  <r>
    <x v="30"/>
    <x v="419"/>
    <x v="1"/>
    <x v="250"/>
    <x v="252"/>
    <x v="2"/>
    <n v="1"/>
    <x v="0"/>
    <x v="0"/>
    <x v="1"/>
    <x v="0"/>
    <n v="149758.53"/>
    <d v="2018-05-27T00:00:00"/>
    <s v="Brokerage"/>
    <x v="0"/>
    <x v="0"/>
    <x v="0"/>
    <m/>
    <x v="0"/>
  </r>
  <r>
    <x v="30"/>
    <x v="420"/>
    <x v="1"/>
    <x v="251"/>
    <x v="253"/>
    <x v="2"/>
    <n v="1"/>
    <x v="0"/>
    <x v="0"/>
    <x v="4"/>
    <x v="2"/>
    <n v="9277.1"/>
    <d v="2018-06-07T00:00:00"/>
    <s v="Brokerage"/>
    <x v="0"/>
    <x v="0"/>
    <x v="0"/>
    <m/>
    <x v="0"/>
  </r>
  <r>
    <x v="30"/>
    <x v="421"/>
    <x v="1"/>
    <x v="252"/>
    <x v="254"/>
    <x v="2"/>
    <n v="1"/>
    <x v="0"/>
    <x v="0"/>
    <x v="1"/>
    <x v="2"/>
    <n v="16533.25"/>
    <d v="2018-07-16T00:00:00"/>
    <s v="Brokerage"/>
    <x v="0"/>
    <x v="0"/>
    <x v="0"/>
    <m/>
    <x v="0"/>
  </r>
  <r>
    <x v="30"/>
    <x v="422"/>
    <x v="1"/>
    <x v="252"/>
    <x v="254"/>
    <x v="2"/>
    <n v="1"/>
    <x v="0"/>
    <x v="0"/>
    <x v="4"/>
    <x v="2"/>
    <n v="15408.4"/>
    <d v="2018-07-16T00:00:00"/>
    <s v="Brokerage"/>
    <x v="0"/>
    <x v="0"/>
    <x v="0"/>
    <m/>
    <x v="0"/>
  </r>
  <r>
    <x v="30"/>
    <x v="423"/>
    <x v="1"/>
    <x v="252"/>
    <x v="254"/>
    <x v="2"/>
    <n v="1"/>
    <x v="0"/>
    <x v="0"/>
    <x v="4"/>
    <x v="2"/>
    <n v="56757.75"/>
    <d v="2018-07-16T00:00:00"/>
    <s v="Brokerage"/>
    <x v="0"/>
    <x v="0"/>
    <x v="0"/>
    <m/>
    <x v="0"/>
  </r>
  <r>
    <x v="30"/>
    <x v="424"/>
    <x v="0"/>
    <x v="16"/>
    <x v="16"/>
    <x v="2"/>
    <n v="1"/>
    <x v="0"/>
    <x v="0"/>
    <x v="4"/>
    <x v="0"/>
    <n v="60229.25"/>
    <d v="2019-04-01T00:00:00"/>
    <s v="Brokerage"/>
    <x v="1"/>
    <x v="0"/>
    <x v="0"/>
    <m/>
    <x v="0"/>
  </r>
  <r>
    <x v="30"/>
    <x v="425"/>
    <x v="0"/>
    <x v="253"/>
    <x v="255"/>
    <x v="2"/>
    <n v="1"/>
    <x v="0"/>
    <x v="0"/>
    <x v="1"/>
    <x v="0"/>
    <n v="21358.38"/>
    <d v="2019-04-27T00:00:00"/>
    <s v="Brokerage"/>
    <x v="1"/>
    <x v="0"/>
    <x v="0"/>
    <m/>
    <x v="0"/>
  </r>
  <r>
    <x v="30"/>
    <x v="426"/>
    <x v="0"/>
    <x v="254"/>
    <x v="256"/>
    <x v="2"/>
    <n v="1"/>
    <x v="0"/>
    <x v="0"/>
    <x v="4"/>
    <x v="2"/>
    <n v="10937.5"/>
    <d v="2019-06-12T00:00:00"/>
    <s v="Brokerage"/>
    <x v="1"/>
    <x v="0"/>
    <x v="0"/>
    <m/>
    <x v="0"/>
  </r>
  <r>
    <x v="30"/>
    <x v="427"/>
    <x v="0"/>
    <x v="255"/>
    <x v="257"/>
    <x v="2"/>
    <n v="1"/>
    <x v="0"/>
    <x v="0"/>
    <x v="4"/>
    <x v="2"/>
    <n v="16474.5"/>
    <d v="2019-07-16T00:00:00"/>
    <s v="Brokerage"/>
    <x v="1"/>
    <x v="0"/>
    <x v="0"/>
    <m/>
    <x v="0"/>
  </r>
  <r>
    <x v="30"/>
    <x v="428"/>
    <x v="0"/>
    <x v="255"/>
    <x v="257"/>
    <x v="2"/>
    <n v="1"/>
    <x v="0"/>
    <x v="0"/>
    <x v="1"/>
    <x v="2"/>
    <n v="10776.25"/>
    <d v="2019-07-16T00:00:00"/>
    <s v="Brokerage"/>
    <x v="1"/>
    <x v="0"/>
    <x v="0"/>
    <m/>
    <x v="0"/>
  </r>
  <r>
    <x v="30"/>
    <x v="429"/>
    <x v="0"/>
    <x v="255"/>
    <x v="257"/>
    <x v="2"/>
    <n v="1"/>
    <x v="0"/>
    <x v="0"/>
    <x v="4"/>
    <x v="2"/>
    <n v="61042.25"/>
    <d v="2019-07-16T00:00:00"/>
    <s v="Brokerage"/>
    <x v="1"/>
    <x v="0"/>
    <x v="0"/>
    <m/>
    <x v="0"/>
  </r>
  <r>
    <x v="30"/>
    <x v="430"/>
    <x v="0"/>
    <x v="256"/>
    <x v="258"/>
    <x v="1"/>
    <n v="11"/>
    <x v="8"/>
    <x v="0"/>
    <x v="4"/>
    <x v="2"/>
    <n v="15601.02"/>
    <d v="2019-07-15T00:00:00"/>
    <s v="Brokerage"/>
    <x v="0"/>
    <x v="0"/>
    <x v="0"/>
    <m/>
    <x v="0"/>
  </r>
  <r>
    <x v="30"/>
    <x v="431"/>
    <x v="0"/>
    <x v="249"/>
    <x v="251"/>
    <x v="2"/>
    <n v="1"/>
    <x v="0"/>
    <x v="0"/>
    <x v="1"/>
    <x v="2"/>
    <n v="7000"/>
    <d v="2018-04-26T00:00:00"/>
    <s v="Brokerage"/>
    <x v="0"/>
    <x v="0"/>
    <x v="0"/>
    <m/>
    <x v="0"/>
  </r>
  <r>
    <x v="30"/>
    <x v="432"/>
    <x v="1"/>
    <x v="257"/>
    <x v="259"/>
    <x v="3"/>
    <n v="13"/>
    <x v="9"/>
    <x v="0"/>
    <x v="3"/>
    <x v="0"/>
    <n v="21000"/>
    <d v="2018-08-06T00:00:00"/>
    <s v="Brokerage"/>
    <x v="3"/>
    <x v="1"/>
    <x v="0"/>
    <m/>
    <x v="0"/>
  </r>
  <r>
    <x v="30"/>
    <x v="433"/>
    <x v="0"/>
    <x v="52"/>
    <x v="52"/>
    <x v="3"/>
    <n v="13"/>
    <x v="9"/>
    <x v="0"/>
    <x v="3"/>
    <x v="2"/>
    <n v="28069.13"/>
    <d v="2019-08-10T00:00:00"/>
    <s v="Brokerage"/>
    <x v="0"/>
    <x v="0"/>
    <x v="0"/>
    <m/>
    <x v="0"/>
  </r>
  <r>
    <x v="30"/>
    <x v="434"/>
    <x v="0"/>
    <x v="258"/>
    <x v="260"/>
    <x v="4"/>
    <n v="2"/>
    <x v="1"/>
    <x v="0"/>
    <x v="2"/>
    <x v="1"/>
    <n v="72675"/>
    <d v="2019-07-05T00:00:00"/>
    <s v="Brokerage"/>
    <x v="0"/>
    <x v="0"/>
    <x v="0"/>
    <m/>
    <x v="0"/>
  </r>
  <r>
    <x v="30"/>
    <x v="434"/>
    <x v="0"/>
    <x v="258"/>
    <x v="260"/>
    <x v="4"/>
    <n v="2"/>
    <x v="1"/>
    <x v="0"/>
    <x v="2"/>
    <x v="1"/>
    <n v="72675"/>
    <d v="2019-07-05T00:00:00"/>
    <s v="Brokerage"/>
    <x v="0"/>
    <x v="0"/>
    <x v="0"/>
    <m/>
    <x v="0"/>
  </r>
  <r>
    <x v="31"/>
    <x v="435"/>
    <x v="1"/>
    <x v="14"/>
    <x v="14"/>
    <x v="0"/>
    <n v="6"/>
    <x v="6"/>
    <x v="0"/>
    <x v="0"/>
    <x v="0"/>
    <n v="23771.05"/>
    <d v="2018-04-01T00:00:00"/>
    <s v="Brokerage"/>
    <x v="0"/>
    <x v="0"/>
    <x v="0"/>
    <m/>
    <x v="0"/>
  </r>
  <r>
    <x v="31"/>
    <x v="436"/>
    <x v="0"/>
    <x v="16"/>
    <x v="16"/>
    <x v="0"/>
    <n v="6"/>
    <x v="6"/>
    <x v="0"/>
    <x v="0"/>
    <x v="0"/>
    <n v="21399.439999999999"/>
    <d v="2019-05-31T00:00:00"/>
    <s v="Brokerage"/>
    <x v="1"/>
    <x v="0"/>
    <x v="0"/>
    <m/>
    <x v="0"/>
  </r>
  <r>
    <x v="31"/>
    <x v="437"/>
    <x v="0"/>
    <x v="33"/>
    <x v="33"/>
    <x v="0"/>
    <n v="1"/>
    <x v="0"/>
    <x v="0"/>
    <x v="10"/>
    <x v="0"/>
    <n v="23100.17"/>
    <d v="2019-10-31T00:00:00"/>
    <s v="Brokerage"/>
    <x v="0"/>
    <x v="0"/>
    <x v="0"/>
    <m/>
    <x v="0"/>
  </r>
  <r>
    <x v="31"/>
    <x v="438"/>
    <x v="0"/>
    <x v="259"/>
    <x v="261"/>
    <x v="0"/>
    <n v="1"/>
    <x v="0"/>
    <x v="0"/>
    <x v="0"/>
    <x v="0"/>
    <n v="1113.92"/>
    <d v="2018-12-24T00:00:00"/>
    <s v="Brokerage"/>
    <x v="0"/>
    <x v="0"/>
    <x v="0"/>
    <m/>
    <x v="0"/>
  </r>
  <r>
    <x v="31"/>
    <x v="439"/>
    <x v="0"/>
    <x v="260"/>
    <x v="262"/>
    <x v="4"/>
    <n v="13"/>
    <x v="9"/>
    <x v="0"/>
    <x v="2"/>
    <x v="2"/>
    <n v="65000"/>
    <d v="2018-09-06T00:00:00"/>
    <s v="Brokerage"/>
    <x v="0"/>
    <x v="0"/>
    <x v="0"/>
    <m/>
    <x v="0"/>
  </r>
  <r>
    <x v="31"/>
    <x v="440"/>
    <x v="0"/>
    <x v="111"/>
    <x v="112"/>
    <x v="5"/>
    <n v="13"/>
    <x v="9"/>
    <x v="0"/>
    <x v="1"/>
    <x v="2"/>
    <n v="2077.5"/>
    <d v="2019-02-26T00:00:00"/>
    <s v="Brokerage"/>
    <x v="0"/>
    <x v="0"/>
    <x v="0"/>
    <m/>
    <x v="0"/>
  </r>
  <r>
    <x v="31"/>
    <x v="441"/>
    <x v="1"/>
    <x v="261"/>
    <x v="263"/>
    <x v="2"/>
    <n v="13"/>
    <x v="9"/>
    <x v="0"/>
    <x v="2"/>
    <x v="2"/>
    <n v="1566.2"/>
    <d v="2017-11-10T00:00:00"/>
    <s v="Brokerage"/>
    <x v="3"/>
    <x v="5"/>
    <x v="0"/>
    <m/>
    <x v="0"/>
  </r>
  <r>
    <x v="31"/>
    <x v="442"/>
    <x v="1"/>
    <x v="262"/>
    <x v="264"/>
    <x v="2"/>
    <n v="13"/>
    <x v="9"/>
    <x v="0"/>
    <x v="2"/>
    <x v="2"/>
    <n v="639.25"/>
    <d v="2018-06-15T00:00:00"/>
    <s v="Brokerage"/>
    <x v="3"/>
    <x v="5"/>
    <x v="0"/>
    <m/>
    <x v="0"/>
  </r>
  <r>
    <x v="31"/>
    <x v="443"/>
    <x v="1"/>
    <x v="263"/>
    <x v="265"/>
    <x v="2"/>
    <n v="13"/>
    <x v="9"/>
    <x v="0"/>
    <x v="2"/>
    <x v="2"/>
    <n v="1180.8800000000001"/>
    <d v="2018-06-06T00:00:00"/>
    <s v="Brokerage"/>
    <x v="3"/>
    <x v="5"/>
    <x v="0"/>
    <m/>
    <x v="0"/>
  </r>
  <r>
    <x v="31"/>
    <x v="444"/>
    <x v="0"/>
    <x v="264"/>
    <x v="266"/>
    <x v="2"/>
    <n v="13"/>
    <x v="9"/>
    <x v="0"/>
    <x v="2"/>
    <x v="2"/>
    <n v="1558.76"/>
    <d v="2019-07-02T00:00:00"/>
    <s v="Brokerage"/>
    <x v="0"/>
    <x v="0"/>
    <x v="0"/>
    <m/>
    <x v="0"/>
  </r>
  <r>
    <x v="31"/>
    <x v="439"/>
    <x v="0"/>
    <x v="260"/>
    <x v="267"/>
    <x v="4"/>
    <n v="13"/>
    <x v="9"/>
    <x v="0"/>
    <x v="2"/>
    <x v="2"/>
    <n v="59375"/>
    <d v="2018-09-06T00:00:00"/>
    <s v="Brokerage"/>
    <x v="0"/>
    <x v="0"/>
    <x v="0"/>
    <m/>
    <x v="0"/>
  </r>
  <r>
    <x v="31"/>
    <x v="387"/>
    <x v="1"/>
    <x v="228"/>
    <x v="268"/>
    <x v="5"/>
    <n v="13"/>
    <x v="9"/>
    <x v="0"/>
    <x v="1"/>
    <x v="2"/>
    <n v="56150.75"/>
    <d v="2017-01-09T00:00:00"/>
    <s v="Brokerage"/>
    <x v="3"/>
    <x v="5"/>
    <x v="0"/>
    <m/>
    <x v="0"/>
  </r>
  <r>
    <x v="31"/>
    <x v="445"/>
    <x v="1"/>
    <x v="261"/>
    <x v="269"/>
    <x v="2"/>
    <n v="13"/>
    <x v="9"/>
    <x v="0"/>
    <x v="1"/>
    <x v="2"/>
    <n v="3132.5"/>
    <d v="2017-11-10T00:00:00"/>
    <s v="Brokerage"/>
    <x v="3"/>
    <x v="5"/>
    <x v="0"/>
    <m/>
    <x v="0"/>
  </r>
  <r>
    <x v="31"/>
    <x v="445"/>
    <x v="0"/>
    <x v="261"/>
    <x v="183"/>
    <x v="5"/>
    <n v="13"/>
    <x v="9"/>
    <x v="0"/>
    <x v="1"/>
    <x v="2"/>
    <n v="30978.63"/>
    <d v="2017-11-10T00:00:00"/>
    <s v="Brokerage"/>
    <x v="0"/>
    <x v="0"/>
    <x v="0"/>
    <m/>
    <x v="0"/>
  </r>
  <r>
    <x v="31"/>
    <x v="445"/>
    <x v="0"/>
    <x v="265"/>
    <x v="270"/>
    <x v="5"/>
    <n v="13"/>
    <x v="9"/>
    <x v="0"/>
    <x v="2"/>
    <x v="2"/>
    <n v="17934.88"/>
    <d v="2018-02-02T00:00:00"/>
    <s v="Brokerage"/>
    <x v="0"/>
    <x v="0"/>
    <x v="0"/>
    <m/>
    <x v="0"/>
  </r>
  <r>
    <x v="31"/>
    <x v="445"/>
    <x v="0"/>
    <x v="266"/>
    <x v="271"/>
    <x v="5"/>
    <n v="13"/>
    <x v="9"/>
    <x v="0"/>
    <x v="1"/>
    <x v="2"/>
    <n v="15668.25"/>
    <d v="2018-02-21T00:00:00"/>
    <s v="Brokerage"/>
    <x v="0"/>
    <x v="0"/>
    <x v="0"/>
    <m/>
    <x v="0"/>
  </r>
  <r>
    <x v="31"/>
    <x v="149"/>
    <x v="0"/>
    <x v="145"/>
    <x v="242"/>
    <x v="5"/>
    <n v="13"/>
    <x v="9"/>
    <x v="0"/>
    <x v="1"/>
    <x v="2"/>
    <n v="11239.38"/>
    <d v="2018-04-09T00:00:00"/>
    <s v="Brokerage"/>
    <x v="0"/>
    <x v="0"/>
    <x v="0"/>
    <m/>
    <x v="0"/>
  </r>
  <r>
    <x v="31"/>
    <x v="149"/>
    <x v="1"/>
    <x v="267"/>
    <x v="235"/>
    <x v="5"/>
    <n v="13"/>
    <x v="9"/>
    <x v="0"/>
    <x v="1"/>
    <x v="0"/>
    <n v="11239.38"/>
    <d v="2018-07-09T00:00:00"/>
    <s v="Brokerage"/>
    <x v="3"/>
    <x v="5"/>
    <x v="0"/>
    <m/>
    <x v="0"/>
  </r>
  <r>
    <x v="31"/>
    <x v="149"/>
    <x v="0"/>
    <x v="51"/>
    <x v="272"/>
    <x v="5"/>
    <n v="13"/>
    <x v="9"/>
    <x v="0"/>
    <x v="1"/>
    <x v="2"/>
    <n v="21442.38"/>
    <d v="2019-10-20T00:00:00"/>
    <s v="Brokerage"/>
    <x v="0"/>
    <x v="0"/>
    <x v="0"/>
    <m/>
    <x v="0"/>
  </r>
  <r>
    <x v="31"/>
    <x v="149"/>
    <x v="0"/>
    <x v="51"/>
    <x v="272"/>
    <x v="5"/>
    <n v="13"/>
    <x v="9"/>
    <x v="0"/>
    <x v="1"/>
    <x v="2"/>
    <n v="21442.75"/>
    <d v="2018-11-27T00:00:00"/>
    <s v="Brokerage"/>
    <x v="0"/>
    <x v="0"/>
    <x v="0"/>
    <m/>
    <x v="0"/>
  </r>
  <r>
    <x v="31"/>
    <x v="149"/>
    <x v="0"/>
    <x v="51"/>
    <x v="272"/>
    <x v="5"/>
    <n v="13"/>
    <x v="9"/>
    <x v="0"/>
    <x v="1"/>
    <x v="2"/>
    <n v="21442.75"/>
    <d v="2019-03-16T00:00:00"/>
    <s v="Brokerage"/>
    <x v="0"/>
    <x v="0"/>
    <x v="0"/>
    <m/>
    <x v="0"/>
  </r>
  <r>
    <x v="31"/>
    <x v="149"/>
    <x v="0"/>
    <x v="51"/>
    <x v="272"/>
    <x v="5"/>
    <n v="13"/>
    <x v="9"/>
    <x v="0"/>
    <x v="1"/>
    <x v="2"/>
    <n v="21442.75"/>
    <d v="2019-07-03T00:00:00"/>
    <s v="Brokerage"/>
    <x v="0"/>
    <x v="0"/>
    <x v="0"/>
    <m/>
    <x v="0"/>
  </r>
  <r>
    <x v="31"/>
    <x v="149"/>
    <x v="0"/>
    <x v="51"/>
    <x v="272"/>
    <x v="5"/>
    <n v="13"/>
    <x v="9"/>
    <x v="0"/>
    <x v="1"/>
    <x v="2"/>
    <n v="27085.5"/>
    <d v="2018-08-10T00:00:00"/>
    <s v="Brokerage"/>
    <x v="0"/>
    <x v="0"/>
    <x v="0"/>
    <m/>
    <x v="0"/>
  </r>
  <r>
    <x v="31"/>
    <x v="149"/>
    <x v="0"/>
    <x v="51"/>
    <x v="272"/>
    <x v="5"/>
    <n v="13"/>
    <x v="9"/>
    <x v="0"/>
    <x v="1"/>
    <x v="2"/>
    <n v="17949.04"/>
    <d v="2018-11-27T00:00:00"/>
    <s v="Brokerage"/>
    <x v="0"/>
    <x v="0"/>
    <x v="0"/>
    <m/>
    <x v="0"/>
  </r>
  <r>
    <x v="31"/>
    <x v="149"/>
    <x v="0"/>
    <x v="51"/>
    <x v="272"/>
    <x v="5"/>
    <n v="13"/>
    <x v="9"/>
    <x v="0"/>
    <x v="1"/>
    <x v="2"/>
    <n v="17949.04"/>
    <d v="2019-03-16T00:00:00"/>
    <s v="Brokerage"/>
    <x v="0"/>
    <x v="0"/>
    <x v="0"/>
    <m/>
    <x v="0"/>
  </r>
  <r>
    <x v="31"/>
    <x v="149"/>
    <x v="0"/>
    <x v="51"/>
    <x v="272"/>
    <x v="5"/>
    <n v="13"/>
    <x v="9"/>
    <x v="0"/>
    <x v="1"/>
    <x v="2"/>
    <n v="17949.04"/>
    <d v="2019-07-03T00:00:00"/>
    <s v="Brokerage"/>
    <x v="0"/>
    <x v="0"/>
    <x v="0"/>
    <m/>
    <x v="0"/>
  </r>
  <r>
    <x v="31"/>
    <x v="149"/>
    <x v="0"/>
    <x v="51"/>
    <x v="272"/>
    <x v="5"/>
    <n v="13"/>
    <x v="9"/>
    <x v="0"/>
    <x v="1"/>
    <x v="2"/>
    <n v="17949.04"/>
    <d v="2019-10-20T00:00:00"/>
    <s v="Brokerage"/>
    <x v="0"/>
    <x v="0"/>
    <x v="0"/>
    <m/>
    <x v="0"/>
  </r>
  <r>
    <x v="31"/>
    <x v="149"/>
    <x v="0"/>
    <x v="51"/>
    <x v="272"/>
    <x v="5"/>
    <n v="13"/>
    <x v="9"/>
    <x v="0"/>
    <x v="1"/>
    <x v="2"/>
    <n v="22672.47"/>
    <d v="2018-08-10T00:00:00"/>
    <s v="Brokerage"/>
    <x v="0"/>
    <x v="0"/>
    <x v="0"/>
    <m/>
    <x v="0"/>
  </r>
  <r>
    <x v="31"/>
    <x v="149"/>
    <x v="0"/>
    <x v="268"/>
    <x v="248"/>
    <x v="5"/>
    <n v="13"/>
    <x v="9"/>
    <x v="0"/>
    <x v="1"/>
    <x v="2"/>
    <n v="11239.38"/>
    <d v="2018-10-09T00:00:00"/>
    <s v="Brokerage"/>
    <x v="0"/>
    <x v="0"/>
    <x v="0"/>
    <m/>
    <x v="0"/>
  </r>
  <r>
    <x v="31"/>
    <x v="446"/>
    <x v="0"/>
    <x v="269"/>
    <x v="273"/>
    <x v="5"/>
    <n v="13"/>
    <x v="9"/>
    <x v="0"/>
    <x v="1"/>
    <x v="2"/>
    <n v="2212.38"/>
    <d v="2019-04-10T00:00:00"/>
    <s v="Brokerage"/>
    <x v="0"/>
    <x v="0"/>
    <x v="0"/>
    <m/>
    <x v="0"/>
  </r>
  <r>
    <x v="31"/>
    <x v="447"/>
    <x v="1"/>
    <x v="135"/>
    <x v="274"/>
    <x v="2"/>
    <n v="13"/>
    <x v="9"/>
    <x v="0"/>
    <x v="2"/>
    <x v="2"/>
    <n v="1363"/>
    <d v="2018-07-10T00:00:00"/>
    <s v="Brokerage"/>
    <x v="3"/>
    <x v="5"/>
    <x v="0"/>
    <m/>
    <x v="0"/>
  </r>
  <r>
    <x v="31"/>
    <x v="448"/>
    <x v="0"/>
    <x v="243"/>
    <x v="275"/>
    <x v="6"/>
    <n v="13"/>
    <x v="9"/>
    <x v="0"/>
    <x v="9"/>
    <x v="2"/>
    <n v="157.5"/>
    <d v="2019-03-25T00:00:00"/>
    <s v="Brokerage"/>
    <x v="0"/>
    <x v="0"/>
    <x v="0"/>
    <m/>
    <x v="0"/>
  </r>
  <r>
    <x v="31"/>
    <x v="449"/>
    <x v="0"/>
    <x v="270"/>
    <x v="276"/>
    <x v="6"/>
    <n v="13"/>
    <x v="9"/>
    <x v="0"/>
    <x v="9"/>
    <x v="2"/>
    <n v="1749.45"/>
    <d v="2019-03-29T00:00:00"/>
    <s v="Brokerage"/>
    <x v="0"/>
    <x v="0"/>
    <x v="0"/>
    <m/>
    <x v="0"/>
  </r>
  <r>
    <x v="31"/>
    <x v="450"/>
    <x v="0"/>
    <x v="271"/>
    <x v="145"/>
    <x v="4"/>
    <n v="1"/>
    <x v="0"/>
    <x v="0"/>
    <x v="2"/>
    <x v="0"/>
    <n v="6250"/>
    <d v="2018-03-25T00:00:00"/>
    <s v="Brokerage"/>
    <x v="0"/>
    <x v="0"/>
    <x v="0"/>
    <m/>
    <x v="0"/>
  </r>
  <r>
    <x v="31"/>
    <x v="451"/>
    <x v="0"/>
    <x v="243"/>
    <x v="275"/>
    <x v="4"/>
    <n v="9"/>
    <x v="3"/>
    <x v="0"/>
    <x v="2"/>
    <x v="0"/>
    <n v="8125"/>
    <d v="2019-03-25T00:00:00"/>
    <s v="Brokerage"/>
    <x v="0"/>
    <x v="0"/>
    <x v="0"/>
    <m/>
    <x v="0"/>
  </r>
  <r>
    <x v="31"/>
    <x v="452"/>
    <x v="0"/>
    <x v="256"/>
    <x v="277"/>
    <x v="2"/>
    <n v="13"/>
    <x v="9"/>
    <x v="0"/>
    <x v="11"/>
    <x v="2"/>
    <n v="2788.75"/>
    <d v="2019-07-15T00:00:00"/>
    <s v="Brokerage"/>
    <x v="0"/>
    <x v="0"/>
    <x v="0"/>
    <m/>
    <x v="0"/>
  </r>
  <r>
    <x v="31"/>
    <x v="453"/>
    <x v="0"/>
    <x v="51"/>
    <x v="273"/>
    <x v="2"/>
    <n v="13"/>
    <x v="9"/>
    <x v="0"/>
    <x v="2"/>
    <x v="1"/>
    <n v="7827.77"/>
    <d v="2018-08-10T00:00:00"/>
    <s v="Brokerage"/>
    <x v="2"/>
    <x v="0"/>
    <x v="0"/>
    <m/>
    <x v="0"/>
  </r>
  <r>
    <x v="31"/>
    <x v="453"/>
    <x v="0"/>
    <x v="51"/>
    <x v="273"/>
    <x v="2"/>
    <n v="13"/>
    <x v="9"/>
    <x v="0"/>
    <x v="2"/>
    <x v="1"/>
    <n v="0"/>
    <d v="2018-10-25T00:00:00"/>
    <s v="Brokerage "/>
    <x v="2"/>
    <x v="0"/>
    <x v="0"/>
    <m/>
    <x v="0"/>
  </r>
  <r>
    <x v="31"/>
    <x v="453"/>
    <x v="0"/>
    <x v="51"/>
    <x v="273"/>
    <x v="2"/>
    <n v="13"/>
    <x v="9"/>
    <x v="0"/>
    <x v="2"/>
    <x v="1"/>
    <n v="4194.8"/>
    <d v="2019-01-22T00:00:00"/>
    <s v="Brokerage "/>
    <x v="2"/>
    <x v="0"/>
    <x v="0"/>
    <m/>
    <x v="0"/>
  </r>
  <r>
    <x v="31"/>
    <x v="454"/>
    <x v="1"/>
    <x v="272"/>
    <x v="278"/>
    <x v="2"/>
    <n v="13"/>
    <x v="9"/>
    <x v="0"/>
    <x v="2"/>
    <x v="2"/>
    <n v="1390.13"/>
    <d v="2019-02-19T00:00:00"/>
    <s v="Brokerage"/>
    <x v="0"/>
    <x v="0"/>
    <x v="0"/>
    <m/>
    <x v="0"/>
  </r>
  <r>
    <x v="31"/>
    <x v="455"/>
    <x v="0"/>
    <x v="273"/>
    <x v="279"/>
    <x v="2"/>
    <n v="13"/>
    <x v="9"/>
    <x v="0"/>
    <x v="2"/>
    <x v="2"/>
    <n v="1390.13"/>
    <d v="2020-05-18T00:00:00"/>
    <s v="Brokerage"/>
    <x v="1"/>
    <x v="0"/>
    <x v="0"/>
    <m/>
    <x v="0"/>
  </r>
  <r>
    <x v="31"/>
    <x v="456"/>
    <x v="0"/>
    <x v="274"/>
    <x v="280"/>
    <x v="2"/>
    <n v="13"/>
    <x v="9"/>
    <x v="0"/>
    <x v="2"/>
    <x v="2"/>
    <n v="7835.19"/>
    <d v="2019-06-10T00:00:00"/>
    <s v="Brokerage"/>
    <x v="0"/>
    <x v="0"/>
    <x v="0"/>
    <m/>
    <x v="0"/>
  </r>
  <r>
    <x v="31"/>
    <x v="457"/>
    <x v="0"/>
    <x v="275"/>
    <x v="281"/>
    <x v="2"/>
    <n v="13"/>
    <x v="9"/>
    <x v="0"/>
    <x v="2"/>
    <x v="2"/>
    <n v="7782.56"/>
    <d v="2019-06-11T00:00:00"/>
    <s v="Brokerage"/>
    <x v="0"/>
    <x v="0"/>
    <x v="0"/>
    <m/>
    <x v="0"/>
  </r>
  <r>
    <x v="31"/>
    <x v="444"/>
    <x v="0"/>
    <x v="264"/>
    <x v="282"/>
    <x v="2"/>
    <n v="13"/>
    <x v="9"/>
    <x v="0"/>
    <x v="2"/>
    <x v="3"/>
    <n v="1558.76"/>
    <d v="2019-07-02T00:00:00"/>
    <s v="Brokerage"/>
    <x v="0"/>
    <x v="0"/>
    <x v="0"/>
    <m/>
    <x v="0"/>
  </r>
  <r>
    <x v="31"/>
    <x v="150"/>
    <x v="0"/>
    <x v="38"/>
    <x v="283"/>
    <x v="5"/>
    <n v="13"/>
    <x v="9"/>
    <x v="0"/>
    <x v="1"/>
    <x v="2"/>
    <n v="3007.5"/>
    <d v="2019-04-12T00:00:00"/>
    <s v="Brokerage"/>
    <x v="0"/>
    <x v="0"/>
    <x v="0"/>
    <m/>
    <x v="0"/>
  </r>
  <r>
    <x v="31"/>
    <x v="150"/>
    <x v="0"/>
    <x v="276"/>
    <x v="284"/>
    <x v="5"/>
    <n v="13"/>
    <x v="9"/>
    <x v="0"/>
    <x v="1"/>
    <x v="2"/>
    <n v="26804.5"/>
    <d v="2019-11-19T00:00:00"/>
    <s v="Brokerage"/>
    <x v="0"/>
    <x v="0"/>
    <x v="0"/>
    <m/>
    <x v="0"/>
  </r>
  <r>
    <x v="31"/>
    <x v="458"/>
    <x v="1"/>
    <x v="14"/>
    <x v="14"/>
    <x v="2"/>
    <n v="3"/>
    <x v="4"/>
    <x v="0"/>
    <x v="6"/>
    <x v="0"/>
    <n v="1771.98"/>
    <d v="2018-04-01T00:00:00"/>
    <s v="Brokerage"/>
    <x v="0"/>
    <x v="0"/>
    <x v="0"/>
    <m/>
    <x v="0"/>
  </r>
  <r>
    <x v="31"/>
    <x v="458"/>
    <x v="1"/>
    <x v="14"/>
    <x v="14"/>
    <x v="2"/>
    <n v="3"/>
    <x v="4"/>
    <x v="0"/>
    <x v="6"/>
    <x v="0"/>
    <n v="681.53"/>
    <d v="2018-04-01T00:00:00"/>
    <s v="Brokerage"/>
    <x v="0"/>
    <x v="0"/>
    <x v="0"/>
    <m/>
    <x v="0"/>
  </r>
  <r>
    <x v="31"/>
    <x v="458"/>
    <x v="1"/>
    <x v="14"/>
    <x v="14"/>
    <x v="2"/>
    <n v="3"/>
    <x v="4"/>
    <x v="0"/>
    <x v="6"/>
    <x v="0"/>
    <n v="272.61"/>
    <d v="2018-04-01T00:00:00"/>
    <s v="Brokerage"/>
    <x v="0"/>
    <x v="0"/>
    <x v="0"/>
    <m/>
    <x v="0"/>
  </r>
  <r>
    <x v="31"/>
    <x v="459"/>
    <x v="1"/>
    <x v="14"/>
    <x v="14"/>
    <x v="2"/>
    <n v="3"/>
    <x v="4"/>
    <x v="0"/>
    <x v="6"/>
    <x v="0"/>
    <n v="4175.3599999999997"/>
    <d v="2018-04-01T00:00:00"/>
    <s v="Brokerage"/>
    <x v="0"/>
    <x v="0"/>
    <x v="0"/>
    <m/>
    <x v="0"/>
  </r>
  <r>
    <x v="31"/>
    <x v="459"/>
    <x v="1"/>
    <x v="14"/>
    <x v="14"/>
    <x v="2"/>
    <n v="3"/>
    <x v="4"/>
    <x v="0"/>
    <x v="6"/>
    <x v="0"/>
    <n v="1605.91"/>
    <d v="2018-04-01T00:00:00"/>
    <s v="Brokerage"/>
    <x v="0"/>
    <x v="0"/>
    <x v="0"/>
    <m/>
    <x v="0"/>
  </r>
  <r>
    <x v="31"/>
    <x v="459"/>
    <x v="1"/>
    <x v="14"/>
    <x v="14"/>
    <x v="2"/>
    <n v="3"/>
    <x v="4"/>
    <x v="0"/>
    <x v="6"/>
    <x v="0"/>
    <n v="642.36"/>
    <d v="2018-04-01T00:00:00"/>
    <s v="Brokerage"/>
    <x v="0"/>
    <x v="0"/>
    <x v="0"/>
    <m/>
    <x v="0"/>
  </r>
  <r>
    <x v="31"/>
    <x v="460"/>
    <x v="1"/>
    <x v="14"/>
    <x v="14"/>
    <x v="1"/>
    <n v="3"/>
    <x v="4"/>
    <x v="0"/>
    <x v="6"/>
    <x v="0"/>
    <n v="23863.13"/>
    <d v="2108-03-31T00:00:00"/>
    <s v="Brokerage"/>
    <x v="0"/>
    <x v="0"/>
    <x v="0"/>
    <m/>
    <x v="0"/>
  </r>
  <r>
    <x v="31"/>
    <x v="460"/>
    <x v="1"/>
    <x v="14"/>
    <x v="14"/>
    <x v="1"/>
    <n v="3"/>
    <x v="4"/>
    <x v="0"/>
    <x v="6"/>
    <x v="0"/>
    <n v="9178.1299999999992"/>
    <d v="2108-03-31T00:00:00"/>
    <s v="Brokerage"/>
    <x v="0"/>
    <x v="0"/>
    <x v="0"/>
    <m/>
    <x v="0"/>
  </r>
  <r>
    <x v="31"/>
    <x v="460"/>
    <x v="1"/>
    <x v="14"/>
    <x v="14"/>
    <x v="1"/>
    <n v="3"/>
    <x v="4"/>
    <x v="0"/>
    <x v="6"/>
    <x v="0"/>
    <n v="3671.25"/>
    <d v="2108-03-31T00:00:00"/>
    <s v="Brokerage"/>
    <x v="0"/>
    <x v="0"/>
    <x v="0"/>
    <m/>
    <x v="0"/>
  </r>
  <r>
    <x v="31"/>
    <x v="461"/>
    <x v="1"/>
    <x v="14"/>
    <x v="14"/>
    <x v="1"/>
    <n v="3"/>
    <x v="4"/>
    <x v="0"/>
    <x v="6"/>
    <x v="0"/>
    <n v="157.13999999999999"/>
    <d v="2018-04-01T00:00:00"/>
    <s v="Brokerage"/>
    <x v="0"/>
    <x v="0"/>
    <x v="0"/>
    <m/>
    <x v="0"/>
  </r>
  <r>
    <x v="31"/>
    <x v="461"/>
    <x v="1"/>
    <x v="14"/>
    <x v="14"/>
    <x v="1"/>
    <n v="3"/>
    <x v="4"/>
    <x v="0"/>
    <x v="6"/>
    <x v="0"/>
    <n v="60.44"/>
    <d v="2018-04-01T00:00:00"/>
    <s v="Brokerage"/>
    <x v="0"/>
    <x v="0"/>
    <x v="0"/>
    <m/>
    <x v="0"/>
  </r>
  <r>
    <x v="31"/>
    <x v="461"/>
    <x v="1"/>
    <x v="14"/>
    <x v="14"/>
    <x v="1"/>
    <n v="3"/>
    <x v="4"/>
    <x v="0"/>
    <x v="6"/>
    <x v="0"/>
    <n v="24.17"/>
    <d v="2018-04-01T00:00:00"/>
    <s v="Brokerage"/>
    <x v="0"/>
    <x v="0"/>
    <x v="0"/>
    <m/>
    <x v="0"/>
  </r>
  <r>
    <x v="31"/>
    <x v="462"/>
    <x v="0"/>
    <x v="14"/>
    <x v="14"/>
    <x v="1"/>
    <n v="3"/>
    <x v="4"/>
    <x v="0"/>
    <x v="6"/>
    <x v="0"/>
    <n v="23753.439999999999"/>
    <d v="2018-04-01T00:00:00"/>
    <s v="Brokerage"/>
    <x v="0"/>
    <x v="0"/>
    <x v="0"/>
    <m/>
    <x v="0"/>
  </r>
  <r>
    <x v="31"/>
    <x v="462"/>
    <x v="0"/>
    <x v="14"/>
    <x v="14"/>
    <x v="1"/>
    <n v="3"/>
    <x v="4"/>
    <x v="0"/>
    <x v="6"/>
    <x v="0"/>
    <n v="9135.94"/>
    <d v="2018-04-01T00:00:00"/>
    <s v="Brokerage"/>
    <x v="0"/>
    <x v="0"/>
    <x v="0"/>
    <m/>
    <x v="0"/>
  </r>
  <r>
    <x v="31"/>
    <x v="462"/>
    <x v="0"/>
    <x v="14"/>
    <x v="14"/>
    <x v="1"/>
    <n v="3"/>
    <x v="4"/>
    <x v="0"/>
    <x v="6"/>
    <x v="0"/>
    <n v="3654.37"/>
    <d v="2018-04-01T00:00:00"/>
    <s v="Brokerage"/>
    <x v="0"/>
    <x v="0"/>
    <x v="0"/>
    <m/>
    <x v="0"/>
  </r>
  <r>
    <x v="31"/>
    <x v="463"/>
    <x v="0"/>
    <x v="16"/>
    <x v="16"/>
    <x v="2"/>
    <n v="3"/>
    <x v="4"/>
    <x v="0"/>
    <x v="6"/>
    <x v="0"/>
    <n v="445.18"/>
    <d v="2019-04-01T00:00:00"/>
    <s v="Brokerage"/>
    <x v="0"/>
    <x v="0"/>
    <x v="0"/>
    <m/>
    <x v="0"/>
  </r>
  <r>
    <x v="31"/>
    <x v="464"/>
    <x v="1"/>
    <x v="14"/>
    <x v="14"/>
    <x v="2"/>
    <n v="3"/>
    <x v="4"/>
    <x v="0"/>
    <x v="6"/>
    <x v="0"/>
    <n v="1598.68"/>
    <d v="2018-04-01T00:00:00"/>
    <s v="Brokerage"/>
    <x v="0"/>
    <x v="0"/>
    <x v="0"/>
    <m/>
    <x v="0"/>
  </r>
  <r>
    <x v="31"/>
    <x v="464"/>
    <x v="1"/>
    <x v="14"/>
    <x v="14"/>
    <x v="2"/>
    <n v="3"/>
    <x v="4"/>
    <x v="0"/>
    <x v="6"/>
    <x v="0"/>
    <n v="614.88"/>
    <d v="2018-04-01T00:00:00"/>
    <s v="Brokerage"/>
    <x v="0"/>
    <x v="0"/>
    <x v="0"/>
    <m/>
    <x v="0"/>
  </r>
  <r>
    <x v="31"/>
    <x v="464"/>
    <x v="1"/>
    <x v="14"/>
    <x v="14"/>
    <x v="2"/>
    <n v="3"/>
    <x v="4"/>
    <x v="0"/>
    <x v="6"/>
    <x v="0"/>
    <n v="245.95"/>
    <d v="2018-04-01T00:00:00"/>
    <s v="Brokerage"/>
    <x v="0"/>
    <x v="0"/>
    <x v="0"/>
    <m/>
    <x v="0"/>
  </r>
  <r>
    <x v="31"/>
    <x v="463"/>
    <x v="0"/>
    <x v="16"/>
    <x v="16"/>
    <x v="2"/>
    <n v="3"/>
    <x v="4"/>
    <x v="0"/>
    <x v="6"/>
    <x v="0"/>
    <n v="2077.5100000000002"/>
    <d v="2019-04-01T00:00:00"/>
    <s v="Brokerage"/>
    <x v="0"/>
    <x v="0"/>
    <x v="0"/>
    <m/>
    <x v="0"/>
  </r>
  <r>
    <x v="31"/>
    <x v="463"/>
    <x v="0"/>
    <x v="16"/>
    <x v="16"/>
    <x v="2"/>
    <n v="3"/>
    <x v="4"/>
    <x v="0"/>
    <x v="6"/>
    <x v="0"/>
    <n v="445.18"/>
    <d v="2019-04-01T00:00:00"/>
    <s v="Brokerage"/>
    <x v="0"/>
    <x v="0"/>
    <x v="0"/>
    <m/>
    <x v="0"/>
  </r>
  <r>
    <x v="31"/>
    <x v="465"/>
    <x v="0"/>
    <x v="277"/>
    <x v="285"/>
    <x v="1"/>
    <n v="1"/>
    <x v="0"/>
    <x v="0"/>
    <x v="4"/>
    <x v="0"/>
    <n v="33484.339999999997"/>
    <d v="2018-12-16T00:00:00"/>
    <s v="Brokerage"/>
    <x v="0"/>
    <x v="0"/>
    <x v="0"/>
    <m/>
    <x v="0"/>
  </r>
  <r>
    <x v="31"/>
    <x v="466"/>
    <x v="0"/>
    <x v="278"/>
    <x v="286"/>
    <x v="1"/>
    <n v="2"/>
    <x v="1"/>
    <x v="0"/>
    <x v="5"/>
    <x v="0"/>
    <n v="109812.12"/>
    <d v="2019-12-16T00:00:00"/>
    <s v="Brokerage"/>
    <x v="0"/>
    <x v="0"/>
    <x v="0"/>
    <m/>
    <x v="0"/>
  </r>
  <r>
    <x v="31"/>
    <x v="467"/>
    <x v="0"/>
    <x v="279"/>
    <x v="287"/>
    <x v="4"/>
    <n v="12"/>
    <x v="5"/>
    <x v="0"/>
    <x v="6"/>
    <x v="0"/>
    <n v="12084.5"/>
    <d v="2018-01-10T00:00:00"/>
    <s v="Brokerage"/>
    <x v="0"/>
    <x v="0"/>
    <x v="0"/>
    <m/>
    <x v="0"/>
  </r>
  <r>
    <x v="31"/>
    <x v="445"/>
    <x v="1"/>
    <x v="280"/>
    <x v="288"/>
    <x v="5"/>
    <n v="13"/>
    <x v="9"/>
    <x v="0"/>
    <x v="1"/>
    <x v="1"/>
    <n v="51965.88"/>
    <d v="2018-03-26T00:00:00"/>
    <s v="Brokerage"/>
    <x v="3"/>
    <x v="1"/>
    <x v="0"/>
    <m/>
    <x v="0"/>
  </r>
  <r>
    <x v="31"/>
    <x v="149"/>
    <x v="1"/>
    <x v="251"/>
    <x v="253"/>
    <x v="5"/>
    <n v="13"/>
    <x v="9"/>
    <x v="0"/>
    <x v="1"/>
    <x v="2"/>
    <n v="25619.25"/>
    <d v="2018-06-07T00:00:00"/>
    <s v="Brokerage"/>
    <x v="3"/>
    <x v="1"/>
    <x v="0"/>
    <m/>
    <x v="0"/>
  </r>
  <r>
    <x v="31"/>
    <x v="150"/>
    <x v="0"/>
    <x v="160"/>
    <x v="289"/>
    <x v="5"/>
    <n v="13"/>
    <x v="9"/>
    <x v="0"/>
    <x v="1"/>
    <x v="2"/>
    <n v="25598"/>
    <d v="2019-06-26T00:00:00"/>
    <s v="Brokerage"/>
    <x v="0"/>
    <x v="0"/>
    <x v="0"/>
    <m/>
    <x v="0"/>
  </r>
  <r>
    <x v="31"/>
    <x v="150"/>
    <x v="0"/>
    <x v="160"/>
    <x v="289"/>
    <x v="5"/>
    <n v="13"/>
    <x v="9"/>
    <x v="0"/>
    <x v="1"/>
    <x v="2"/>
    <n v="25598"/>
    <d v="2019-06-26T00:00:00"/>
    <s v="Brokerage"/>
    <x v="0"/>
    <x v="0"/>
    <x v="0"/>
    <m/>
    <x v="0"/>
  </r>
  <r>
    <x v="31"/>
    <x v="150"/>
    <x v="0"/>
    <x v="281"/>
    <x v="93"/>
    <x v="5"/>
    <n v="13"/>
    <x v="9"/>
    <x v="0"/>
    <x v="1"/>
    <x v="1"/>
    <n v="12643.38"/>
    <d v="2019-11-22T00:00:00"/>
    <s v="Brokerage"/>
    <x v="0"/>
    <x v="0"/>
    <x v="0"/>
    <m/>
    <x v="0"/>
  </r>
  <r>
    <x v="31"/>
    <x v="150"/>
    <x v="0"/>
    <x v="282"/>
    <x v="161"/>
    <x v="5"/>
    <n v="13"/>
    <x v="9"/>
    <x v="0"/>
    <x v="1"/>
    <x v="2"/>
    <n v="25598"/>
    <d v="2019-12-26T00:00:00"/>
    <s v="Brokerage"/>
    <x v="0"/>
    <x v="0"/>
    <x v="0"/>
    <m/>
    <x v="0"/>
  </r>
  <r>
    <x v="31"/>
    <x v="468"/>
    <x v="1"/>
    <x v="49"/>
    <x v="49"/>
    <x v="3"/>
    <n v="10"/>
    <x v="2"/>
    <x v="0"/>
    <x v="3"/>
    <x v="0"/>
    <n v="1474120.36"/>
    <d v="2018-01-01T00:00:00"/>
    <s v="Brokerage"/>
    <x v="3"/>
    <x v="3"/>
    <x v="0"/>
    <m/>
    <x v="0"/>
  </r>
  <r>
    <x v="31"/>
    <x v="468"/>
    <x v="1"/>
    <x v="49"/>
    <x v="49"/>
    <x v="3"/>
    <n v="10"/>
    <x v="2"/>
    <x v="0"/>
    <x v="3"/>
    <x v="0"/>
    <m/>
    <d v="2018-09-28T00:00:00"/>
    <s v="Brokerage "/>
    <x v="3"/>
    <x v="0"/>
    <x v="0"/>
    <m/>
    <x v="0"/>
  </r>
  <r>
    <x v="31"/>
    <x v="469"/>
    <x v="1"/>
    <x v="49"/>
    <x v="49"/>
    <x v="3"/>
    <n v="10"/>
    <x v="2"/>
    <x v="0"/>
    <x v="3"/>
    <x v="0"/>
    <n v="34349.81"/>
    <d v="2018-01-01T00:00:00"/>
    <s v="Brokerage"/>
    <x v="3"/>
    <x v="3"/>
    <x v="0"/>
    <m/>
    <x v="0"/>
  </r>
  <r>
    <x v="31"/>
    <x v="470"/>
    <x v="1"/>
    <x v="49"/>
    <x v="49"/>
    <x v="3"/>
    <n v="10"/>
    <x v="2"/>
    <x v="0"/>
    <x v="3"/>
    <x v="0"/>
    <n v="51883.58"/>
    <d v="2018-01-01T00:00:00"/>
    <s v="Brokerage"/>
    <x v="3"/>
    <x v="3"/>
    <x v="0"/>
    <m/>
    <x v="0"/>
  </r>
  <r>
    <x v="31"/>
    <x v="471"/>
    <x v="1"/>
    <x v="283"/>
    <x v="290"/>
    <x v="2"/>
    <n v="13"/>
    <x v="9"/>
    <x v="0"/>
    <x v="3"/>
    <x v="0"/>
    <n v="15963.92"/>
    <d v="2017-07-03T00:00:00"/>
    <s v="Brokerage"/>
    <x v="0"/>
    <x v="0"/>
    <x v="0"/>
    <m/>
    <x v="0"/>
  </r>
  <r>
    <x v="31"/>
    <x v="472"/>
    <x v="1"/>
    <x v="215"/>
    <x v="213"/>
    <x v="2"/>
    <n v="13"/>
    <x v="9"/>
    <x v="0"/>
    <x v="3"/>
    <x v="0"/>
    <n v="0"/>
    <d v="2018-07-03T00:00:00"/>
    <s v="Brokerage"/>
    <x v="1"/>
    <x v="0"/>
    <x v="0"/>
    <m/>
    <x v="0"/>
  </r>
  <r>
    <x v="31"/>
    <x v="473"/>
    <x v="0"/>
    <x v="216"/>
    <x v="197"/>
    <x v="2"/>
    <n v="13"/>
    <x v="9"/>
    <x v="0"/>
    <x v="3"/>
    <x v="0"/>
    <n v="956.34"/>
    <d v="2019-07-03T00:00:00"/>
    <s v="Brokerage"/>
    <x v="1"/>
    <x v="0"/>
    <x v="0"/>
    <m/>
    <x v="0"/>
  </r>
  <r>
    <x v="31"/>
    <x v="474"/>
    <x v="1"/>
    <x v="176"/>
    <x v="175"/>
    <x v="1"/>
    <n v="13"/>
    <x v="9"/>
    <x v="0"/>
    <x v="4"/>
    <x v="1"/>
    <n v="5416.62"/>
    <d v="2018-01-12T00:00:00"/>
    <s v="Brokerage"/>
    <x v="0"/>
    <x v="0"/>
    <x v="0"/>
    <m/>
    <x v="0"/>
  </r>
  <r>
    <x v="31"/>
    <x v="475"/>
    <x v="1"/>
    <x v="176"/>
    <x v="175"/>
    <x v="0"/>
    <n v="13"/>
    <x v="9"/>
    <x v="0"/>
    <x v="0"/>
    <x v="1"/>
    <n v="6195.75"/>
    <d v="2018-01-12T00:00:00"/>
    <s v="Brokerage"/>
    <x v="0"/>
    <x v="0"/>
    <x v="0"/>
    <m/>
    <x v="0"/>
  </r>
  <r>
    <x v="31"/>
    <x v="476"/>
    <x v="1"/>
    <x v="176"/>
    <x v="175"/>
    <x v="2"/>
    <n v="13"/>
    <x v="9"/>
    <x v="0"/>
    <x v="4"/>
    <x v="2"/>
    <n v="518.13"/>
    <d v="2018-01-12T00:00:00"/>
    <s v="Brokerage"/>
    <x v="0"/>
    <x v="0"/>
    <x v="0"/>
    <m/>
    <x v="0"/>
  </r>
  <r>
    <x v="31"/>
    <x v="477"/>
    <x v="1"/>
    <x v="284"/>
    <x v="291"/>
    <x v="2"/>
    <n v="13"/>
    <x v="9"/>
    <x v="0"/>
    <x v="2"/>
    <x v="2"/>
    <n v="2767.5"/>
    <d v="2018-10-19T00:00:00"/>
    <s v="Brokerage"/>
    <x v="3"/>
    <x v="5"/>
    <x v="0"/>
    <m/>
    <x v="0"/>
  </r>
  <r>
    <x v="31"/>
    <x v="478"/>
    <x v="0"/>
    <x v="203"/>
    <x v="201"/>
    <x v="2"/>
    <n v="13"/>
    <x v="9"/>
    <x v="0"/>
    <x v="2"/>
    <x v="2"/>
    <n v="8198.25"/>
    <d v="2019-10-25T00:00:00"/>
    <s v="Brokerage"/>
    <x v="0"/>
    <x v="0"/>
    <x v="0"/>
    <m/>
    <x v="0"/>
  </r>
  <r>
    <x v="31"/>
    <x v="479"/>
    <x v="0"/>
    <x v="177"/>
    <x v="176"/>
    <x v="0"/>
    <n v="13"/>
    <x v="9"/>
    <x v="0"/>
    <x v="0"/>
    <x v="1"/>
    <n v="9075"/>
    <d v="2019-01-12T00:00:00"/>
    <s v="Brokerage"/>
    <x v="1"/>
    <x v="0"/>
    <x v="0"/>
    <m/>
    <x v="0"/>
  </r>
  <r>
    <x v="31"/>
    <x v="479"/>
    <x v="0"/>
    <x v="177"/>
    <x v="176"/>
    <x v="0"/>
    <n v="13"/>
    <x v="9"/>
    <x v="0"/>
    <x v="0"/>
    <x v="1"/>
    <n v="9075"/>
    <d v="2019-01-12T00:00:00"/>
    <s v="Brokerage"/>
    <x v="1"/>
    <x v="0"/>
    <x v="0"/>
    <m/>
    <x v="0"/>
  </r>
  <r>
    <x v="31"/>
    <x v="480"/>
    <x v="0"/>
    <x v="177"/>
    <x v="176"/>
    <x v="2"/>
    <n v="13"/>
    <x v="9"/>
    <x v="0"/>
    <x v="4"/>
    <x v="2"/>
    <n v="521.25"/>
    <d v="2019-01-12T00:00:00"/>
    <s v="Brokerage"/>
    <x v="1"/>
    <x v="0"/>
    <x v="0"/>
    <m/>
    <x v="0"/>
  </r>
  <r>
    <x v="31"/>
    <x v="481"/>
    <x v="0"/>
    <x v="177"/>
    <x v="176"/>
    <x v="1"/>
    <n v="13"/>
    <x v="9"/>
    <x v="0"/>
    <x v="4"/>
    <x v="1"/>
    <n v="7889.31"/>
    <d v="2019-01-12T00:00:00"/>
    <s v="Brokerage"/>
    <x v="1"/>
    <x v="0"/>
    <x v="0"/>
    <m/>
    <x v="0"/>
  </r>
  <r>
    <x v="31"/>
    <x v="482"/>
    <x v="1"/>
    <x v="33"/>
    <x v="33"/>
    <x v="3"/>
    <n v="10"/>
    <x v="2"/>
    <x v="0"/>
    <x v="3"/>
    <x v="0"/>
    <n v="90307.75"/>
    <d v="2018-11-01T00:00:00"/>
    <s v="Brokerage"/>
    <x v="0"/>
    <x v="0"/>
    <x v="0"/>
    <m/>
    <x v="0"/>
  </r>
  <r>
    <x v="31"/>
    <x v="483"/>
    <x v="0"/>
    <x v="62"/>
    <x v="63"/>
    <x v="3"/>
    <n v="10"/>
    <x v="2"/>
    <x v="0"/>
    <x v="3"/>
    <x v="0"/>
    <n v="114751.5"/>
    <d v="2019-11-01T00:00:00"/>
    <s v="Brokerage"/>
    <x v="1"/>
    <x v="0"/>
    <x v="0"/>
    <m/>
    <x v="0"/>
  </r>
  <r>
    <x v="31"/>
    <x v="484"/>
    <x v="0"/>
    <x v="33"/>
    <x v="33"/>
    <x v="4"/>
    <n v="3"/>
    <x v="4"/>
    <x v="0"/>
    <x v="6"/>
    <x v="0"/>
    <n v="52751.13"/>
    <d v="2018-11-01T00:00:00"/>
    <s v="Brokerage"/>
    <x v="0"/>
    <x v="0"/>
    <x v="0"/>
    <m/>
    <x v="0"/>
  </r>
  <r>
    <x v="31"/>
    <x v="485"/>
    <x v="0"/>
    <x v="33"/>
    <x v="33"/>
    <x v="4"/>
    <n v="3"/>
    <x v="4"/>
    <x v="0"/>
    <x v="6"/>
    <x v="0"/>
    <n v="53125"/>
    <d v="2018-11-01T00:00:00"/>
    <s v="Brokerage"/>
    <x v="0"/>
    <x v="0"/>
    <x v="0"/>
    <m/>
    <x v="0"/>
  </r>
  <r>
    <x v="31"/>
    <x v="486"/>
    <x v="0"/>
    <x v="33"/>
    <x v="33"/>
    <x v="2"/>
    <n v="3"/>
    <x v="4"/>
    <x v="0"/>
    <x v="6"/>
    <x v="0"/>
    <n v="359.13"/>
    <d v="2018-11-01T00:00:00"/>
    <s v="Brokerage"/>
    <x v="0"/>
    <x v="0"/>
    <x v="0"/>
    <m/>
    <x v="0"/>
  </r>
  <r>
    <x v="31"/>
    <x v="487"/>
    <x v="0"/>
    <x v="33"/>
    <x v="33"/>
    <x v="2"/>
    <n v="3"/>
    <x v="4"/>
    <x v="0"/>
    <x v="6"/>
    <x v="0"/>
    <n v="0"/>
    <d v="2018-11-01T00:00:00"/>
    <s v="Brokerage"/>
    <x v="0"/>
    <x v="0"/>
    <x v="0"/>
    <m/>
    <x v="0"/>
  </r>
  <r>
    <x v="31"/>
    <x v="488"/>
    <x v="0"/>
    <x v="33"/>
    <x v="33"/>
    <x v="4"/>
    <n v="3"/>
    <x v="4"/>
    <x v="0"/>
    <x v="6"/>
    <x v="0"/>
    <n v="0"/>
    <d v="2018-11-01T00:00:00"/>
    <s v="Brokerage"/>
    <x v="0"/>
    <x v="0"/>
    <x v="0"/>
    <m/>
    <x v="0"/>
  </r>
  <r>
    <x v="31"/>
    <x v="489"/>
    <x v="0"/>
    <x v="33"/>
    <x v="33"/>
    <x v="1"/>
    <n v="3"/>
    <x v="4"/>
    <x v="0"/>
    <x v="6"/>
    <x v="0"/>
    <n v="0"/>
    <d v="2018-11-01T00:00:00"/>
    <s v="Brokerage"/>
    <x v="0"/>
    <x v="0"/>
    <x v="0"/>
    <m/>
    <x v="0"/>
  </r>
  <r>
    <x v="31"/>
    <x v="490"/>
    <x v="0"/>
    <x v="13"/>
    <x v="13"/>
    <x v="3"/>
    <n v="10"/>
    <x v="2"/>
    <x v="0"/>
    <x v="3"/>
    <x v="0"/>
    <n v="23387.4"/>
    <d v="2019-01-01T00:00:00"/>
    <s v="Brokerage"/>
    <x v="0"/>
    <x v="0"/>
    <x v="0"/>
    <m/>
    <x v="0"/>
  </r>
  <r>
    <x v="31"/>
    <x v="491"/>
    <x v="0"/>
    <x v="13"/>
    <x v="13"/>
    <x v="3"/>
    <n v="10"/>
    <x v="2"/>
    <x v="0"/>
    <x v="3"/>
    <x v="0"/>
    <n v="914998.58"/>
    <d v="2019-01-01T00:00:00"/>
    <s v="Brokerage"/>
    <x v="2"/>
    <x v="0"/>
    <x v="0"/>
    <m/>
    <x v="0"/>
  </r>
  <r>
    <x v="31"/>
    <x v="491"/>
    <x v="0"/>
    <x v="13"/>
    <x v="13"/>
    <x v="3"/>
    <n v="10"/>
    <x v="2"/>
    <x v="0"/>
    <x v="3"/>
    <x v="0"/>
    <n v="93906.08"/>
    <d v="2019-03-07T00:00:00"/>
    <s v="Brokerage "/>
    <x v="2"/>
    <x v="0"/>
    <x v="0"/>
    <m/>
    <x v="0"/>
  </r>
  <r>
    <x v="31"/>
    <x v="491"/>
    <x v="0"/>
    <x v="13"/>
    <x v="13"/>
    <x v="3"/>
    <n v="10"/>
    <x v="2"/>
    <x v="0"/>
    <x v="3"/>
    <x v="0"/>
    <n v="27435"/>
    <d v="2019-01-23T00:00:00"/>
    <s v="Brokerage "/>
    <x v="2"/>
    <x v="0"/>
    <x v="0"/>
    <m/>
    <x v="0"/>
  </r>
  <r>
    <x v="31"/>
    <x v="491"/>
    <x v="0"/>
    <x v="13"/>
    <x v="13"/>
    <x v="3"/>
    <n v="10"/>
    <x v="2"/>
    <x v="0"/>
    <x v="3"/>
    <x v="0"/>
    <n v="32391.85"/>
    <d v="2019-05-10T00:00:00"/>
    <s v="Brokerage "/>
    <x v="2"/>
    <x v="0"/>
    <x v="0"/>
    <m/>
    <x v="0"/>
  </r>
  <r>
    <x v="31"/>
    <x v="491"/>
    <x v="0"/>
    <x v="13"/>
    <x v="13"/>
    <x v="3"/>
    <n v="10"/>
    <x v="2"/>
    <x v="0"/>
    <x v="3"/>
    <x v="0"/>
    <n v="9941.16"/>
    <d v="2019-07-10T00:00:00"/>
    <s v="Brokerage "/>
    <x v="2"/>
    <x v="0"/>
    <x v="0"/>
    <m/>
    <x v="0"/>
  </r>
  <r>
    <x v="31"/>
    <x v="491"/>
    <x v="0"/>
    <x v="13"/>
    <x v="13"/>
    <x v="3"/>
    <n v="10"/>
    <x v="2"/>
    <x v="0"/>
    <x v="3"/>
    <x v="0"/>
    <n v="27681.48"/>
    <d v="2019-08-14T00:00:00"/>
    <s v="Brokerage "/>
    <x v="2"/>
    <x v="0"/>
    <x v="0"/>
    <m/>
    <x v="0"/>
  </r>
  <r>
    <x v="31"/>
    <x v="491"/>
    <x v="0"/>
    <x v="13"/>
    <x v="13"/>
    <x v="3"/>
    <n v="10"/>
    <x v="2"/>
    <x v="0"/>
    <x v="3"/>
    <x v="0"/>
    <n v="18901.02"/>
    <d v="2019-09-14T00:00:00"/>
    <s v="Brokerage "/>
    <x v="2"/>
    <x v="0"/>
    <x v="0"/>
    <m/>
    <x v="0"/>
  </r>
  <r>
    <x v="31"/>
    <x v="491"/>
    <x v="0"/>
    <x v="13"/>
    <x v="13"/>
    <x v="3"/>
    <n v="10"/>
    <x v="2"/>
    <x v="0"/>
    <x v="3"/>
    <x v="0"/>
    <n v="46994.85"/>
    <d v="2019-01-29T00:00:00"/>
    <s v="Brokerage "/>
    <x v="2"/>
    <x v="0"/>
    <x v="0"/>
    <m/>
    <x v="0"/>
  </r>
  <r>
    <x v="31"/>
    <x v="491"/>
    <x v="0"/>
    <x v="13"/>
    <x v="13"/>
    <x v="3"/>
    <n v="10"/>
    <x v="2"/>
    <x v="0"/>
    <x v="3"/>
    <x v="0"/>
    <n v="17139.5"/>
    <d v="2019-10-11T00:00:00"/>
    <s v="Brokerage "/>
    <x v="2"/>
    <x v="0"/>
    <x v="0"/>
    <m/>
    <x v="0"/>
  </r>
  <r>
    <x v="31"/>
    <x v="491"/>
    <x v="0"/>
    <x v="13"/>
    <x v="13"/>
    <x v="3"/>
    <n v="10"/>
    <x v="2"/>
    <x v="0"/>
    <x v="3"/>
    <x v="0"/>
    <n v="8560.86"/>
    <d v="2019-11-14T00:00:00"/>
    <s v="Brokerage "/>
    <x v="2"/>
    <x v="0"/>
    <x v="0"/>
    <m/>
    <x v="0"/>
  </r>
  <r>
    <x v="31"/>
    <x v="491"/>
    <x v="0"/>
    <x v="13"/>
    <x v="13"/>
    <x v="3"/>
    <n v="10"/>
    <x v="2"/>
    <x v="0"/>
    <x v="3"/>
    <x v="0"/>
    <n v="1288.6600000000001"/>
    <d v="2019-12-03T00:00:00"/>
    <s v="Brokerage "/>
    <x v="2"/>
    <x v="0"/>
    <x v="0"/>
    <m/>
    <x v="0"/>
  </r>
  <r>
    <x v="31"/>
    <x v="491"/>
    <x v="0"/>
    <x v="13"/>
    <x v="13"/>
    <x v="3"/>
    <n v="10"/>
    <x v="2"/>
    <x v="0"/>
    <x v="3"/>
    <x v="0"/>
    <n v="1208.3800000000001"/>
    <d v="2019-12-19T00:00:00"/>
    <s v="Brokerage "/>
    <x v="2"/>
    <x v="0"/>
    <x v="0"/>
    <m/>
    <x v="0"/>
  </r>
  <r>
    <x v="31"/>
    <x v="491"/>
    <x v="0"/>
    <x v="13"/>
    <x v="13"/>
    <x v="3"/>
    <n v="10"/>
    <x v="2"/>
    <x v="0"/>
    <x v="3"/>
    <x v="0"/>
    <n v="18696.68"/>
    <d v="2019-03-11T00:00:00"/>
    <s v="Brokerage "/>
    <x v="2"/>
    <x v="0"/>
    <x v="0"/>
    <m/>
    <x v="0"/>
  </r>
  <r>
    <x v="31"/>
    <x v="492"/>
    <x v="0"/>
    <x v="13"/>
    <x v="13"/>
    <x v="3"/>
    <n v="10"/>
    <x v="2"/>
    <x v="0"/>
    <x v="3"/>
    <x v="0"/>
    <n v="49788.75"/>
    <d v="2019-01-01T00:00:00"/>
    <s v="Brokerage"/>
    <x v="2"/>
    <x v="0"/>
    <x v="0"/>
    <m/>
    <x v="0"/>
  </r>
  <r>
    <x v="31"/>
    <x v="492"/>
    <x v="0"/>
    <x v="13"/>
    <x v="13"/>
    <x v="3"/>
    <n v="10"/>
    <x v="2"/>
    <x v="0"/>
    <x v="3"/>
    <x v="0"/>
    <n v="49026.75"/>
    <d v="2019-01-29T00:00:00"/>
    <s v="Brokerage "/>
    <x v="2"/>
    <x v="0"/>
    <x v="0"/>
    <m/>
    <x v="0"/>
  </r>
  <r>
    <x v="31"/>
    <x v="492"/>
    <x v="0"/>
    <x v="13"/>
    <x v="13"/>
    <x v="3"/>
    <n v="10"/>
    <x v="2"/>
    <x v="0"/>
    <x v="3"/>
    <x v="0"/>
    <n v="1613.78"/>
    <d v="2019-03-11T00:00:00"/>
    <s v="Brokerage "/>
    <x v="2"/>
    <x v="0"/>
    <x v="0"/>
    <m/>
    <x v="0"/>
  </r>
  <r>
    <x v="31"/>
    <x v="492"/>
    <x v="0"/>
    <x v="13"/>
    <x v="13"/>
    <x v="3"/>
    <n v="10"/>
    <x v="2"/>
    <x v="0"/>
    <x v="3"/>
    <x v="0"/>
    <n v="49026.66"/>
    <d v="2019-02-04T00:00:00"/>
    <s v="Brokerage "/>
    <x v="2"/>
    <x v="0"/>
    <x v="0"/>
    <m/>
    <x v="0"/>
  </r>
  <r>
    <x v="31"/>
    <x v="493"/>
    <x v="0"/>
    <x v="285"/>
    <x v="292"/>
    <x v="2"/>
    <n v="3"/>
    <x v="4"/>
    <x v="0"/>
    <x v="3"/>
    <x v="0"/>
    <n v="8117.5"/>
    <d v="2018-06-08T00:00:00"/>
    <s v="Brokerage"/>
    <x v="0"/>
    <x v="0"/>
    <x v="0"/>
    <m/>
    <x v="0"/>
  </r>
  <r>
    <x v="31"/>
    <x v="494"/>
    <x v="0"/>
    <x v="286"/>
    <x v="293"/>
    <x v="0"/>
    <n v="3"/>
    <x v="4"/>
    <x v="0"/>
    <x v="6"/>
    <x v="0"/>
    <n v="21614.86"/>
    <d v="2018-06-03T00:00:00"/>
    <s v="Brokerage"/>
    <x v="0"/>
    <x v="0"/>
    <x v="0"/>
    <m/>
    <x v="0"/>
  </r>
  <r>
    <x v="31"/>
    <x v="495"/>
    <x v="0"/>
    <x v="286"/>
    <x v="293"/>
    <x v="5"/>
    <n v="3"/>
    <x v="4"/>
    <x v="0"/>
    <x v="6"/>
    <x v="0"/>
    <n v="60990.71"/>
    <d v="2018-06-03T00:00:00"/>
    <s v="Brokerage"/>
    <x v="0"/>
    <x v="0"/>
    <x v="0"/>
    <m/>
    <x v="0"/>
  </r>
  <r>
    <x v="31"/>
    <x v="496"/>
    <x v="0"/>
    <x v="14"/>
    <x v="14"/>
    <x v="2"/>
    <n v="3"/>
    <x v="4"/>
    <x v="0"/>
    <x v="6"/>
    <x v="0"/>
    <n v="423.9"/>
    <d v="2018-04-01T00:00:00"/>
    <s v="Brokerage"/>
    <x v="0"/>
    <x v="0"/>
    <x v="0"/>
    <m/>
    <x v="0"/>
  </r>
  <r>
    <x v="31"/>
    <x v="496"/>
    <x v="0"/>
    <x v="14"/>
    <x v="14"/>
    <x v="2"/>
    <n v="3"/>
    <x v="4"/>
    <x v="0"/>
    <x v="6"/>
    <x v="0"/>
    <n v="105.98"/>
    <d v="2018-04-01T00:00:00"/>
    <s v="Brokerage"/>
    <x v="0"/>
    <x v="0"/>
    <x v="0"/>
    <m/>
    <x v="0"/>
  </r>
  <r>
    <x v="31"/>
    <x v="497"/>
    <x v="0"/>
    <x v="14"/>
    <x v="14"/>
    <x v="2"/>
    <n v="3"/>
    <x v="4"/>
    <x v="0"/>
    <x v="6"/>
    <x v="0"/>
    <n v="1897.66"/>
    <d v="2018-04-01T00:00:00"/>
    <s v="Brokerage"/>
    <x v="0"/>
    <x v="0"/>
    <x v="0"/>
    <m/>
    <x v="0"/>
  </r>
  <r>
    <x v="31"/>
    <x v="497"/>
    <x v="0"/>
    <x v="14"/>
    <x v="14"/>
    <x v="2"/>
    <n v="3"/>
    <x v="4"/>
    <x v="0"/>
    <x v="6"/>
    <x v="0"/>
    <n v="474.42"/>
    <d v="2018-04-01T00:00:00"/>
    <s v="Brokerage"/>
    <x v="0"/>
    <x v="0"/>
    <x v="0"/>
    <m/>
    <x v="0"/>
  </r>
  <r>
    <x v="31"/>
    <x v="498"/>
    <x v="0"/>
    <x v="14"/>
    <x v="14"/>
    <x v="0"/>
    <n v="3"/>
    <x v="4"/>
    <x v="0"/>
    <x v="0"/>
    <x v="0"/>
    <n v="44063.25"/>
    <d v="2018-04-01T00:00:00"/>
    <s v="Brokerage"/>
    <x v="0"/>
    <x v="0"/>
    <x v="0"/>
    <m/>
    <x v="0"/>
  </r>
  <r>
    <x v="31"/>
    <x v="499"/>
    <x v="0"/>
    <x v="287"/>
    <x v="294"/>
    <x v="1"/>
    <n v="12"/>
    <x v="5"/>
    <x v="0"/>
    <x v="6"/>
    <x v="2"/>
    <n v="16387.5"/>
    <d v="2018-10-15T00:00:00"/>
    <s v="Brokerage"/>
    <x v="0"/>
    <x v="0"/>
    <x v="0"/>
    <m/>
    <x v="0"/>
  </r>
  <r>
    <x v="31"/>
    <x v="500"/>
    <x v="0"/>
    <x v="14"/>
    <x v="14"/>
    <x v="1"/>
    <n v="3"/>
    <x v="4"/>
    <x v="0"/>
    <x v="6"/>
    <x v="0"/>
    <n v="15899.07"/>
    <d v="2018-04-01T00:00:00"/>
    <s v="Brokerage"/>
    <x v="0"/>
    <x v="0"/>
    <x v="0"/>
    <m/>
    <x v="0"/>
  </r>
  <r>
    <x v="31"/>
    <x v="500"/>
    <x v="0"/>
    <x v="14"/>
    <x v="14"/>
    <x v="1"/>
    <n v="3"/>
    <x v="4"/>
    <x v="0"/>
    <x v="6"/>
    <x v="0"/>
    <n v="3974.77"/>
    <d v="2018-04-01T00:00:00"/>
    <s v="Brokerage"/>
    <x v="0"/>
    <x v="0"/>
    <x v="0"/>
    <m/>
    <x v="0"/>
  </r>
  <r>
    <x v="31"/>
    <x v="501"/>
    <x v="0"/>
    <x v="14"/>
    <x v="14"/>
    <x v="1"/>
    <n v="3"/>
    <x v="4"/>
    <x v="0"/>
    <x v="6"/>
    <x v="0"/>
    <n v="6120.48"/>
    <d v="2018-04-01T00:00:00"/>
    <s v="Brokerage"/>
    <x v="0"/>
    <x v="0"/>
    <x v="0"/>
    <m/>
    <x v="0"/>
  </r>
  <r>
    <x v="31"/>
    <x v="501"/>
    <x v="0"/>
    <x v="14"/>
    <x v="14"/>
    <x v="1"/>
    <n v="3"/>
    <x v="4"/>
    <x v="0"/>
    <x v="6"/>
    <x v="0"/>
    <n v="1530.12"/>
    <d v="2018-04-01T00:00:00"/>
    <s v="Brokerage"/>
    <x v="0"/>
    <x v="0"/>
    <x v="0"/>
    <m/>
    <x v="0"/>
  </r>
  <r>
    <x v="31"/>
    <x v="502"/>
    <x v="0"/>
    <x v="14"/>
    <x v="14"/>
    <x v="1"/>
    <n v="3"/>
    <x v="4"/>
    <x v="0"/>
    <x v="6"/>
    <x v="0"/>
    <n v="32171.200000000001"/>
    <d v="2018-04-01T00:00:00"/>
    <s v="Brokerage"/>
    <x v="0"/>
    <x v="0"/>
    <x v="0"/>
    <m/>
    <x v="0"/>
  </r>
  <r>
    <x v="31"/>
    <x v="502"/>
    <x v="0"/>
    <x v="14"/>
    <x v="14"/>
    <x v="1"/>
    <n v="3"/>
    <x v="4"/>
    <x v="0"/>
    <x v="6"/>
    <x v="0"/>
    <n v="8042.8"/>
    <d v="2018-04-01T00:00:00"/>
    <s v="Brokerage"/>
    <x v="0"/>
    <x v="0"/>
    <x v="0"/>
    <m/>
    <x v="0"/>
  </r>
  <r>
    <x v="31"/>
    <x v="503"/>
    <x v="0"/>
    <x v="14"/>
    <x v="14"/>
    <x v="2"/>
    <n v="3"/>
    <x v="4"/>
    <x v="0"/>
    <x v="6"/>
    <x v="0"/>
    <n v="2925"/>
    <d v="2018-04-01T00:00:00"/>
    <s v="Brokerage"/>
    <x v="0"/>
    <x v="0"/>
    <x v="0"/>
    <m/>
    <x v="0"/>
  </r>
  <r>
    <x v="31"/>
    <x v="503"/>
    <x v="0"/>
    <x v="14"/>
    <x v="14"/>
    <x v="2"/>
    <n v="3"/>
    <x v="4"/>
    <x v="0"/>
    <x v="6"/>
    <x v="0"/>
    <n v="731.25"/>
    <d v="2018-04-01T00:00:00"/>
    <s v="Brokerage"/>
    <x v="0"/>
    <x v="0"/>
    <x v="0"/>
    <m/>
    <x v="0"/>
  </r>
  <r>
    <x v="31"/>
    <x v="504"/>
    <x v="0"/>
    <x v="14"/>
    <x v="14"/>
    <x v="2"/>
    <n v="3"/>
    <x v="4"/>
    <x v="0"/>
    <x v="6"/>
    <x v="0"/>
    <n v="627"/>
    <d v="2018-04-01T00:00:00"/>
    <s v="Brokerage"/>
    <x v="0"/>
    <x v="0"/>
    <x v="0"/>
    <m/>
    <x v="0"/>
  </r>
  <r>
    <x v="31"/>
    <x v="504"/>
    <x v="0"/>
    <x v="14"/>
    <x v="14"/>
    <x v="2"/>
    <n v="3"/>
    <x v="4"/>
    <x v="0"/>
    <x v="6"/>
    <x v="0"/>
    <n v="156.75"/>
    <d v="2018-04-01T00:00:00"/>
    <s v="Brokerage"/>
    <x v="0"/>
    <x v="0"/>
    <x v="0"/>
    <m/>
    <x v="0"/>
  </r>
  <r>
    <x v="31"/>
    <x v="505"/>
    <x v="0"/>
    <x v="14"/>
    <x v="14"/>
    <x v="2"/>
    <n v="3"/>
    <x v="4"/>
    <x v="0"/>
    <x v="6"/>
    <x v="0"/>
    <n v="1186"/>
    <d v="2018-04-01T00:00:00"/>
    <s v="Brokerage"/>
    <x v="0"/>
    <x v="0"/>
    <x v="0"/>
    <m/>
    <x v="0"/>
  </r>
  <r>
    <x v="31"/>
    <x v="506"/>
    <x v="0"/>
    <x v="14"/>
    <x v="295"/>
    <x v="2"/>
    <n v="3"/>
    <x v="4"/>
    <x v="0"/>
    <x v="6"/>
    <x v="0"/>
    <n v="465.9"/>
    <d v="2018-04-01T00:00:00"/>
    <s v="Brokerage"/>
    <x v="0"/>
    <x v="0"/>
    <x v="0"/>
    <m/>
    <x v="0"/>
  </r>
  <r>
    <x v="31"/>
    <x v="506"/>
    <x v="0"/>
    <x v="14"/>
    <x v="295"/>
    <x v="2"/>
    <n v="3"/>
    <x v="4"/>
    <x v="0"/>
    <x v="6"/>
    <x v="0"/>
    <n v="116.48"/>
    <d v="2018-04-01T00:00:00"/>
    <s v="Brokerage"/>
    <x v="0"/>
    <x v="0"/>
    <x v="0"/>
    <m/>
    <x v="0"/>
  </r>
  <r>
    <x v="31"/>
    <x v="507"/>
    <x v="0"/>
    <x v="14"/>
    <x v="14"/>
    <x v="2"/>
    <n v="3"/>
    <x v="4"/>
    <x v="0"/>
    <x v="6"/>
    <x v="0"/>
    <n v="3456.13"/>
    <d v="2018-04-01T00:00:00"/>
    <s v="Brokerage"/>
    <x v="0"/>
    <x v="0"/>
    <x v="0"/>
    <m/>
    <x v="0"/>
  </r>
  <r>
    <x v="31"/>
    <x v="508"/>
    <x v="1"/>
    <x v="14"/>
    <x v="14"/>
    <x v="3"/>
    <n v="10"/>
    <x v="2"/>
    <x v="0"/>
    <x v="3"/>
    <x v="0"/>
    <n v="0"/>
    <d v="2018-04-01T00:00:00"/>
    <s v="Brokerage"/>
    <x v="0"/>
    <x v="0"/>
    <x v="0"/>
    <m/>
    <x v="0"/>
  </r>
  <r>
    <x v="31"/>
    <x v="509"/>
    <x v="0"/>
    <x v="288"/>
    <x v="296"/>
    <x v="1"/>
    <n v="3"/>
    <x v="4"/>
    <x v="0"/>
    <x v="6"/>
    <x v="0"/>
    <n v="976.81"/>
    <d v="2018-05-09T00:00:00"/>
    <s v="Brokerage"/>
    <x v="0"/>
    <x v="0"/>
    <x v="0"/>
    <m/>
    <x v="0"/>
  </r>
  <r>
    <x v="31"/>
    <x v="510"/>
    <x v="1"/>
    <x v="159"/>
    <x v="297"/>
    <x v="3"/>
    <n v="10"/>
    <x v="2"/>
    <x v="0"/>
    <x v="3"/>
    <x v="0"/>
    <n v="26250"/>
    <d v="2018-07-14T00:00:00"/>
    <s v="Brokerage"/>
    <x v="0"/>
    <x v="0"/>
    <x v="0"/>
    <m/>
    <x v="0"/>
  </r>
  <r>
    <x v="31"/>
    <x v="511"/>
    <x v="0"/>
    <x v="289"/>
    <x v="298"/>
    <x v="3"/>
    <n v="10"/>
    <x v="2"/>
    <x v="0"/>
    <x v="3"/>
    <x v="0"/>
    <n v="22245.75"/>
    <d v="2019-07-14T00:00:00"/>
    <s v="Brokerage"/>
    <x v="1"/>
    <x v="0"/>
    <x v="0"/>
    <m/>
    <x v="0"/>
  </r>
  <r>
    <x v="31"/>
    <x v="512"/>
    <x v="0"/>
    <x v="16"/>
    <x v="16"/>
    <x v="3"/>
    <n v="10"/>
    <x v="2"/>
    <x v="0"/>
    <x v="3"/>
    <x v="0"/>
    <n v="3346.95"/>
    <d v="2019-04-01T00:00:00"/>
    <s v="Brokerage"/>
    <x v="1"/>
    <x v="0"/>
    <x v="0"/>
    <m/>
    <x v="0"/>
  </r>
  <r>
    <x v="31"/>
    <x v="513"/>
    <x v="1"/>
    <x v="290"/>
    <x v="299"/>
    <x v="4"/>
    <n v="3"/>
    <x v="4"/>
    <x v="0"/>
    <x v="6"/>
    <x v="0"/>
    <n v="0"/>
    <d v="2018-07-23T00:00:00"/>
    <s v="Brokerage"/>
    <x v="0"/>
    <x v="0"/>
    <x v="0"/>
    <m/>
    <x v="0"/>
  </r>
  <r>
    <x v="31"/>
    <x v="514"/>
    <x v="0"/>
    <x v="291"/>
    <x v="300"/>
    <x v="4"/>
    <n v="3"/>
    <x v="4"/>
    <x v="0"/>
    <x v="6"/>
    <x v="0"/>
    <n v="0"/>
    <d v="2019-07-23T00:00:00"/>
    <s v="Brokerage"/>
    <x v="1"/>
    <x v="0"/>
    <x v="0"/>
    <m/>
    <x v="0"/>
  </r>
  <r>
    <x v="31"/>
    <x v="515"/>
    <x v="0"/>
    <x v="13"/>
    <x v="13"/>
    <x v="4"/>
    <n v="3"/>
    <x v="4"/>
    <x v="0"/>
    <x v="6"/>
    <x v="0"/>
    <n v="19910.88"/>
    <d v="2019-01-01T00:00:00"/>
    <s v="Brokerage"/>
    <x v="2"/>
    <x v="0"/>
    <x v="0"/>
    <m/>
    <x v="0"/>
  </r>
  <r>
    <x v="31"/>
    <x v="515"/>
    <x v="0"/>
    <x v="13"/>
    <x v="13"/>
    <x v="4"/>
    <n v="3"/>
    <x v="4"/>
    <x v="0"/>
    <x v="6"/>
    <x v="0"/>
    <n v="2139.63"/>
    <d v="2019-01-30T00:00:00"/>
    <s v="Brokerage "/>
    <x v="2"/>
    <x v="0"/>
    <x v="0"/>
    <m/>
    <x v="0"/>
  </r>
  <r>
    <x v="31"/>
    <x v="516"/>
    <x v="1"/>
    <x v="49"/>
    <x v="49"/>
    <x v="4"/>
    <n v="3"/>
    <x v="4"/>
    <x v="0"/>
    <x v="6"/>
    <x v="0"/>
    <n v="20814.38"/>
    <d v="2018-01-01T00:00:00"/>
    <s v="Brokerage"/>
    <x v="0"/>
    <x v="0"/>
    <x v="0"/>
    <m/>
    <x v="0"/>
  </r>
  <r>
    <x v="31"/>
    <x v="517"/>
    <x v="0"/>
    <x v="27"/>
    <x v="27"/>
    <x v="0"/>
    <n v="3"/>
    <x v="4"/>
    <x v="0"/>
    <x v="6"/>
    <x v="0"/>
    <n v="126225"/>
    <d v="2018-03-01T00:00:00"/>
    <s v="Brokerage"/>
    <x v="0"/>
    <x v="0"/>
    <x v="0"/>
    <m/>
    <x v="0"/>
  </r>
  <r>
    <x v="31"/>
    <x v="518"/>
    <x v="1"/>
    <x v="27"/>
    <x v="27"/>
    <x v="0"/>
    <n v="3"/>
    <x v="4"/>
    <x v="0"/>
    <x v="6"/>
    <x v="0"/>
    <n v="63112.5"/>
    <d v="2018-03-01T00:00:00"/>
    <s v="Brokerage"/>
    <x v="0"/>
    <x v="0"/>
    <x v="0"/>
    <m/>
    <x v="0"/>
  </r>
  <r>
    <x v="31"/>
    <x v="519"/>
    <x v="0"/>
    <x v="28"/>
    <x v="28"/>
    <x v="0"/>
    <n v="3"/>
    <x v="4"/>
    <x v="0"/>
    <x v="6"/>
    <x v="0"/>
    <n v="148500"/>
    <d v="2019-03-01T00:00:00"/>
    <s v="Brokerage"/>
    <x v="1"/>
    <x v="0"/>
    <x v="0"/>
    <m/>
    <x v="0"/>
  </r>
  <r>
    <x v="31"/>
    <x v="520"/>
    <x v="0"/>
    <x v="175"/>
    <x v="174"/>
    <x v="1"/>
    <n v="1"/>
    <x v="0"/>
    <x v="0"/>
    <x v="4"/>
    <x v="0"/>
    <n v="39762.71"/>
    <d v="2018-06-30T00:00:00"/>
    <s v="Brokerage"/>
    <x v="0"/>
    <x v="0"/>
    <x v="0"/>
    <m/>
    <x v="0"/>
  </r>
  <r>
    <x v="31"/>
    <x v="521"/>
    <x v="0"/>
    <x v="99"/>
    <x v="98"/>
    <x v="0"/>
    <n v="2"/>
    <x v="1"/>
    <x v="0"/>
    <x v="0"/>
    <x v="2"/>
    <n v="28050"/>
    <d v="2018-12-14T00:00:00"/>
    <s v="Brokerage"/>
    <x v="2"/>
    <x v="0"/>
    <x v="0"/>
    <m/>
    <x v="0"/>
  </r>
  <r>
    <x v="31"/>
    <x v="521"/>
    <x v="0"/>
    <x v="99"/>
    <x v="98"/>
    <x v="0"/>
    <n v="2"/>
    <x v="1"/>
    <x v="0"/>
    <x v="0"/>
    <x v="2"/>
    <n v="56100"/>
    <d v="2019-03-08T00:00:00"/>
    <s v="Brokerage "/>
    <x v="2"/>
    <x v="0"/>
    <x v="0"/>
    <m/>
    <x v="0"/>
  </r>
  <r>
    <x v="31"/>
    <x v="521"/>
    <x v="0"/>
    <x v="99"/>
    <x v="98"/>
    <x v="0"/>
    <n v="2"/>
    <x v="1"/>
    <x v="0"/>
    <x v="0"/>
    <x v="2"/>
    <n v="56100"/>
    <d v="2019-03-08T00:00:00"/>
    <s v="Brokerage "/>
    <x v="2"/>
    <x v="0"/>
    <x v="0"/>
    <m/>
    <x v="0"/>
  </r>
  <r>
    <x v="31"/>
    <x v="521"/>
    <x v="0"/>
    <x v="99"/>
    <x v="98"/>
    <x v="0"/>
    <n v="2"/>
    <x v="1"/>
    <x v="0"/>
    <x v="0"/>
    <x v="2"/>
    <n v="14025"/>
    <d v="2019-10-22T00:00:00"/>
    <s v="Brokerage "/>
    <x v="2"/>
    <x v="0"/>
    <x v="0"/>
    <m/>
    <x v="0"/>
  </r>
  <r>
    <x v="31"/>
    <x v="521"/>
    <x v="0"/>
    <x v="99"/>
    <x v="98"/>
    <x v="0"/>
    <n v="2"/>
    <x v="1"/>
    <x v="0"/>
    <x v="0"/>
    <x v="2"/>
    <n v="14025"/>
    <d v="2019-10-22T00:00:00"/>
    <s v="Brokerage "/>
    <x v="2"/>
    <x v="0"/>
    <x v="0"/>
    <m/>
    <x v="0"/>
  </r>
  <r>
    <x v="31"/>
    <x v="522"/>
    <x v="1"/>
    <x v="145"/>
    <x v="301"/>
    <x v="4"/>
    <n v="11"/>
    <x v="8"/>
    <x v="0"/>
    <x v="2"/>
    <x v="0"/>
    <n v="59851.63"/>
    <d v="2018-04-09T00:00:00"/>
    <s v="Brokerage"/>
    <x v="0"/>
    <x v="0"/>
    <x v="0"/>
    <m/>
    <x v="0"/>
  </r>
  <r>
    <x v="31"/>
    <x v="523"/>
    <x v="0"/>
    <x v="292"/>
    <x v="302"/>
    <x v="4"/>
    <n v="1"/>
    <x v="0"/>
    <x v="0"/>
    <x v="2"/>
    <x v="0"/>
    <n v="74250"/>
    <d v="2019-04-09T00:00:00"/>
    <s v="Brokerage"/>
    <x v="0"/>
    <x v="0"/>
    <x v="0"/>
    <m/>
    <x v="0"/>
  </r>
  <r>
    <x v="31"/>
    <x v="524"/>
    <x v="0"/>
    <x v="292"/>
    <x v="302"/>
    <x v="4"/>
    <n v="11"/>
    <x v="8"/>
    <x v="0"/>
    <x v="2"/>
    <x v="0"/>
    <n v="68125"/>
    <d v="2019-04-09T00:00:00"/>
    <s v="Brokerage"/>
    <x v="1"/>
    <x v="0"/>
    <x v="0"/>
    <m/>
    <x v="0"/>
  </r>
  <r>
    <x v="31"/>
    <x v="525"/>
    <x v="1"/>
    <x v="14"/>
    <x v="14"/>
    <x v="4"/>
    <n v="6"/>
    <x v="6"/>
    <x v="0"/>
    <x v="2"/>
    <x v="1"/>
    <n v="117812.5"/>
    <d v="2018-04-01T00:00:00"/>
    <s v="Brokerage"/>
    <x v="0"/>
    <x v="0"/>
    <x v="0"/>
    <m/>
    <x v="0"/>
  </r>
  <r>
    <x v="31"/>
    <x v="526"/>
    <x v="0"/>
    <x v="16"/>
    <x v="16"/>
    <x v="4"/>
    <n v="6"/>
    <x v="6"/>
    <x v="0"/>
    <x v="2"/>
    <x v="0"/>
    <n v="115625"/>
    <d v="2019-04-01T00:00:00"/>
    <s v="Brokerage"/>
    <x v="1"/>
    <x v="0"/>
    <x v="0"/>
    <m/>
    <x v="0"/>
  </r>
  <r>
    <x v="31"/>
    <x v="527"/>
    <x v="0"/>
    <x v="293"/>
    <x v="303"/>
    <x v="1"/>
    <n v="1"/>
    <x v="0"/>
    <x v="0"/>
    <x v="2"/>
    <x v="0"/>
    <n v="10427"/>
    <d v="2019-05-03T00:00:00"/>
    <s v="Brokerage"/>
    <x v="0"/>
    <x v="0"/>
    <x v="0"/>
    <m/>
    <x v="0"/>
  </r>
  <r>
    <x v="31"/>
    <x v="528"/>
    <x v="1"/>
    <x v="286"/>
    <x v="293"/>
    <x v="4"/>
    <n v="13"/>
    <x v="9"/>
    <x v="0"/>
    <x v="2"/>
    <x v="0"/>
    <n v="2930.9"/>
    <d v="2018-06-03T00:00:00"/>
    <s v="Brokerage"/>
    <x v="0"/>
    <x v="0"/>
    <x v="0"/>
    <m/>
    <x v="0"/>
  </r>
  <r>
    <x v="31"/>
    <x v="529"/>
    <x v="0"/>
    <x v="216"/>
    <x v="214"/>
    <x v="4"/>
    <n v="13"/>
    <x v="9"/>
    <x v="0"/>
    <x v="2"/>
    <x v="0"/>
    <n v="6213.24"/>
    <d v="2019-07-03T00:00:00"/>
    <s v="Brokerage"/>
    <x v="1"/>
    <x v="0"/>
    <x v="0"/>
    <m/>
    <x v="0"/>
  </r>
  <r>
    <x v="31"/>
    <x v="530"/>
    <x v="1"/>
    <x v="294"/>
    <x v="90"/>
    <x v="2"/>
    <n v="3"/>
    <x v="4"/>
    <x v="0"/>
    <x v="6"/>
    <x v="0"/>
    <n v="1772.75"/>
    <d v="2019-09-22T00:00:00"/>
    <s v="Brokerage"/>
    <x v="0"/>
    <x v="0"/>
    <x v="0"/>
    <m/>
    <x v="0"/>
  </r>
  <r>
    <x v="31"/>
    <x v="531"/>
    <x v="0"/>
    <x v="94"/>
    <x v="304"/>
    <x v="2"/>
    <n v="3"/>
    <x v="4"/>
    <x v="0"/>
    <x v="6"/>
    <x v="0"/>
    <n v="2970"/>
    <d v="2019-09-22T00:00:00"/>
    <s v="Brokerage"/>
    <x v="1"/>
    <x v="0"/>
    <x v="0"/>
    <m/>
    <x v="0"/>
  </r>
  <r>
    <x v="31"/>
    <x v="532"/>
    <x v="1"/>
    <x v="295"/>
    <x v="305"/>
    <x v="0"/>
    <n v="3"/>
    <x v="4"/>
    <x v="0"/>
    <x v="6"/>
    <x v="0"/>
    <n v="5610"/>
    <d v="2019-09-21T00:00:00"/>
    <s v="Brokerage"/>
    <x v="2"/>
    <x v="0"/>
    <x v="0"/>
    <m/>
    <x v="0"/>
  </r>
  <r>
    <x v="31"/>
    <x v="532"/>
    <x v="1"/>
    <x v="295"/>
    <x v="305"/>
    <x v="0"/>
    <n v="3"/>
    <x v="4"/>
    <x v="0"/>
    <x v="6"/>
    <x v="0"/>
    <n v="1980"/>
    <d v="2019-06-14T00:00:00"/>
    <s v="Brokerage "/>
    <x v="2"/>
    <x v="0"/>
    <x v="0"/>
    <m/>
    <x v="0"/>
  </r>
  <r>
    <x v="31"/>
    <x v="533"/>
    <x v="1"/>
    <x v="295"/>
    <x v="305"/>
    <x v="2"/>
    <n v="3"/>
    <x v="4"/>
    <x v="0"/>
    <x v="6"/>
    <x v="0"/>
    <n v="3861.25"/>
    <d v="2018-09-21T00:00:00"/>
    <s v="Brokerage"/>
    <x v="0"/>
    <x v="0"/>
    <x v="0"/>
    <m/>
    <x v="0"/>
  </r>
  <r>
    <x v="31"/>
    <x v="534"/>
    <x v="1"/>
    <x v="295"/>
    <x v="305"/>
    <x v="2"/>
    <n v="3"/>
    <x v="4"/>
    <x v="0"/>
    <x v="6"/>
    <x v="0"/>
    <n v="13036.5"/>
    <d v="2018-09-21T00:00:00"/>
    <s v="Brokerage"/>
    <x v="0"/>
    <x v="0"/>
    <x v="0"/>
    <m/>
    <x v="0"/>
  </r>
  <r>
    <x v="31"/>
    <x v="535"/>
    <x v="1"/>
    <x v="295"/>
    <x v="305"/>
    <x v="2"/>
    <n v="3"/>
    <x v="4"/>
    <x v="0"/>
    <x v="6"/>
    <x v="0"/>
    <n v="8194.25"/>
    <d v="2018-09-21T00:00:00"/>
    <s v="Brokerage"/>
    <x v="0"/>
    <x v="0"/>
    <x v="0"/>
    <m/>
    <x v="0"/>
  </r>
  <r>
    <x v="31"/>
    <x v="536"/>
    <x v="0"/>
    <x v="296"/>
    <x v="306"/>
    <x v="0"/>
    <n v="3"/>
    <x v="4"/>
    <x v="0"/>
    <x v="6"/>
    <x v="0"/>
    <n v="8580"/>
    <d v="2019-09-21T00:00:00"/>
    <s v="Brokerage"/>
    <x v="1"/>
    <x v="0"/>
    <x v="0"/>
    <m/>
    <x v="0"/>
  </r>
  <r>
    <x v="31"/>
    <x v="537"/>
    <x v="0"/>
    <x v="296"/>
    <x v="306"/>
    <x v="2"/>
    <n v="3"/>
    <x v="4"/>
    <x v="0"/>
    <x v="6"/>
    <x v="0"/>
    <n v="4579"/>
    <d v="2019-09-21T00:00:00"/>
    <s v="Brokerage"/>
    <x v="1"/>
    <x v="0"/>
    <x v="0"/>
    <m/>
    <x v="0"/>
  </r>
  <r>
    <x v="31"/>
    <x v="538"/>
    <x v="0"/>
    <x v="296"/>
    <x v="306"/>
    <x v="2"/>
    <n v="3"/>
    <x v="4"/>
    <x v="0"/>
    <x v="6"/>
    <x v="0"/>
    <n v="3330"/>
    <d v="2019-09-21T00:00:00"/>
    <s v="Brokerage"/>
    <x v="1"/>
    <x v="0"/>
    <x v="0"/>
    <m/>
    <x v="0"/>
  </r>
  <r>
    <x v="31"/>
    <x v="539"/>
    <x v="0"/>
    <x v="296"/>
    <x v="306"/>
    <x v="2"/>
    <n v="3"/>
    <x v="4"/>
    <x v="0"/>
    <x v="6"/>
    <x v="0"/>
    <n v="8625.3799999999992"/>
    <d v="2019-09-21T00:00:00"/>
    <s v="Brokerage"/>
    <x v="1"/>
    <x v="0"/>
    <x v="0"/>
    <m/>
    <x v="0"/>
  </r>
  <r>
    <x v="31"/>
    <x v="540"/>
    <x v="0"/>
    <x v="297"/>
    <x v="307"/>
    <x v="0"/>
    <n v="1"/>
    <x v="0"/>
    <x v="0"/>
    <x v="0"/>
    <x v="2"/>
    <n v="150.65"/>
    <d v="2019-04-19T00:00:00"/>
    <s v="Brokerage"/>
    <x v="0"/>
    <x v="0"/>
    <x v="0"/>
    <m/>
    <x v="0"/>
  </r>
  <r>
    <x v="32"/>
    <x v="541"/>
    <x v="0"/>
    <x v="298"/>
    <x v="308"/>
    <x v="4"/>
    <n v="6"/>
    <x v="6"/>
    <x v="0"/>
    <x v="2"/>
    <x v="1"/>
    <n v="115173.38"/>
    <d v="2018-11-29T00:00:00"/>
    <s v="Brokerage"/>
    <x v="0"/>
    <x v="0"/>
    <x v="0"/>
    <m/>
    <x v="0"/>
  </r>
  <r>
    <x v="32"/>
    <x v="542"/>
    <x v="0"/>
    <x v="299"/>
    <x v="309"/>
    <x v="0"/>
    <n v="11"/>
    <x v="8"/>
    <x v="0"/>
    <x v="0"/>
    <x v="2"/>
    <n v="825"/>
    <d v="2019-01-06T00:00:00"/>
    <s v="Brokerage"/>
    <x v="0"/>
    <x v="0"/>
    <x v="0"/>
    <m/>
    <x v="0"/>
  </r>
  <r>
    <x v="32"/>
    <x v="543"/>
    <x v="0"/>
    <x v="105"/>
    <x v="106"/>
    <x v="0"/>
    <n v="11"/>
    <x v="8"/>
    <x v="0"/>
    <x v="0"/>
    <x v="0"/>
    <n v="20625"/>
    <d v="2018-06-13T00:00:00"/>
    <s v="Brokerage"/>
    <x v="0"/>
    <x v="0"/>
    <x v="0"/>
    <m/>
    <x v="0"/>
  </r>
  <r>
    <x v="32"/>
    <x v="544"/>
    <x v="0"/>
    <x v="300"/>
    <x v="310"/>
    <x v="0"/>
    <n v="11"/>
    <x v="8"/>
    <x v="0"/>
    <x v="0"/>
    <x v="2"/>
    <n v="2598.75"/>
    <d v="2019-04-08T00:00:00"/>
    <s v="Brokerage"/>
    <x v="0"/>
    <x v="0"/>
    <x v="0"/>
    <m/>
    <x v="0"/>
  </r>
  <r>
    <x v="32"/>
    <x v="545"/>
    <x v="0"/>
    <x v="300"/>
    <x v="310"/>
    <x v="0"/>
    <n v="11"/>
    <x v="8"/>
    <x v="0"/>
    <x v="0"/>
    <x v="2"/>
    <n v="693"/>
    <d v="2019-04-08T00:00:00"/>
    <s v="Brokerage"/>
    <x v="0"/>
    <x v="0"/>
    <x v="0"/>
    <m/>
    <x v="0"/>
  </r>
  <r>
    <x v="32"/>
    <x v="546"/>
    <x v="0"/>
    <x v="123"/>
    <x v="123"/>
    <x v="0"/>
    <n v="11"/>
    <x v="8"/>
    <x v="0"/>
    <x v="0"/>
    <x v="2"/>
    <n v="357.06"/>
    <d v="2019-04-22T00:00:00"/>
    <s v="Brokerage"/>
    <x v="0"/>
    <x v="0"/>
    <x v="0"/>
    <m/>
    <x v="0"/>
  </r>
  <r>
    <x v="32"/>
    <x v="547"/>
    <x v="0"/>
    <x v="241"/>
    <x v="311"/>
    <x v="2"/>
    <n v="11"/>
    <x v="8"/>
    <x v="0"/>
    <x v="7"/>
    <x v="0"/>
    <n v="41625"/>
    <d v="2019-07-06T00:00:00"/>
    <s v="Brokerage"/>
    <x v="0"/>
    <x v="0"/>
    <x v="0"/>
    <m/>
    <x v="0"/>
  </r>
  <r>
    <x v="32"/>
    <x v="547"/>
    <x v="0"/>
    <x v="241"/>
    <x v="311"/>
    <x v="2"/>
    <n v="11"/>
    <x v="8"/>
    <x v="0"/>
    <x v="7"/>
    <x v="0"/>
    <n v="41625"/>
    <d v="2019-11-04T00:00:00"/>
    <s v="Brokerage"/>
    <x v="0"/>
    <x v="0"/>
    <x v="0"/>
    <m/>
    <x v="0"/>
  </r>
  <r>
    <x v="32"/>
    <x v="547"/>
    <x v="0"/>
    <x v="241"/>
    <x v="311"/>
    <x v="2"/>
    <n v="11"/>
    <x v="8"/>
    <x v="0"/>
    <x v="7"/>
    <x v="0"/>
    <n v="124875"/>
    <d v="2019-03-07T00:00:00"/>
    <s v="Brokerage"/>
    <x v="0"/>
    <x v="0"/>
    <x v="0"/>
    <m/>
    <x v="0"/>
  </r>
  <r>
    <x v="32"/>
    <x v="548"/>
    <x v="0"/>
    <x v="301"/>
    <x v="312"/>
    <x v="4"/>
    <n v="1"/>
    <x v="0"/>
    <x v="0"/>
    <x v="2"/>
    <x v="0"/>
    <n v="42900"/>
    <d v="2018-08-28T00:00:00"/>
    <s v="Brokerage"/>
    <x v="0"/>
    <x v="0"/>
    <x v="0"/>
    <m/>
    <x v="0"/>
  </r>
  <r>
    <x v="32"/>
    <x v="549"/>
    <x v="0"/>
    <x v="301"/>
    <x v="312"/>
    <x v="4"/>
    <n v="1"/>
    <x v="0"/>
    <x v="0"/>
    <x v="2"/>
    <x v="0"/>
    <n v="52800"/>
    <d v="2019-08-28T00:00:00"/>
    <s v="Brokerage"/>
    <x v="0"/>
    <x v="0"/>
    <x v="0"/>
    <m/>
    <x v="0"/>
  </r>
  <r>
    <x v="32"/>
    <x v="550"/>
    <x v="0"/>
    <x v="301"/>
    <x v="312"/>
    <x v="4"/>
    <n v="1"/>
    <x v="0"/>
    <x v="0"/>
    <x v="2"/>
    <x v="0"/>
    <n v="44130.41"/>
    <d v="2019-08-28T00:00:00"/>
    <s v="Brokerage"/>
    <x v="0"/>
    <x v="0"/>
    <x v="0"/>
    <m/>
    <x v="0"/>
  </r>
  <r>
    <x v="32"/>
    <x v="551"/>
    <x v="0"/>
    <x v="302"/>
    <x v="313"/>
    <x v="3"/>
    <n v="10"/>
    <x v="2"/>
    <x v="0"/>
    <x v="3"/>
    <x v="0"/>
    <n v="156000"/>
    <d v="2019-01-04T00:00:00"/>
    <s v="Brokerage"/>
    <x v="2"/>
    <x v="0"/>
    <x v="0"/>
    <m/>
    <x v="0"/>
  </r>
  <r>
    <x v="32"/>
    <x v="551"/>
    <x v="0"/>
    <x v="302"/>
    <x v="313"/>
    <x v="3"/>
    <n v="10"/>
    <x v="2"/>
    <x v="0"/>
    <x v="3"/>
    <x v="0"/>
    <n v="5253.23"/>
    <d v="2019-02-18T00:00:00"/>
    <s v="Brokerage "/>
    <x v="2"/>
    <x v="0"/>
    <x v="0"/>
    <m/>
    <x v="0"/>
  </r>
  <r>
    <x v="32"/>
    <x v="551"/>
    <x v="0"/>
    <x v="302"/>
    <x v="313"/>
    <x v="3"/>
    <n v="10"/>
    <x v="2"/>
    <x v="0"/>
    <x v="3"/>
    <x v="0"/>
    <n v="6769.65"/>
    <d v="2019-06-15T00:00:00"/>
    <s v="Brokerage "/>
    <x v="2"/>
    <x v="0"/>
    <x v="0"/>
    <m/>
    <x v="0"/>
  </r>
  <r>
    <x v="32"/>
    <x v="551"/>
    <x v="0"/>
    <x v="302"/>
    <x v="313"/>
    <x v="3"/>
    <n v="10"/>
    <x v="2"/>
    <x v="0"/>
    <x v="3"/>
    <x v="0"/>
    <n v="8961.98"/>
    <d v="2019-06-25T00:00:00"/>
    <s v="Brokerage "/>
    <x v="2"/>
    <x v="0"/>
    <x v="0"/>
    <m/>
    <x v="0"/>
  </r>
  <r>
    <x v="32"/>
    <x v="552"/>
    <x v="1"/>
    <x v="303"/>
    <x v="314"/>
    <x v="3"/>
    <n v="10"/>
    <x v="2"/>
    <x v="0"/>
    <x v="3"/>
    <x v="0"/>
    <n v="64155.3"/>
    <d v="2018-01-02T00:00:00"/>
    <s v="Brokerage"/>
    <x v="3"/>
    <x v="1"/>
    <x v="0"/>
    <m/>
    <x v="0"/>
  </r>
  <r>
    <x v="32"/>
    <x v="553"/>
    <x v="1"/>
    <x v="303"/>
    <x v="314"/>
    <x v="3"/>
    <n v="10"/>
    <x v="2"/>
    <x v="0"/>
    <x v="3"/>
    <x v="0"/>
    <n v="5404.95"/>
    <d v="2018-01-02T00:00:00"/>
    <s v="Brokerage"/>
    <x v="3"/>
    <x v="1"/>
    <x v="0"/>
    <m/>
    <x v="0"/>
  </r>
  <r>
    <x v="32"/>
    <x v="554"/>
    <x v="0"/>
    <x v="302"/>
    <x v="313"/>
    <x v="3"/>
    <n v="10"/>
    <x v="2"/>
    <x v="0"/>
    <x v="3"/>
    <x v="0"/>
    <n v="5550"/>
    <d v="2019-01-04T00:00:00"/>
    <s v="Brokerage"/>
    <x v="0"/>
    <x v="0"/>
    <x v="0"/>
    <m/>
    <x v="0"/>
  </r>
  <r>
    <x v="32"/>
    <x v="555"/>
    <x v="0"/>
    <x v="89"/>
    <x v="88"/>
    <x v="4"/>
    <n v="13"/>
    <x v="9"/>
    <x v="0"/>
    <x v="2"/>
    <x v="0"/>
    <n v="18750"/>
    <d v="2019-09-08T00:00:00"/>
    <s v="Brokerage"/>
    <x v="0"/>
    <x v="0"/>
    <x v="0"/>
    <m/>
    <x v="0"/>
  </r>
  <r>
    <x v="32"/>
    <x v="556"/>
    <x v="0"/>
    <x v="16"/>
    <x v="16"/>
    <x v="4"/>
    <n v="13"/>
    <x v="9"/>
    <x v="0"/>
    <x v="2"/>
    <x v="2"/>
    <n v="74250"/>
    <d v="2019-04-01T00:00:00"/>
    <s v="Brokerage"/>
    <x v="0"/>
    <x v="0"/>
    <x v="0"/>
    <m/>
    <x v="0"/>
  </r>
  <r>
    <x v="32"/>
    <x v="557"/>
    <x v="0"/>
    <x v="14"/>
    <x v="14"/>
    <x v="4"/>
    <n v="12"/>
    <x v="5"/>
    <x v="0"/>
    <x v="6"/>
    <x v="0"/>
    <n v="48652.25"/>
    <d v="2018-04-01T00:00:00"/>
    <s v="Brokerage"/>
    <x v="0"/>
    <x v="0"/>
    <x v="0"/>
    <m/>
    <x v="0"/>
  </r>
  <r>
    <x v="32"/>
    <x v="558"/>
    <x v="0"/>
    <x v="12"/>
    <x v="12"/>
    <x v="2"/>
    <n v="3"/>
    <x v="4"/>
    <x v="0"/>
    <x v="6"/>
    <x v="2"/>
    <n v="1501.88"/>
    <d v="2019-08-26T00:00:00"/>
    <s v="Brokerage"/>
    <x v="0"/>
    <x v="0"/>
    <x v="0"/>
    <m/>
    <x v="0"/>
  </r>
  <r>
    <x v="32"/>
    <x v="559"/>
    <x v="0"/>
    <x v="13"/>
    <x v="13"/>
    <x v="0"/>
    <n v="3"/>
    <x v="4"/>
    <x v="0"/>
    <x v="6"/>
    <x v="2"/>
    <n v="21157.34"/>
    <d v="2019-01-01T00:00:00"/>
    <s v="Brokerage"/>
    <x v="0"/>
    <x v="0"/>
    <x v="0"/>
    <m/>
    <x v="0"/>
  </r>
  <r>
    <x v="32"/>
    <x v="560"/>
    <x v="0"/>
    <x v="13"/>
    <x v="13"/>
    <x v="4"/>
    <n v="3"/>
    <x v="4"/>
    <x v="0"/>
    <x v="6"/>
    <x v="2"/>
    <n v="12019.2"/>
    <d v="2019-01-01T00:00:00"/>
    <s v="Brokerage"/>
    <x v="0"/>
    <x v="0"/>
    <x v="0"/>
    <m/>
    <x v="0"/>
  </r>
  <r>
    <x v="32"/>
    <x v="561"/>
    <x v="0"/>
    <x v="210"/>
    <x v="207"/>
    <x v="1"/>
    <n v="3"/>
    <x v="4"/>
    <x v="0"/>
    <x v="6"/>
    <x v="0"/>
    <n v="7324.12"/>
    <d v="2018-08-22T00:00:00"/>
    <s v="Brokerage"/>
    <x v="0"/>
    <x v="0"/>
    <x v="0"/>
    <m/>
    <x v="0"/>
  </r>
  <r>
    <x v="32"/>
    <x v="562"/>
    <x v="0"/>
    <x v="210"/>
    <x v="207"/>
    <x v="1"/>
    <n v="3"/>
    <x v="4"/>
    <x v="0"/>
    <x v="6"/>
    <x v="0"/>
    <n v="19316.669999999998"/>
    <d v="2018-08-22T00:00:00"/>
    <s v="Brokerage"/>
    <x v="0"/>
    <x v="0"/>
    <x v="0"/>
    <m/>
    <x v="0"/>
  </r>
  <r>
    <x v="32"/>
    <x v="563"/>
    <x v="1"/>
    <x v="110"/>
    <x v="111"/>
    <x v="3"/>
    <n v="10"/>
    <x v="2"/>
    <x v="0"/>
    <x v="3"/>
    <x v="0"/>
    <n v="23115.200000000001"/>
    <d v="2018-02-26T00:00:00"/>
    <s v="Brokerage"/>
    <x v="0"/>
    <x v="0"/>
    <x v="0"/>
    <m/>
    <x v="0"/>
  </r>
  <r>
    <x v="32"/>
    <x v="564"/>
    <x v="0"/>
    <x v="111"/>
    <x v="112"/>
    <x v="3"/>
    <n v="10"/>
    <x v="2"/>
    <x v="0"/>
    <x v="3"/>
    <x v="0"/>
    <n v="25336.44"/>
    <d v="2019-02-26T00:00:00"/>
    <s v="Brokerage"/>
    <x v="1"/>
    <x v="0"/>
    <x v="0"/>
    <m/>
    <x v="0"/>
  </r>
  <r>
    <x v="32"/>
    <x v="565"/>
    <x v="1"/>
    <x v="304"/>
    <x v="315"/>
    <x v="3"/>
    <n v="10"/>
    <x v="2"/>
    <x v="0"/>
    <x v="3"/>
    <x v="0"/>
    <n v="12699.7"/>
    <d v="2018-02-28T00:00:00"/>
    <s v="Brokerage"/>
    <x v="2"/>
    <x v="0"/>
    <x v="0"/>
    <m/>
    <x v="0"/>
  </r>
  <r>
    <x v="32"/>
    <x v="565"/>
    <x v="1"/>
    <x v="304"/>
    <x v="315"/>
    <x v="3"/>
    <n v="10"/>
    <x v="2"/>
    <x v="0"/>
    <x v="3"/>
    <x v="0"/>
    <m/>
    <d v="2018-04-16T00:00:00"/>
    <s v="Brokerage "/>
    <x v="2"/>
    <x v="0"/>
    <x v="0"/>
    <m/>
    <x v="0"/>
  </r>
  <r>
    <x v="32"/>
    <x v="566"/>
    <x v="1"/>
    <x v="304"/>
    <x v="315"/>
    <x v="3"/>
    <n v="10"/>
    <x v="2"/>
    <x v="0"/>
    <x v="3"/>
    <x v="0"/>
    <n v="177405.38"/>
    <d v="2018-02-28T00:00:00"/>
    <s v="Brokerage"/>
    <x v="2"/>
    <x v="0"/>
    <x v="0"/>
    <m/>
    <x v="0"/>
  </r>
  <r>
    <x v="32"/>
    <x v="566"/>
    <x v="1"/>
    <x v="304"/>
    <x v="315"/>
    <x v="3"/>
    <n v="10"/>
    <x v="2"/>
    <x v="0"/>
    <x v="3"/>
    <x v="0"/>
    <m/>
    <d v="2018-07-18T00:00:00"/>
    <s v="Brokerage "/>
    <x v="2"/>
    <x v="0"/>
    <x v="0"/>
    <m/>
    <x v="0"/>
  </r>
  <r>
    <x v="32"/>
    <x v="566"/>
    <x v="1"/>
    <x v="304"/>
    <x v="315"/>
    <x v="3"/>
    <n v="10"/>
    <x v="2"/>
    <x v="0"/>
    <x v="3"/>
    <x v="0"/>
    <m/>
    <d v="2018-09-05T00:00:00"/>
    <s v="Brokerage "/>
    <x v="2"/>
    <x v="0"/>
    <x v="0"/>
    <m/>
    <x v="0"/>
  </r>
  <r>
    <x v="32"/>
    <x v="566"/>
    <x v="1"/>
    <x v="304"/>
    <x v="315"/>
    <x v="3"/>
    <n v="10"/>
    <x v="2"/>
    <x v="0"/>
    <x v="3"/>
    <x v="0"/>
    <m/>
    <d v="2018-04-10T00:00:00"/>
    <s v="Brokerage "/>
    <x v="2"/>
    <x v="0"/>
    <x v="0"/>
    <m/>
    <x v="0"/>
  </r>
  <r>
    <x v="32"/>
    <x v="567"/>
    <x v="1"/>
    <x v="11"/>
    <x v="11"/>
    <x v="3"/>
    <n v="10"/>
    <x v="2"/>
    <x v="0"/>
    <x v="3"/>
    <x v="2"/>
    <n v="63872.4"/>
    <d v="2018-06-12T00:00:00"/>
    <s v="Brokerage"/>
    <x v="3"/>
    <x v="1"/>
    <x v="0"/>
    <m/>
    <x v="0"/>
  </r>
  <r>
    <x v="32"/>
    <x v="567"/>
    <x v="1"/>
    <x v="11"/>
    <x v="11"/>
    <x v="3"/>
    <n v="10"/>
    <x v="2"/>
    <x v="0"/>
    <x v="3"/>
    <x v="2"/>
    <m/>
    <d v="2018-08-06T00:00:00"/>
    <s v="Brokerage "/>
    <x v="3"/>
    <x v="0"/>
    <x v="0"/>
    <m/>
    <x v="0"/>
  </r>
  <r>
    <x v="32"/>
    <x v="568"/>
    <x v="0"/>
    <x v="88"/>
    <x v="87"/>
    <x v="3"/>
    <n v="10"/>
    <x v="2"/>
    <x v="0"/>
    <x v="3"/>
    <x v="0"/>
    <n v="11111.4"/>
    <d v="2019-02-28T00:00:00"/>
    <s v="Brokerage"/>
    <x v="1"/>
    <x v="0"/>
    <x v="0"/>
    <m/>
    <x v="0"/>
  </r>
  <r>
    <x v="32"/>
    <x v="569"/>
    <x v="0"/>
    <x v="88"/>
    <x v="87"/>
    <x v="3"/>
    <n v="10"/>
    <x v="2"/>
    <x v="0"/>
    <x v="3"/>
    <x v="0"/>
    <n v="329250"/>
    <d v="2019-02-28T00:00:00"/>
    <s v="Brokerage"/>
    <x v="2"/>
    <x v="0"/>
    <x v="0"/>
    <m/>
    <x v="0"/>
  </r>
  <r>
    <x v="32"/>
    <x v="569"/>
    <x v="0"/>
    <x v="88"/>
    <x v="87"/>
    <x v="3"/>
    <n v="10"/>
    <x v="2"/>
    <x v="0"/>
    <x v="3"/>
    <x v="0"/>
    <n v="10772.33"/>
    <d v="2019-03-14T00:00:00"/>
    <s v="Brokerage "/>
    <x v="2"/>
    <x v="0"/>
    <x v="0"/>
    <m/>
    <x v="0"/>
  </r>
  <r>
    <x v="32"/>
    <x v="569"/>
    <x v="0"/>
    <x v="88"/>
    <x v="87"/>
    <x v="3"/>
    <n v="10"/>
    <x v="2"/>
    <x v="0"/>
    <x v="3"/>
    <x v="0"/>
    <n v="9283.0499999999993"/>
    <d v="2019-04-18T00:00:00"/>
    <s v="Brokerage "/>
    <x v="2"/>
    <x v="0"/>
    <x v="0"/>
    <m/>
    <x v="0"/>
  </r>
  <r>
    <x v="32"/>
    <x v="569"/>
    <x v="0"/>
    <x v="88"/>
    <x v="87"/>
    <x v="3"/>
    <n v="10"/>
    <x v="2"/>
    <x v="0"/>
    <x v="3"/>
    <x v="0"/>
    <n v="6903.45"/>
    <d v="2019-05-30T00:00:00"/>
    <s v="Brokerage "/>
    <x v="2"/>
    <x v="0"/>
    <x v="0"/>
    <m/>
    <x v="0"/>
  </r>
  <r>
    <x v="32"/>
    <x v="569"/>
    <x v="0"/>
    <x v="88"/>
    <x v="87"/>
    <x v="3"/>
    <n v="10"/>
    <x v="2"/>
    <x v="0"/>
    <x v="3"/>
    <x v="0"/>
    <n v="399.23"/>
    <d v="2019-06-21T00:00:00"/>
    <s v="Brokerage "/>
    <x v="2"/>
    <x v="0"/>
    <x v="0"/>
    <m/>
    <x v="0"/>
  </r>
  <r>
    <x v="32"/>
    <x v="569"/>
    <x v="0"/>
    <x v="88"/>
    <x v="87"/>
    <x v="3"/>
    <n v="10"/>
    <x v="2"/>
    <x v="0"/>
    <x v="3"/>
    <x v="0"/>
    <n v="6259.35"/>
    <d v="2019-06-21T00:00:00"/>
    <s v="Brokerage "/>
    <x v="2"/>
    <x v="0"/>
    <x v="0"/>
    <m/>
    <x v="0"/>
  </r>
  <r>
    <x v="32"/>
    <x v="569"/>
    <x v="0"/>
    <x v="88"/>
    <x v="87"/>
    <x v="3"/>
    <n v="10"/>
    <x v="2"/>
    <x v="0"/>
    <x v="3"/>
    <x v="0"/>
    <n v="7110.45"/>
    <d v="2019-07-29T00:00:00"/>
    <s v="Brokerage "/>
    <x v="2"/>
    <x v="0"/>
    <x v="0"/>
    <m/>
    <x v="0"/>
  </r>
  <r>
    <x v="32"/>
    <x v="569"/>
    <x v="0"/>
    <x v="88"/>
    <x v="87"/>
    <x v="3"/>
    <n v="10"/>
    <x v="2"/>
    <x v="0"/>
    <x v="3"/>
    <x v="0"/>
    <n v="5501.03"/>
    <d v="2019-10-21T00:00:00"/>
    <s v="Brokerage "/>
    <x v="2"/>
    <x v="0"/>
    <x v="0"/>
    <m/>
    <x v="0"/>
  </r>
  <r>
    <x v="32"/>
    <x v="570"/>
    <x v="0"/>
    <x v="87"/>
    <x v="86"/>
    <x v="3"/>
    <n v="10"/>
    <x v="2"/>
    <x v="0"/>
    <x v="3"/>
    <x v="0"/>
    <n v="24311.1"/>
    <d v="2019-11-08T00:00:00"/>
    <s v="Brokerage"/>
    <x v="0"/>
    <x v="0"/>
    <x v="0"/>
    <m/>
    <x v="0"/>
  </r>
  <r>
    <x v="32"/>
    <x v="571"/>
    <x v="0"/>
    <x v="77"/>
    <x v="316"/>
    <x v="4"/>
    <n v="3"/>
    <x v="4"/>
    <x v="0"/>
    <x v="6"/>
    <x v="0"/>
    <n v="42416.75"/>
    <d v="2019-07-01T00:00:00"/>
    <s v="Brokerage"/>
    <x v="0"/>
    <x v="0"/>
    <x v="0"/>
    <m/>
    <x v="0"/>
  </r>
  <r>
    <x v="0"/>
    <x v="572"/>
    <x v="2"/>
    <x v="305"/>
    <x v="317"/>
    <x v="7"/>
    <m/>
    <x v="12"/>
    <x v="0"/>
    <x v="1"/>
    <x v="2"/>
    <n v="139240"/>
    <d v="2019-07-17T00:00:00"/>
    <s v="Fees"/>
    <x v="4"/>
    <x v="0"/>
    <x v="1"/>
    <n v="3"/>
    <x v="1"/>
  </r>
  <r>
    <x v="0"/>
    <x v="572"/>
    <x v="2"/>
    <x v="305"/>
    <x v="317"/>
    <x v="7"/>
    <m/>
    <x v="12"/>
    <x v="0"/>
    <x v="1"/>
    <x v="2"/>
    <n v="139240"/>
    <d v="2019-01-21T00:00:00"/>
    <s v="Fees"/>
    <x v="4"/>
    <x v="0"/>
    <x v="1"/>
    <n v="3"/>
    <x v="1"/>
  </r>
  <r>
    <x v="2"/>
    <x v="572"/>
    <x v="2"/>
    <x v="305"/>
    <x v="317"/>
    <x v="7"/>
    <m/>
    <x v="12"/>
    <x v="0"/>
    <x v="12"/>
    <x v="0"/>
    <n v="2200"/>
    <d v="2019-12-20T00:00:00"/>
    <s v="Fees"/>
    <x v="4"/>
    <x v="0"/>
    <x v="1"/>
    <n v="1"/>
    <x v="2"/>
  </r>
  <r>
    <x v="3"/>
    <x v="572"/>
    <x v="2"/>
    <x v="305"/>
    <x v="317"/>
    <x v="7"/>
    <m/>
    <x v="12"/>
    <x v="0"/>
    <x v="12"/>
    <x v="0"/>
    <n v="4500"/>
    <d v="2019-01-25T00:00:00"/>
    <s v="Fees"/>
    <x v="4"/>
    <x v="0"/>
    <x v="1"/>
    <n v="1"/>
    <x v="2"/>
  </r>
  <r>
    <x v="4"/>
    <x v="572"/>
    <x v="2"/>
    <x v="305"/>
    <x v="317"/>
    <x v="7"/>
    <m/>
    <x v="12"/>
    <x v="0"/>
    <x v="1"/>
    <x v="2"/>
    <n v="118000"/>
    <d v="2019-03-15T00:00:00"/>
    <s v="Fees"/>
    <x v="4"/>
    <x v="0"/>
    <x v="1"/>
    <n v="3"/>
    <x v="1"/>
  </r>
  <r>
    <x v="5"/>
    <x v="572"/>
    <x v="2"/>
    <x v="305"/>
    <x v="317"/>
    <x v="7"/>
    <m/>
    <x v="12"/>
    <x v="0"/>
    <x v="12"/>
    <x v="0"/>
    <n v="2800"/>
    <d v="2019-05-28T00:00:00"/>
    <s v="Fees"/>
    <x v="4"/>
    <x v="0"/>
    <x v="1"/>
    <n v="1"/>
    <x v="2"/>
  </r>
  <r>
    <x v="6"/>
    <x v="572"/>
    <x v="2"/>
    <x v="305"/>
    <x v="317"/>
    <x v="7"/>
    <m/>
    <x v="12"/>
    <x v="0"/>
    <x v="12"/>
    <x v="0"/>
    <n v="3241"/>
    <d v="2019-01-25T00:00:00"/>
    <s v="Fees"/>
    <x v="4"/>
    <x v="0"/>
    <x v="1"/>
    <n v="1"/>
    <x v="2"/>
  </r>
  <r>
    <x v="7"/>
    <x v="572"/>
    <x v="2"/>
    <x v="305"/>
    <x v="317"/>
    <x v="7"/>
    <m/>
    <x v="12"/>
    <x v="0"/>
    <x v="2"/>
    <x v="1"/>
    <n v="100000"/>
    <d v="2019-04-10T00:00:00"/>
    <s v="Fees"/>
    <x v="4"/>
    <x v="0"/>
    <x v="1"/>
    <n v="2"/>
    <x v="3"/>
  </r>
  <r>
    <x v="8"/>
    <x v="572"/>
    <x v="2"/>
    <x v="305"/>
    <x v="317"/>
    <x v="7"/>
    <m/>
    <x v="12"/>
    <x v="0"/>
    <x v="12"/>
    <x v="0"/>
    <n v="5310"/>
    <d v="2019-12-06T00:00:00"/>
    <s v="Fees"/>
    <x v="4"/>
    <x v="0"/>
    <x v="1"/>
    <n v="1"/>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x v="0"/>
    <x v="0"/>
    <x v="0"/>
  </r>
  <r>
    <n v="2"/>
    <x v="0"/>
    <x v="0"/>
    <x v="1"/>
    <x v="0"/>
  </r>
  <r>
    <n v="2"/>
    <x v="0"/>
    <x v="0"/>
    <x v="2"/>
    <x v="1"/>
  </r>
  <r>
    <n v="2"/>
    <x v="0"/>
    <x v="0"/>
    <x v="3"/>
    <x v="2"/>
  </r>
  <r>
    <n v="2"/>
    <x v="0"/>
    <x v="0"/>
    <x v="4"/>
    <x v="3"/>
  </r>
  <r>
    <n v="2"/>
    <x v="0"/>
    <x v="0"/>
    <x v="5"/>
    <x v="3"/>
  </r>
  <r>
    <n v="2"/>
    <x v="0"/>
    <x v="0"/>
    <x v="6"/>
    <x v="4"/>
  </r>
  <r>
    <n v="1"/>
    <x v="1"/>
    <x v="0"/>
    <x v="7"/>
    <x v="5"/>
  </r>
  <r>
    <n v="1"/>
    <x v="1"/>
    <x v="0"/>
    <x v="8"/>
    <x v="2"/>
  </r>
  <r>
    <n v="1"/>
    <x v="1"/>
    <x v="0"/>
    <x v="8"/>
    <x v="6"/>
  </r>
  <r>
    <n v="1"/>
    <x v="1"/>
    <x v="0"/>
    <x v="8"/>
    <x v="7"/>
  </r>
  <r>
    <n v="1"/>
    <x v="1"/>
    <x v="0"/>
    <x v="8"/>
    <x v="3"/>
  </r>
  <r>
    <n v="3"/>
    <x v="2"/>
    <x v="0"/>
    <x v="6"/>
    <x v="8"/>
  </r>
  <r>
    <n v="3"/>
    <x v="2"/>
    <x v="0"/>
    <x v="9"/>
    <x v="8"/>
  </r>
  <r>
    <n v="3"/>
    <x v="2"/>
    <x v="0"/>
    <x v="8"/>
    <x v="4"/>
  </r>
  <r>
    <n v="3"/>
    <x v="2"/>
    <x v="0"/>
    <x v="1"/>
    <x v="9"/>
  </r>
  <r>
    <n v="6"/>
    <x v="3"/>
    <x v="0"/>
    <x v="10"/>
    <x v="2"/>
  </r>
  <r>
    <n v="6"/>
    <x v="3"/>
    <x v="0"/>
    <x v="1"/>
    <x v="3"/>
  </r>
  <r>
    <n v="6"/>
    <x v="3"/>
    <x v="0"/>
    <x v="11"/>
    <x v="8"/>
  </r>
  <r>
    <n v="6"/>
    <x v="3"/>
    <x v="0"/>
    <x v="1"/>
    <x v="4"/>
  </r>
  <r>
    <n v="4"/>
    <x v="4"/>
    <x v="0"/>
    <x v="12"/>
    <x v="6"/>
  </r>
  <r>
    <n v="4"/>
    <x v="4"/>
    <x v="0"/>
    <x v="1"/>
    <x v="10"/>
  </r>
  <r>
    <n v="4"/>
    <x v="4"/>
    <x v="0"/>
    <x v="13"/>
    <x v="10"/>
  </r>
  <r>
    <n v="12"/>
    <x v="5"/>
    <x v="0"/>
    <x v="14"/>
    <x v="11"/>
  </r>
  <r>
    <n v="12"/>
    <x v="5"/>
    <x v="0"/>
    <x v="15"/>
    <x v="11"/>
  </r>
  <r>
    <n v="12"/>
    <x v="5"/>
    <x v="0"/>
    <x v="6"/>
    <x v="11"/>
  </r>
  <r>
    <n v="12"/>
    <x v="5"/>
    <x v="0"/>
    <x v="6"/>
    <x v="12"/>
  </r>
  <r>
    <n v="9"/>
    <x v="6"/>
    <x v="0"/>
    <x v="16"/>
    <x v="8"/>
  </r>
  <r>
    <n v="9"/>
    <x v="6"/>
    <x v="0"/>
    <x v="16"/>
    <x v="4"/>
  </r>
  <r>
    <n v="9"/>
    <x v="6"/>
    <x v="0"/>
    <x v="16"/>
    <x v="11"/>
  </r>
  <r>
    <n v="11"/>
    <x v="7"/>
    <x v="0"/>
    <x v="16"/>
    <x v="12"/>
  </r>
  <r>
    <n v="11"/>
    <x v="7"/>
    <x v="0"/>
    <x v="1"/>
    <x v="10"/>
  </r>
  <r>
    <n v="10"/>
    <x v="8"/>
    <x v="0"/>
    <x v="16"/>
    <x v="12"/>
  </r>
  <r>
    <n v="10"/>
    <x v="8"/>
    <x v="0"/>
    <x v="15"/>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5549B4-F41B-49DA-A8FE-83E6338D152A}" name="PivotTable8"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New Budget" fld="1" baseField="0" baseItem="0"/>
    <dataField name="Sum of Cross sell bugdet" fld="2" baseField="0" baseItem="0"/>
    <dataField name="Sum of Renewal Budget" fld="3" baseField="0" baseItem="0"/>
  </dataFields>
  <pivotHierarchies count="1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ced_Achivement_xlsx]"/>
        <x15:activeTabTopLevelEntity name="[brokerage_202001231040]"/>
        <x15:activeTabTopLevelEntity name="[fees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B290E4-8B87-408B-B17E-4E5CC8A1C2C3}"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 firstHeaderRow="1" firstDataRow="1" firstDataCol="1"/>
  <pivotFields count="17">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items count="3">
        <item x="1"/>
        <item x="0"/>
        <item t="default"/>
      </items>
    </pivotField>
    <pivotField showAll="0"/>
    <pivotField showAll="0"/>
    <pivotField showAll="0"/>
    <pivotField showAll="0"/>
    <pivotField axis="axisRow" showAll="0">
      <items count="5">
        <item x="2"/>
        <item x="0"/>
        <item x="1"/>
        <item h="1" x="3"/>
        <item t="default"/>
      </items>
    </pivotField>
    <pivotField showAll="0">
      <items count="21">
        <item x="4"/>
        <item x="19"/>
        <item x="11"/>
        <item x="5"/>
        <item x="13"/>
        <item x="15"/>
        <item x="7"/>
        <item x="9"/>
        <item x="18"/>
        <item x="0"/>
        <item x="16"/>
        <item x="8"/>
        <item x="1"/>
        <item x="14"/>
        <item x="17"/>
        <item x="6"/>
        <item x="2"/>
        <item x="10"/>
        <item x="3"/>
        <item x="12"/>
        <item t="default"/>
      </items>
    </pivotField>
    <pivotField showAll="0"/>
    <pivotField dataField="1" showAll="0"/>
    <pivotField numFmtId="14" showAll="0">
      <items count="114">
        <item x="1"/>
        <item x="5"/>
        <item x="10"/>
        <item x="23"/>
        <item x="52"/>
        <item x="65"/>
        <item x="32"/>
        <item x="56"/>
        <item x="20"/>
        <item x="57"/>
        <item x="17"/>
        <item x="18"/>
        <item x="85"/>
        <item x="24"/>
        <item x="87"/>
        <item x="60"/>
        <item x="112"/>
        <item x="37"/>
        <item x="4"/>
        <item x="15"/>
        <item x="19"/>
        <item x="27"/>
        <item x="3"/>
        <item x="97"/>
        <item x="25"/>
        <item x="2"/>
        <item x="14"/>
        <item x="28"/>
        <item x="105"/>
        <item x="34"/>
        <item x="9"/>
        <item x="108"/>
        <item x="21"/>
        <item x="26"/>
        <item x="31"/>
        <item x="103"/>
        <item x="101"/>
        <item x="16"/>
        <item x="48"/>
        <item x="7"/>
        <item x="106"/>
        <item x="0"/>
        <item x="13"/>
        <item x="58"/>
        <item x="35"/>
        <item x="33"/>
        <item x="8"/>
        <item x="36"/>
        <item x="11"/>
        <item x="12"/>
        <item x="77"/>
        <item x="43"/>
        <item x="6"/>
        <item x="98"/>
        <item x="42"/>
        <item x="93"/>
        <item x="50"/>
        <item x="46"/>
        <item x="38"/>
        <item x="100"/>
        <item x="68"/>
        <item x="22"/>
        <item x="30"/>
        <item x="29"/>
        <item x="109"/>
        <item x="96"/>
        <item x="44"/>
        <item x="92"/>
        <item x="53"/>
        <item x="47"/>
        <item x="49"/>
        <item x="80"/>
        <item x="104"/>
        <item x="51"/>
        <item x="66"/>
        <item x="45"/>
        <item x="90"/>
        <item x="40"/>
        <item x="110"/>
        <item x="55"/>
        <item x="39"/>
        <item x="54"/>
        <item x="102"/>
        <item x="41"/>
        <item x="71"/>
        <item x="89"/>
        <item x="59"/>
        <item x="84"/>
        <item x="62"/>
        <item x="70"/>
        <item x="99"/>
        <item x="72"/>
        <item x="73"/>
        <item x="61"/>
        <item x="76"/>
        <item x="81"/>
        <item x="69"/>
        <item x="64"/>
        <item x="91"/>
        <item x="95"/>
        <item x="88"/>
        <item x="94"/>
        <item x="63"/>
        <item x="111"/>
        <item x="74"/>
        <item x="75"/>
        <item x="82"/>
        <item x="86"/>
        <item x="107"/>
        <item x="83"/>
        <item x="79"/>
        <item x="67"/>
        <item x="7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EB0C14-587E-4849-AAA2-84302C7D1216}"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6">
    <pivotField dataField="1"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items count="2">
        <item x="0"/>
        <item t="default"/>
      </items>
    </pivotField>
    <pivotField showAll="0">
      <items count="9">
        <item x="6"/>
        <item x="7"/>
        <item x="4"/>
        <item x="0"/>
        <item x="3"/>
        <item x="1"/>
        <item x="5"/>
        <item x="2"/>
        <item t="default"/>
      </items>
    </pivotField>
    <pivotField axis="axisRow" showAll="0">
      <items count="8">
        <item x="0"/>
        <item x="5"/>
        <item x="4"/>
        <item x="3"/>
        <item x="1"/>
        <item x="2"/>
        <item x="6"/>
        <item t="default"/>
      </items>
    </pivotField>
    <pivotField showAll="0">
      <items count="9">
        <item x="5"/>
        <item x="6"/>
        <item x="3"/>
        <item x="4"/>
        <item x="1"/>
        <item x="0"/>
        <item x="2"/>
        <item x="7"/>
        <item t="default"/>
      </items>
    </pivotField>
    <pivotField showAll="0">
      <items count="15">
        <item x="2"/>
        <item x="6"/>
        <item x="4"/>
        <item x="11"/>
        <item x="5"/>
        <item x="13"/>
        <item x="10"/>
        <item x="0"/>
        <item x="1"/>
        <item x="8"/>
        <item x="9"/>
        <item x="7"/>
        <item x="12"/>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0"/>
  </rowFields>
  <rowItems count="8">
    <i>
      <x/>
    </i>
    <i>
      <x v="1"/>
    </i>
    <i>
      <x v="2"/>
    </i>
    <i>
      <x v="3"/>
    </i>
    <i>
      <x v="4"/>
    </i>
    <i>
      <x v="5"/>
    </i>
    <i>
      <x v="6"/>
    </i>
    <i t="grand">
      <x/>
    </i>
  </rowItems>
  <colItems count="1">
    <i/>
  </colItems>
  <dataFields count="1">
    <dataField name="Count of opportunity_name" fld="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0" count="1" selected="0">
            <x v="0"/>
          </reference>
        </references>
      </pivotArea>
    </chartFormat>
    <chartFormat chart="5" format="18">
      <pivotArea type="data" outline="0" fieldPosition="0">
        <references count="2">
          <reference field="4294967294" count="1" selected="0">
            <x v="0"/>
          </reference>
          <reference field="10" count="1" selected="0">
            <x v="1"/>
          </reference>
        </references>
      </pivotArea>
    </chartFormat>
    <chartFormat chart="5" format="19">
      <pivotArea type="data" outline="0" fieldPosition="0">
        <references count="2">
          <reference field="4294967294" count="1" selected="0">
            <x v="0"/>
          </reference>
          <reference field="10" count="1" selected="0">
            <x v="2"/>
          </reference>
        </references>
      </pivotArea>
    </chartFormat>
    <chartFormat chart="5" format="20">
      <pivotArea type="data" outline="0" fieldPosition="0">
        <references count="2">
          <reference field="4294967294" count="1" selected="0">
            <x v="0"/>
          </reference>
          <reference field="10" count="1" selected="0">
            <x v="3"/>
          </reference>
        </references>
      </pivotArea>
    </chartFormat>
    <chartFormat chart="5" format="21">
      <pivotArea type="data" outline="0" fieldPosition="0">
        <references count="2">
          <reference field="4294967294" count="1" selected="0">
            <x v="0"/>
          </reference>
          <reference field="10" count="1" selected="0">
            <x v="4"/>
          </reference>
        </references>
      </pivotArea>
    </chartFormat>
    <chartFormat chart="5" format="22">
      <pivotArea type="data" outline="0" fieldPosition="0">
        <references count="2">
          <reference field="4294967294" count="1" selected="0">
            <x v="0"/>
          </reference>
          <reference field="10" count="1" selected="0">
            <x v="5"/>
          </reference>
        </references>
      </pivotArea>
    </chartFormat>
    <chartFormat chart="5"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E2A17C-63A1-4904-8DE0-A8AC21E236C7}"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rowPageCount="1" colPageCount="1"/>
  <pivotFields count="16">
    <pivotField axis="axisRow" showAll="0">
      <items count="50">
        <item h="1" x="33"/>
        <item h="1" x="1"/>
        <item h="1" x="35"/>
        <item h="1" x="29"/>
        <item x="34"/>
        <item h="1" x="2"/>
        <item h="1" x="22"/>
        <item h="1" x="21"/>
        <item h="1" x="30"/>
        <item h="1" x="36"/>
        <item x="16"/>
        <item h="1" x="13"/>
        <item x="37"/>
        <item x="38"/>
        <item h="1" x="20"/>
        <item h="1" x="15"/>
        <item x="0"/>
        <item h="1" x="45"/>
        <item h="1" x="18"/>
        <item h="1" x="40"/>
        <item h="1" x="12"/>
        <item h="1" x="23"/>
        <item h="1" x="24"/>
        <item h="1" x="42"/>
        <item h="1" x="10"/>
        <item h="1" x="11"/>
        <item h="1" x="3"/>
        <item h="1" x="44"/>
        <item h="1" x="27"/>
        <item h="1" x="14"/>
        <item h="1" x="39"/>
        <item h="1" x="28"/>
        <item h="1" x="26"/>
        <item h="1" x="25"/>
        <item h="1" x="43"/>
        <item h="1" x="46"/>
        <item h="1" x="6"/>
        <item h="1" x="5"/>
        <item h="1" x="4"/>
        <item h="1" x="8"/>
        <item h="1" x="31"/>
        <item h="1" x="47"/>
        <item h="1" x="7"/>
        <item h="1" x="41"/>
        <item h="1" x="17"/>
        <item h="1" x="19"/>
        <item h="1" x="48"/>
        <item h="1" x="9"/>
        <item h="1" x="32"/>
        <item t="default"/>
      </items>
    </pivotField>
    <pivotField showAll="0"/>
    <pivotField showAll="0"/>
    <pivotField showAll="0"/>
    <pivotField showAll="0"/>
    <pivotField axis="axisPage" dataField="1" multipleItemSelectionAllowed="1" showAll="0">
      <items count="19">
        <item h="1" x="13"/>
        <item h="1" x="6"/>
        <item h="1" x="1"/>
        <item h="1" x="10"/>
        <item h="1" x="16"/>
        <item h="1" x="11"/>
        <item h="1" x="14"/>
        <item h="1" x="15"/>
        <item h="1" x="5"/>
        <item x="2"/>
        <item h="1" x="3"/>
        <item h="1" x="7"/>
        <item x="4"/>
        <item h="1" x="12"/>
        <item x="9"/>
        <item x="8"/>
        <item x="0"/>
        <item x="17"/>
        <item t="default"/>
      </items>
    </pivotField>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6">
    <i>
      <x v="4"/>
    </i>
    <i>
      <x v="10"/>
    </i>
    <i>
      <x v="12"/>
    </i>
    <i>
      <x v="13"/>
    </i>
    <i>
      <x v="16"/>
    </i>
    <i t="grand">
      <x/>
    </i>
  </rowItems>
  <colItems count="1">
    <i/>
  </colItems>
  <pageFields count="1">
    <pageField fld="5" hier="-1"/>
  </pageFields>
  <dataFields count="1">
    <dataField name="Sum of revenue_amount" fld="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13"/>
          </reference>
        </references>
      </pivotArea>
    </chartFormat>
    <chartFormat chart="0" format="5">
      <pivotArea type="data" outline="0" fieldPosition="0">
        <references count="2">
          <reference field="4294967294" count="1" selected="0">
            <x v="0"/>
          </reference>
          <reference field="0" count="1" selected="0">
            <x v="16"/>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4"/>
          </reference>
        </references>
      </pivotArea>
    </chartFormat>
    <chartFormat chart="7" format="14">
      <pivotArea type="data" outline="0" fieldPosition="0">
        <references count="2">
          <reference field="4294967294" count="1" selected="0">
            <x v="0"/>
          </reference>
          <reference field="0" count="1" selected="0">
            <x v="10"/>
          </reference>
        </references>
      </pivotArea>
    </chartFormat>
    <chartFormat chart="7" format="15">
      <pivotArea type="data" outline="0" fieldPosition="0">
        <references count="2">
          <reference field="4294967294" count="1" selected="0">
            <x v="0"/>
          </reference>
          <reference field="0" count="1" selected="0">
            <x v="12"/>
          </reference>
        </references>
      </pivotArea>
    </chartFormat>
    <chartFormat chart="7" format="16">
      <pivotArea type="data" outline="0" fieldPosition="0">
        <references count="2">
          <reference field="4294967294" count="1" selected="0">
            <x v="0"/>
          </reference>
          <reference field="0" count="1" selected="0">
            <x v="13"/>
          </reference>
        </references>
      </pivotArea>
    </chartFormat>
    <chartFormat chart="7" format="17">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A22732E-8B73-4783-AE8C-5CFC9475FBA6}"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rowPageCount="1" colPageCount="1"/>
  <pivotFields count="16">
    <pivotField axis="axisRow"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axis="axisPage" dataField="1" multipleItemSelectionAllowed="1" showAll="0">
      <items count="19">
        <item h="1" x="13"/>
        <item h="1" x="6"/>
        <item h="1" x="1"/>
        <item h="1" x="10"/>
        <item h="1" x="16"/>
        <item h="1" x="11"/>
        <item h="1" x="14"/>
        <item h="1" x="15"/>
        <item h="1" x="5"/>
        <item h="1" x="2"/>
        <item h="1" x="3"/>
        <item h="1" x="7"/>
        <item h="1" x="4"/>
        <item h="1" x="12"/>
        <item h="1" x="9"/>
        <item x="8"/>
        <item x="0"/>
        <item x="17"/>
        <item t="default"/>
      </items>
    </pivotField>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5">
    <i>
      <x v="10"/>
    </i>
    <i>
      <x v="12"/>
    </i>
    <i>
      <x v="16"/>
    </i>
    <i>
      <x v="17"/>
    </i>
    <i t="grand">
      <x/>
    </i>
  </rowItems>
  <colItems count="1">
    <i/>
  </colItems>
  <pageFields count="1">
    <pageField fld="5" hier="-1"/>
  </pageFields>
  <dataFields count="1">
    <dataField name="Sum of revenue_amount" fld="5"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6"/>
          </reference>
        </references>
      </pivotArea>
    </chartFormat>
    <chartFormat chart="0" format="2">
      <pivotArea type="data" outline="0" fieldPosition="0">
        <references count="2">
          <reference field="4294967294" count="1" selected="0">
            <x v="0"/>
          </reference>
          <reference field="0" count="1" selected="0">
            <x v="17"/>
          </reference>
        </references>
      </pivotArea>
    </chartFormat>
    <chartFormat chart="0" format="3">
      <pivotArea type="data" outline="0" fieldPosition="0">
        <references count="2">
          <reference field="4294967294" count="1" selected="0">
            <x v="0"/>
          </reference>
          <reference field="0" count="1" selected="0">
            <x v="12"/>
          </reference>
        </references>
      </pivotArea>
    </chartFormat>
    <chartFormat chart="0" format="4">
      <pivotArea type="data" outline="0" fieldPosition="0">
        <references count="2">
          <reference field="4294967294" count="1" selected="0">
            <x v="0"/>
          </reference>
          <reference field="0" count="1" selected="0">
            <x v="1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10"/>
          </reference>
        </references>
      </pivotArea>
    </chartFormat>
    <chartFormat chart="5" format="12">
      <pivotArea type="data" outline="0" fieldPosition="0">
        <references count="2">
          <reference field="4294967294" count="1" selected="0">
            <x v="0"/>
          </reference>
          <reference field="0" count="1" selected="0">
            <x v="12"/>
          </reference>
        </references>
      </pivotArea>
    </chartFormat>
    <chartFormat chart="5" format="13">
      <pivotArea type="data" outline="0" fieldPosition="0">
        <references count="2">
          <reference field="4294967294" count="1" selected="0">
            <x v="0"/>
          </reference>
          <reference field="0" count="1" selected="0">
            <x v="16"/>
          </reference>
        </references>
      </pivotArea>
    </chartFormat>
    <chartFormat chart="5" format="14">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D3027D6-9602-45F8-AF4E-F64C48B65077}" name="PivotTable3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6">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6">
        <item x="0"/>
        <item x="4"/>
        <item x="3"/>
        <item x="2"/>
        <item x="1"/>
        <item t="default"/>
      </items>
    </pivotField>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items count="17">
        <item x="7"/>
        <item x="15"/>
        <item x="8"/>
        <item x="11"/>
        <item x="0"/>
        <item x="9"/>
        <item x="10"/>
        <item x="4"/>
        <item x="5"/>
        <item x="6"/>
        <item x="14"/>
        <item x="1"/>
        <item x="3"/>
        <item x="2"/>
        <item x="13"/>
        <item x="12"/>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showAll="0">
      <items count="9">
        <item x="6"/>
        <item x="7"/>
        <item x="4"/>
        <item x="0"/>
        <item x="3"/>
        <item x="1"/>
        <item x="5"/>
        <item x="2"/>
        <item t="default"/>
      </items>
    </pivotField>
    <pivotField showAll="0">
      <items count="8">
        <item x="0"/>
        <item x="5"/>
        <item x="4"/>
        <item x="3"/>
        <item x="1"/>
        <item x="2"/>
        <item x="6"/>
        <item t="default"/>
      </items>
    </pivotField>
    <pivotField showAll="0">
      <items count="9">
        <item x="5"/>
        <item x="6"/>
        <item x="3"/>
        <item x="4"/>
        <item x="1"/>
        <item x="0"/>
        <item x="2"/>
        <item x="7"/>
        <item t="default"/>
      </items>
    </pivotField>
    <pivotField showAll="0">
      <items count="15">
        <item x="2"/>
        <item x="6"/>
        <item x="4"/>
        <item x="11"/>
        <item x="5"/>
        <item x="13"/>
        <item x="10"/>
        <item x="0"/>
        <item x="1"/>
        <item x="8"/>
        <item x="9"/>
        <item x="7"/>
        <item x="12"/>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C1CC4CA-3E77-4DE8-A52D-8CEAEA901EF1}" name="PivotTable2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fieldListSortAscending="1">
  <location ref="A3:B13" firstHeaderRow="1" firstDataRow="1" firstDataCol="1"/>
  <pivotFields count="8">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v="6"/>
    </i>
    <i>
      <x v="5"/>
    </i>
    <i>
      <x v="4"/>
    </i>
    <i>
      <x v="2"/>
    </i>
    <i>
      <x v="1"/>
    </i>
    <i>
      <x v="3"/>
    </i>
    <i>
      <x v="7"/>
    </i>
    <i>
      <x v="8"/>
    </i>
    <i>
      <x/>
    </i>
    <i t="grand">
      <x/>
    </i>
  </rowItems>
  <colItems count="1">
    <i/>
  </colItems>
  <dataFields count="1">
    <dataField name="Count of meeting_date" fld="4" subtotal="count" baseField="0" baseItem="0"/>
  </dataField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7"/>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5"/>
          </reference>
        </references>
      </pivotArea>
    </chartFormat>
    <chartFormat chart="0" format="9">
      <pivotArea type="data" outline="0" fieldPosition="0">
        <references count="2">
          <reference field="4294967294" count="1" selected="0">
            <x v="0"/>
          </reference>
          <reference field="1" count="1" selected="0">
            <x v="6"/>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 count="1" selected="0">
            <x v="6"/>
          </reference>
        </references>
      </pivotArea>
    </chartFormat>
    <chartFormat chart="5" format="12">
      <pivotArea type="data" outline="0" fieldPosition="0">
        <references count="2">
          <reference field="4294967294" count="1" selected="0">
            <x v="0"/>
          </reference>
          <reference field="1" count="1" selected="0">
            <x v="5"/>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3"/>
          </reference>
        </references>
      </pivotArea>
    </chartFormat>
    <chartFormat chart="5" format="17">
      <pivotArea type="data" outline="0" fieldPosition="0">
        <references count="2">
          <reference field="4294967294" count="1" selected="0">
            <x v="0"/>
          </reference>
          <reference field="1" count="1" selected="0">
            <x v="7"/>
          </reference>
        </references>
      </pivotArea>
    </chartFormat>
    <chartFormat chart="5" format="18">
      <pivotArea type="data" outline="0" fieldPosition="0">
        <references count="2">
          <reference field="4294967294" count="1" selected="0">
            <x v="0"/>
          </reference>
          <reference field="1" count="1" selected="0">
            <x v="8"/>
          </reference>
        </references>
      </pivotArea>
    </chartFormat>
    <chartFormat chart="5" format="19">
      <pivotArea type="data" outline="0" fieldPosition="0">
        <references count="2">
          <reference field="4294967294" count="1" selected="0">
            <x v="0"/>
          </reference>
          <reference field="1" count="1" selected="0">
            <x v="0"/>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1" count="1" selected="0">
            <x v="6"/>
          </reference>
        </references>
      </pivotArea>
    </chartFormat>
    <chartFormat chart="6" format="22">
      <pivotArea type="data" outline="0" fieldPosition="0">
        <references count="2">
          <reference field="4294967294" count="1" selected="0">
            <x v="0"/>
          </reference>
          <reference field="1" count="1" selected="0">
            <x v="5"/>
          </reference>
        </references>
      </pivotArea>
    </chartFormat>
    <chartFormat chart="6" format="23">
      <pivotArea type="data" outline="0" fieldPosition="0">
        <references count="2">
          <reference field="4294967294" count="1" selected="0">
            <x v="0"/>
          </reference>
          <reference field="1" count="1" selected="0">
            <x v="4"/>
          </reference>
        </references>
      </pivotArea>
    </chartFormat>
    <chartFormat chart="6" format="24">
      <pivotArea type="data" outline="0" fieldPosition="0">
        <references count="2">
          <reference field="4294967294" count="1" selected="0">
            <x v="0"/>
          </reference>
          <reference field="1" count="1" selected="0">
            <x v="2"/>
          </reference>
        </references>
      </pivotArea>
    </chartFormat>
    <chartFormat chart="6" format="25">
      <pivotArea type="data" outline="0" fieldPosition="0">
        <references count="2">
          <reference field="4294967294" count="1" selected="0">
            <x v="0"/>
          </reference>
          <reference field="1" count="1" selected="0">
            <x v="1"/>
          </reference>
        </references>
      </pivotArea>
    </chartFormat>
    <chartFormat chart="6" format="26">
      <pivotArea type="data" outline="0" fieldPosition="0">
        <references count="2">
          <reference field="4294967294" count="1" selected="0">
            <x v="0"/>
          </reference>
          <reference field="1" count="1" selected="0">
            <x v="3"/>
          </reference>
        </references>
      </pivotArea>
    </chartFormat>
    <chartFormat chart="6" format="27">
      <pivotArea type="data" outline="0" fieldPosition="0">
        <references count="2">
          <reference field="4294967294" count="1" selected="0">
            <x v="0"/>
          </reference>
          <reference field="1" count="1" selected="0">
            <x v="7"/>
          </reference>
        </references>
      </pivotArea>
    </chartFormat>
    <chartFormat chart="6" format="28">
      <pivotArea type="data" outline="0" fieldPosition="0">
        <references count="2">
          <reference field="4294967294" count="1" selected="0">
            <x v="0"/>
          </reference>
          <reference field="1" count="1" selected="0">
            <x v="8"/>
          </reference>
        </references>
      </pivotArea>
    </chartFormat>
    <chartFormat chart="6" format="29">
      <pivotArea type="data" outline="0" fieldPosition="0">
        <references count="2">
          <reference field="4294967294" count="1" selected="0">
            <x v="0"/>
          </reference>
          <reference field="1" count="1" selected="0">
            <x v="0"/>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1" count="1" selected="0">
            <x v="6"/>
          </reference>
        </references>
      </pivotArea>
    </chartFormat>
    <chartFormat chart="7" format="22">
      <pivotArea type="data" outline="0" fieldPosition="0">
        <references count="2">
          <reference field="4294967294" count="1" selected="0">
            <x v="0"/>
          </reference>
          <reference field="1" count="1" selected="0">
            <x v="5"/>
          </reference>
        </references>
      </pivotArea>
    </chartFormat>
    <chartFormat chart="7" format="23">
      <pivotArea type="data" outline="0" fieldPosition="0">
        <references count="2">
          <reference field="4294967294" count="1" selected="0">
            <x v="0"/>
          </reference>
          <reference field="1" count="1" selected="0">
            <x v="4"/>
          </reference>
        </references>
      </pivotArea>
    </chartFormat>
    <chartFormat chart="7" format="24">
      <pivotArea type="data" outline="0" fieldPosition="0">
        <references count="2">
          <reference field="4294967294" count="1" selected="0">
            <x v="0"/>
          </reference>
          <reference field="1" count="1" selected="0">
            <x v="2"/>
          </reference>
        </references>
      </pivotArea>
    </chartFormat>
    <chartFormat chart="7" format="25">
      <pivotArea type="data" outline="0" fieldPosition="0">
        <references count="2">
          <reference field="4294967294" count="1" selected="0">
            <x v="0"/>
          </reference>
          <reference field="1" count="1" selected="0">
            <x v="1"/>
          </reference>
        </references>
      </pivotArea>
    </chartFormat>
    <chartFormat chart="7" format="26">
      <pivotArea type="data" outline="0" fieldPosition="0">
        <references count="2">
          <reference field="4294967294" count="1" selected="0">
            <x v="0"/>
          </reference>
          <reference field="1" count="1" selected="0">
            <x v="3"/>
          </reference>
        </references>
      </pivotArea>
    </chartFormat>
    <chartFormat chart="7" format="27">
      <pivotArea type="data" outline="0" fieldPosition="0">
        <references count="2">
          <reference field="4294967294" count="1" selected="0">
            <x v="0"/>
          </reference>
          <reference field="1" count="1" selected="0">
            <x v="7"/>
          </reference>
        </references>
      </pivotArea>
    </chartFormat>
    <chartFormat chart="7" format="28">
      <pivotArea type="data" outline="0" fieldPosition="0">
        <references count="2">
          <reference field="4294967294" count="1" selected="0">
            <x v="0"/>
          </reference>
          <reference field="1" count="1" selected="0">
            <x v="8"/>
          </reference>
        </references>
      </pivotArea>
    </chartFormat>
    <chartFormat chart="7" format="29">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79CD06B-9D73-4E60-90B2-74769CB0D5BB}" name="PivotTable3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C5" firstHeaderRow="1" firstDataRow="2" firstDataCol="1" rowPageCount="1" colPageCount="1"/>
  <pivotFields count="8">
    <pivotField showAll="0"/>
    <pivotField axis="axisPage" dataField="1" showAll="0">
      <items count="10">
        <item x="0"/>
        <item x="2"/>
        <item x="4"/>
        <item x="3"/>
        <item x="6"/>
        <item x="8"/>
        <item x="7"/>
        <item x="5"/>
        <item x="1"/>
        <item t="default"/>
      </items>
    </pivotField>
    <pivotField showAll="0"/>
    <pivotField showAll="0"/>
    <pivotField numFmtId="14" showAll="0">
      <items count="14">
        <item x="0"/>
        <item x="1"/>
        <item x="5"/>
        <item x="2"/>
        <item x="6"/>
        <item x="7"/>
        <item x="3"/>
        <item x="4"/>
        <item x="9"/>
        <item x="8"/>
        <item x="10"/>
        <item x="11"/>
        <item x="12"/>
        <item t="default"/>
      </items>
    </pivotField>
    <pivotField showAll="0" defaultSubtotal="0"/>
    <pivotField showAll="0" defaultSubtotal="0"/>
    <pivotField axis="axisCol" showAll="0" defaultSubtotal="0">
      <items count="4">
        <item x="0"/>
        <item x="1"/>
        <item x="2"/>
        <item x="3"/>
      </items>
    </pivotField>
  </pivotFields>
  <rowItems count="1">
    <i/>
  </rowItems>
  <colFields count="1">
    <field x="7"/>
  </colFields>
  <colItems count="2">
    <i>
      <x v="1"/>
    </i>
    <i>
      <x v="2"/>
    </i>
  </colItems>
  <pageFields count="1">
    <pageField fld="1" hier="-1"/>
  </pageFields>
  <dataFields count="1">
    <dataField name="Count of Account Executiv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80663A6-B45C-4DD9-B036-64E22EB06D92}" name="PivotTable4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8">
    <pivotField showAll="0"/>
    <pivotField axis="axisRow"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pivotField showAll="0" defaultSubtotal="0"/>
    <pivotField showAll="0" defaultSubtotal="0">
      <items count="4">
        <item x="0"/>
        <item x="1"/>
        <item x="2"/>
        <item x="3"/>
      </items>
    </pivotField>
  </pivotFields>
  <rowFields count="1">
    <field x="1"/>
  </rowFields>
  <rowItems count="10">
    <i>
      <x/>
    </i>
    <i>
      <x v="1"/>
    </i>
    <i>
      <x v="2"/>
    </i>
    <i>
      <x v="3"/>
    </i>
    <i>
      <x v="4"/>
    </i>
    <i>
      <x v="5"/>
    </i>
    <i>
      <x v="6"/>
    </i>
    <i>
      <x v="7"/>
    </i>
    <i>
      <x v="8"/>
    </i>
    <i t="grand">
      <x/>
    </i>
  </rowItems>
  <colItems count="1">
    <i/>
  </colItems>
  <dataFields count="1">
    <dataField name="Count of meeting_date" fld="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8E7B1ED-563F-4A3B-9437-1E2480BC71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7">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items count="3">
        <item x="1"/>
        <item x="0"/>
        <item t="default"/>
      </items>
    </pivotField>
    <pivotField showAll="0"/>
    <pivotField showAll="0"/>
    <pivotField showAll="0"/>
    <pivotField showAll="0"/>
    <pivotField axis="axisRow" showAll="0">
      <items count="5">
        <item x="2"/>
        <item x="0"/>
        <item x="1"/>
        <item h="1" x="3"/>
        <item t="default"/>
      </items>
    </pivotField>
    <pivotField showAll="0">
      <items count="21">
        <item x="4"/>
        <item x="19"/>
        <item x="11"/>
        <item x="5"/>
        <item x="13"/>
        <item x="15"/>
        <item x="7"/>
        <item x="9"/>
        <item x="18"/>
        <item x="0"/>
        <item x="16"/>
        <item x="8"/>
        <item x="1"/>
        <item x="14"/>
        <item x="17"/>
        <item x="6"/>
        <item x="2"/>
        <item x="10"/>
        <item x="3"/>
        <item x="12"/>
        <item t="default"/>
      </items>
    </pivotField>
    <pivotField showAll="0"/>
    <pivotField dataField="1" showAll="0"/>
    <pivotField numFmtId="14" showAll="0">
      <items count="114">
        <item x="1"/>
        <item x="5"/>
        <item x="10"/>
        <item x="23"/>
        <item x="52"/>
        <item x="65"/>
        <item x="32"/>
        <item x="56"/>
        <item x="20"/>
        <item x="57"/>
        <item x="17"/>
        <item x="18"/>
        <item x="85"/>
        <item x="24"/>
        <item x="87"/>
        <item x="60"/>
        <item x="112"/>
        <item x="37"/>
        <item x="4"/>
        <item x="15"/>
        <item x="19"/>
        <item x="27"/>
        <item x="3"/>
        <item x="97"/>
        <item x="25"/>
        <item x="2"/>
        <item x="14"/>
        <item x="28"/>
        <item x="105"/>
        <item x="34"/>
        <item x="9"/>
        <item x="108"/>
        <item x="21"/>
        <item x="26"/>
        <item x="31"/>
        <item x="103"/>
        <item x="101"/>
        <item x="16"/>
        <item x="48"/>
        <item x="7"/>
        <item x="106"/>
        <item x="0"/>
        <item x="13"/>
        <item x="58"/>
        <item x="35"/>
        <item x="33"/>
        <item x="8"/>
        <item x="36"/>
        <item x="11"/>
        <item x="12"/>
        <item x="77"/>
        <item x="43"/>
        <item x="6"/>
        <item x="98"/>
        <item x="42"/>
        <item x="93"/>
        <item x="50"/>
        <item x="46"/>
        <item x="38"/>
        <item x="100"/>
        <item x="68"/>
        <item x="22"/>
        <item x="30"/>
        <item x="29"/>
        <item x="109"/>
        <item x="96"/>
        <item x="44"/>
        <item x="92"/>
        <item x="53"/>
        <item x="47"/>
        <item x="49"/>
        <item x="80"/>
        <item x="104"/>
        <item x="51"/>
        <item x="66"/>
        <item x="45"/>
        <item x="90"/>
        <item x="40"/>
        <item x="110"/>
        <item x="55"/>
        <item x="39"/>
        <item x="54"/>
        <item x="102"/>
        <item x="41"/>
        <item x="71"/>
        <item x="89"/>
        <item x="59"/>
        <item x="84"/>
        <item x="62"/>
        <item x="70"/>
        <item x="99"/>
        <item x="72"/>
        <item x="73"/>
        <item x="61"/>
        <item x="76"/>
        <item x="81"/>
        <item x="69"/>
        <item x="64"/>
        <item x="91"/>
        <item x="95"/>
        <item x="88"/>
        <item x="94"/>
        <item x="63"/>
        <item x="111"/>
        <item x="74"/>
        <item x="75"/>
        <item x="82"/>
        <item x="86"/>
        <item x="107"/>
        <item x="83"/>
        <item x="79"/>
        <item x="67"/>
        <item x="7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81EA78D-BDBA-4A9B-B62E-6029E890812C}"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6" firstHeaderRow="1" firstDataRow="2" firstDataCol="1" rowPageCount="1" colPageCount="1"/>
  <pivotFields count="17">
    <pivotField showAll="0"/>
    <pivotField axis="axisPage" dataField="1"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items count="3">
        <item x="1"/>
        <item x="0"/>
        <item t="default"/>
      </items>
    </pivotField>
    <pivotField showAll="0">
      <items count="2">
        <item x="0"/>
        <item t="default"/>
      </items>
    </pivotField>
    <pivotField showAll="0">
      <items count="10">
        <item x="3"/>
        <item x="8"/>
        <item x="2"/>
        <item x="1"/>
        <item x="0"/>
        <item x="4"/>
        <item x="6"/>
        <item x="7"/>
        <item x="5"/>
        <item t="default"/>
      </items>
    </pivotField>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nonAutoSortDefault="1">
      <items count="5">
        <item x="3"/>
        <item x="2"/>
        <item x="0"/>
        <item x="1"/>
        <item t="default"/>
      </items>
    </pivotField>
    <pivotField showAll="0">
      <items count="21">
        <item x="4"/>
        <item x="19"/>
        <item x="11"/>
        <item x="5"/>
        <item x="13"/>
        <item x="15"/>
        <item x="7"/>
        <item x="9"/>
        <item x="18"/>
        <item x="0"/>
        <item x="16"/>
        <item x="8"/>
        <item x="1"/>
        <item x="14"/>
        <item x="17"/>
        <item x="6"/>
        <item x="2"/>
        <item x="10"/>
        <item x="3"/>
        <item x="12"/>
        <item t="default"/>
      </items>
    </pivotField>
    <pivotField showAll="0">
      <items count="158">
        <item x="120"/>
        <item x="13"/>
        <item x="77"/>
        <item x="99"/>
        <item x="112"/>
        <item x="24"/>
        <item x="42"/>
        <item x="43"/>
        <item x="19"/>
        <item x="146"/>
        <item x="59"/>
        <item x="41"/>
        <item x="40"/>
        <item x="133"/>
        <item x="108"/>
        <item x="79"/>
        <item x="95"/>
        <item x="71"/>
        <item x="78"/>
        <item x="87"/>
        <item x="48"/>
        <item x="35"/>
        <item x="57"/>
        <item x="115"/>
        <item x="153"/>
        <item x="12"/>
        <item x="5"/>
        <item x="86"/>
        <item x="1"/>
        <item x="144"/>
        <item x="122"/>
        <item x="155"/>
        <item x="76"/>
        <item x="73"/>
        <item x="67"/>
        <item x="16"/>
        <item x="96"/>
        <item x="109"/>
        <item x="105"/>
        <item x="132"/>
        <item x="8"/>
        <item x="148"/>
        <item x="117"/>
        <item x="39"/>
        <item x="124"/>
        <item x="101"/>
        <item x="130"/>
        <item x="15"/>
        <item x="100"/>
        <item x="125"/>
        <item x="98"/>
        <item x="103"/>
        <item x="23"/>
        <item x="38"/>
        <item x="102"/>
        <item x="10"/>
        <item x="11"/>
        <item x="4"/>
        <item x="140"/>
        <item x="49"/>
        <item x="97"/>
        <item x="119"/>
        <item x="37"/>
        <item x="50"/>
        <item x="65"/>
        <item x="47"/>
        <item x="118"/>
        <item x="145"/>
        <item x="30"/>
        <item x="107"/>
        <item x="92"/>
        <item x="150"/>
        <item x="116"/>
        <item x="128"/>
        <item x="126"/>
        <item x="127"/>
        <item x="156"/>
        <item x="36"/>
        <item x="142"/>
        <item x="34"/>
        <item x="85"/>
        <item x="74"/>
        <item x="63"/>
        <item x="14"/>
        <item x="154"/>
        <item x="62"/>
        <item x="68"/>
        <item x="60"/>
        <item x="81"/>
        <item x="58"/>
        <item x="64"/>
        <item x="55"/>
        <item x="69"/>
        <item x="75"/>
        <item x="147"/>
        <item x="56"/>
        <item x="27"/>
        <item x="143"/>
        <item x="45"/>
        <item x="66"/>
        <item x="53"/>
        <item x="21"/>
        <item x="70"/>
        <item x="138"/>
        <item x="114"/>
        <item x="139"/>
        <item x="121"/>
        <item x="52"/>
        <item x="54"/>
        <item x="51"/>
        <item x="29"/>
        <item x="44"/>
        <item x="152"/>
        <item x="72"/>
        <item x="106"/>
        <item x="9"/>
        <item x="20"/>
        <item x="28"/>
        <item x="151"/>
        <item x="149"/>
        <item x="61"/>
        <item x="18"/>
        <item x="17"/>
        <item x="136"/>
        <item x="113"/>
        <item x="93"/>
        <item x="32"/>
        <item x="31"/>
        <item x="46"/>
        <item x="26"/>
        <item x="2"/>
        <item x="104"/>
        <item x="7"/>
        <item x="6"/>
        <item x="3"/>
        <item x="33"/>
        <item x="25"/>
        <item x="82"/>
        <item x="110"/>
        <item x="88"/>
        <item x="94"/>
        <item x="123"/>
        <item x="89"/>
        <item x="90"/>
        <item x="129"/>
        <item x="111"/>
        <item x="84"/>
        <item x="91"/>
        <item x="135"/>
        <item x="137"/>
        <item x="134"/>
        <item x="83"/>
        <item x="22"/>
        <item x="131"/>
        <item x="141"/>
        <item x="80"/>
        <item x="0"/>
        <item t="default"/>
      </items>
    </pivotField>
    <pivotField showAll="0"/>
    <pivotField numFmtId="14" showAll="0">
      <items count="114">
        <item x="1"/>
        <item x="5"/>
        <item x="10"/>
        <item x="23"/>
        <item x="52"/>
        <item x="65"/>
        <item x="32"/>
        <item x="56"/>
        <item x="20"/>
        <item x="57"/>
        <item x="17"/>
        <item x="18"/>
        <item x="85"/>
        <item x="24"/>
        <item x="87"/>
        <item x="60"/>
        <item x="112"/>
        <item x="37"/>
        <item x="4"/>
        <item x="15"/>
        <item x="19"/>
        <item x="27"/>
        <item x="3"/>
        <item x="97"/>
        <item x="25"/>
        <item x="2"/>
        <item x="14"/>
        <item x="28"/>
        <item x="105"/>
        <item x="34"/>
        <item x="9"/>
        <item x="108"/>
        <item x="21"/>
        <item x="26"/>
        <item x="31"/>
        <item x="103"/>
        <item x="101"/>
        <item x="16"/>
        <item x="48"/>
        <item x="7"/>
        <item x="106"/>
        <item x="0"/>
        <item x="13"/>
        <item x="58"/>
        <item x="35"/>
        <item x="33"/>
        <item x="8"/>
        <item x="36"/>
        <item x="11"/>
        <item x="12"/>
        <item x="77"/>
        <item x="43"/>
        <item x="6"/>
        <item x="98"/>
        <item x="42"/>
        <item x="93"/>
        <item x="50"/>
        <item x="46"/>
        <item x="38"/>
        <item x="100"/>
        <item x="68"/>
        <item x="22"/>
        <item x="30"/>
        <item x="29"/>
        <item x="109"/>
        <item x="96"/>
        <item x="44"/>
        <item x="92"/>
        <item x="53"/>
        <item x="47"/>
        <item x="49"/>
        <item x="80"/>
        <item x="104"/>
        <item x="51"/>
        <item x="66"/>
        <item x="45"/>
        <item x="90"/>
        <item x="40"/>
        <item x="110"/>
        <item x="55"/>
        <item x="39"/>
        <item x="54"/>
        <item x="102"/>
        <item x="41"/>
        <item x="71"/>
        <item x="89"/>
        <item x="59"/>
        <item x="84"/>
        <item x="62"/>
        <item x="70"/>
        <item x="99"/>
        <item x="72"/>
        <item x="73"/>
        <item x="61"/>
        <item x="76"/>
        <item x="81"/>
        <item x="69"/>
        <item x="64"/>
        <item x="91"/>
        <item x="95"/>
        <item x="88"/>
        <item x="94"/>
        <item x="63"/>
        <item x="111"/>
        <item x="74"/>
        <item x="75"/>
        <item x="82"/>
        <item x="86"/>
        <item x="107"/>
        <item x="83"/>
        <item x="79"/>
        <item x="67"/>
        <item x="78"/>
        <item t="default"/>
      </items>
    </pivotField>
    <pivotField showAll="0" defaultSubtotal="0"/>
    <pivotField showAll="0" defaultSubtotal="0">
      <items count="14">
        <item x="0"/>
        <item x="1"/>
        <item x="2"/>
        <item x="3"/>
        <item x="4"/>
        <item x="5"/>
        <item x="6"/>
        <item x="7"/>
        <item x="8"/>
        <item x="9"/>
        <item x="10"/>
        <item x="11"/>
        <item x="12"/>
        <item x="13"/>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12">
    <i>
      <x v="3"/>
    </i>
    <i>
      <x v="2"/>
    </i>
    <i>
      <x v="9"/>
    </i>
    <i>
      <x v="1"/>
    </i>
    <i>
      <x v="10"/>
    </i>
    <i>
      <x v="8"/>
    </i>
    <i>
      <x/>
    </i>
    <i>
      <x v="7"/>
    </i>
    <i>
      <x v="4"/>
    </i>
    <i>
      <x v="5"/>
    </i>
    <i>
      <x v="6"/>
    </i>
    <i t="grand">
      <x/>
    </i>
  </rowItems>
  <colFields count="1">
    <field x="7"/>
  </colFields>
  <colItems count="5">
    <i>
      <x/>
    </i>
    <i>
      <x v="1"/>
    </i>
    <i>
      <x v="2"/>
    </i>
    <i>
      <x v="3"/>
    </i>
    <i t="grand">
      <x/>
    </i>
  </colItems>
  <pageFields count="1">
    <pageField fld="1" hier="-1"/>
  </pageFields>
  <dataFields count="1">
    <dataField name="Count of invoice_date" fld="1" subtotal="count" baseField="0" baseItem="0"/>
  </dataFields>
  <chartFormats count="8">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4" format="8" series="1">
      <pivotArea type="data" outline="0" fieldPosition="0">
        <references count="2">
          <reference field="4294967294" count="1" selected="0">
            <x v="0"/>
          </reference>
          <reference field="7" count="1" selected="0">
            <x v="0"/>
          </reference>
        </references>
      </pivotArea>
    </chartFormat>
    <chartFormat chart="4" format="9" series="1">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2">
          <reference field="4294967294" count="1" selected="0">
            <x v="0"/>
          </reference>
          <reference field="7" count="1" selected="0">
            <x v="2"/>
          </reference>
        </references>
      </pivotArea>
    </chartFormat>
    <chartFormat chart="4"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D1723-7E4B-46F0-AFD9-D55E3ADB0A4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 firstHeaderRow="0" firstDataRow="0" firstDataCol="0" rowPageCount="1" colPageCount="1"/>
  <pivotFields count="17">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items count="3">
        <item x="1"/>
        <item x="0"/>
        <item t="default"/>
      </items>
    </pivotField>
    <pivotField showAll="0"/>
    <pivotField showAll="0"/>
    <pivotField showAll="0"/>
    <pivotField showAll="0"/>
    <pivotField axis="axisPage" multipleItemSelectionAllowed="1" showAll="0">
      <items count="5">
        <item x="2"/>
        <item x="0"/>
        <item x="1"/>
        <item h="1" x="3"/>
        <item t="default"/>
      </items>
    </pivotField>
    <pivotField showAll="0">
      <items count="21">
        <item x="4"/>
        <item x="19"/>
        <item x="11"/>
        <item x="5"/>
        <item x="13"/>
        <item x="15"/>
        <item x="7"/>
        <item x="9"/>
        <item x="18"/>
        <item x="0"/>
        <item x="16"/>
        <item x="8"/>
        <item x="1"/>
        <item x="14"/>
        <item x="17"/>
        <item x="6"/>
        <item x="2"/>
        <item x="10"/>
        <item x="3"/>
        <item x="12"/>
        <item t="default"/>
      </items>
    </pivotField>
    <pivotField showAll="0"/>
    <pivotField showAll="0"/>
    <pivotField numFmtId="14" showAll="0">
      <items count="114">
        <item x="1"/>
        <item x="5"/>
        <item x="10"/>
        <item x="23"/>
        <item x="52"/>
        <item x="65"/>
        <item x="32"/>
        <item x="56"/>
        <item x="20"/>
        <item x="57"/>
        <item x="17"/>
        <item x="18"/>
        <item x="85"/>
        <item x="24"/>
        <item x="87"/>
        <item x="60"/>
        <item x="112"/>
        <item x="37"/>
        <item x="4"/>
        <item x="15"/>
        <item x="19"/>
        <item x="27"/>
        <item x="3"/>
        <item x="97"/>
        <item x="25"/>
        <item x="2"/>
        <item x="14"/>
        <item x="28"/>
        <item x="105"/>
        <item x="34"/>
        <item x="9"/>
        <item x="108"/>
        <item x="21"/>
        <item x="26"/>
        <item x="31"/>
        <item x="103"/>
        <item x="101"/>
        <item x="16"/>
        <item x="48"/>
        <item x="7"/>
        <item x="106"/>
        <item x="0"/>
        <item x="13"/>
        <item x="58"/>
        <item x="35"/>
        <item x="33"/>
        <item x="8"/>
        <item x="36"/>
        <item x="11"/>
        <item x="12"/>
        <item x="77"/>
        <item x="43"/>
        <item x="6"/>
        <item x="98"/>
        <item x="42"/>
        <item x="93"/>
        <item x="50"/>
        <item x="46"/>
        <item x="38"/>
        <item x="100"/>
        <item x="68"/>
        <item x="22"/>
        <item x="30"/>
        <item x="29"/>
        <item x="109"/>
        <item x="96"/>
        <item x="44"/>
        <item x="92"/>
        <item x="53"/>
        <item x="47"/>
        <item x="49"/>
        <item x="80"/>
        <item x="104"/>
        <item x="51"/>
        <item x="66"/>
        <item x="45"/>
        <item x="90"/>
        <item x="40"/>
        <item x="110"/>
        <item x="55"/>
        <item x="39"/>
        <item x="54"/>
        <item x="102"/>
        <item x="41"/>
        <item x="71"/>
        <item x="89"/>
        <item x="59"/>
        <item x="84"/>
        <item x="62"/>
        <item x="70"/>
        <item x="99"/>
        <item x="72"/>
        <item x="73"/>
        <item x="61"/>
        <item x="76"/>
        <item x="81"/>
        <item x="69"/>
        <item x="64"/>
        <item x="91"/>
        <item x="95"/>
        <item x="88"/>
        <item x="94"/>
        <item x="63"/>
        <item x="111"/>
        <item x="74"/>
        <item x="75"/>
        <item x="82"/>
        <item x="86"/>
        <item x="107"/>
        <item x="83"/>
        <item x="79"/>
        <item x="67"/>
        <item x="7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87D627F-004D-41D7-90CF-1CC206442442}" name="PivotTable40" cacheId="8" applyNumberFormats="0" applyBorderFormats="0" applyFontFormats="0" applyPatternFormats="0" applyAlignmentFormats="0" applyWidthHeightFormats="1" dataCaption="Values" tag="3c99ac81-83c3-46bb-94ae-4f503a240eba" updatedVersion="8" minRefreshableVersion="3" useAutoFormatting="1" itemPrintTitles="1" createdVersion="8" indent="0" outline="1" outlineData="1" multipleFieldFilters="0">
  <location ref="A3:C6" firstHeaderRow="1" firstDataRow="4" firstDataCol="0"/>
  <pivotFields count="3">
    <pivotField axis="axisCol" allDrilled="1" subtotalTop="0" showAll="0" dataSourceSort="1" defaultSubtotal="0">
      <items count="10">
        <item x="0" e="0"/>
        <item x="1" e="0"/>
        <item x="2" e="0"/>
        <item x="3" e="0"/>
        <item x="4" e="0"/>
        <item x="5" e="0"/>
        <item x="6" e="0"/>
        <item x="7" e="0"/>
        <item x="8" e="0"/>
        <item x="9"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2">
        <item x="0" e="0"/>
        <item x="1" e="0"/>
      </items>
    </pivotField>
  </pivotFields>
  <colFields count="3">
    <field x="2"/>
    <field x="1"/>
    <field x="0"/>
  </colFields>
  <colItems count="3">
    <i>
      <x/>
    </i>
    <i>
      <x v="1"/>
    </i>
    <i t="grand">
      <x/>
    </i>
  </colItems>
  <pivotHierarchies count="1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3">
    <colHierarchyUsage hierarchyUsage="52"/>
    <colHierarchyUsage hierarchyUsage="53"/>
    <colHierarchyUsage hierarchyUsage="5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0D384CF-F3CB-4BBE-AAA5-2D0DD55BAD90}"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7">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items count="3">
        <item x="1"/>
        <item x="0"/>
        <item t="default"/>
      </items>
    </pivotField>
    <pivotField showAll="0">
      <items count="2">
        <item x="0"/>
        <item t="default"/>
      </items>
    </pivotField>
    <pivotField showAll="0">
      <items count="10">
        <item x="3"/>
        <item x="8"/>
        <item x="2"/>
        <item x="1"/>
        <item x="0"/>
        <item x="4"/>
        <item x="6"/>
        <item x="7"/>
        <item x="5"/>
        <item t="default"/>
      </items>
    </pivotField>
    <pivotField showAll="0"/>
    <pivotField showAll="0">
      <items count="12">
        <item x="6"/>
        <item x="7"/>
        <item x="4"/>
        <item x="1"/>
        <item x="8"/>
        <item x="10"/>
        <item x="0"/>
        <item x="3"/>
        <item x="9"/>
        <item x="5"/>
        <item x="2"/>
        <item t="default"/>
      </items>
    </pivotField>
    <pivotField showAll="0">
      <items count="5">
        <item x="2"/>
        <item x="0"/>
        <item x="1"/>
        <item x="3"/>
        <item t="default"/>
      </items>
    </pivotField>
    <pivotField showAll="0">
      <items count="21">
        <item x="4"/>
        <item x="19"/>
        <item x="11"/>
        <item x="5"/>
        <item x="13"/>
        <item x="15"/>
        <item x="7"/>
        <item x="9"/>
        <item x="18"/>
        <item x="0"/>
        <item x="16"/>
        <item x="8"/>
        <item x="1"/>
        <item x="14"/>
        <item x="17"/>
        <item x="6"/>
        <item x="2"/>
        <item x="10"/>
        <item x="3"/>
        <item x="12"/>
        <item t="default"/>
      </items>
    </pivotField>
    <pivotField showAll="0">
      <items count="158">
        <item x="120"/>
        <item x="13"/>
        <item x="77"/>
        <item x="99"/>
        <item x="112"/>
        <item x="24"/>
        <item x="42"/>
        <item x="43"/>
        <item x="19"/>
        <item x="146"/>
        <item x="59"/>
        <item x="41"/>
        <item x="40"/>
        <item x="133"/>
        <item x="108"/>
        <item x="79"/>
        <item x="95"/>
        <item x="71"/>
        <item x="78"/>
        <item x="87"/>
        <item x="48"/>
        <item x="35"/>
        <item x="57"/>
        <item x="115"/>
        <item x="153"/>
        <item x="12"/>
        <item x="5"/>
        <item x="86"/>
        <item x="1"/>
        <item x="144"/>
        <item x="122"/>
        <item x="155"/>
        <item x="76"/>
        <item x="73"/>
        <item x="67"/>
        <item x="16"/>
        <item x="96"/>
        <item x="109"/>
        <item x="105"/>
        <item x="132"/>
        <item x="8"/>
        <item x="148"/>
        <item x="117"/>
        <item x="39"/>
        <item x="124"/>
        <item x="101"/>
        <item x="130"/>
        <item x="15"/>
        <item x="100"/>
        <item x="125"/>
        <item x="98"/>
        <item x="103"/>
        <item x="23"/>
        <item x="38"/>
        <item x="102"/>
        <item x="10"/>
        <item x="11"/>
        <item x="4"/>
        <item x="140"/>
        <item x="49"/>
        <item x="97"/>
        <item x="119"/>
        <item x="37"/>
        <item x="50"/>
        <item x="65"/>
        <item x="47"/>
        <item x="118"/>
        <item x="145"/>
        <item x="30"/>
        <item x="107"/>
        <item x="92"/>
        <item x="150"/>
        <item x="116"/>
        <item x="128"/>
        <item x="126"/>
        <item x="127"/>
        <item x="156"/>
        <item x="36"/>
        <item x="142"/>
        <item x="34"/>
        <item x="85"/>
        <item x="74"/>
        <item x="63"/>
        <item x="14"/>
        <item x="154"/>
        <item x="62"/>
        <item x="68"/>
        <item x="60"/>
        <item x="81"/>
        <item x="58"/>
        <item x="64"/>
        <item x="55"/>
        <item x="69"/>
        <item x="75"/>
        <item x="147"/>
        <item x="56"/>
        <item x="27"/>
        <item x="143"/>
        <item x="45"/>
        <item x="66"/>
        <item x="53"/>
        <item x="21"/>
        <item x="70"/>
        <item x="138"/>
        <item x="114"/>
        <item x="139"/>
        <item x="121"/>
        <item x="52"/>
        <item x="54"/>
        <item x="51"/>
        <item x="29"/>
        <item x="44"/>
        <item x="152"/>
        <item x="72"/>
        <item x="106"/>
        <item x="9"/>
        <item x="20"/>
        <item x="28"/>
        <item x="151"/>
        <item x="149"/>
        <item x="61"/>
        <item x="18"/>
        <item x="17"/>
        <item x="136"/>
        <item x="113"/>
        <item x="93"/>
        <item x="32"/>
        <item x="31"/>
        <item x="46"/>
        <item x="26"/>
        <item x="2"/>
        <item x="104"/>
        <item x="7"/>
        <item x="6"/>
        <item x="3"/>
        <item x="33"/>
        <item x="25"/>
        <item x="82"/>
        <item x="110"/>
        <item x="88"/>
        <item x="94"/>
        <item x="123"/>
        <item x="89"/>
        <item x="90"/>
        <item x="129"/>
        <item x="111"/>
        <item x="84"/>
        <item x="91"/>
        <item x="135"/>
        <item x="137"/>
        <item x="134"/>
        <item x="83"/>
        <item x="22"/>
        <item x="131"/>
        <item x="141"/>
        <item x="80"/>
        <item x="0"/>
        <item t="default"/>
      </items>
    </pivotField>
    <pivotField showAll="0"/>
    <pivotField numFmtId="14" showAll="0">
      <items count="114">
        <item x="1"/>
        <item x="5"/>
        <item x="10"/>
        <item x="23"/>
        <item x="52"/>
        <item x="65"/>
        <item x="32"/>
        <item x="56"/>
        <item x="20"/>
        <item x="57"/>
        <item x="17"/>
        <item x="18"/>
        <item x="85"/>
        <item x="24"/>
        <item x="87"/>
        <item x="60"/>
        <item x="112"/>
        <item x="37"/>
        <item x="4"/>
        <item x="15"/>
        <item x="19"/>
        <item x="27"/>
        <item x="3"/>
        <item x="97"/>
        <item x="25"/>
        <item x="2"/>
        <item x="14"/>
        <item x="28"/>
        <item x="105"/>
        <item x="34"/>
        <item x="9"/>
        <item x="108"/>
        <item x="21"/>
        <item x="26"/>
        <item x="31"/>
        <item x="103"/>
        <item x="101"/>
        <item x="16"/>
        <item x="48"/>
        <item x="7"/>
        <item x="106"/>
        <item x="0"/>
        <item x="13"/>
        <item x="58"/>
        <item x="35"/>
        <item x="33"/>
        <item x="8"/>
        <item x="36"/>
        <item x="11"/>
        <item x="12"/>
        <item x="77"/>
        <item x="43"/>
        <item x="6"/>
        <item x="98"/>
        <item x="42"/>
        <item x="93"/>
        <item x="50"/>
        <item x="46"/>
        <item x="38"/>
        <item x="100"/>
        <item x="68"/>
        <item x="22"/>
        <item x="30"/>
        <item x="29"/>
        <item x="109"/>
        <item x="96"/>
        <item x="44"/>
        <item x="92"/>
        <item x="53"/>
        <item x="47"/>
        <item x="49"/>
        <item x="80"/>
        <item x="104"/>
        <item x="51"/>
        <item x="66"/>
        <item x="45"/>
        <item x="90"/>
        <item x="40"/>
        <item x="110"/>
        <item x="55"/>
        <item x="39"/>
        <item x="54"/>
        <item x="102"/>
        <item x="41"/>
        <item x="71"/>
        <item x="89"/>
        <item x="59"/>
        <item x="84"/>
        <item x="62"/>
        <item x="70"/>
        <item x="99"/>
        <item x="72"/>
        <item x="73"/>
        <item x="61"/>
        <item x="76"/>
        <item x="81"/>
        <item x="69"/>
        <item x="64"/>
        <item x="91"/>
        <item x="95"/>
        <item x="88"/>
        <item x="94"/>
        <item x="63"/>
        <item x="111"/>
        <item x="74"/>
        <item x="75"/>
        <item x="82"/>
        <item x="86"/>
        <item x="107"/>
        <item x="83"/>
        <item x="79"/>
        <item x="67"/>
        <item x="78"/>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F01A964-7AEA-4DFF-A401-CD4031984B6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items count="9">
        <item x="0"/>
        <item x="1"/>
        <item x="2"/>
        <item x="3"/>
        <item x="4"/>
        <item x="5"/>
        <item x="6"/>
        <item x="7"/>
        <item t="default"/>
      </items>
    </pivotField>
    <pivotField showAll="0">
      <items count="2">
        <item x="0"/>
        <item t="default"/>
      </items>
    </pivotField>
    <pivotField showAll="0">
      <items count="4">
        <item x="0"/>
        <item x="1"/>
        <item x="2"/>
        <item t="default"/>
      </items>
    </pivotField>
    <pivotField showAll="0"/>
    <pivotField showAll="0">
      <items count="4">
        <item x="2"/>
        <item x="0"/>
        <item x="1"/>
        <item t="default"/>
      </items>
    </pivotField>
    <pivotField axis="axisRow" showAll="0">
      <items count="4">
        <item x="0"/>
        <item x="2"/>
        <item x="1"/>
        <item t="default"/>
      </items>
    </pivotField>
    <pivotField dataField="1" showAll="0"/>
    <pivotField numFmtId="14" showAll="0">
      <items count="9">
        <item x="1"/>
        <item x="3"/>
        <item x="4"/>
        <item x="6"/>
        <item x="5"/>
        <item x="0"/>
        <item x="7"/>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D53D87C-CE7C-4AEF-B8CC-CE1B535CF93B}"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5">
    <pivotField showAll="0"/>
    <pivotField showAll="0"/>
    <pivotField showAll="0"/>
    <pivotField showAll="0">
      <items count="307">
        <item x="165"/>
        <item x="162"/>
        <item x="161"/>
        <item x="171"/>
        <item x="163"/>
        <item x="230"/>
        <item x="231"/>
        <item x="218"/>
        <item x="228"/>
        <item x="229"/>
        <item x="217"/>
        <item x="232"/>
        <item x="249"/>
        <item x="166"/>
        <item x="172"/>
        <item x="227"/>
        <item x="234"/>
        <item x="219"/>
        <item x="174"/>
        <item x="140"/>
        <item x="283"/>
        <item x="220"/>
        <item x="153"/>
        <item x="233"/>
        <item x="209"/>
        <item x="142"/>
        <item x="36"/>
        <item x="235"/>
        <item x="46"/>
        <item x="164"/>
        <item x="82"/>
        <item x="37"/>
        <item x="261"/>
        <item x="55"/>
        <item x="128"/>
        <item x="126"/>
        <item x="96"/>
        <item x="49"/>
        <item x="303"/>
        <item x="32"/>
        <item x="279"/>
        <item x="176"/>
        <item x="178"/>
        <item x="146"/>
        <item x="115"/>
        <item x="75"/>
        <item x="97"/>
        <item x="265"/>
        <item x="136"/>
        <item x="100"/>
        <item x="221"/>
        <item x="213"/>
        <item x="116"/>
        <item x="266"/>
        <item x="108"/>
        <item x="110"/>
        <item x="56"/>
        <item x="304"/>
        <item x="27"/>
        <item x="183"/>
        <item x="121"/>
        <item x="69"/>
        <item x="154"/>
        <item x="271"/>
        <item x="280"/>
        <item x="21"/>
        <item x="14"/>
        <item x="29"/>
        <item x="90"/>
        <item x="17"/>
        <item x="145"/>
        <item x="81"/>
        <item x="0"/>
        <item x="236"/>
        <item x="7"/>
        <item x="250"/>
        <item x="237"/>
        <item x="141"/>
        <item x="288"/>
        <item x="15"/>
        <item x="207"/>
        <item x="10"/>
        <item x="130"/>
        <item x="211"/>
        <item x="167"/>
        <item x="204"/>
        <item x="122"/>
        <item x="286"/>
        <item x="263"/>
        <item x="251"/>
        <item x="285"/>
        <item x="139"/>
        <item x="11"/>
        <item x="105"/>
        <item x="262"/>
        <item x="91"/>
        <item x="102"/>
        <item x="238"/>
        <item x="222"/>
        <item x="30"/>
        <item x="175"/>
        <item x="53"/>
        <item x="64"/>
        <item x="215"/>
        <item x="267"/>
        <item x="135"/>
        <item x="189"/>
        <item x="159"/>
        <item x="252"/>
        <item x="244"/>
        <item x="138"/>
        <item x="290"/>
        <item x="133"/>
        <item x="77"/>
        <item x="25"/>
        <item x="257"/>
        <item x="156"/>
        <item x="51"/>
        <item x="22"/>
        <item x="19"/>
        <item x="210"/>
        <item x="39"/>
        <item x="60"/>
        <item x="168"/>
        <item x="24"/>
        <item x="45"/>
        <item x="260"/>
        <item x="245"/>
        <item x="20"/>
        <item x="181"/>
        <item x="2"/>
        <item x="54"/>
        <item x="295"/>
        <item x="294"/>
        <item x="239"/>
        <item x="125"/>
        <item x="26"/>
        <item x="143"/>
        <item x="67"/>
        <item x="42"/>
        <item x="35"/>
        <item x="268"/>
        <item x="287"/>
        <item x="47"/>
        <item x="284"/>
        <item x="240"/>
        <item x="201"/>
        <item x="83"/>
        <item x="33"/>
        <item x="4"/>
        <item x="185"/>
        <item x="79"/>
        <item x="117"/>
        <item x="298"/>
        <item x="40"/>
        <item x="129"/>
        <item x="169"/>
        <item x="198"/>
        <item x="158"/>
        <item x="127"/>
        <item x="157"/>
        <item x="99"/>
        <item x="277"/>
        <item x="259"/>
        <item x="195"/>
        <item x="118"/>
        <item x="13"/>
        <item x="206"/>
        <item x="199"/>
        <item x="302"/>
        <item x="299"/>
        <item x="59"/>
        <item x="196"/>
        <item x="191"/>
        <item x="8"/>
        <item x="177"/>
        <item x="223"/>
        <item x="197"/>
        <item x="214"/>
        <item x="76"/>
        <item x="58"/>
        <item x="98"/>
        <item x="5"/>
        <item x="85"/>
        <item x="120"/>
        <item x="101"/>
        <item x="224"/>
        <item x="182"/>
        <item x="107"/>
        <item x="148"/>
        <item x="150"/>
        <item x="272"/>
        <item x="119"/>
        <item x="84"/>
        <item x="109"/>
        <item x="111"/>
        <item x="57"/>
        <item x="88"/>
        <item x="28"/>
        <item x="149"/>
        <item x="241"/>
        <item x="184"/>
        <item x="112"/>
        <item x="114"/>
        <item x="70"/>
        <item x="61"/>
        <item x="155"/>
        <item x="243"/>
        <item x="170"/>
        <item x="242"/>
        <item x="270"/>
        <item x="95"/>
        <item x="41"/>
        <item x="16"/>
        <item x="72"/>
        <item x="151"/>
        <item x="18"/>
        <item x="300"/>
        <item x="292"/>
        <item x="269"/>
        <item x="200"/>
        <item x="38"/>
        <item x="71"/>
        <item x="73"/>
        <item x="152"/>
        <item x="297"/>
        <item x="246"/>
        <item x="123"/>
        <item x="104"/>
        <item x="92"/>
        <item x="253"/>
        <item x="147"/>
        <item x="1"/>
        <item x="106"/>
        <item x="293"/>
        <item x="208"/>
        <item x="192"/>
        <item x="63"/>
        <item x="9"/>
        <item x="44"/>
        <item x="212"/>
        <item x="274"/>
        <item x="275"/>
        <item x="254"/>
        <item x="103"/>
        <item x="6"/>
        <item x="160"/>
        <item x="225"/>
        <item x="31"/>
        <item x="173"/>
        <item x="65"/>
        <item x="264"/>
        <item x="216"/>
        <item x="258"/>
        <item x="124"/>
        <item x="190"/>
        <item x="194"/>
        <item x="193"/>
        <item x="289"/>
        <item x="256"/>
        <item x="255"/>
        <item x="248"/>
        <item x="226"/>
        <item x="291"/>
        <item x="132"/>
        <item x="134"/>
        <item x="131"/>
        <item x="78"/>
        <item x="66"/>
        <item x="86"/>
        <item x="52"/>
        <item x="12"/>
        <item x="301"/>
        <item x="23"/>
        <item x="48"/>
        <item x="89"/>
        <item x="93"/>
        <item x="180"/>
        <item x="3"/>
        <item x="50"/>
        <item x="205"/>
        <item x="296"/>
        <item x="94"/>
        <item x="247"/>
        <item x="144"/>
        <item x="68"/>
        <item x="203"/>
        <item x="202"/>
        <item x="74"/>
        <item x="62"/>
        <item x="87"/>
        <item x="187"/>
        <item x="34"/>
        <item x="113"/>
        <item x="276"/>
        <item x="281"/>
        <item x="188"/>
        <item x="80"/>
        <item x="43"/>
        <item x="278"/>
        <item x="282"/>
        <item x="137"/>
        <item x="186"/>
        <item x="179"/>
        <item x="273"/>
        <item x="305"/>
        <item t="default"/>
      </items>
    </pivotField>
    <pivotField showAll="0">
      <items count="319">
        <item x="216"/>
        <item x="136"/>
        <item x="215"/>
        <item x="232"/>
        <item x="268"/>
        <item x="230"/>
        <item x="251"/>
        <item x="263"/>
        <item x="287"/>
        <item x="227"/>
        <item x="234"/>
        <item x="217"/>
        <item x="173"/>
        <item x="140"/>
        <item x="290"/>
        <item x="218"/>
        <item x="264"/>
        <item x="231"/>
        <item x="152"/>
        <item x="233"/>
        <item x="229"/>
        <item x="206"/>
        <item x="162"/>
        <item x="139"/>
        <item x="142"/>
        <item x="202"/>
        <item x="36"/>
        <item x="235"/>
        <item x="274"/>
        <item x="46"/>
        <item x="137"/>
        <item x="164"/>
        <item x="80"/>
        <item x="37"/>
        <item x="269"/>
        <item x="128"/>
        <item x="138"/>
        <item x="126"/>
        <item x="95"/>
        <item x="49"/>
        <item x="314"/>
        <item x="32"/>
        <item x="295"/>
        <item x="228"/>
        <item x="175"/>
        <item x="177"/>
        <item x="146"/>
        <item x="116"/>
        <item x="74"/>
        <item x="96"/>
        <item x="212"/>
        <item x="99"/>
        <item x="219"/>
        <item x="210"/>
        <item x="117"/>
        <item x="147"/>
        <item x="109"/>
        <item x="111"/>
        <item x="56"/>
        <item x="315"/>
        <item x="27"/>
        <item x="149"/>
        <item x="181"/>
        <item x="121"/>
        <item x="148"/>
        <item x="68"/>
        <item x="153"/>
        <item x="145"/>
        <item x="21"/>
        <item x="14"/>
        <item x="29"/>
        <item x="17"/>
        <item x="194"/>
        <item x="301"/>
        <item x="79"/>
        <item x="69"/>
        <item x="71"/>
        <item x="0"/>
        <item x="236"/>
        <item x="7"/>
        <item x="195"/>
        <item x="252"/>
        <item x="141"/>
        <item x="296"/>
        <item x="15"/>
        <item x="204"/>
        <item x="10"/>
        <item x="130"/>
        <item x="208"/>
        <item x="255"/>
        <item x="118"/>
        <item x="122"/>
        <item x="293"/>
        <item x="265"/>
        <item x="253"/>
        <item x="292"/>
        <item x="273"/>
        <item x="11"/>
        <item x="106"/>
        <item x="102"/>
        <item x="288"/>
        <item x="238"/>
        <item x="221"/>
        <item x="30"/>
        <item x="174"/>
        <item x="53"/>
        <item x="316"/>
        <item x="213"/>
        <item x="242"/>
        <item x="135"/>
        <item x="187"/>
        <item x="297"/>
        <item x="254"/>
        <item x="245"/>
        <item x="220"/>
        <item x="299"/>
        <item x="133"/>
        <item x="76"/>
        <item x="25"/>
        <item x="259"/>
        <item x="84"/>
        <item x="51"/>
        <item x="22"/>
        <item x="19"/>
        <item x="207"/>
        <item x="39"/>
        <item x="60"/>
        <item x="24"/>
        <item x="45"/>
        <item x="262"/>
        <item x="247"/>
        <item x="20"/>
        <item x="179"/>
        <item x="2"/>
        <item x="54"/>
        <item x="305"/>
        <item x="90"/>
        <item x="163"/>
        <item x="125"/>
        <item x="26"/>
        <item x="143"/>
        <item x="66"/>
        <item x="197"/>
        <item x="42"/>
        <item x="35"/>
        <item x="248"/>
        <item x="283"/>
        <item x="165"/>
        <item x="294"/>
        <item x="47"/>
        <item x="291"/>
        <item x="199"/>
        <item x="81"/>
        <item x="33"/>
        <item x="4"/>
        <item x="183"/>
        <item x="166"/>
        <item x="78"/>
        <item x="308"/>
        <item x="40"/>
        <item x="129"/>
        <item x="169"/>
        <item x="196"/>
        <item x="280"/>
        <item x="281"/>
        <item x="127"/>
        <item x="98"/>
        <item x="285"/>
        <item x="261"/>
        <item x="289"/>
        <item x="193"/>
        <item x="13"/>
        <item x="266"/>
        <item x="313"/>
        <item x="309"/>
        <item x="59"/>
        <item x="189"/>
        <item x="8"/>
        <item x="176"/>
        <item x="277"/>
        <item x="222"/>
        <item x="211"/>
        <item x="75"/>
        <item x="58"/>
        <item x="97"/>
        <item x="5"/>
        <item x="270"/>
        <item x="85"/>
        <item x="120"/>
        <item x="272"/>
        <item x="100"/>
        <item x="223"/>
        <item x="180"/>
        <item x="108"/>
        <item x="246"/>
        <item x="119"/>
        <item x="271"/>
        <item x="82"/>
        <item x="110"/>
        <item x="112"/>
        <item x="57"/>
        <item x="87"/>
        <item x="28"/>
        <item x="311"/>
        <item x="182"/>
        <item x="113"/>
        <item x="115"/>
        <item x="224"/>
        <item x="61"/>
        <item x="93"/>
        <item x="154"/>
        <item x="275"/>
        <item x="249"/>
        <item x="276"/>
        <item x="94"/>
        <item x="41"/>
        <item x="16"/>
        <item x="72"/>
        <item x="18"/>
        <item x="310"/>
        <item x="302"/>
        <item x="198"/>
        <item x="38"/>
        <item x="70"/>
        <item x="307"/>
        <item x="123"/>
        <item x="105"/>
        <item x="104"/>
        <item x="1"/>
        <item x="107"/>
        <item x="303"/>
        <item x="205"/>
        <item x="190"/>
        <item x="64"/>
        <item x="278"/>
        <item x="9"/>
        <item x="44"/>
        <item x="209"/>
        <item x="243"/>
        <item x="256"/>
        <item x="171"/>
        <item x="103"/>
        <item x="6"/>
        <item x="161"/>
        <item x="225"/>
        <item x="31"/>
        <item x="172"/>
        <item x="62"/>
        <item x="282"/>
        <item x="214"/>
        <item x="260"/>
        <item x="124"/>
        <item x="188"/>
        <item x="192"/>
        <item x="191"/>
        <item x="298"/>
        <item x="258"/>
        <item x="257"/>
        <item x="250"/>
        <item x="226"/>
        <item x="300"/>
        <item x="132"/>
        <item x="134"/>
        <item x="131"/>
        <item x="77"/>
        <item x="65"/>
        <item x="52"/>
        <item x="279"/>
        <item x="168"/>
        <item x="12"/>
        <item x="239"/>
        <item x="312"/>
        <item x="23"/>
        <item x="48"/>
        <item x="88"/>
        <item x="92"/>
        <item x="178"/>
        <item x="3"/>
        <item x="50"/>
        <item x="203"/>
        <item x="306"/>
        <item x="304"/>
        <item x="155"/>
        <item x="241"/>
        <item x="170"/>
        <item x="144"/>
        <item x="67"/>
        <item x="201"/>
        <item x="200"/>
        <item x="73"/>
        <item x="237"/>
        <item x="63"/>
        <item x="86"/>
        <item x="185"/>
        <item x="34"/>
        <item x="114"/>
        <item x="284"/>
        <item x="186"/>
        <item x="55"/>
        <item x="43"/>
        <item x="286"/>
        <item x="184"/>
        <item x="240"/>
        <item x="244"/>
        <item x="91"/>
        <item x="158"/>
        <item x="157"/>
        <item x="160"/>
        <item x="156"/>
        <item x="159"/>
        <item x="267"/>
        <item x="89"/>
        <item x="101"/>
        <item x="83"/>
        <item x="151"/>
        <item x="150"/>
        <item x="167"/>
        <item x="317"/>
        <item t="default"/>
      </items>
    </pivotField>
    <pivotField showAll="0"/>
    <pivotField showAll="0"/>
    <pivotField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80823-D8CE-476F-A32D-8529A58A8845}" name="PivotTable2" cacheId="7" applyNumberFormats="0" applyBorderFormats="0" applyFontFormats="0" applyPatternFormats="0" applyAlignmentFormats="0" applyWidthHeightFormats="1" dataCaption="Values" tag="9de3d2e7-7795-43c7-ab2f-48d094ee9e8e" updatedVersion="8" minRefreshableVersion="3" useAutoFormatting="1" subtotalHiddenItems="1" itemPrintTitles="1" createdVersion="8" indent="0" outline="1" outlineData="1" multipleFieldFilters="0">
  <location ref="B3:C7" firstHeaderRow="1" firstDataRow="1" firstDataCol="1"/>
  <pivotFields count="2">
    <pivotField dataField="1" subtotalTop="0" showAll="0" defaultSubtotal="0"/>
    <pivotField axis="axisRow" allDrilled="1" subtotalTop="0" showAll="0" sortType="ascending" defaultSubtotal="0" defaultAttributeDrillState="1">
      <items count="3">
        <item s="1" x="0"/>
        <item s="1" x="1"/>
        <item s="1" x="2"/>
      </items>
    </pivotField>
  </pivotFields>
  <rowFields count="1">
    <field x="1"/>
  </rowFields>
  <rowItems count="4">
    <i>
      <x/>
    </i>
    <i>
      <x v="1"/>
    </i>
    <i>
      <x v="2"/>
    </i>
    <i t="grand">
      <x/>
    </i>
  </rowItems>
  <colItems count="1">
    <i/>
  </colItems>
  <dataFields count="1">
    <dataField name="Sum of Amount" fld="0" baseField="0" baseItem="0"/>
  </dataFields>
  <pivotHierarchies count="1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invoice_202001231041]"/>
        <x15:activeTabTopLevelEntity name="[fees_202001231041]"/>
        <x15:activeTabTopLevelEntity name="[brokerage_20200123104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515879-FBE9-433C-AAC3-B104547EBF2E}" name="PivotTable2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F19" firstHeaderRow="1" firstDataRow="1" firstDataCol="1"/>
  <pivotFields count="25">
    <pivotField showAll="0"/>
    <pivotField showAll="0"/>
    <pivotField showAll="0"/>
    <pivotField showAll="0">
      <items count="307">
        <item x="165"/>
        <item x="162"/>
        <item x="161"/>
        <item x="171"/>
        <item x="163"/>
        <item x="230"/>
        <item x="231"/>
        <item x="218"/>
        <item x="228"/>
        <item x="229"/>
        <item x="217"/>
        <item x="232"/>
        <item x="249"/>
        <item x="166"/>
        <item x="172"/>
        <item x="227"/>
        <item x="234"/>
        <item x="219"/>
        <item x="174"/>
        <item x="140"/>
        <item x="283"/>
        <item x="220"/>
        <item x="153"/>
        <item x="233"/>
        <item x="209"/>
        <item x="142"/>
        <item x="36"/>
        <item x="235"/>
        <item x="46"/>
        <item x="164"/>
        <item x="82"/>
        <item x="37"/>
        <item x="261"/>
        <item x="55"/>
        <item x="128"/>
        <item x="126"/>
        <item x="96"/>
        <item x="49"/>
        <item x="303"/>
        <item x="32"/>
        <item x="279"/>
        <item x="176"/>
        <item x="178"/>
        <item x="146"/>
        <item x="115"/>
        <item x="75"/>
        <item x="97"/>
        <item x="265"/>
        <item x="136"/>
        <item x="100"/>
        <item x="221"/>
        <item x="213"/>
        <item x="116"/>
        <item x="266"/>
        <item x="108"/>
        <item x="110"/>
        <item x="56"/>
        <item x="304"/>
        <item x="27"/>
        <item x="183"/>
        <item x="121"/>
        <item x="69"/>
        <item x="154"/>
        <item x="271"/>
        <item x="280"/>
        <item x="21"/>
        <item x="14"/>
        <item x="29"/>
        <item x="90"/>
        <item x="17"/>
        <item x="145"/>
        <item x="81"/>
        <item x="0"/>
        <item x="236"/>
        <item x="7"/>
        <item x="250"/>
        <item x="237"/>
        <item x="141"/>
        <item x="288"/>
        <item x="15"/>
        <item x="207"/>
        <item x="10"/>
        <item x="130"/>
        <item x="211"/>
        <item x="167"/>
        <item x="204"/>
        <item x="122"/>
        <item x="286"/>
        <item x="263"/>
        <item x="251"/>
        <item x="285"/>
        <item x="139"/>
        <item x="11"/>
        <item x="105"/>
        <item x="262"/>
        <item x="91"/>
        <item x="102"/>
        <item x="238"/>
        <item x="222"/>
        <item x="30"/>
        <item x="175"/>
        <item x="53"/>
        <item x="64"/>
        <item x="215"/>
        <item x="267"/>
        <item x="135"/>
        <item x="189"/>
        <item x="159"/>
        <item x="252"/>
        <item x="244"/>
        <item x="138"/>
        <item x="290"/>
        <item x="133"/>
        <item x="77"/>
        <item x="25"/>
        <item x="257"/>
        <item x="156"/>
        <item x="51"/>
        <item x="22"/>
        <item x="19"/>
        <item x="210"/>
        <item x="39"/>
        <item x="60"/>
        <item x="168"/>
        <item x="24"/>
        <item x="45"/>
        <item x="260"/>
        <item x="245"/>
        <item x="20"/>
        <item x="181"/>
        <item x="2"/>
        <item x="54"/>
        <item x="295"/>
        <item x="294"/>
        <item x="239"/>
        <item x="125"/>
        <item x="26"/>
        <item x="143"/>
        <item x="67"/>
        <item x="42"/>
        <item x="35"/>
        <item x="268"/>
        <item x="287"/>
        <item x="47"/>
        <item x="284"/>
        <item x="240"/>
        <item x="201"/>
        <item x="83"/>
        <item x="33"/>
        <item x="4"/>
        <item x="185"/>
        <item x="79"/>
        <item x="117"/>
        <item x="298"/>
        <item x="40"/>
        <item x="129"/>
        <item x="169"/>
        <item x="198"/>
        <item x="158"/>
        <item x="127"/>
        <item x="157"/>
        <item x="99"/>
        <item x="277"/>
        <item x="259"/>
        <item x="195"/>
        <item x="118"/>
        <item x="13"/>
        <item x="206"/>
        <item x="199"/>
        <item x="302"/>
        <item x="299"/>
        <item x="59"/>
        <item x="196"/>
        <item x="191"/>
        <item x="8"/>
        <item x="177"/>
        <item x="223"/>
        <item x="197"/>
        <item x="214"/>
        <item x="76"/>
        <item x="58"/>
        <item x="98"/>
        <item x="5"/>
        <item x="85"/>
        <item x="120"/>
        <item x="101"/>
        <item x="224"/>
        <item x="182"/>
        <item x="107"/>
        <item x="148"/>
        <item x="150"/>
        <item x="272"/>
        <item x="119"/>
        <item x="84"/>
        <item x="109"/>
        <item x="111"/>
        <item x="57"/>
        <item x="88"/>
        <item x="28"/>
        <item x="149"/>
        <item x="241"/>
        <item x="184"/>
        <item x="112"/>
        <item x="114"/>
        <item x="70"/>
        <item x="61"/>
        <item x="155"/>
        <item x="243"/>
        <item x="170"/>
        <item x="242"/>
        <item x="270"/>
        <item x="95"/>
        <item x="41"/>
        <item x="16"/>
        <item x="72"/>
        <item x="151"/>
        <item x="18"/>
        <item x="300"/>
        <item x="292"/>
        <item x="269"/>
        <item x="200"/>
        <item x="38"/>
        <item x="71"/>
        <item x="73"/>
        <item x="152"/>
        <item x="297"/>
        <item x="246"/>
        <item x="123"/>
        <item x="104"/>
        <item x="92"/>
        <item x="253"/>
        <item x="147"/>
        <item x="1"/>
        <item x="106"/>
        <item x="293"/>
        <item x="208"/>
        <item x="192"/>
        <item x="63"/>
        <item x="9"/>
        <item x="44"/>
        <item x="212"/>
        <item x="274"/>
        <item x="275"/>
        <item x="254"/>
        <item x="103"/>
        <item x="6"/>
        <item x="160"/>
        <item x="225"/>
        <item x="31"/>
        <item x="173"/>
        <item x="65"/>
        <item x="264"/>
        <item x="216"/>
        <item x="258"/>
        <item x="124"/>
        <item x="190"/>
        <item x="194"/>
        <item x="193"/>
        <item x="289"/>
        <item x="256"/>
        <item x="255"/>
        <item x="248"/>
        <item x="226"/>
        <item x="291"/>
        <item x="132"/>
        <item x="134"/>
        <item x="131"/>
        <item x="78"/>
        <item x="66"/>
        <item x="86"/>
        <item x="52"/>
        <item x="12"/>
        <item x="301"/>
        <item x="23"/>
        <item x="48"/>
        <item x="89"/>
        <item x="93"/>
        <item x="180"/>
        <item x="3"/>
        <item x="50"/>
        <item x="205"/>
        <item x="296"/>
        <item x="94"/>
        <item x="247"/>
        <item x="144"/>
        <item x="68"/>
        <item x="203"/>
        <item x="202"/>
        <item x="74"/>
        <item x="62"/>
        <item x="87"/>
        <item x="187"/>
        <item x="34"/>
        <item x="113"/>
        <item x="276"/>
        <item x="281"/>
        <item x="188"/>
        <item x="80"/>
        <item x="43"/>
        <item x="278"/>
        <item x="282"/>
        <item x="137"/>
        <item x="186"/>
        <item x="179"/>
        <item x="273"/>
        <item x="305"/>
        <item t="default"/>
      </items>
    </pivotField>
    <pivotField showAll="0">
      <items count="319">
        <item x="216"/>
        <item x="136"/>
        <item x="215"/>
        <item x="232"/>
        <item x="268"/>
        <item x="230"/>
        <item x="251"/>
        <item x="263"/>
        <item x="287"/>
        <item x="227"/>
        <item x="234"/>
        <item x="217"/>
        <item x="173"/>
        <item x="140"/>
        <item x="290"/>
        <item x="218"/>
        <item x="264"/>
        <item x="231"/>
        <item x="152"/>
        <item x="233"/>
        <item x="229"/>
        <item x="206"/>
        <item x="162"/>
        <item x="139"/>
        <item x="142"/>
        <item x="202"/>
        <item x="36"/>
        <item x="235"/>
        <item x="274"/>
        <item x="46"/>
        <item x="137"/>
        <item x="164"/>
        <item x="80"/>
        <item x="37"/>
        <item x="269"/>
        <item x="128"/>
        <item x="138"/>
        <item x="126"/>
        <item x="95"/>
        <item x="49"/>
        <item x="314"/>
        <item x="32"/>
        <item x="295"/>
        <item x="228"/>
        <item x="175"/>
        <item x="177"/>
        <item x="146"/>
        <item x="116"/>
        <item x="74"/>
        <item x="96"/>
        <item x="212"/>
        <item x="99"/>
        <item x="219"/>
        <item x="210"/>
        <item x="117"/>
        <item x="147"/>
        <item x="109"/>
        <item x="111"/>
        <item x="56"/>
        <item x="315"/>
        <item x="27"/>
        <item x="149"/>
        <item x="181"/>
        <item x="121"/>
        <item x="148"/>
        <item x="68"/>
        <item x="153"/>
        <item x="145"/>
        <item x="21"/>
        <item x="14"/>
        <item x="29"/>
        <item x="17"/>
        <item x="194"/>
        <item x="301"/>
        <item x="79"/>
        <item x="69"/>
        <item x="71"/>
        <item x="0"/>
        <item x="236"/>
        <item x="7"/>
        <item x="195"/>
        <item x="252"/>
        <item x="141"/>
        <item x="296"/>
        <item x="15"/>
        <item x="204"/>
        <item x="10"/>
        <item x="130"/>
        <item x="208"/>
        <item x="255"/>
        <item x="118"/>
        <item x="122"/>
        <item x="293"/>
        <item x="265"/>
        <item x="253"/>
        <item x="292"/>
        <item x="273"/>
        <item x="11"/>
        <item x="106"/>
        <item x="102"/>
        <item x="288"/>
        <item x="238"/>
        <item x="221"/>
        <item x="30"/>
        <item x="174"/>
        <item x="53"/>
        <item x="316"/>
        <item x="213"/>
        <item x="242"/>
        <item x="135"/>
        <item x="187"/>
        <item x="297"/>
        <item x="254"/>
        <item x="245"/>
        <item x="220"/>
        <item x="299"/>
        <item x="133"/>
        <item x="76"/>
        <item x="25"/>
        <item x="259"/>
        <item x="84"/>
        <item x="51"/>
        <item x="22"/>
        <item x="19"/>
        <item x="207"/>
        <item x="39"/>
        <item x="60"/>
        <item x="24"/>
        <item x="45"/>
        <item x="262"/>
        <item x="247"/>
        <item x="20"/>
        <item x="179"/>
        <item x="2"/>
        <item x="54"/>
        <item x="305"/>
        <item x="90"/>
        <item x="163"/>
        <item x="125"/>
        <item x="26"/>
        <item x="143"/>
        <item x="66"/>
        <item x="197"/>
        <item x="42"/>
        <item x="35"/>
        <item x="248"/>
        <item x="283"/>
        <item x="165"/>
        <item x="294"/>
        <item x="47"/>
        <item x="291"/>
        <item x="199"/>
        <item x="81"/>
        <item x="33"/>
        <item x="4"/>
        <item x="183"/>
        <item x="166"/>
        <item x="78"/>
        <item x="308"/>
        <item x="40"/>
        <item x="129"/>
        <item x="169"/>
        <item x="196"/>
        <item x="280"/>
        <item x="281"/>
        <item x="127"/>
        <item x="98"/>
        <item x="285"/>
        <item x="261"/>
        <item x="289"/>
        <item x="193"/>
        <item x="13"/>
        <item x="266"/>
        <item x="313"/>
        <item x="309"/>
        <item x="59"/>
        <item x="189"/>
        <item x="8"/>
        <item x="176"/>
        <item x="277"/>
        <item x="222"/>
        <item x="211"/>
        <item x="75"/>
        <item x="58"/>
        <item x="97"/>
        <item x="5"/>
        <item x="270"/>
        <item x="85"/>
        <item x="120"/>
        <item x="272"/>
        <item x="100"/>
        <item x="223"/>
        <item x="180"/>
        <item x="108"/>
        <item x="246"/>
        <item x="119"/>
        <item x="271"/>
        <item x="82"/>
        <item x="110"/>
        <item x="112"/>
        <item x="57"/>
        <item x="87"/>
        <item x="28"/>
        <item x="311"/>
        <item x="182"/>
        <item x="113"/>
        <item x="115"/>
        <item x="224"/>
        <item x="61"/>
        <item x="93"/>
        <item x="154"/>
        <item x="275"/>
        <item x="249"/>
        <item x="276"/>
        <item x="94"/>
        <item x="41"/>
        <item x="16"/>
        <item x="72"/>
        <item x="18"/>
        <item x="310"/>
        <item x="302"/>
        <item x="198"/>
        <item x="38"/>
        <item x="70"/>
        <item x="307"/>
        <item x="123"/>
        <item x="105"/>
        <item x="104"/>
        <item x="1"/>
        <item x="107"/>
        <item x="303"/>
        <item x="205"/>
        <item x="190"/>
        <item x="64"/>
        <item x="278"/>
        <item x="9"/>
        <item x="44"/>
        <item x="209"/>
        <item x="243"/>
        <item x="256"/>
        <item x="171"/>
        <item x="103"/>
        <item x="6"/>
        <item x="161"/>
        <item x="225"/>
        <item x="31"/>
        <item x="172"/>
        <item x="62"/>
        <item x="282"/>
        <item x="214"/>
        <item x="260"/>
        <item x="124"/>
        <item x="188"/>
        <item x="192"/>
        <item x="191"/>
        <item x="298"/>
        <item x="258"/>
        <item x="257"/>
        <item x="250"/>
        <item x="226"/>
        <item x="300"/>
        <item x="132"/>
        <item x="134"/>
        <item x="131"/>
        <item x="77"/>
        <item x="65"/>
        <item x="52"/>
        <item x="279"/>
        <item x="168"/>
        <item x="12"/>
        <item x="239"/>
        <item x="312"/>
        <item x="23"/>
        <item x="48"/>
        <item x="88"/>
        <item x="92"/>
        <item x="178"/>
        <item x="3"/>
        <item x="50"/>
        <item x="203"/>
        <item x="306"/>
        <item x="304"/>
        <item x="155"/>
        <item x="241"/>
        <item x="170"/>
        <item x="144"/>
        <item x="67"/>
        <item x="201"/>
        <item x="200"/>
        <item x="73"/>
        <item x="237"/>
        <item x="63"/>
        <item x="86"/>
        <item x="185"/>
        <item x="34"/>
        <item x="114"/>
        <item x="284"/>
        <item x="186"/>
        <item x="55"/>
        <item x="43"/>
        <item x="286"/>
        <item x="184"/>
        <item x="240"/>
        <item x="244"/>
        <item x="91"/>
        <item x="158"/>
        <item x="157"/>
        <item x="160"/>
        <item x="156"/>
        <item x="159"/>
        <item x="267"/>
        <item x="89"/>
        <item x="101"/>
        <item x="83"/>
        <item x="151"/>
        <item x="150"/>
        <item x="167"/>
        <item x="317"/>
        <item t="default"/>
      </items>
    </pivotField>
    <pivotField showAll="0"/>
    <pivotField showAll="0"/>
    <pivotField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2D0DC8-D82E-40C6-B721-608159B7CC9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C19" firstHeaderRow="1" firstDataRow="1" firstDataCol="1"/>
  <pivotFields count="17">
    <pivotField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items count="3">
        <item x="1"/>
        <item x="0"/>
        <item t="default"/>
      </items>
    </pivotField>
    <pivotField showAll="0"/>
    <pivotField showAll="0"/>
    <pivotField showAll="0"/>
    <pivotField showAll="0"/>
    <pivotField axis="axisRow" showAll="0">
      <items count="5">
        <item x="2"/>
        <item x="0"/>
        <item x="1"/>
        <item h="1" x="3"/>
        <item t="default"/>
      </items>
    </pivotField>
    <pivotField showAll="0">
      <items count="21">
        <item x="4"/>
        <item x="19"/>
        <item x="11"/>
        <item x="5"/>
        <item x="13"/>
        <item x="15"/>
        <item x="7"/>
        <item x="9"/>
        <item x="18"/>
        <item x="0"/>
        <item x="16"/>
        <item x="8"/>
        <item x="1"/>
        <item x="14"/>
        <item x="17"/>
        <item x="6"/>
        <item x="2"/>
        <item x="10"/>
        <item x="3"/>
        <item x="12"/>
        <item t="default"/>
      </items>
    </pivotField>
    <pivotField showAll="0"/>
    <pivotField dataField="1" showAll="0"/>
    <pivotField numFmtId="14" showAll="0">
      <items count="114">
        <item x="1"/>
        <item x="5"/>
        <item x="10"/>
        <item x="23"/>
        <item x="52"/>
        <item x="65"/>
        <item x="32"/>
        <item x="56"/>
        <item x="20"/>
        <item x="57"/>
        <item x="17"/>
        <item x="18"/>
        <item x="85"/>
        <item x="24"/>
        <item x="87"/>
        <item x="60"/>
        <item x="112"/>
        <item x="37"/>
        <item x="4"/>
        <item x="15"/>
        <item x="19"/>
        <item x="27"/>
        <item x="3"/>
        <item x="97"/>
        <item x="25"/>
        <item x="2"/>
        <item x="14"/>
        <item x="28"/>
        <item x="105"/>
        <item x="34"/>
        <item x="9"/>
        <item x="108"/>
        <item x="21"/>
        <item x="26"/>
        <item x="31"/>
        <item x="103"/>
        <item x="101"/>
        <item x="16"/>
        <item x="48"/>
        <item x="7"/>
        <item x="106"/>
        <item x="0"/>
        <item x="13"/>
        <item x="58"/>
        <item x="35"/>
        <item x="33"/>
        <item x="8"/>
        <item x="36"/>
        <item x="11"/>
        <item x="12"/>
        <item x="77"/>
        <item x="43"/>
        <item x="6"/>
        <item x="98"/>
        <item x="42"/>
        <item x="93"/>
        <item x="50"/>
        <item x="46"/>
        <item x="38"/>
        <item x="100"/>
        <item x="68"/>
        <item x="22"/>
        <item x="30"/>
        <item x="29"/>
        <item x="109"/>
        <item x="96"/>
        <item x="44"/>
        <item x="92"/>
        <item x="53"/>
        <item x="47"/>
        <item x="49"/>
        <item x="80"/>
        <item x="104"/>
        <item x="51"/>
        <item x="66"/>
        <item x="45"/>
        <item x="90"/>
        <item x="40"/>
        <item x="110"/>
        <item x="55"/>
        <item x="39"/>
        <item x="54"/>
        <item x="102"/>
        <item x="41"/>
        <item x="71"/>
        <item x="89"/>
        <item x="59"/>
        <item x="84"/>
        <item x="62"/>
        <item x="70"/>
        <item x="99"/>
        <item x="72"/>
        <item x="73"/>
        <item x="61"/>
        <item x="76"/>
        <item x="81"/>
        <item x="69"/>
        <item x="64"/>
        <item x="91"/>
        <item x="95"/>
        <item x="88"/>
        <item x="94"/>
        <item x="63"/>
        <item x="111"/>
        <item x="74"/>
        <item x="75"/>
        <item x="82"/>
        <item x="86"/>
        <item x="107"/>
        <item x="83"/>
        <item x="79"/>
        <item x="67"/>
        <item x="7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2885FE-3937-4064-952D-0181A477B665}" name="PivotTable12" cacheId="6" applyNumberFormats="0" applyBorderFormats="0" applyFontFormats="0" applyPatternFormats="0" applyAlignmentFormats="0" applyWidthHeightFormats="1" dataCaption="Values" tag="1c702430-5498-4581-b53b-a51bfcf8b2dd" updatedVersion="8" minRefreshableVersion="3" useAutoFormatting="1" subtotalHiddenItems="1" itemPrintTitles="1" createdVersion="8" indent="0" outline="1" outlineData="1" multipleFieldFilters="0">
  <location ref="H3:J4" firstHeaderRow="0" firstDataRow="1" firstDataCol="0"/>
  <pivotFields count="4">
    <pivotField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New Budget" fld="1" baseField="0" baseItem="0"/>
    <dataField name="Sum of Cross sell bugdet" fld="2" baseField="0" baseItem="0"/>
    <dataField name="Sum of Renewal Budget" fld="3" baseField="0" baseItem="0"/>
  </dataFields>
  <pivotHierarchies count="1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ced_Achivement_xlsx]"/>
        <x15:activeTabTopLevelEntity name="[brokerage_202001231040]"/>
        <x15:activeTabTopLevelEntity name="[fees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A4A2EE-4288-42E8-86AC-66D2D32CE3D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7" firstHeaderRow="1" firstDataRow="1" firstDataCol="1"/>
  <pivotFields count="11">
    <pivotField showAll="0">
      <items count="9">
        <item x="0"/>
        <item x="1"/>
        <item x="2"/>
        <item x="3"/>
        <item x="4"/>
        <item x="5"/>
        <item x="6"/>
        <item x="7"/>
        <item t="default"/>
      </items>
    </pivotField>
    <pivotField showAll="0">
      <items count="2">
        <item x="0"/>
        <item t="default"/>
      </items>
    </pivotField>
    <pivotField showAll="0">
      <items count="4">
        <item x="0"/>
        <item x="1"/>
        <item x="2"/>
        <item t="default"/>
      </items>
    </pivotField>
    <pivotField showAll="0"/>
    <pivotField showAll="0">
      <items count="4">
        <item x="2"/>
        <item x="0"/>
        <item x="1"/>
        <item t="default"/>
      </items>
    </pivotField>
    <pivotField axis="axisRow" showAll="0">
      <items count="4">
        <item x="0"/>
        <item x="2"/>
        <item x="1"/>
        <item t="default"/>
      </items>
    </pivotField>
    <pivotField dataField="1" showAll="0"/>
    <pivotField numFmtId="14" showAll="0">
      <items count="9">
        <item x="1"/>
        <item x="3"/>
        <item x="4"/>
        <item x="6"/>
        <item x="5"/>
        <item x="0"/>
        <item x="7"/>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C889A3-0587-4058-99CE-A5F7AEDD7B25}" name="PivotTable43"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3:J4" firstHeaderRow="0" firstDataRow="1" firstDataCol="0"/>
  <pivotFields count="4">
    <pivotField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New Budget" fld="1" baseField="0" baseItem="0"/>
    <dataField name="Sum of Cross sell bugdet" fld="2" baseField="0" baseItem="0"/>
    <dataField name="Sum of Renewal Budget" fld="3" baseField="0" baseItem="0"/>
  </dataFields>
  <pivotHierarchies count="1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ced_Achivement_xlsx]"/>
        <x15:activeTabTopLevelEntity name="[brokerage_202001231040]"/>
        <x15:activeTabTopLevelEntity name="[fees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DCD111-DC62-4639-A969-8D345FBA21C3}" name="PivotTable4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7" firstHeaderRow="1" firstDataRow="1" firstDataCol="1"/>
  <pivotFields count="25">
    <pivotField showAll="0"/>
    <pivotField showAll="0"/>
    <pivotField showAll="0"/>
    <pivotField showAll="0">
      <items count="307">
        <item x="165"/>
        <item x="162"/>
        <item x="161"/>
        <item x="171"/>
        <item x="163"/>
        <item x="230"/>
        <item x="231"/>
        <item x="218"/>
        <item x="228"/>
        <item x="229"/>
        <item x="217"/>
        <item x="232"/>
        <item x="249"/>
        <item x="166"/>
        <item x="172"/>
        <item x="227"/>
        <item x="234"/>
        <item x="219"/>
        <item x="174"/>
        <item x="140"/>
        <item x="283"/>
        <item x="220"/>
        <item x="153"/>
        <item x="233"/>
        <item x="209"/>
        <item x="142"/>
        <item x="36"/>
        <item x="235"/>
        <item x="46"/>
        <item x="164"/>
        <item x="82"/>
        <item x="37"/>
        <item x="261"/>
        <item x="55"/>
        <item x="128"/>
        <item x="126"/>
        <item x="96"/>
        <item x="49"/>
        <item x="303"/>
        <item x="32"/>
        <item x="279"/>
        <item x="176"/>
        <item x="178"/>
        <item x="146"/>
        <item x="115"/>
        <item x="75"/>
        <item x="97"/>
        <item x="265"/>
        <item x="136"/>
        <item x="100"/>
        <item x="221"/>
        <item x="213"/>
        <item x="116"/>
        <item x="266"/>
        <item x="108"/>
        <item x="110"/>
        <item x="56"/>
        <item x="304"/>
        <item x="27"/>
        <item x="183"/>
        <item x="121"/>
        <item x="69"/>
        <item x="154"/>
        <item x="271"/>
        <item x="280"/>
        <item x="21"/>
        <item x="14"/>
        <item x="29"/>
        <item x="90"/>
        <item x="17"/>
        <item x="145"/>
        <item x="81"/>
        <item x="0"/>
        <item x="236"/>
        <item x="7"/>
        <item x="250"/>
        <item x="237"/>
        <item x="141"/>
        <item x="288"/>
        <item x="15"/>
        <item x="207"/>
        <item x="10"/>
        <item x="130"/>
        <item x="211"/>
        <item x="167"/>
        <item x="204"/>
        <item x="122"/>
        <item x="286"/>
        <item x="263"/>
        <item x="251"/>
        <item x="285"/>
        <item x="139"/>
        <item x="11"/>
        <item x="105"/>
        <item x="262"/>
        <item x="91"/>
        <item x="102"/>
        <item x="238"/>
        <item x="222"/>
        <item x="30"/>
        <item x="175"/>
        <item x="53"/>
        <item x="64"/>
        <item x="215"/>
        <item x="267"/>
        <item x="135"/>
        <item x="189"/>
        <item x="159"/>
        <item x="252"/>
        <item x="244"/>
        <item x="138"/>
        <item x="290"/>
        <item x="133"/>
        <item x="77"/>
        <item x="25"/>
        <item x="257"/>
        <item x="156"/>
        <item x="51"/>
        <item x="22"/>
        <item x="19"/>
        <item x="210"/>
        <item x="39"/>
        <item x="60"/>
        <item x="168"/>
        <item x="24"/>
        <item x="45"/>
        <item x="260"/>
        <item x="245"/>
        <item x="20"/>
        <item x="181"/>
        <item x="2"/>
        <item x="54"/>
        <item x="295"/>
        <item x="294"/>
        <item x="239"/>
        <item x="125"/>
        <item x="26"/>
        <item x="143"/>
        <item x="67"/>
        <item x="42"/>
        <item x="35"/>
        <item x="268"/>
        <item x="287"/>
        <item x="47"/>
        <item x="284"/>
        <item x="240"/>
        <item x="201"/>
        <item x="83"/>
        <item x="33"/>
        <item x="4"/>
        <item x="185"/>
        <item x="79"/>
        <item x="117"/>
        <item x="298"/>
        <item x="40"/>
        <item x="129"/>
        <item x="169"/>
        <item x="198"/>
        <item x="158"/>
        <item x="127"/>
        <item x="157"/>
        <item x="99"/>
        <item x="277"/>
        <item x="259"/>
        <item x="195"/>
        <item x="118"/>
        <item x="13"/>
        <item x="206"/>
        <item x="199"/>
        <item x="302"/>
        <item x="299"/>
        <item x="59"/>
        <item x="196"/>
        <item x="191"/>
        <item x="8"/>
        <item x="177"/>
        <item x="223"/>
        <item x="197"/>
        <item x="214"/>
        <item x="76"/>
        <item x="58"/>
        <item x="98"/>
        <item x="5"/>
        <item x="85"/>
        <item x="120"/>
        <item x="101"/>
        <item x="224"/>
        <item x="182"/>
        <item x="107"/>
        <item x="148"/>
        <item x="150"/>
        <item x="272"/>
        <item x="119"/>
        <item x="84"/>
        <item x="109"/>
        <item x="111"/>
        <item x="57"/>
        <item x="88"/>
        <item x="28"/>
        <item x="149"/>
        <item x="241"/>
        <item x="184"/>
        <item x="112"/>
        <item x="114"/>
        <item x="70"/>
        <item x="61"/>
        <item x="155"/>
        <item x="243"/>
        <item x="170"/>
        <item x="242"/>
        <item x="270"/>
        <item x="95"/>
        <item x="41"/>
        <item x="16"/>
        <item x="72"/>
        <item x="151"/>
        <item x="18"/>
        <item x="300"/>
        <item x="292"/>
        <item x="269"/>
        <item x="200"/>
        <item x="38"/>
        <item x="71"/>
        <item x="73"/>
        <item x="152"/>
        <item x="297"/>
        <item x="246"/>
        <item x="123"/>
        <item x="104"/>
        <item x="92"/>
        <item x="253"/>
        <item x="147"/>
        <item x="1"/>
        <item x="106"/>
        <item x="293"/>
        <item x="208"/>
        <item x="192"/>
        <item x="63"/>
        <item x="9"/>
        <item x="44"/>
        <item x="212"/>
        <item x="274"/>
        <item x="275"/>
        <item x="254"/>
        <item x="103"/>
        <item x="6"/>
        <item x="160"/>
        <item x="225"/>
        <item x="31"/>
        <item x="173"/>
        <item x="65"/>
        <item x="264"/>
        <item x="216"/>
        <item x="258"/>
        <item x="124"/>
        <item x="190"/>
        <item x="194"/>
        <item x="193"/>
        <item x="289"/>
        <item x="256"/>
        <item x="255"/>
        <item x="248"/>
        <item x="226"/>
        <item x="291"/>
        <item x="132"/>
        <item x="134"/>
        <item x="131"/>
        <item x="78"/>
        <item x="66"/>
        <item x="86"/>
        <item x="52"/>
        <item x="12"/>
        <item x="301"/>
        <item x="23"/>
        <item x="48"/>
        <item x="89"/>
        <item x="93"/>
        <item x="180"/>
        <item x="3"/>
        <item x="50"/>
        <item x="205"/>
        <item x="296"/>
        <item x="94"/>
        <item x="247"/>
        <item x="144"/>
        <item x="68"/>
        <item x="203"/>
        <item x="202"/>
        <item x="74"/>
        <item x="62"/>
        <item x="87"/>
        <item x="187"/>
        <item x="34"/>
        <item x="113"/>
        <item x="276"/>
        <item x="281"/>
        <item x="188"/>
        <item x="80"/>
        <item x="43"/>
        <item x="278"/>
        <item x="282"/>
        <item x="137"/>
        <item x="186"/>
        <item x="179"/>
        <item x="273"/>
        <item x="305"/>
        <item t="default"/>
      </items>
    </pivotField>
    <pivotField showAll="0">
      <items count="319">
        <item x="216"/>
        <item x="136"/>
        <item x="215"/>
        <item x="232"/>
        <item x="268"/>
        <item x="230"/>
        <item x="251"/>
        <item x="263"/>
        <item x="287"/>
        <item x="227"/>
        <item x="234"/>
        <item x="217"/>
        <item x="173"/>
        <item x="140"/>
        <item x="290"/>
        <item x="218"/>
        <item x="264"/>
        <item x="231"/>
        <item x="152"/>
        <item x="233"/>
        <item x="229"/>
        <item x="206"/>
        <item x="162"/>
        <item x="139"/>
        <item x="142"/>
        <item x="202"/>
        <item x="36"/>
        <item x="235"/>
        <item x="274"/>
        <item x="46"/>
        <item x="137"/>
        <item x="164"/>
        <item x="80"/>
        <item x="37"/>
        <item x="269"/>
        <item x="128"/>
        <item x="138"/>
        <item x="126"/>
        <item x="95"/>
        <item x="49"/>
        <item x="314"/>
        <item x="32"/>
        <item x="295"/>
        <item x="228"/>
        <item x="175"/>
        <item x="177"/>
        <item x="146"/>
        <item x="116"/>
        <item x="74"/>
        <item x="96"/>
        <item x="212"/>
        <item x="99"/>
        <item x="219"/>
        <item x="210"/>
        <item x="117"/>
        <item x="147"/>
        <item x="109"/>
        <item x="111"/>
        <item x="56"/>
        <item x="315"/>
        <item x="27"/>
        <item x="149"/>
        <item x="181"/>
        <item x="121"/>
        <item x="148"/>
        <item x="68"/>
        <item x="153"/>
        <item x="145"/>
        <item x="21"/>
        <item x="14"/>
        <item x="29"/>
        <item x="17"/>
        <item x="194"/>
        <item x="301"/>
        <item x="79"/>
        <item x="69"/>
        <item x="71"/>
        <item x="0"/>
        <item x="236"/>
        <item x="7"/>
        <item x="195"/>
        <item x="252"/>
        <item x="141"/>
        <item x="296"/>
        <item x="15"/>
        <item x="204"/>
        <item x="10"/>
        <item x="130"/>
        <item x="208"/>
        <item x="255"/>
        <item x="118"/>
        <item x="122"/>
        <item x="293"/>
        <item x="265"/>
        <item x="253"/>
        <item x="292"/>
        <item x="273"/>
        <item x="11"/>
        <item x="106"/>
        <item x="102"/>
        <item x="288"/>
        <item x="238"/>
        <item x="221"/>
        <item x="30"/>
        <item x="174"/>
        <item x="53"/>
        <item x="316"/>
        <item x="213"/>
        <item x="242"/>
        <item x="135"/>
        <item x="187"/>
        <item x="297"/>
        <item x="254"/>
        <item x="245"/>
        <item x="220"/>
        <item x="299"/>
        <item x="133"/>
        <item x="76"/>
        <item x="25"/>
        <item x="259"/>
        <item x="84"/>
        <item x="51"/>
        <item x="22"/>
        <item x="19"/>
        <item x="207"/>
        <item x="39"/>
        <item x="60"/>
        <item x="24"/>
        <item x="45"/>
        <item x="262"/>
        <item x="247"/>
        <item x="20"/>
        <item x="179"/>
        <item x="2"/>
        <item x="54"/>
        <item x="305"/>
        <item x="90"/>
        <item x="163"/>
        <item x="125"/>
        <item x="26"/>
        <item x="143"/>
        <item x="66"/>
        <item x="197"/>
        <item x="42"/>
        <item x="35"/>
        <item x="248"/>
        <item x="283"/>
        <item x="165"/>
        <item x="294"/>
        <item x="47"/>
        <item x="291"/>
        <item x="199"/>
        <item x="81"/>
        <item x="33"/>
        <item x="4"/>
        <item x="183"/>
        <item x="166"/>
        <item x="78"/>
        <item x="308"/>
        <item x="40"/>
        <item x="129"/>
        <item x="169"/>
        <item x="196"/>
        <item x="280"/>
        <item x="281"/>
        <item x="127"/>
        <item x="98"/>
        <item x="285"/>
        <item x="261"/>
        <item x="289"/>
        <item x="193"/>
        <item x="13"/>
        <item x="266"/>
        <item x="313"/>
        <item x="309"/>
        <item x="59"/>
        <item x="189"/>
        <item x="8"/>
        <item x="176"/>
        <item x="277"/>
        <item x="222"/>
        <item x="211"/>
        <item x="75"/>
        <item x="58"/>
        <item x="97"/>
        <item x="5"/>
        <item x="270"/>
        <item x="85"/>
        <item x="120"/>
        <item x="272"/>
        <item x="100"/>
        <item x="223"/>
        <item x="180"/>
        <item x="108"/>
        <item x="246"/>
        <item x="119"/>
        <item x="271"/>
        <item x="82"/>
        <item x="110"/>
        <item x="112"/>
        <item x="57"/>
        <item x="87"/>
        <item x="28"/>
        <item x="311"/>
        <item x="182"/>
        <item x="113"/>
        <item x="115"/>
        <item x="224"/>
        <item x="61"/>
        <item x="93"/>
        <item x="154"/>
        <item x="275"/>
        <item x="249"/>
        <item x="276"/>
        <item x="94"/>
        <item x="41"/>
        <item x="16"/>
        <item x="72"/>
        <item x="18"/>
        <item x="310"/>
        <item x="302"/>
        <item x="198"/>
        <item x="38"/>
        <item x="70"/>
        <item x="307"/>
        <item x="123"/>
        <item x="105"/>
        <item x="104"/>
        <item x="1"/>
        <item x="107"/>
        <item x="303"/>
        <item x="205"/>
        <item x="190"/>
        <item x="64"/>
        <item x="278"/>
        <item x="9"/>
        <item x="44"/>
        <item x="209"/>
        <item x="243"/>
        <item x="256"/>
        <item x="171"/>
        <item x="103"/>
        <item x="6"/>
        <item x="161"/>
        <item x="225"/>
        <item x="31"/>
        <item x="172"/>
        <item x="62"/>
        <item x="282"/>
        <item x="214"/>
        <item x="260"/>
        <item x="124"/>
        <item x="188"/>
        <item x="192"/>
        <item x="191"/>
        <item x="298"/>
        <item x="258"/>
        <item x="257"/>
        <item x="250"/>
        <item x="226"/>
        <item x="300"/>
        <item x="132"/>
        <item x="134"/>
        <item x="131"/>
        <item x="77"/>
        <item x="65"/>
        <item x="52"/>
        <item x="279"/>
        <item x="168"/>
        <item x="12"/>
        <item x="239"/>
        <item x="312"/>
        <item x="23"/>
        <item x="48"/>
        <item x="88"/>
        <item x="92"/>
        <item x="178"/>
        <item x="3"/>
        <item x="50"/>
        <item x="203"/>
        <item x="306"/>
        <item x="304"/>
        <item x="155"/>
        <item x="241"/>
        <item x="170"/>
        <item x="144"/>
        <item x="67"/>
        <item x="201"/>
        <item x="200"/>
        <item x="73"/>
        <item x="237"/>
        <item x="63"/>
        <item x="86"/>
        <item x="185"/>
        <item x="34"/>
        <item x="114"/>
        <item x="284"/>
        <item x="186"/>
        <item x="55"/>
        <item x="43"/>
        <item x="286"/>
        <item x="184"/>
        <item x="240"/>
        <item x="244"/>
        <item x="91"/>
        <item x="158"/>
        <item x="157"/>
        <item x="160"/>
        <item x="156"/>
        <item x="159"/>
        <item x="267"/>
        <item x="89"/>
        <item x="101"/>
        <item x="83"/>
        <item x="151"/>
        <item x="150"/>
        <item x="167"/>
        <item x="317"/>
        <item t="default"/>
      </items>
    </pivotField>
    <pivotField showAll="0"/>
    <pivotField showAll="0"/>
    <pivotField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26021ED-084C-46AA-B7A5-9C04E8C3CF7E}" autoFormatId="16" applyNumberFormats="0" applyBorderFormats="0" applyFontFormats="0" applyPatternFormats="0" applyAlignmentFormats="0" applyWidthHeightFormats="0">
  <queryTableRefresh nextId="18">
    <queryTableFields count="17">
      <queryTableField id="1" name="brokerage_202001231040[client_name]" tableColumnId="1"/>
      <queryTableField id="2" name="brokerage_202001231040[policy_number]" tableColumnId="2"/>
      <queryTableField id="3" name="brokerage_202001231040[policy_status]" tableColumnId="3"/>
      <queryTableField id="4" name="brokerage_202001231040[policy_start_date]" tableColumnId="4"/>
      <queryTableField id="5" name="brokerage_202001231040[policy_end_date]" tableColumnId="5"/>
      <queryTableField id="6" name="brokerage_202001231040[product_group]" tableColumnId="6"/>
      <queryTableField id="7" name="brokerage_202001231040[Account Id]" tableColumnId="7"/>
      <queryTableField id="8" name="brokerage_202001231040[Account Exe ID]" tableColumnId="8"/>
      <queryTableField id="9" name="brokerage_202001231040[branch_name]" tableColumnId="9"/>
      <queryTableField id="10" name="brokerage_202001231040[solution_group]" tableColumnId="10"/>
      <queryTableField id="11" name="brokerage_202001231040[income_class]" tableColumnId="11"/>
      <queryTableField id="12" name="brokerage_202001231040[Amount]" tableColumnId="12"/>
      <queryTableField id="13" name="brokerage_202001231040[income_due_date]" tableColumnId="13"/>
      <queryTableField id="14" name="brokerage_202001231040[revenue_transaction_type]" tableColumnId="14"/>
      <queryTableField id="15" name="brokerage_202001231040[renewal_status]" tableColumnId="15"/>
      <queryTableField id="16" name="brokerage_202001231040[lapse_reason]" tableColumnId="16"/>
      <queryTableField id="17" name="brokerage_202001231040[last_updated_date]" tableColumnId="17"/>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4" xr16:uid="{CF743AAB-872C-4E67-8DD2-292FD839AD49}"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6" xr16:uid="{47BCBF52-B56E-4699-ADF8-FFCA76208B8A}"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F5EB366A-D560-4AAB-90B6-C016BDD8A5A3}"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7" xr16:uid="{B2DF550E-3D9A-4C31-B89D-62401EF9FBEC}"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3" xr16:uid="{37C19EB0-9E7C-4E4E-953B-A58782C0E9B5}"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8" xr16:uid="{C3BDAB8E-C44F-488D-8D23-A06E8D72B273}" autoFormatId="16" applyNumberFormats="0" applyBorderFormats="0" applyFontFormats="0" applyPatternFormats="0" applyAlignmentFormats="0" applyWidthHeightFormats="0">
  <queryTableRefresh nextId="20">
    <queryTableFields count="19">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 id="18" name="Salesperson ID" tableColumnId="18"/>
      <queryTableField id="19" name="Account Executive" tableColumnId="19"/>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 xr16:uid="{38109CAB-9E55-4D01-8954-986E5B1F1D71}"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160F6BC9-99D6-4695-815B-3E5732CA4EAE}" sourceName="Account Executive">
  <pivotTables>
    <pivotTable tabId="27" name="PivotTable25"/>
  </pivotTables>
  <data>
    <tabular pivotCacheId="535451128">
      <items count="9">
        <i x="0" s="1"/>
        <i x="2" s="1"/>
        <i x="4" s="1"/>
        <i x="3" s="1"/>
        <i x="6" s="1"/>
        <i x="8" s="1"/>
        <i x="7"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963AC71D-E56E-455F-84C9-C5437C83BACC}" sourceName="Years (meeting_date)">
  <pivotTables>
    <pivotTable tabId="27" name="PivotTable25"/>
  </pivotTables>
  <data>
    <tabular pivotCacheId="535451128">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3436895E-A53B-45C2-B6EB-47B843C97DAD}" sourceName="product_group">
  <pivotTables>
    <pivotTable tabId="19" name="PivotTable17"/>
  </pivotTables>
  <data>
    <tabular pivotCacheId="2117665138">
      <items count="7">
        <i x="0" s="1"/>
        <i x="5" s="1"/>
        <i x="4" s="1"/>
        <i x="3" s="1"/>
        <i x="1"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2E04AB39-3631-42E4-9089-5F71BA068B1F}" sourceName="stage">
  <pivotTables>
    <pivotTable tabId="34" name="PivotTable33"/>
  </pivotTables>
  <data>
    <tabular pivotCacheId="211766513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C5694C5F-8431-4593-A0E1-DED01FDCA709}" sourceName="Account Executive">
  <pivotTables>
    <pivotTable tabId="46" name="PivotTable44"/>
  </pivotTables>
  <data>
    <tabular pivotCacheId="535451128">
      <items count="9">
        <i x="0" s="1"/>
        <i x="2" s="1"/>
        <i x="4" s="1"/>
        <i x="3" s="1"/>
        <i x="6" s="1"/>
        <i x="8" s="1"/>
        <i x="7"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7E8522C7-E7E2-4BCD-A0E2-0BA75529E07E}" cache="Slicer_Account_Executive" caption="Account Executive" startItem="6" rowHeight="241300"/>
  <slicer name="Years (meeting_date) 1" xr10:uid="{8AF5C775-7820-47AB-8B32-227449996AD8}" cache="Slicer_Years__meeting_date" caption="Years (meeting_date)" rowHeight="241300"/>
  <slicer name="product_group 1" xr10:uid="{9814041D-96C3-4F4D-9E64-48EF8571240F}" cache="Slicer_product_group" caption="product_group" rowHeight="241300"/>
  <slicer name="stage 1" xr10:uid="{8FC04BE7-01AA-439C-882D-BDB68219129A}" cache="Slicer_stage" caption="stage" rowHeight="241300"/>
  <slicer name="Account Executive 3" xr10:uid="{4A802539-F4BE-40B2-B5ED-D93BCACCDBEA}" cache="Slicer_Account_Executive1" caption="Account Executiv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xr10:uid="{8AA70120-30AA-4885-8997-8698DB86F438}" cache="Slicer_product_group" caption="product_group"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FD1A598D-81AE-49C1-9446-591F3B9F90F4}" cache="Slicer_stage" caption="stag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76E4411B-B3C9-402D-8F3E-B1E6381BAB13}" cache="Slicer_Account_Executive" caption="Account Executive" rowHeight="241300"/>
  <slicer name="Years (meeting_date)" xr10:uid="{B8571879-DF39-4170-9359-405606809D96}" cache="Slicer_Years__meeting_date" caption="Years (meeting_dat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2" xr10:uid="{6276E7F6-6D25-459A-BA34-248B44A9738C}" cache="Slicer_Account_Executive1" caption="Account Executive" rowHeight="2413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9D4F5B-B422-4315-98EA-7B4BA6876544}" name="Table9" displayName="Table9" ref="A3:S431" totalsRowShown="0">
  <autoFilter ref="A3:S431" xr:uid="{C69D4F5B-B422-4315-98EA-7B4BA6876544}"/>
  <sortState xmlns:xlrd2="http://schemas.microsoft.com/office/spreadsheetml/2017/richdata2" ref="A4:S431">
    <sortCondition ref="L3:L431"/>
  </sortState>
  <tableColumns count="19">
    <tableColumn id="1" xr3:uid="{310716D8-C57F-4786-BDD7-194CFA21D496}" name="client_name"/>
    <tableColumn id="2" xr3:uid="{E68ED51E-960D-4B04-ADAD-9EC8C35563A2}" name="policy_number"/>
    <tableColumn id="3" xr3:uid="{E78A922B-539A-4E8B-ABA8-997B45E10FCC}" name="policy_status"/>
    <tableColumn id="4" xr3:uid="{FDFE0096-1414-429C-9FA8-C005D4A6858D}" name="policy_start_date" dataDxfId="7"/>
    <tableColumn id="5" xr3:uid="{6E383496-0C04-473D-9336-B38D3A5170CA}" name="policy_end_date" dataDxfId="6"/>
    <tableColumn id="6" xr3:uid="{127E226D-E72B-45F9-95D3-6014402B5A5C}" name="product_group"/>
    <tableColumn id="7" xr3:uid="{46845C1F-9610-4E26-9281-F56C1F7FF80E}" name="Account Id"/>
    <tableColumn id="8" xr3:uid="{B9FCB4EE-A366-45CC-BC92-292940540369}" name="Account Exe ID"/>
    <tableColumn id="9" xr3:uid="{ACD2E9F7-297A-4BA6-8644-F74B5C07B9B2}" name="branch_name"/>
    <tableColumn id="10" xr3:uid="{1301B15B-71AF-435E-955A-A564096D3850}" name="solution_group"/>
    <tableColumn id="11" xr3:uid="{9EE1A452-59D1-4082-BDBA-C8881B2647FB}" name="income_class"/>
    <tableColumn id="12" xr3:uid="{B3E1A332-9D2D-4AA1-8DD6-31F98FEA5F09}" name="Amount"/>
    <tableColumn id="13" xr3:uid="{6BB1FDAC-5BD4-41B6-8EA9-01CA3958EF7A}" name="income_due_date" dataDxfId="5"/>
    <tableColumn id="14" xr3:uid="{2B349120-0DB6-4DDE-8D12-391575ADC77B}" name="revenue_transaction_type"/>
    <tableColumn id="15" xr3:uid="{8C544EA3-8D82-411F-88FA-3B093319D8F1}" name="renewal_status"/>
    <tableColumn id="16" xr3:uid="{8E9817A1-89A1-4E85-9886-17BBC4801D8E}" name="lapse_reason"/>
    <tableColumn id="17" xr3:uid="{B813FFC8-4F57-46C6-BE2E-CB16D91AA448}" name="last_updated_date" dataDxfId="4"/>
    <tableColumn id="18" xr3:uid="{958307CC-3F88-46BD-8996-C5047667E553}" name="Salesperson ID"/>
    <tableColumn id="19" xr3:uid="{4B87F226-76CD-47F5-8F58-F9BD6FE2FABC}" name="Account Executiv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EBEF7D2-BE20-436A-893D-91E904016EBC}" name="Placed_Achivement" displayName="Placed_Achivement" ref="A1:S971" tableType="queryTable" totalsRowShown="0">
  <autoFilter ref="A1:S971" xr:uid="{AEBEF7D2-BE20-436A-893D-91E904016EBC}"/>
  <tableColumns count="19">
    <tableColumn id="1" xr3:uid="{C46F10C4-E7CE-4109-B391-5C8B04D339CD}" uniqueName="1" name="client_name" queryTableFieldId="1" dataDxfId="36"/>
    <tableColumn id="2" xr3:uid="{090D8CC0-CE88-47F2-A1E4-8F2F11F893B3}" uniqueName="2" name="policy_number" queryTableFieldId="2"/>
    <tableColumn id="3" xr3:uid="{5259B88A-0301-4656-8C25-A393FD3FEC19}" uniqueName="3" name="policy_status" queryTableFieldId="3" dataDxfId="35"/>
    <tableColumn id="4" xr3:uid="{C8DC5669-12A5-4E5B-9F8C-B79771863E54}" uniqueName="4" name="policy_start_date" queryTableFieldId="4" dataDxfId="34"/>
    <tableColumn id="5" xr3:uid="{9EFDF533-8CB7-43E7-B4C8-F1732443D12A}" uniqueName="5" name="policy_end_date" queryTableFieldId="5" dataDxfId="33"/>
    <tableColumn id="6" xr3:uid="{020C7EA0-7FB2-4FA4-BA4A-73A954F9AB36}" uniqueName="6" name="product_group" queryTableFieldId="6" dataDxfId="32"/>
    <tableColumn id="7" xr3:uid="{4F42DB5C-8569-49B3-8E7E-90E416FCFCF7}" uniqueName="7" name="Account Id" queryTableFieldId="7"/>
    <tableColumn id="8" xr3:uid="{83F7602A-6099-448A-BBF7-651769502AF3}" uniqueName="8" name="Account Exe ID" queryTableFieldId="8" dataDxfId="31"/>
    <tableColumn id="9" xr3:uid="{72C3C8BC-726A-44AA-8C73-D6ADB013CD78}" uniqueName="9" name="branch_name" queryTableFieldId="9" dataDxfId="30"/>
    <tableColumn id="10" xr3:uid="{DE574804-6050-4C76-911F-D3E5D1C6295B}" uniqueName="10" name="solution_group" queryTableFieldId="10" dataDxfId="29"/>
    <tableColumn id="11" xr3:uid="{921D8DFE-9928-4065-9EBB-3CCC50412D95}" uniqueName="11" name="income_class" queryTableFieldId="11" dataDxfId="28"/>
    <tableColumn id="12" xr3:uid="{3AFA3EC8-16BB-4987-8072-70AC6F584E11}" uniqueName="12" name="Amount" queryTableFieldId="12"/>
    <tableColumn id="13" xr3:uid="{C49C00C5-7502-4E72-9E62-70BF77C339F9}" uniqueName="13" name="income_due_date" queryTableFieldId="13" dataDxfId="27"/>
    <tableColumn id="14" xr3:uid="{1272230E-60EE-4109-B144-DBB61FB64084}" uniqueName="14" name="revenue_transaction_type" queryTableFieldId="14" dataDxfId="26"/>
    <tableColumn id="15" xr3:uid="{8F49BBAD-6B56-463A-A061-14E2F004C3D1}" uniqueName="15" name="renewal_status" queryTableFieldId="15" dataDxfId="25"/>
    <tableColumn id="16" xr3:uid="{3B6B0D6B-002E-4126-AA28-4933651EA8AD}" uniqueName="16" name="lapse_reason" queryTableFieldId="16" dataDxfId="24"/>
    <tableColumn id="17" xr3:uid="{E7A1F803-F22D-418D-8070-3BFB3C49B96A}" uniqueName="17" name="last_updated_date" queryTableFieldId="17" dataDxfId="23"/>
    <tableColumn id="18" xr3:uid="{F453C693-4802-40DE-A3DA-B9CACC5F78EA}" uniqueName="18" name="Salesperson ID" queryTableFieldId="18"/>
    <tableColumn id="19" xr3:uid="{06E5A96B-E812-4778-ABD7-B8B538438533}" uniqueName="19" name="Account Executive" queryTableFieldId="19" dataDxfId="2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4FDF8A-C140-4D14-9FE3-DD64D4299925}" name="brokerage_202001231040" displayName="brokerage_202001231040" ref="A1:Q962" tableType="queryTable" totalsRowShown="0">
  <autoFilter ref="A1:Q962" xr:uid="{B44FDF8A-C140-4D14-9FE3-DD64D4299925}"/>
  <tableColumns count="17">
    <tableColumn id="1" xr3:uid="{E39B1BF7-B0BF-4718-AD0C-243A0DF122EA}" uniqueName="1" name="client_name" queryTableFieldId="1" dataDxfId="21"/>
    <tableColumn id="2" xr3:uid="{C2589B8F-8180-4020-9E05-0D069171580B}" uniqueName="2" name="policy_number" queryTableFieldId="2"/>
    <tableColumn id="3" xr3:uid="{54A898DA-CA34-4862-98FD-C9BDAAABFE30}" uniqueName="3" name="policy_status" queryTableFieldId="3" dataDxfId="20"/>
    <tableColumn id="4" xr3:uid="{B3AFA2FD-69BE-4228-A372-FE60FE6C7344}" uniqueName="4" name="policy_start_date" queryTableFieldId="4" dataDxfId="19"/>
    <tableColumn id="5" xr3:uid="{3912FB7A-42A3-4D46-AA5E-FE2C61AD75DC}" uniqueName="5" name="policy_end_date" queryTableFieldId="5" dataDxfId="18"/>
    <tableColumn id="6" xr3:uid="{BD00F743-0772-45DF-A423-AFDB4A22E445}" uniqueName="6" name="product_group" queryTableFieldId="6" dataDxfId="17"/>
    <tableColumn id="7" xr3:uid="{A62480CB-B4CB-48AA-B29D-52E739226EC0}" uniqueName="7" name="Account Id" queryTableFieldId="7"/>
    <tableColumn id="8" xr3:uid="{20D42D86-F5D0-42C0-AD3B-A4348A5DC6EC}" uniqueName="8" name="Account Exe ID" queryTableFieldId="8" dataDxfId="16"/>
    <tableColumn id="9" xr3:uid="{453933C8-4A59-4ADB-8DA8-6104D0585CE4}" uniqueName="9" name="branch_name" queryTableFieldId="9" dataDxfId="15"/>
    <tableColumn id="10" xr3:uid="{D3C2F29D-5458-45C4-B1EB-81C7F0407FFD}" uniqueName="10" name="solution_group" queryTableFieldId="10" dataDxfId="14"/>
    <tableColumn id="11" xr3:uid="{CCB3DB4B-971C-4A0E-A27C-7819B6207AFF}" uniqueName="11" name="income_class" queryTableFieldId="11" dataDxfId="13"/>
    <tableColumn id="12" xr3:uid="{B6B9F1D3-D3A0-4081-8221-C91E1BBCC4F6}" uniqueName="12" name="Amount" queryTableFieldId="12"/>
    <tableColumn id="13" xr3:uid="{94836808-1858-4E7F-B663-12E5DAC1FB9A}" uniqueName="13" name="income_due_date" queryTableFieldId="13" dataDxfId="12"/>
    <tableColumn id="14" xr3:uid="{5A33717B-299A-4B84-8564-116369DF2C79}" uniqueName="14" name="revenue_transaction_type" queryTableFieldId="14" dataDxfId="11"/>
    <tableColumn id="15" xr3:uid="{B01E3C97-4B76-4151-966E-E4E509840F79}" uniqueName="15" name="renewal_status" queryTableFieldId="15" dataDxfId="10"/>
    <tableColumn id="16" xr3:uid="{FCB6E67B-66BA-48D4-BA15-6A5E15DF264A}" uniqueName="16" name="lapse_reason" queryTableFieldId="16" dataDxfId="9"/>
    <tableColumn id="17" xr3:uid="{BD6C8299-9B5C-4D01-85E5-E184069BB6DC}" uniqueName="17" name="last_updated_date" queryTableFieldId="17"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5345D75-537C-4031-B24B-C324F4DB6948}" name="Table_ExternalData_1" displayName="Table_ExternalData_1" ref="A3:Q428" tableType="queryTable" totalsRowShown="0">
  <autoFilter ref="A3:Q428" xr:uid="{D5345D75-537C-4031-B24B-C324F4DB6948}"/>
  <tableColumns count="17">
    <tableColumn id="1" xr3:uid="{DABD928F-570F-4CE0-8833-D223E8F173E1}" uniqueName="1" name="brokerage_202001231040[client_name]" queryTableFieldId="1"/>
    <tableColumn id="2" xr3:uid="{84716CA3-65AB-4180-B207-1006863CF733}" uniqueName="2" name="brokerage_202001231040[policy_number]" queryTableFieldId="2"/>
    <tableColumn id="3" xr3:uid="{D7B05D3A-A5FF-4F4E-BCDE-BBABE25C0FF9}" uniqueName="3" name="brokerage_202001231040[policy_status]" queryTableFieldId="3"/>
    <tableColumn id="4" xr3:uid="{5B75CC6C-E565-4ED3-A5F6-335F87F60EEC}" uniqueName="4" name="brokerage_202001231040[policy_start_date]" queryTableFieldId="4" dataDxfId="3"/>
    <tableColumn id="5" xr3:uid="{81862F12-FA8C-4FB6-8700-B2370AAC75E1}" uniqueName="5" name="brokerage_202001231040[policy_end_date]" queryTableFieldId="5" dataDxfId="2"/>
    <tableColumn id="6" xr3:uid="{45BE1327-0C93-4D05-B80C-186112188336}" uniqueName="6" name="brokerage_202001231040[product_group]" queryTableFieldId="6"/>
    <tableColumn id="7" xr3:uid="{0880DF6D-8C1C-47D5-9A4A-289DA7CAA1D1}" uniqueName="7" name="brokerage_202001231040[Account Id]" queryTableFieldId="7"/>
    <tableColumn id="8" xr3:uid="{AAD375C0-BADF-48CB-853C-A37BE959A0C4}" uniqueName="8" name="brokerage_202001231040[Account Exe ID]" queryTableFieldId="8"/>
    <tableColumn id="9" xr3:uid="{86E2AA4A-83C5-4732-A71F-569890083D88}" uniqueName="9" name="brokerage_202001231040[branch_name]" queryTableFieldId="9"/>
    <tableColumn id="10" xr3:uid="{0D6D0D4C-4E75-4092-A30B-80BF624EFF1B}" uniqueName="10" name="brokerage_202001231040[solution_group]" queryTableFieldId="10"/>
    <tableColumn id="11" xr3:uid="{BAC79020-A595-44F2-B2E2-A054C9659079}" uniqueName="11" name="brokerage_202001231040[income_class]" queryTableFieldId="11"/>
    <tableColumn id="12" xr3:uid="{B477DBB0-D4A2-4B2C-B385-F02C0A8C62C5}" uniqueName="12" name="brokerage_202001231040[Amount]" queryTableFieldId="12"/>
    <tableColumn id="13" xr3:uid="{FCAAE7AC-52A5-4695-9172-967185095FB8}" uniqueName="13" name="brokerage_202001231040[income_due_date]" queryTableFieldId="13" dataDxfId="1"/>
    <tableColumn id="14" xr3:uid="{91F9155C-F079-4BBE-B4F5-78BB416771A3}" uniqueName="14" name="brokerage_202001231040[revenue_transaction_type]" queryTableFieldId="14"/>
    <tableColumn id="15" xr3:uid="{16003D6A-D43C-405A-A267-4906E6F53E6E}" uniqueName="15" name="brokerage_202001231040[renewal_status]" queryTableFieldId="15"/>
    <tableColumn id="16" xr3:uid="{88049E69-93A9-414F-9F0F-7EBFB7459BAB}" uniqueName="16" name="brokerage_202001231040[lapse_reason]" queryTableFieldId="16"/>
    <tableColumn id="17" xr3:uid="{F27FF6F2-340F-4B96-8DE7-1F56E836B9D3}" uniqueName="17" name="brokerage_202001231040[last_updated_date]" queryTableFieldId="17"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A176E6-4444-40ED-8130-5F8D068B4423}" name="Table2" displayName="Table2" ref="A3:M9" totalsRowShown="0">
  <autoFilter ref="A3:M9" xr:uid="{12A176E6-4444-40ED-8130-5F8D068B4423}"/>
  <sortState xmlns:xlrd2="http://schemas.microsoft.com/office/spreadsheetml/2017/richdata2" ref="A4:M9">
    <sortCondition ref="A3:A9"/>
  </sortState>
  <tableColumns count="13">
    <tableColumn id="1" xr3:uid="{E612D81C-291A-4B47-AB79-E371E2022457}" name="opportunity_name"/>
    <tableColumn id="2" xr3:uid="{1FAB0340-329E-4B94-A93B-60831370ADE6}" name="opportunity_id"/>
    <tableColumn id="3" xr3:uid="{CB821C42-8525-4D04-8E35-BFAA61360116}" name="Account Exe Id"/>
    <tableColumn id="4" xr3:uid="{B2CAC96E-0878-45E1-972B-2D88DECA65E2}" name="Account Executive"/>
    <tableColumn id="5" xr3:uid="{19E8AA91-41FF-4558-AEF4-32CEB06F22F8}" name="premium_amount"/>
    <tableColumn id="6" xr3:uid="{B5B7F553-B949-4528-AFA9-70D1E264B8AE}" name="revenue_amount"/>
    <tableColumn id="7" xr3:uid="{D29EC8F7-09C9-4F48-A8EC-0D296470C3AF}" name="closing_date" dataDxfId="71"/>
    <tableColumn id="8" xr3:uid="{C240CF29-83B4-48C7-AD58-89804C0408BC}" name="stage"/>
    <tableColumn id="9" xr3:uid="{DD69A8E9-29D2-448A-B6C5-275C7A76E7F4}" name="branch"/>
    <tableColumn id="10" xr3:uid="{C123F4F5-63CA-4060-9F50-A3FF6E3968E0}" name="specialty"/>
    <tableColumn id="11" xr3:uid="{A387ED24-607B-4005-A02A-46554DD0B5A4}" name="product_group"/>
    <tableColumn id="12" xr3:uid="{874B1272-0F3E-474A-96E3-F1F6D2D5BC0F}" name="product_sub_group"/>
    <tableColumn id="13" xr3:uid="{1E065958-D404-4F28-9D99-1E404661AC7A}" name="risk_detail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F07F7BC-A87D-4C1E-A949-1FA9102D42D0}" name="gcrm_opportunity_202001231041" displayName="gcrm_opportunity_202001231041" ref="A1:M50" tableType="queryTable" totalsRowShown="0">
  <autoFilter ref="A1:M50" xr:uid="{AF07F7BC-A87D-4C1E-A949-1FA9102D42D0}"/>
  <tableColumns count="13">
    <tableColumn id="1" xr3:uid="{FC943CA5-74E4-44BD-8575-9B7AACEE202F}" uniqueName="1" name="opportunity_name" queryTableFieldId="1" dataDxfId="70"/>
    <tableColumn id="2" xr3:uid="{1E4D16B3-5ADA-4209-9822-2D1F046D1CEA}" uniqueName="2" name="opportunity_id" queryTableFieldId="2" dataDxfId="69"/>
    <tableColumn id="3" xr3:uid="{1C767A39-82AF-4463-BA8C-2053BD5250D9}" uniqueName="3" name="Account Exe Id" queryTableFieldId="3"/>
    <tableColumn id="4" xr3:uid="{DC33C7C7-65DA-4445-90C0-ED05A389E115}" uniqueName="4" name="Account Executive" queryTableFieldId="4" dataDxfId="68"/>
    <tableColumn id="5" xr3:uid="{6175B7D8-7588-4643-834A-961D6A8739BF}" uniqueName="5" name="premium_amount" queryTableFieldId="5"/>
    <tableColumn id="6" xr3:uid="{F1784D65-D395-42BF-832B-9696B553C443}" uniqueName="6" name="revenue_amount" queryTableFieldId="6"/>
    <tableColumn id="7" xr3:uid="{07744CC3-7DDD-42D0-97B6-EF9813997E72}" uniqueName="7" name="closing_date" queryTableFieldId="7" dataDxfId="67"/>
    <tableColumn id="8" xr3:uid="{AF4A6A8D-1D56-4C04-B0DF-77AF557E807A}" uniqueName="8" name="stage" queryTableFieldId="8" dataDxfId="66"/>
    <tableColumn id="9" xr3:uid="{2A86B855-236E-441B-B761-E7AEBA9ABA99}" uniqueName="9" name="branch" queryTableFieldId="9" dataDxfId="65"/>
    <tableColumn id="10" xr3:uid="{10236ADA-0105-413C-9042-930FFBB3CAA8}" uniqueName="10" name="specialty" queryTableFieldId="10" dataDxfId="64"/>
    <tableColumn id="11" xr3:uid="{5C2E289D-2C6E-4BEA-8CA4-C492F7803121}" uniqueName="11" name="product_group" queryTableFieldId="11" dataDxfId="63"/>
    <tableColumn id="12" xr3:uid="{14E2B076-2E4B-44A6-B9D4-CB89BF868FAC}" uniqueName="12" name="product_sub_group" queryTableFieldId="12" dataDxfId="62"/>
    <tableColumn id="13" xr3:uid="{E1A61EF9-B706-40C9-9E48-281D50A321FF}" uniqueName="13" name="risk_details" queryTableFieldId="13" dataDxfId="6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7EA27E-883A-4BDF-A6BF-7E8399B218B8}" name="meeting_list_202001231041" displayName="meeting_list_202001231041" ref="A1:E35" tableType="queryTable" totalsRowShown="0">
  <autoFilter ref="A1:E35" xr:uid="{EA7EA27E-883A-4BDF-A6BF-7E8399B218B8}"/>
  <tableColumns count="5">
    <tableColumn id="1" xr3:uid="{23F26622-4E9A-4254-A7A1-6BF717508C3F}" uniqueName="1" name="Account Exe ID" queryTableFieldId="1"/>
    <tableColumn id="2" xr3:uid="{B86D687C-6584-448F-B47B-0867A0A793D1}" uniqueName="2" name="Account Executive" queryTableFieldId="2" dataDxfId="60"/>
    <tableColumn id="3" xr3:uid="{EF2FAE8E-D607-4377-9E4D-AF290F09F50B}" uniqueName="3" name="branch_name" queryTableFieldId="3" dataDxfId="59"/>
    <tableColumn id="4" xr3:uid="{799C95EC-9B5B-4BF5-B6C0-2BBFA3672996}" uniqueName="4" name="global_attendees" queryTableFieldId="4" dataDxfId="58"/>
    <tableColumn id="5" xr3:uid="{51D8B5C6-2D3D-4AB6-8ED6-D78E661784E5}" uniqueName="5" name="meeting_date" queryTableFieldId="5" dataDxfId="5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A7D9E53-3751-4A65-A7D6-220E3148299F}" name="Table10" displayName="Table10" ref="A3:L37" totalsRowShown="0">
  <autoFilter ref="A3:L37" xr:uid="{9A7D9E53-3751-4A65-A7D6-220E3148299F}"/>
  <sortState xmlns:xlrd2="http://schemas.microsoft.com/office/spreadsheetml/2017/richdata2" ref="A4:L37">
    <sortCondition ref="B3:B37"/>
  </sortState>
  <tableColumns count="12">
    <tableColumn id="1" xr3:uid="{EE719942-8145-4B61-BD82-210517176391}" name="invoice_number"/>
    <tableColumn id="2" xr3:uid="{4B8159D4-993D-464C-970C-3823FE5FADCD}" name="invoice_date" dataDxfId="56"/>
    <tableColumn id="3" xr3:uid="{18F75472-0DE8-427E-9BDD-1E2FA5866653}" name="revenue_transaction_type"/>
    <tableColumn id="4" xr3:uid="{23DE5E94-4FC3-4479-B049-075FF3C1AFDB}" name="branch_name"/>
    <tableColumn id="5" xr3:uid="{D84A7827-A0E3-4B67-8EF5-386886C9482B}" name="solution_group"/>
    <tableColumn id="6" xr3:uid="{89E98E8E-F69B-4789-A58F-68CD4CF050EE}" name="Account Exe ID"/>
    <tableColumn id="7" xr3:uid="{1260DAB7-17D4-4CCD-9095-BA6058D06EA1}" name="Account Executive"/>
    <tableColumn id="8" xr3:uid="{95619981-AF74-4693-9239-65B42CDC0196}" name="income_class"/>
    <tableColumn id="9" xr3:uid="{1FAA582D-FE39-42AA-8E7F-4B2EC0A6F783}" name="client_name"/>
    <tableColumn id="10" xr3:uid="{AB6CE66C-07A8-4096-B60D-B518A179DC7E}" name="policy_number"/>
    <tableColumn id="11" xr3:uid="{AF1999A0-304D-4000-A2E8-BF7D9A8A4739}" name="Amount"/>
    <tableColumn id="12" xr3:uid="{F8A49A21-5D38-41A3-B6BB-BE7DCC7823D8}" name="income_due_date" dataDxfId="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D08AC7-10AC-483D-8E3D-C05CBD6AC8F2}" name="invoice_202001231041" displayName="invoice_202001231041" ref="A1:L205" tableType="queryTable" totalsRowShown="0">
  <autoFilter ref="A1:L205" xr:uid="{95D08AC7-10AC-483D-8E3D-C05CBD6AC8F2}"/>
  <tableColumns count="12">
    <tableColumn id="1" xr3:uid="{64D719E8-00B0-46CF-BBE4-CF8332583FB7}" uniqueName="1" name="invoice_number" queryTableFieldId="1"/>
    <tableColumn id="2" xr3:uid="{709EA03F-4C4F-48D7-9372-82868F1F469D}" uniqueName="2" name="invoice_date" queryTableFieldId="2" dataDxfId="54"/>
    <tableColumn id="3" xr3:uid="{F2783093-6A29-4F47-A6D2-711BD36101C3}" uniqueName="3" name="revenue_transaction_type" queryTableFieldId="3" dataDxfId="53"/>
    <tableColumn id="4" xr3:uid="{010A6E29-8C5C-4066-B470-8CBAEEEF4757}" uniqueName="4" name="branch_name" queryTableFieldId="4" dataDxfId="52"/>
    <tableColumn id="5" xr3:uid="{CF49D6CC-669C-4253-B930-8A2794C0FF3F}" uniqueName="5" name="solution_group" queryTableFieldId="5" dataDxfId="51"/>
    <tableColumn id="6" xr3:uid="{E5ED5726-EB4D-4D47-8AC9-C1FAD8957C26}" uniqueName="6" name="Account Exe ID" queryTableFieldId="6"/>
    <tableColumn id="7" xr3:uid="{1B2211BB-B60F-45B1-BB7E-4E050EB0659A}" uniqueName="7" name="Account Executive" queryTableFieldId="7" dataDxfId="50"/>
    <tableColumn id="8" xr3:uid="{ACB0BBE0-7C8C-4CAA-AAB4-92C30A60898D}" uniqueName="8" name="income_class" queryTableFieldId="8" dataDxfId="49"/>
    <tableColumn id="9" xr3:uid="{C1EF58C2-3612-4C4E-96F4-9943B25797AE}" uniqueName="9" name="client_name" queryTableFieldId="9" dataDxfId="48"/>
    <tableColumn id="10" xr3:uid="{821BC9DF-5493-4A66-B112-05BE18B74168}" uniqueName="10" name="policy_number" queryTableFieldId="10"/>
    <tableColumn id="11" xr3:uid="{BCCD414D-78B8-45AE-9967-21FA06CFCC84}" uniqueName="11" name="Amount" queryTableFieldId="11"/>
    <tableColumn id="12" xr3:uid="{4FCE5B03-8835-486E-B3B5-982025301821}" uniqueName="12" name="income_due_date" queryTableFieldId="12" dataDxfId="4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D89DAB-7D71-4C3C-BF80-0E17542AD9E6}" name="NN_EN_EE_Indi_bdgt__20012020" displayName="NN_EN_EE_Indi_bdgt__20012020" ref="A1:G19" tableType="queryTable" totalsRowShown="0">
  <autoFilter ref="A1:G19" xr:uid="{E5D89DAB-7D71-4C3C-BF80-0E17542AD9E6}"/>
  <tableColumns count="7">
    <tableColumn id="1" xr3:uid="{F88DB76E-F7D5-4B4E-9ACF-C2FB2A35F792}" uniqueName="1" name="Branch" queryTableFieldId="1" dataDxfId="46"/>
    <tableColumn id="2" xr3:uid="{7335F08F-9BDA-4EFC-B2B0-9EFE969551BF}" uniqueName="2" name="Sales person ID" queryTableFieldId="2"/>
    <tableColumn id="3" xr3:uid="{7EF998C9-DEB7-4273-9F93-61E82A3B42A8}" uniqueName="3" name="Employee Name" queryTableFieldId="3" dataDxfId="45"/>
    <tableColumn id="4" xr3:uid="{6BCA4119-A8FC-4A3D-B128-4CF88B5A0928}" uniqueName="4" name="New Role2" queryTableFieldId="4" dataDxfId="44"/>
    <tableColumn id="5" xr3:uid="{3D4ECF4F-B9F6-4708-A837-04D22A9BB533}" uniqueName="5" name="New Budget" queryTableFieldId="5"/>
    <tableColumn id="6" xr3:uid="{174C2EDD-8DC3-4BDB-8197-FBE9E61939FF}" uniqueName="6" name="Cross sell bugdet" queryTableFieldId="6"/>
    <tableColumn id="7" xr3:uid="{54178636-E93B-4533-921A-DA31CC70A542}" uniqueName="7" name="Renewal Budget" queryTableField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C7E77F-CBFD-4AF5-8915-8D3A11092E87}" name="fees_202001231041" displayName="fees_202001231041" ref="A1:I10" tableType="queryTable" totalsRowShown="0">
  <autoFilter ref="A1:I10" xr:uid="{F1C7E77F-CBFD-4AF5-8915-8D3A11092E87}"/>
  <tableColumns count="9">
    <tableColumn id="1" xr3:uid="{84FCB321-05A9-4DEB-BAE4-BC37B9409461}" uniqueName="1" name="client_name" queryTableFieldId="1" dataDxfId="43"/>
    <tableColumn id="2" xr3:uid="{5CD9A4E9-4519-406C-B622-CF1E902C9BB7}" uniqueName="2" name="branch_name" queryTableFieldId="2" dataDxfId="42"/>
    <tableColumn id="3" xr3:uid="{F8D46C9E-AC54-4B1D-80C4-D5B1B4E03C14}" uniqueName="3" name="solution_group" queryTableFieldId="3" dataDxfId="41"/>
    <tableColumn id="4" xr3:uid="{811B8D36-F35B-4974-8125-CCDC4F130BA6}" uniqueName="4" name="Salesperson ID" queryTableFieldId="4"/>
    <tableColumn id="5" xr3:uid="{A35B479F-8652-41B5-8D37-504BF1931BFA}" uniqueName="5" name="Account Executive" queryTableFieldId="5" dataDxfId="40"/>
    <tableColumn id="6" xr3:uid="{F02EFA38-AF51-47DF-B2A5-CAC0A59F52F6}" uniqueName="6" name="income_class" queryTableFieldId="6" dataDxfId="39"/>
    <tableColumn id="7" xr3:uid="{69AB73D6-B0AF-4CFB-ABBF-C8D1DC4E1461}" uniqueName="7" name="Amount" queryTableFieldId="7"/>
    <tableColumn id="8" xr3:uid="{D5E50F42-2CAF-4193-8DC6-C2D3697DC079}" uniqueName="8" name="income_due_date" queryTableFieldId="8" dataDxfId="38"/>
    <tableColumn id="9" xr3:uid="{BEB9D740-E660-4319-9291-D90C9DF8EE4D}" uniqueName="9" name="revenue_transaction_type" queryTableFieldId="9" dataDxf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6.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1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6.xml.rels><?xml version="1.0" encoding="UTF-8" standalone="yes"?>
<Relationships xmlns="http://schemas.openxmlformats.org/package/2006/relationships"><Relationship Id="rId1" Type="http://schemas.openxmlformats.org/officeDocument/2006/relationships/pivotTable" Target="../pivotTables/pivotTable23.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BC162-B864-4D3C-980A-E13A0E0B93E4}">
  <dimension ref="A1:T30"/>
  <sheetViews>
    <sheetView tabSelected="1" workbookViewId="0">
      <selection activeCell="R29" sqref="R29"/>
    </sheetView>
  </sheetViews>
  <sheetFormatPr defaultRowHeight="14.5" x14ac:dyDescent="0.35"/>
  <cols>
    <col min="3" max="3" width="12.54296875" customWidth="1"/>
  </cols>
  <sheetData>
    <row r="1" spans="1:20" x14ac:dyDescent="0.35">
      <c r="A1" s="14"/>
      <c r="B1" s="14"/>
      <c r="C1" s="14"/>
      <c r="D1" s="14"/>
      <c r="E1" s="14"/>
      <c r="F1" s="14"/>
      <c r="G1" s="14"/>
      <c r="H1" s="14"/>
      <c r="I1" s="14"/>
      <c r="J1" s="14"/>
      <c r="K1" s="14"/>
      <c r="L1" s="14"/>
      <c r="M1" s="14"/>
      <c r="N1" s="14"/>
      <c r="O1" s="14"/>
      <c r="P1" s="14"/>
      <c r="Q1" s="14"/>
      <c r="R1" s="14"/>
      <c r="S1" s="14"/>
      <c r="T1" s="14"/>
    </row>
    <row r="2" spans="1:20" x14ac:dyDescent="0.35">
      <c r="A2" s="14"/>
      <c r="B2" s="14"/>
      <c r="C2" s="14"/>
      <c r="D2" s="14"/>
      <c r="E2" s="14"/>
      <c r="F2" s="14"/>
      <c r="G2" s="14"/>
      <c r="H2" s="14"/>
      <c r="I2" s="14"/>
      <c r="J2" s="14"/>
      <c r="K2" s="14"/>
      <c r="L2" s="14"/>
      <c r="M2" s="14"/>
      <c r="N2" s="14"/>
      <c r="O2" s="14"/>
      <c r="P2" s="14"/>
      <c r="Q2" s="14"/>
      <c r="R2" s="14"/>
      <c r="S2" s="14"/>
      <c r="T2" s="14"/>
    </row>
    <row r="3" spans="1:20" x14ac:dyDescent="0.35">
      <c r="A3" s="14"/>
      <c r="B3" s="14"/>
      <c r="C3" s="14"/>
      <c r="D3" s="14"/>
      <c r="E3" s="14"/>
      <c r="F3" s="14"/>
      <c r="G3" s="14"/>
      <c r="H3" s="14"/>
      <c r="I3" s="14"/>
      <c r="J3" s="14"/>
      <c r="K3" s="14"/>
      <c r="L3" s="14"/>
      <c r="M3" s="14"/>
      <c r="N3" s="14"/>
      <c r="O3" s="14"/>
      <c r="P3" s="14"/>
      <c r="Q3" s="14"/>
      <c r="R3" s="14"/>
      <c r="S3" s="14"/>
      <c r="T3" s="14"/>
    </row>
    <row r="4" spans="1:20" x14ac:dyDescent="0.35">
      <c r="A4" s="14"/>
      <c r="B4" s="14"/>
      <c r="C4" s="14"/>
      <c r="D4" s="14"/>
      <c r="E4" s="14"/>
      <c r="F4" s="14"/>
      <c r="G4" s="14"/>
      <c r="H4" s="14"/>
      <c r="I4" s="14"/>
      <c r="J4" s="14"/>
      <c r="K4" s="14"/>
      <c r="L4" s="14"/>
      <c r="M4" s="14"/>
      <c r="N4" s="14"/>
      <c r="O4" s="14"/>
      <c r="P4" s="14"/>
      <c r="Q4" s="14"/>
      <c r="R4" s="14"/>
      <c r="S4" s="14"/>
      <c r="T4" s="14"/>
    </row>
    <row r="5" spans="1:20" x14ac:dyDescent="0.35">
      <c r="A5" s="14"/>
      <c r="B5" s="14"/>
      <c r="C5" s="14"/>
      <c r="D5" s="14"/>
      <c r="E5" s="14"/>
      <c r="F5" s="14"/>
      <c r="G5" s="14"/>
      <c r="H5" s="14"/>
      <c r="I5" s="14"/>
      <c r="J5" s="14"/>
      <c r="K5" s="14"/>
      <c r="L5" s="14"/>
      <c r="M5" s="14"/>
      <c r="N5" s="14"/>
      <c r="O5" s="14"/>
      <c r="P5" s="14"/>
      <c r="Q5" s="14"/>
      <c r="R5" s="14"/>
      <c r="S5" s="14"/>
      <c r="T5" s="14"/>
    </row>
    <row r="6" spans="1:20" x14ac:dyDescent="0.35">
      <c r="A6" s="14"/>
      <c r="B6" s="14"/>
      <c r="C6" s="14"/>
      <c r="D6" s="14"/>
      <c r="E6" s="14"/>
      <c r="F6" s="14"/>
      <c r="G6" s="14"/>
      <c r="H6" s="14"/>
      <c r="I6" s="14"/>
      <c r="J6" s="14"/>
      <c r="K6" s="14"/>
      <c r="L6" s="14"/>
      <c r="M6" s="14"/>
      <c r="N6" s="14"/>
      <c r="O6" s="14"/>
      <c r="P6" s="14"/>
      <c r="Q6" s="14"/>
      <c r="R6" s="14"/>
      <c r="S6" s="14"/>
      <c r="T6" s="14"/>
    </row>
    <row r="7" spans="1:20" x14ac:dyDescent="0.35">
      <c r="A7" s="14"/>
      <c r="B7" s="14"/>
      <c r="C7" s="14"/>
      <c r="D7" s="14"/>
      <c r="E7" s="14"/>
      <c r="F7" s="14"/>
      <c r="G7" s="14"/>
      <c r="H7" s="14"/>
      <c r="I7" s="14"/>
      <c r="J7" s="14"/>
      <c r="K7" s="14"/>
      <c r="L7" s="14"/>
      <c r="M7" s="14"/>
      <c r="N7" s="14"/>
      <c r="O7" s="14"/>
      <c r="P7" s="14"/>
      <c r="Q7" s="14"/>
      <c r="R7" s="14"/>
      <c r="S7" s="14"/>
      <c r="T7" s="14"/>
    </row>
    <row r="8" spans="1:20" x14ac:dyDescent="0.35">
      <c r="A8" s="14"/>
      <c r="B8" s="14"/>
      <c r="C8" s="14"/>
      <c r="D8" s="14"/>
      <c r="E8" s="14"/>
      <c r="F8" s="14"/>
      <c r="G8" s="14"/>
      <c r="H8" s="14"/>
      <c r="I8" s="14"/>
      <c r="J8" s="14"/>
      <c r="K8" s="14"/>
      <c r="L8" s="14"/>
      <c r="M8" s="14"/>
      <c r="N8" s="14"/>
      <c r="O8" s="14"/>
      <c r="P8" s="14"/>
      <c r="Q8" s="14"/>
      <c r="R8" s="14"/>
      <c r="S8" s="14"/>
      <c r="T8" s="14"/>
    </row>
    <row r="9" spans="1:20" x14ac:dyDescent="0.35">
      <c r="A9" s="14"/>
      <c r="B9" s="14"/>
      <c r="C9" s="14"/>
      <c r="D9" s="14"/>
      <c r="E9" s="14"/>
      <c r="F9" s="14"/>
      <c r="G9" s="14"/>
      <c r="H9" s="14"/>
      <c r="I9" s="14"/>
      <c r="J9" s="14"/>
      <c r="K9" s="14"/>
      <c r="L9" s="14"/>
      <c r="M9" s="14"/>
      <c r="N9" s="14"/>
      <c r="O9" s="14"/>
      <c r="P9" s="14"/>
      <c r="Q9" s="14"/>
      <c r="R9" s="14"/>
      <c r="S9" s="14"/>
      <c r="T9" s="14"/>
    </row>
    <row r="10" spans="1:20" x14ac:dyDescent="0.35">
      <c r="A10" s="14"/>
      <c r="B10" s="14"/>
      <c r="C10" s="14"/>
      <c r="D10" s="14"/>
      <c r="E10" s="14"/>
      <c r="F10" s="14"/>
      <c r="G10" s="14"/>
      <c r="H10" s="14"/>
      <c r="I10" s="14"/>
      <c r="J10" s="14"/>
      <c r="K10" s="14"/>
      <c r="L10" s="14"/>
      <c r="M10" s="14"/>
      <c r="N10" s="14"/>
      <c r="O10" s="20"/>
      <c r="P10" s="14"/>
      <c r="Q10" s="14"/>
      <c r="R10" s="14"/>
      <c r="S10" s="14"/>
      <c r="T10" s="14"/>
    </row>
    <row r="11" spans="1:20" x14ac:dyDescent="0.35">
      <c r="A11" s="14"/>
      <c r="B11" s="26"/>
      <c r="C11" s="14"/>
      <c r="D11" s="14"/>
      <c r="E11" s="14"/>
      <c r="F11" s="14"/>
      <c r="G11" s="14"/>
      <c r="H11" s="14"/>
      <c r="I11" s="14"/>
      <c r="J11" s="14"/>
      <c r="K11" s="14"/>
      <c r="L11" s="14"/>
      <c r="M11" s="14"/>
      <c r="N11" s="14"/>
      <c r="O11" s="14"/>
      <c r="P11" s="14"/>
      <c r="Q11" s="14"/>
      <c r="R11" s="14"/>
      <c r="S11" s="14"/>
      <c r="T11" s="14"/>
    </row>
    <row r="12" spans="1:20" x14ac:dyDescent="0.35">
      <c r="A12" s="14"/>
      <c r="B12" s="25"/>
      <c r="E12" s="24"/>
      <c r="F12" s="24"/>
      <c r="G12" s="14"/>
      <c r="H12" s="14"/>
      <c r="I12" s="14"/>
      <c r="J12" s="14"/>
      <c r="K12" s="14"/>
      <c r="L12" s="14"/>
      <c r="M12" s="14"/>
      <c r="N12" s="14"/>
      <c r="O12" s="14"/>
      <c r="P12" s="14"/>
      <c r="Q12" s="14"/>
      <c r="R12" s="14"/>
      <c r="S12" s="14"/>
      <c r="T12" s="14"/>
    </row>
    <row r="13" spans="1:20" x14ac:dyDescent="0.35">
      <c r="A13" s="14"/>
      <c r="B13" s="14"/>
      <c r="E13" s="24"/>
      <c r="F13" s="24"/>
      <c r="G13" s="14"/>
      <c r="H13" s="14"/>
      <c r="I13" s="14"/>
      <c r="J13" s="14"/>
      <c r="K13" s="14"/>
      <c r="L13" s="14"/>
      <c r="M13" s="14"/>
      <c r="N13" s="14"/>
      <c r="O13" s="14"/>
      <c r="P13" s="14"/>
      <c r="Q13" s="14"/>
      <c r="R13" s="14"/>
      <c r="S13" s="14"/>
      <c r="T13" s="14"/>
    </row>
    <row r="14" spans="1:20" x14ac:dyDescent="0.35">
      <c r="A14" s="14"/>
      <c r="B14" s="14"/>
      <c r="C14" s="14"/>
      <c r="D14" s="14"/>
      <c r="E14" s="14"/>
      <c r="F14" s="14"/>
      <c r="G14" s="14"/>
      <c r="H14" s="14"/>
      <c r="I14" s="14"/>
      <c r="J14" s="14"/>
      <c r="K14" s="14"/>
      <c r="L14" s="14"/>
      <c r="M14" s="14"/>
      <c r="N14" s="14"/>
      <c r="O14" s="14"/>
      <c r="P14" s="14"/>
      <c r="Q14" s="14"/>
      <c r="R14" s="14"/>
      <c r="S14" s="14"/>
      <c r="T14" s="14"/>
    </row>
    <row r="15" spans="1:20" x14ac:dyDescent="0.35">
      <c r="A15" s="14"/>
      <c r="B15" s="14"/>
      <c r="C15" s="14"/>
      <c r="D15" s="14"/>
      <c r="E15" s="14"/>
      <c r="F15" s="14"/>
      <c r="G15" s="14"/>
      <c r="H15" s="14"/>
      <c r="I15" s="14"/>
      <c r="J15" s="14"/>
      <c r="K15" s="14"/>
      <c r="L15" s="14"/>
      <c r="M15" s="14"/>
      <c r="N15" s="14"/>
      <c r="O15" s="14"/>
      <c r="P15" s="14"/>
      <c r="Q15" s="14"/>
      <c r="R15" s="14"/>
      <c r="S15" s="14"/>
      <c r="T15" s="14"/>
    </row>
    <row r="16" spans="1:20" x14ac:dyDescent="0.35">
      <c r="A16" s="14"/>
      <c r="B16" s="14"/>
      <c r="C16" s="14"/>
      <c r="D16" s="14"/>
      <c r="E16" s="14"/>
      <c r="F16" s="14"/>
      <c r="G16" s="14"/>
      <c r="H16" s="14"/>
      <c r="I16" s="14"/>
      <c r="J16" s="14"/>
      <c r="K16" s="14"/>
      <c r="L16" s="14"/>
      <c r="M16" s="14"/>
      <c r="N16" s="14"/>
      <c r="O16" s="14"/>
      <c r="P16" s="14"/>
      <c r="Q16" s="14"/>
      <c r="R16" s="14"/>
      <c r="S16" s="14"/>
      <c r="T16" s="14"/>
    </row>
    <row r="17" spans="1:20" x14ac:dyDescent="0.35">
      <c r="A17" s="14"/>
      <c r="B17" s="14"/>
      <c r="C17" s="14"/>
      <c r="D17" s="14"/>
      <c r="E17" s="14"/>
      <c r="F17" s="14"/>
      <c r="G17" s="14"/>
      <c r="H17" s="14"/>
      <c r="I17" s="14"/>
      <c r="J17" s="14"/>
      <c r="K17" s="14"/>
      <c r="L17" s="14"/>
      <c r="M17" s="14"/>
      <c r="N17" s="14"/>
      <c r="O17" s="14"/>
      <c r="P17" s="14"/>
      <c r="Q17" s="14"/>
      <c r="R17" s="14"/>
      <c r="S17" s="14"/>
      <c r="T17" s="14"/>
    </row>
    <row r="18" spans="1:20" x14ac:dyDescent="0.35">
      <c r="A18" s="14"/>
      <c r="B18" s="14"/>
      <c r="C18" s="14"/>
      <c r="D18" s="14"/>
      <c r="E18" s="14"/>
      <c r="F18" s="14"/>
      <c r="G18" s="14"/>
      <c r="H18" s="14"/>
      <c r="I18" s="14"/>
      <c r="J18" s="14"/>
      <c r="K18" s="14"/>
      <c r="L18" s="14"/>
      <c r="M18" s="14"/>
      <c r="N18" s="14"/>
      <c r="O18" s="14"/>
      <c r="P18" s="14"/>
      <c r="Q18" s="14"/>
      <c r="R18" s="14"/>
      <c r="S18" s="14"/>
      <c r="T18" s="14"/>
    </row>
    <row r="19" spans="1:20" x14ac:dyDescent="0.35">
      <c r="A19" s="14"/>
      <c r="B19" s="14"/>
      <c r="C19" s="14"/>
      <c r="D19" s="14"/>
      <c r="E19" s="14"/>
      <c r="F19" s="14"/>
      <c r="G19" s="14"/>
      <c r="H19" s="14"/>
      <c r="I19" s="14"/>
      <c r="J19" s="14"/>
      <c r="K19" s="14"/>
      <c r="L19" s="14"/>
      <c r="M19" s="14"/>
      <c r="N19" s="14"/>
      <c r="O19" s="14"/>
      <c r="P19" s="14"/>
      <c r="Q19" s="14"/>
      <c r="R19" s="14"/>
      <c r="S19" s="14"/>
      <c r="T19" s="14"/>
    </row>
    <row r="20" spans="1:20" x14ac:dyDescent="0.35">
      <c r="A20" s="14"/>
      <c r="B20" s="14"/>
      <c r="C20" s="14"/>
      <c r="D20" s="14"/>
      <c r="E20" s="14"/>
      <c r="F20" s="14"/>
      <c r="G20" s="14"/>
      <c r="H20" s="14"/>
      <c r="I20" s="14"/>
      <c r="J20" s="14"/>
      <c r="K20" s="14"/>
      <c r="L20" s="14"/>
      <c r="M20" s="14"/>
      <c r="N20" s="14"/>
      <c r="O20" s="14"/>
      <c r="P20" s="14"/>
      <c r="Q20" s="14"/>
      <c r="R20" s="14"/>
      <c r="S20" s="14"/>
      <c r="T20" s="14"/>
    </row>
    <row r="21" spans="1:20" x14ac:dyDescent="0.35">
      <c r="A21" s="14"/>
      <c r="B21" s="14"/>
      <c r="C21" s="14"/>
      <c r="D21" s="14"/>
      <c r="E21" s="14"/>
      <c r="F21" s="14"/>
      <c r="G21" s="14"/>
      <c r="H21" s="14"/>
      <c r="I21" s="14"/>
      <c r="J21" s="14"/>
      <c r="K21" s="14"/>
      <c r="L21" s="14"/>
      <c r="M21" s="14"/>
      <c r="N21" s="14"/>
      <c r="O21" s="14"/>
      <c r="P21" s="14"/>
      <c r="Q21" s="14"/>
      <c r="R21" s="14"/>
      <c r="S21" s="14"/>
      <c r="T21" s="14"/>
    </row>
    <row r="22" spans="1:20" x14ac:dyDescent="0.35">
      <c r="A22" s="14"/>
      <c r="B22" s="14"/>
      <c r="C22" s="14"/>
      <c r="D22" s="14"/>
      <c r="E22" s="14"/>
      <c r="F22" s="14"/>
      <c r="G22" s="14"/>
      <c r="H22" s="14"/>
      <c r="I22" s="14"/>
      <c r="J22" s="14"/>
      <c r="K22" s="14"/>
      <c r="L22" s="14"/>
      <c r="M22" s="14"/>
      <c r="N22" s="14"/>
      <c r="O22" s="14"/>
      <c r="P22" s="14"/>
      <c r="Q22" s="14"/>
      <c r="R22" s="14"/>
      <c r="S22" s="14"/>
      <c r="T22" s="14"/>
    </row>
    <row r="23" spans="1:20" x14ac:dyDescent="0.35">
      <c r="A23" s="14"/>
      <c r="B23" s="14"/>
      <c r="C23" s="14"/>
      <c r="D23" s="14"/>
      <c r="E23" s="14"/>
      <c r="F23" s="14"/>
      <c r="G23" s="14"/>
      <c r="H23" s="14"/>
      <c r="I23" s="14"/>
      <c r="J23" s="14"/>
      <c r="K23" s="14"/>
      <c r="L23" s="14"/>
      <c r="M23" s="14"/>
      <c r="N23" s="14"/>
      <c r="O23" s="14"/>
      <c r="P23" s="14"/>
      <c r="Q23" s="14"/>
      <c r="R23" s="14"/>
      <c r="S23" s="14"/>
      <c r="T23" s="14"/>
    </row>
    <row r="24" spans="1:20" x14ac:dyDescent="0.35">
      <c r="A24" s="14"/>
      <c r="B24" s="14"/>
      <c r="C24" s="14"/>
      <c r="D24" s="14"/>
      <c r="E24" s="14"/>
      <c r="F24" s="14"/>
      <c r="G24" s="14"/>
      <c r="H24" s="14"/>
      <c r="I24" s="14"/>
      <c r="J24" s="14"/>
      <c r="K24" s="14"/>
      <c r="L24" s="14"/>
      <c r="M24" s="14"/>
      <c r="N24" s="14"/>
      <c r="O24" s="14"/>
      <c r="P24" s="14"/>
      <c r="Q24" s="14"/>
      <c r="R24" s="14"/>
      <c r="S24" s="14"/>
      <c r="T24" s="14"/>
    </row>
    <row r="25" spans="1:20" x14ac:dyDescent="0.35">
      <c r="A25" s="14"/>
      <c r="B25" s="14"/>
      <c r="C25" s="14"/>
      <c r="D25" s="14"/>
      <c r="E25" s="14"/>
      <c r="F25" s="14"/>
      <c r="G25" s="14"/>
      <c r="H25" s="14"/>
      <c r="I25" s="14"/>
      <c r="J25" s="14"/>
      <c r="K25" s="14"/>
      <c r="L25" s="14"/>
      <c r="M25" s="14"/>
      <c r="N25" s="14"/>
      <c r="O25" s="14"/>
      <c r="P25" s="14"/>
      <c r="Q25" s="14"/>
      <c r="R25" s="14"/>
      <c r="S25" s="14"/>
      <c r="T25" s="14"/>
    </row>
    <row r="26" spans="1:20" x14ac:dyDescent="0.35">
      <c r="A26" s="14"/>
      <c r="B26" s="14"/>
      <c r="C26" s="14"/>
      <c r="D26" s="14"/>
      <c r="E26" s="14"/>
      <c r="F26" s="14"/>
      <c r="G26" s="14"/>
      <c r="H26" s="14"/>
      <c r="I26" s="14"/>
      <c r="J26" s="14"/>
      <c r="K26" s="14"/>
      <c r="L26" s="14"/>
      <c r="M26" s="14"/>
      <c r="N26" s="14"/>
      <c r="O26" s="14"/>
      <c r="P26" s="14"/>
      <c r="Q26" s="14"/>
      <c r="R26" s="14"/>
      <c r="S26" s="14"/>
      <c r="T26" s="14"/>
    </row>
    <row r="27" spans="1:20" x14ac:dyDescent="0.35">
      <c r="A27" s="14"/>
      <c r="B27" s="14"/>
      <c r="C27" s="14"/>
      <c r="D27" s="14"/>
      <c r="E27" s="14"/>
      <c r="F27" s="14"/>
      <c r="G27" s="14"/>
      <c r="H27" s="14"/>
      <c r="I27" s="14"/>
      <c r="J27" s="14"/>
      <c r="K27" s="14"/>
      <c r="L27" s="14"/>
      <c r="M27" s="14"/>
      <c r="N27" s="14"/>
      <c r="O27" s="14"/>
      <c r="P27" s="14"/>
      <c r="Q27" s="14"/>
      <c r="R27" s="14"/>
      <c r="S27" s="14"/>
      <c r="T27" s="14"/>
    </row>
    <row r="28" spans="1:20" x14ac:dyDescent="0.35">
      <c r="A28" s="14"/>
      <c r="B28" s="14"/>
      <c r="C28" s="14"/>
      <c r="D28" s="14"/>
      <c r="E28" s="14"/>
      <c r="F28" s="14"/>
      <c r="G28" s="14"/>
      <c r="H28" s="14"/>
      <c r="I28" s="14"/>
      <c r="J28" s="14"/>
      <c r="K28" s="14"/>
      <c r="L28" s="14"/>
      <c r="M28" s="14"/>
      <c r="N28" s="14"/>
      <c r="O28" s="14"/>
      <c r="P28" s="14"/>
      <c r="Q28" s="14"/>
      <c r="R28" s="14"/>
      <c r="S28" s="14"/>
      <c r="T28" s="14"/>
    </row>
    <row r="29" spans="1:20" x14ac:dyDescent="0.35">
      <c r="A29" s="14"/>
      <c r="B29" s="14"/>
      <c r="C29" s="14"/>
      <c r="D29" s="14"/>
      <c r="E29" s="14"/>
      <c r="F29" s="14"/>
      <c r="G29" s="14"/>
      <c r="H29" s="14"/>
      <c r="I29" s="14"/>
      <c r="J29" s="14"/>
      <c r="K29" s="14"/>
      <c r="L29" s="14"/>
      <c r="M29" s="14"/>
      <c r="N29" s="14"/>
      <c r="O29" s="14"/>
      <c r="P29" s="14"/>
      <c r="Q29" s="14"/>
      <c r="R29" s="14"/>
      <c r="S29" s="14"/>
      <c r="T29" s="14"/>
    </row>
    <row r="30" spans="1:20" x14ac:dyDescent="0.35">
      <c r="A30" s="14"/>
      <c r="B30" s="14"/>
      <c r="C30" s="14"/>
      <c r="D30" s="14"/>
      <c r="E30" s="14"/>
      <c r="F30" s="14"/>
      <c r="G30" s="14"/>
      <c r="H30" s="14"/>
      <c r="I30" s="14"/>
      <c r="J30" s="14"/>
      <c r="K30" s="14"/>
      <c r="L30" s="14"/>
      <c r="M30" s="14"/>
      <c r="N30" s="14"/>
      <c r="O30" s="14"/>
      <c r="P30" s="14"/>
      <c r="Q30" s="14"/>
      <c r="R30" s="14"/>
      <c r="S30" s="14"/>
      <c r="T30" s="14"/>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C119368E-6CD0-4CAE-90C6-0E653873AE6A}">
            <x14:iconSet iconSet="3Triangles" custom="1">
              <x14:cfvo type="percent">
                <xm:f>0</xm:f>
              </x14:cfvo>
              <x14:cfvo type="percent" gte="0">
                <xm:f>100</xm:f>
              </x14:cfvo>
              <x14:cfvo type="percent">
                <xm:f>100</xm:f>
              </x14:cfvo>
              <x14:cfIcon iconSet="3Triangles" iconId="0"/>
              <x14:cfIcon iconSet="NoIcons" iconId="0"/>
              <x14:cfIcon iconSet="3Triangles" iconId="2"/>
            </x14:iconSet>
          </x14:cfRule>
          <xm:sqref>B11:B12</xm:sqref>
        </x14:conditionalFormatting>
        <x14:conditionalFormatting xmlns:xm="http://schemas.microsoft.com/office/excel/2006/main">
          <x14:cfRule type="iconSet" priority="1" id="{4677006A-CE66-4859-B44C-C8BF70CB2163}">
            <x14:iconSet iconSet="3Triangles" custom="1">
              <x14:cfvo type="percent">
                <xm:f>0</xm:f>
              </x14:cfvo>
              <x14:cfvo type="percent" gte="0">
                <xm:f>100</xm:f>
              </x14:cfvo>
              <x14:cfvo type="percent">
                <xm:f>100</xm:f>
              </x14:cfvo>
              <x14:cfIcon iconSet="3Triangles" iconId="0"/>
              <x14:cfIcon iconSet="NoIcons" iconId="0"/>
              <x14:cfIcon iconSet="3Triangles" iconId="2"/>
            </x14:iconSet>
          </x14:cfRule>
          <xm:sqref>O10</xm:sqref>
        </x14:conditionalFormatting>
      </x14:conditionalFormattings>
    </ex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CDF59-DDC3-45B3-999E-A162F682D68C}">
  <dimension ref="A1:B8"/>
  <sheetViews>
    <sheetView workbookViewId="0">
      <selection activeCell="I25" sqref="I25"/>
    </sheetView>
  </sheetViews>
  <sheetFormatPr defaultRowHeight="14.5" x14ac:dyDescent="0.35"/>
  <cols>
    <col min="1" max="1" width="17.81640625" bestFit="1" customWidth="1"/>
    <col min="2" max="2" width="21.81640625" bestFit="1" customWidth="1"/>
  </cols>
  <sheetData>
    <row r="1" spans="1:2" x14ac:dyDescent="0.35">
      <c r="A1" s="11" t="s">
        <v>536</v>
      </c>
      <c r="B1" t="s">
        <v>680</v>
      </c>
    </row>
    <row r="3" spans="1:2" x14ac:dyDescent="0.35">
      <c r="A3" s="11" t="s">
        <v>663</v>
      </c>
      <c r="B3" t="s">
        <v>665</v>
      </c>
    </row>
    <row r="4" spans="1:2" x14ac:dyDescent="0.35">
      <c r="A4" s="12" t="s">
        <v>585</v>
      </c>
      <c r="B4">
        <v>350000</v>
      </c>
    </row>
    <row r="5" spans="1:2" x14ac:dyDescent="0.35">
      <c r="A5" s="12" t="s">
        <v>635</v>
      </c>
      <c r="B5">
        <v>400000</v>
      </c>
    </row>
    <row r="6" spans="1:2" x14ac:dyDescent="0.35">
      <c r="A6" s="12" t="s">
        <v>543</v>
      </c>
      <c r="B6">
        <v>400000</v>
      </c>
    </row>
    <row r="7" spans="1:2" x14ac:dyDescent="0.35">
      <c r="A7" s="12" t="s">
        <v>32</v>
      </c>
      <c r="B7">
        <v>500000</v>
      </c>
    </row>
    <row r="8" spans="1:2" x14ac:dyDescent="0.35">
      <c r="A8" s="12" t="s">
        <v>664</v>
      </c>
      <c r="B8">
        <v>1650000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92D0-05DF-4932-8F21-183F1C099F77}">
  <dimension ref="A3:C12"/>
  <sheetViews>
    <sheetView workbookViewId="0">
      <selection activeCell="A5" sqref="A4:A6"/>
      <pivotSelection pane="bottomRight" showHeader="1" activeRow="4" click="1" r:id="rId1">
        <pivotArea dataOnly="0" labelOnly="1" fieldPosition="0">
          <references count="1">
            <reference field="7" count="0"/>
          </references>
        </pivotArea>
      </pivotSelection>
    </sheetView>
  </sheetViews>
  <sheetFormatPr defaultRowHeight="14.5" x14ac:dyDescent="0.35"/>
  <cols>
    <col min="1" max="1" width="17.54296875" bestFit="1" customWidth="1"/>
    <col min="2" max="2" width="21.81640625" bestFit="1" customWidth="1"/>
  </cols>
  <sheetData>
    <row r="3" spans="1:3" x14ac:dyDescent="0.35">
      <c r="A3" s="11" t="s">
        <v>663</v>
      </c>
      <c r="B3" t="s">
        <v>665</v>
      </c>
    </row>
    <row r="4" spans="1:3" x14ac:dyDescent="0.35">
      <c r="A4" s="12" t="s">
        <v>545</v>
      </c>
      <c r="B4">
        <v>5919500</v>
      </c>
    </row>
    <row r="5" spans="1:3" x14ac:dyDescent="0.35">
      <c r="A5" s="12" t="s">
        <v>589</v>
      </c>
      <c r="B5">
        <v>899000</v>
      </c>
    </row>
    <row r="6" spans="1:3" x14ac:dyDescent="0.35">
      <c r="A6" s="12" t="s">
        <v>616</v>
      </c>
      <c r="B6">
        <v>60000</v>
      </c>
    </row>
    <row r="7" spans="1:3" x14ac:dyDescent="0.35">
      <c r="A7" s="12" t="s">
        <v>664</v>
      </c>
      <c r="B7">
        <v>6878500</v>
      </c>
    </row>
    <row r="10" spans="1:3" x14ac:dyDescent="0.35">
      <c r="B10" s="12" t="s">
        <v>545</v>
      </c>
      <c r="C10">
        <f>GETPIVOTDATA("revenue_amount",$A$3,"stage","Qualify Opportunity")</f>
        <v>5919500</v>
      </c>
    </row>
    <row r="11" spans="1:3" x14ac:dyDescent="0.35">
      <c r="B11" s="12" t="s">
        <v>589</v>
      </c>
      <c r="C11">
        <f>GETPIVOTDATA("revenue_amount",$A$3,"stage","Negotiate")</f>
        <v>899000</v>
      </c>
    </row>
    <row r="12" spans="1:3" x14ac:dyDescent="0.35">
      <c r="B12" s="12" t="s">
        <v>616</v>
      </c>
      <c r="C12">
        <f>GETPIVOTDATA("revenue_amount",$A$3,"stage","Propose Solution")</f>
        <v>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2DB43-E2CF-4473-9D3C-02D2D9E5FDD8}">
  <dimension ref="A1:M50"/>
  <sheetViews>
    <sheetView topLeftCell="A2" workbookViewId="0">
      <selection sqref="A1:M50"/>
    </sheetView>
  </sheetViews>
  <sheetFormatPr defaultRowHeight="14.5" x14ac:dyDescent="0.35"/>
  <cols>
    <col min="1" max="1" width="26.36328125" bestFit="1" customWidth="1"/>
    <col min="2" max="2" width="15.81640625" bestFit="1" customWidth="1"/>
    <col min="3" max="3" width="15.453125" bestFit="1" customWidth="1"/>
    <col min="4" max="4" width="18.36328125" bestFit="1" customWidth="1"/>
    <col min="5" max="5" width="18.453125" bestFit="1" customWidth="1"/>
    <col min="6" max="6" width="17.6328125" bestFit="1" customWidth="1"/>
    <col min="7" max="7" width="13.54296875" bestFit="1" customWidth="1"/>
    <col min="8" max="8" width="17.54296875" bestFit="1" customWidth="1"/>
    <col min="9" max="9" width="11" bestFit="1" customWidth="1"/>
    <col min="10" max="10" width="39" bestFit="1" customWidth="1"/>
    <col min="11" max="11" width="16.26953125" bestFit="1" customWidth="1"/>
    <col min="12" max="12" width="30.81640625" bestFit="1" customWidth="1"/>
    <col min="13" max="13" width="47.36328125" bestFit="1" customWidth="1"/>
  </cols>
  <sheetData>
    <row r="1" spans="1:13" x14ac:dyDescent="0.35">
      <c r="A1" t="s">
        <v>532</v>
      </c>
      <c r="B1" t="s">
        <v>533</v>
      </c>
      <c r="C1" t="s">
        <v>534</v>
      </c>
      <c r="D1" t="s">
        <v>487</v>
      </c>
      <c r="E1" t="s">
        <v>535</v>
      </c>
      <c r="F1" t="s">
        <v>536</v>
      </c>
      <c r="G1" t="s">
        <v>537</v>
      </c>
      <c r="H1" t="s">
        <v>538</v>
      </c>
      <c r="I1" t="s">
        <v>539</v>
      </c>
      <c r="J1" t="s">
        <v>540</v>
      </c>
      <c r="K1" t="s">
        <v>5</v>
      </c>
      <c r="L1" t="s">
        <v>541</v>
      </c>
      <c r="M1" t="s">
        <v>542</v>
      </c>
    </row>
    <row r="2" spans="1:13" x14ac:dyDescent="0.35">
      <c r="A2" t="s">
        <v>543</v>
      </c>
      <c r="B2" t="s">
        <v>544</v>
      </c>
      <c r="C2">
        <v>3</v>
      </c>
      <c r="D2" t="s">
        <v>56</v>
      </c>
      <c r="E2">
        <v>8000000</v>
      </c>
      <c r="F2">
        <v>400000</v>
      </c>
      <c r="G2" s="1">
        <v>43782</v>
      </c>
      <c r="H2" t="s">
        <v>545</v>
      </c>
      <c r="I2" t="s">
        <v>22</v>
      </c>
      <c r="J2" t="s">
        <v>40</v>
      </c>
      <c r="K2" t="s">
        <v>38</v>
      </c>
      <c r="L2" t="s">
        <v>546</v>
      </c>
      <c r="M2" t="s">
        <v>547</v>
      </c>
    </row>
    <row r="3" spans="1:13" x14ac:dyDescent="0.35">
      <c r="A3" t="s">
        <v>548</v>
      </c>
      <c r="B3" t="s">
        <v>549</v>
      </c>
      <c r="C3">
        <v>1</v>
      </c>
      <c r="D3" t="s">
        <v>21</v>
      </c>
      <c r="E3">
        <v>200000</v>
      </c>
      <c r="F3">
        <v>30000</v>
      </c>
      <c r="G3" s="1">
        <v>43921</v>
      </c>
      <c r="H3" t="s">
        <v>545</v>
      </c>
      <c r="I3" t="s">
        <v>22</v>
      </c>
      <c r="J3" t="s">
        <v>40</v>
      </c>
      <c r="K3" t="s">
        <v>38</v>
      </c>
      <c r="L3" t="s">
        <v>546</v>
      </c>
      <c r="M3" t="s">
        <v>550</v>
      </c>
    </row>
    <row r="4" spans="1:13" x14ac:dyDescent="0.35">
      <c r="A4" t="s">
        <v>551</v>
      </c>
      <c r="B4" t="s">
        <v>552</v>
      </c>
      <c r="C4">
        <v>1</v>
      </c>
      <c r="D4" t="s">
        <v>21</v>
      </c>
      <c r="E4">
        <v>0</v>
      </c>
      <c r="F4">
        <v>100000</v>
      </c>
      <c r="G4" s="1">
        <v>44012</v>
      </c>
      <c r="H4" t="s">
        <v>545</v>
      </c>
      <c r="I4" t="s">
        <v>22</v>
      </c>
      <c r="J4" t="s">
        <v>20</v>
      </c>
      <c r="K4" t="s">
        <v>20</v>
      </c>
      <c r="L4" t="s">
        <v>553</v>
      </c>
      <c r="M4" t="s">
        <v>554</v>
      </c>
    </row>
    <row r="5" spans="1:13" x14ac:dyDescent="0.35">
      <c r="A5" t="s">
        <v>555</v>
      </c>
      <c r="B5" t="s">
        <v>556</v>
      </c>
      <c r="C5">
        <v>1</v>
      </c>
      <c r="D5" t="s">
        <v>21</v>
      </c>
      <c r="E5">
        <v>0</v>
      </c>
      <c r="F5">
        <v>100000</v>
      </c>
      <c r="G5" s="1">
        <v>43921</v>
      </c>
      <c r="H5" t="s">
        <v>545</v>
      </c>
      <c r="I5" t="s">
        <v>22</v>
      </c>
      <c r="J5" t="s">
        <v>20</v>
      </c>
      <c r="K5" t="s">
        <v>20</v>
      </c>
      <c r="L5" t="s">
        <v>553</v>
      </c>
      <c r="M5" t="s">
        <v>554</v>
      </c>
    </row>
    <row r="6" spans="1:13" x14ac:dyDescent="0.35">
      <c r="A6" t="s">
        <v>557</v>
      </c>
      <c r="B6" t="s">
        <v>558</v>
      </c>
      <c r="C6">
        <v>1</v>
      </c>
      <c r="D6" t="s">
        <v>21</v>
      </c>
      <c r="E6">
        <v>1200000</v>
      </c>
      <c r="F6">
        <v>100000</v>
      </c>
      <c r="G6" s="1">
        <v>43921</v>
      </c>
      <c r="H6" t="s">
        <v>545</v>
      </c>
      <c r="I6" t="s">
        <v>22</v>
      </c>
      <c r="J6" t="s">
        <v>104</v>
      </c>
      <c r="K6" t="s">
        <v>34</v>
      </c>
      <c r="L6" t="s">
        <v>34</v>
      </c>
      <c r="M6" t="s">
        <v>559</v>
      </c>
    </row>
    <row r="7" spans="1:13" x14ac:dyDescent="0.35">
      <c r="A7" t="s">
        <v>560</v>
      </c>
      <c r="B7" t="s">
        <v>561</v>
      </c>
      <c r="C7">
        <v>1</v>
      </c>
      <c r="D7" t="s">
        <v>21</v>
      </c>
      <c r="E7">
        <v>0</v>
      </c>
      <c r="F7">
        <v>100000</v>
      </c>
      <c r="G7" s="1">
        <v>43982</v>
      </c>
      <c r="H7" t="s">
        <v>545</v>
      </c>
      <c r="I7" t="s">
        <v>22</v>
      </c>
      <c r="J7" t="s">
        <v>35</v>
      </c>
      <c r="K7" t="s">
        <v>35</v>
      </c>
      <c r="L7" t="s">
        <v>562</v>
      </c>
      <c r="M7" t="s">
        <v>563</v>
      </c>
    </row>
    <row r="8" spans="1:13" x14ac:dyDescent="0.35">
      <c r="A8" t="s">
        <v>564</v>
      </c>
      <c r="B8" t="s">
        <v>565</v>
      </c>
      <c r="C8">
        <v>1</v>
      </c>
      <c r="D8" t="s">
        <v>21</v>
      </c>
      <c r="E8">
        <v>0</v>
      </c>
      <c r="F8">
        <v>100000</v>
      </c>
      <c r="G8" s="1">
        <v>43982</v>
      </c>
      <c r="H8" t="s">
        <v>545</v>
      </c>
      <c r="I8" t="s">
        <v>22</v>
      </c>
      <c r="J8" t="s">
        <v>20</v>
      </c>
      <c r="K8" t="s">
        <v>20</v>
      </c>
      <c r="L8" t="s">
        <v>553</v>
      </c>
      <c r="M8" t="s">
        <v>554</v>
      </c>
    </row>
    <row r="9" spans="1:13" x14ac:dyDescent="0.35">
      <c r="A9" t="s">
        <v>566</v>
      </c>
      <c r="B9" t="s">
        <v>567</v>
      </c>
      <c r="C9">
        <v>1</v>
      </c>
      <c r="D9" t="s">
        <v>21</v>
      </c>
      <c r="E9">
        <v>0</v>
      </c>
      <c r="F9">
        <v>125000</v>
      </c>
      <c r="G9" s="1">
        <v>44012</v>
      </c>
      <c r="H9" t="s">
        <v>545</v>
      </c>
      <c r="I9" t="s">
        <v>22</v>
      </c>
      <c r="J9" t="s">
        <v>40</v>
      </c>
      <c r="K9" t="s">
        <v>38</v>
      </c>
      <c r="L9" t="s">
        <v>546</v>
      </c>
      <c r="M9" t="s">
        <v>547</v>
      </c>
    </row>
    <row r="10" spans="1:13" x14ac:dyDescent="0.35">
      <c r="A10" t="s">
        <v>568</v>
      </c>
      <c r="B10" t="s">
        <v>569</v>
      </c>
      <c r="C10">
        <v>1</v>
      </c>
      <c r="D10" t="s">
        <v>21</v>
      </c>
      <c r="E10">
        <v>0</v>
      </c>
      <c r="F10">
        <v>100000</v>
      </c>
      <c r="G10" s="1">
        <v>43921</v>
      </c>
      <c r="H10" t="s">
        <v>545</v>
      </c>
      <c r="I10" t="s">
        <v>22</v>
      </c>
      <c r="J10" t="s">
        <v>20</v>
      </c>
      <c r="K10" t="s">
        <v>20</v>
      </c>
      <c r="L10" t="s">
        <v>553</v>
      </c>
      <c r="M10" t="s">
        <v>554</v>
      </c>
    </row>
    <row r="11" spans="1:13" x14ac:dyDescent="0.35">
      <c r="A11" t="s">
        <v>570</v>
      </c>
      <c r="B11" t="s">
        <v>571</v>
      </c>
      <c r="C11">
        <v>12</v>
      </c>
      <c r="D11" t="s">
        <v>66</v>
      </c>
      <c r="E11">
        <v>0</v>
      </c>
      <c r="F11">
        <v>200000</v>
      </c>
      <c r="G11" s="1">
        <v>43921</v>
      </c>
      <c r="H11" t="s">
        <v>545</v>
      </c>
      <c r="I11" t="s">
        <v>22</v>
      </c>
      <c r="J11" t="s">
        <v>20</v>
      </c>
      <c r="K11" t="s">
        <v>20</v>
      </c>
      <c r="L11" t="s">
        <v>553</v>
      </c>
      <c r="M11" t="s">
        <v>554</v>
      </c>
    </row>
    <row r="12" spans="1:13" x14ac:dyDescent="0.35">
      <c r="A12" t="s">
        <v>572</v>
      </c>
      <c r="B12" t="s">
        <v>573</v>
      </c>
      <c r="C12">
        <v>12</v>
      </c>
      <c r="D12" t="s">
        <v>66</v>
      </c>
      <c r="E12">
        <v>0</v>
      </c>
      <c r="F12">
        <v>75000</v>
      </c>
      <c r="G12" s="1">
        <v>43921</v>
      </c>
      <c r="H12" t="s">
        <v>545</v>
      </c>
      <c r="I12" t="s">
        <v>22</v>
      </c>
      <c r="J12" t="s">
        <v>40</v>
      </c>
      <c r="K12" t="s">
        <v>38</v>
      </c>
      <c r="L12" t="s">
        <v>546</v>
      </c>
      <c r="M12" t="s">
        <v>547</v>
      </c>
    </row>
    <row r="13" spans="1:13" x14ac:dyDescent="0.35">
      <c r="A13" t="s">
        <v>574</v>
      </c>
      <c r="B13" t="s">
        <v>575</v>
      </c>
      <c r="C13">
        <v>12</v>
      </c>
      <c r="D13" t="s">
        <v>66</v>
      </c>
      <c r="E13">
        <v>0</v>
      </c>
      <c r="F13">
        <v>25000</v>
      </c>
      <c r="G13" s="1">
        <v>43921</v>
      </c>
      <c r="H13" t="s">
        <v>545</v>
      </c>
      <c r="I13" t="s">
        <v>22</v>
      </c>
      <c r="J13" t="s">
        <v>40</v>
      </c>
      <c r="K13" t="s">
        <v>38</v>
      </c>
      <c r="L13" t="s">
        <v>546</v>
      </c>
      <c r="M13" t="s">
        <v>550</v>
      </c>
    </row>
    <row r="14" spans="1:13" x14ac:dyDescent="0.35">
      <c r="A14" t="s">
        <v>576</v>
      </c>
      <c r="B14" t="s">
        <v>577</v>
      </c>
      <c r="C14">
        <v>12</v>
      </c>
      <c r="D14" t="s">
        <v>66</v>
      </c>
      <c r="E14">
        <v>2000000</v>
      </c>
      <c r="F14">
        <v>150000</v>
      </c>
      <c r="G14" s="1">
        <v>43982</v>
      </c>
      <c r="H14" t="s">
        <v>545</v>
      </c>
      <c r="I14" t="s">
        <v>22</v>
      </c>
      <c r="J14" t="s">
        <v>40</v>
      </c>
      <c r="K14" t="s">
        <v>38</v>
      </c>
      <c r="L14" t="s">
        <v>546</v>
      </c>
      <c r="M14" t="s">
        <v>547</v>
      </c>
    </row>
    <row r="15" spans="1:13" x14ac:dyDescent="0.35">
      <c r="A15" t="s">
        <v>578</v>
      </c>
      <c r="B15" t="s">
        <v>579</v>
      </c>
      <c r="C15">
        <v>12</v>
      </c>
      <c r="D15" t="s">
        <v>66</v>
      </c>
      <c r="E15">
        <v>500000</v>
      </c>
      <c r="F15">
        <v>75000</v>
      </c>
      <c r="G15" s="1">
        <v>43982</v>
      </c>
      <c r="H15" t="s">
        <v>545</v>
      </c>
      <c r="I15" t="s">
        <v>22</v>
      </c>
      <c r="J15" t="s">
        <v>35</v>
      </c>
      <c r="K15" t="s">
        <v>35</v>
      </c>
      <c r="L15" t="s">
        <v>562</v>
      </c>
      <c r="M15" t="s">
        <v>580</v>
      </c>
    </row>
    <row r="16" spans="1:13" x14ac:dyDescent="0.35">
      <c r="A16" t="s">
        <v>581</v>
      </c>
      <c r="B16" t="s">
        <v>582</v>
      </c>
      <c r="C16">
        <v>3</v>
      </c>
      <c r="D16" t="s">
        <v>56</v>
      </c>
      <c r="E16">
        <v>2500000</v>
      </c>
      <c r="F16">
        <v>125000</v>
      </c>
      <c r="G16" s="1">
        <v>43800</v>
      </c>
      <c r="H16" t="s">
        <v>545</v>
      </c>
      <c r="I16" t="s">
        <v>22</v>
      </c>
      <c r="J16" t="s">
        <v>40</v>
      </c>
      <c r="K16" t="s">
        <v>38</v>
      </c>
      <c r="L16" t="s">
        <v>546</v>
      </c>
      <c r="M16" t="s">
        <v>547</v>
      </c>
    </row>
    <row r="17" spans="1:13" x14ac:dyDescent="0.35">
      <c r="A17" t="s">
        <v>583</v>
      </c>
      <c r="B17" t="s">
        <v>584</v>
      </c>
      <c r="C17">
        <v>10</v>
      </c>
      <c r="D17" t="s">
        <v>39</v>
      </c>
      <c r="E17">
        <v>1400000</v>
      </c>
      <c r="F17">
        <v>100000</v>
      </c>
      <c r="G17" s="1">
        <v>43808</v>
      </c>
      <c r="H17" t="s">
        <v>545</v>
      </c>
      <c r="I17" t="s">
        <v>22</v>
      </c>
      <c r="J17" t="s">
        <v>40</v>
      </c>
      <c r="K17" t="s">
        <v>38</v>
      </c>
      <c r="L17" t="s">
        <v>546</v>
      </c>
      <c r="M17" t="s">
        <v>547</v>
      </c>
    </row>
    <row r="18" spans="1:13" x14ac:dyDescent="0.35">
      <c r="A18" t="s">
        <v>585</v>
      </c>
      <c r="B18" t="s">
        <v>586</v>
      </c>
      <c r="C18">
        <v>10</v>
      </c>
      <c r="D18" t="s">
        <v>39</v>
      </c>
      <c r="E18">
        <v>4500000</v>
      </c>
      <c r="F18">
        <v>350000</v>
      </c>
      <c r="G18" s="1">
        <v>43810</v>
      </c>
      <c r="H18" t="s">
        <v>545</v>
      </c>
      <c r="I18" t="s">
        <v>22</v>
      </c>
      <c r="J18" t="s">
        <v>40</v>
      </c>
      <c r="K18" t="s">
        <v>34</v>
      </c>
      <c r="L18" t="s">
        <v>34</v>
      </c>
      <c r="M18" t="s">
        <v>547</v>
      </c>
    </row>
    <row r="19" spans="1:13" x14ac:dyDescent="0.35">
      <c r="A19" t="s">
        <v>587</v>
      </c>
      <c r="B19" t="s">
        <v>588</v>
      </c>
      <c r="C19">
        <v>3</v>
      </c>
      <c r="D19" t="s">
        <v>56</v>
      </c>
      <c r="E19">
        <v>9500000</v>
      </c>
      <c r="F19">
        <v>200000</v>
      </c>
      <c r="G19" s="1">
        <v>43738</v>
      </c>
      <c r="H19" t="s">
        <v>589</v>
      </c>
      <c r="I19" t="s">
        <v>22</v>
      </c>
      <c r="J19" t="s">
        <v>40</v>
      </c>
      <c r="K19" t="s">
        <v>38</v>
      </c>
      <c r="L19" t="s">
        <v>546</v>
      </c>
      <c r="M19" t="s">
        <v>547</v>
      </c>
    </row>
    <row r="20" spans="1:13" x14ac:dyDescent="0.35">
      <c r="A20" t="s">
        <v>590</v>
      </c>
      <c r="B20" t="s">
        <v>591</v>
      </c>
      <c r="C20">
        <v>10</v>
      </c>
      <c r="D20" t="s">
        <v>39</v>
      </c>
      <c r="E20">
        <v>4500000</v>
      </c>
      <c r="F20">
        <v>300000</v>
      </c>
      <c r="G20" s="1">
        <v>43767</v>
      </c>
      <c r="H20" t="s">
        <v>545</v>
      </c>
      <c r="I20" t="s">
        <v>22</v>
      </c>
      <c r="J20" t="s">
        <v>40</v>
      </c>
      <c r="K20" t="s">
        <v>38</v>
      </c>
      <c r="L20" t="s">
        <v>546</v>
      </c>
      <c r="M20" t="s">
        <v>547</v>
      </c>
    </row>
    <row r="21" spans="1:13" x14ac:dyDescent="0.35">
      <c r="A21" t="s">
        <v>592</v>
      </c>
      <c r="B21" t="s">
        <v>593</v>
      </c>
      <c r="C21">
        <v>3</v>
      </c>
      <c r="D21" t="s">
        <v>56</v>
      </c>
      <c r="E21">
        <v>0</v>
      </c>
      <c r="F21">
        <v>100000</v>
      </c>
      <c r="G21" s="1">
        <v>43784</v>
      </c>
      <c r="H21" t="s">
        <v>545</v>
      </c>
      <c r="I21" t="s">
        <v>22</v>
      </c>
      <c r="J21" t="s">
        <v>40</v>
      </c>
      <c r="K21" t="s">
        <v>38</v>
      </c>
      <c r="L21" t="s">
        <v>546</v>
      </c>
      <c r="M21" t="s">
        <v>547</v>
      </c>
    </row>
    <row r="22" spans="1:13" x14ac:dyDescent="0.35">
      <c r="A22" t="s">
        <v>594</v>
      </c>
      <c r="B22" t="s">
        <v>595</v>
      </c>
      <c r="C22">
        <v>3</v>
      </c>
      <c r="D22" t="s">
        <v>56</v>
      </c>
      <c r="E22">
        <v>6000000</v>
      </c>
      <c r="F22">
        <v>300000</v>
      </c>
      <c r="G22" s="1">
        <v>43800</v>
      </c>
      <c r="H22" t="s">
        <v>545</v>
      </c>
      <c r="I22" t="s">
        <v>22</v>
      </c>
      <c r="J22" t="s">
        <v>40</v>
      </c>
      <c r="K22" t="s">
        <v>38</v>
      </c>
      <c r="L22" t="s">
        <v>546</v>
      </c>
      <c r="M22" t="s">
        <v>547</v>
      </c>
    </row>
    <row r="23" spans="1:13" x14ac:dyDescent="0.35">
      <c r="A23" t="s">
        <v>596</v>
      </c>
      <c r="B23" t="s">
        <v>597</v>
      </c>
      <c r="C23">
        <v>10</v>
      </c>
      <c r="D23" t="s">
        <v>39</v>
      </c>
      <c r="E23">
        <v>600000</v>
      </c>
      <c r="F23">
        <v>100000</v>
      </c>
      <c r="G23" s="1">
        <v>43799</v>
      </c>
      <c r="H23" t="s">
        <v>545</v>
      </c>
      <c r="I23" t="s">
        <v>22</v>
      </c>
      <c r="J23" t="s">
        <v>411</v>
      </c>
      <c r="K23" t="s">
        <v>38</v>
      </c>
      <c r="L23" t="s">
        <v>546</v>
      </c>
      <c r="M23" t="s">
        <v>547</v>
      </c>
    </row>
    <row r="24" spans="1:13" x14ac:dyDescent="0.35">
      <c r="A24" t="s">
        <v>598</v>
      </c>
      <c r="B24" t="s">
        <v>599</v>
      </c>
      <c r="C24">
        <v>10</v>
      </c>
      <c r="D24" t="s">
        <v>39</v>
      </c>
      <c r="E24">
        <v>210000</v>
      </c>
      <c r="F24">
        <v>35000</v>
      </c>
      <c r="G24" s="1">
        <v>43799</v>
      </c>
      <c r="H24" t="s">
        <v>545</v>
      </c>
      <c r="I24" t="s">
        <v>22</v>
      </c>
      <c r="J24" t="s">
        <v>411</v>
      </c>
      <c r="K24" t="s">
        <v>38</v>
      </c>
      <c r="L24" t="s">
        <v>546</v>
      </c>
      <c r="M24" t="s">
        <v>550</v>
      </c>
    </row>
    <row r="25" spans="1:13" x14ac:dyDescent="0.35">
      <c r="A25" t="s">
        <v>600</v>
      </c>
      <c r="B25" t="s">
        <v>601</v>
      </c>
      <c r="C25">
        <v>10</v>
      </c>
      <c r="D25" t="s">
        <v>39</v>
      </c>
      <c r="E25">
        <v>300000</v>
      </c>
      <c r="F25">
        <v>49500</v>
      </c>
      <c r="G25" s="1">
        <v>43738</v>
      </c>
      <c r="H25" t="s">
        <v>589</v>
      </c>
      <c r="I25" t="s">
        <v>22</v>
      </c>
      <c r="J25" t="s">
        <v>35</v>
      </c>
      <c r="K25" t="s">
        <v>35</v>
      </c>
      <c r="L25" t="s">
        <v>562</v>
      </c>
      <c r="M25" t="s">
        <v>563</v>
      </c>
    </row>
    <row r="26" spans="1:13" x14ac:dyDescent="0.35">
      <c r="A26" t="s">
        <v>602</v>
      </c>
      <c r="B26" t="s">
        <v>603</v>
      </c>
      <c r="C26">
        <v>10</v>
      </c>
      <c r="D26" t="s">
        <v>39</v>
      </c>
      <c r="E26">
        <v>300000</v>
      </c>
      <c r="F26">
        <v>49500</v>
      </c>
      <c r="G26" s="1">
        <v>43738</v>
      </c>
      <c r="H26" t="s">
        <v>589</v>
      </c>
      <c r="I26" t="s">
        <v>22</v>
      </c>
      <c r="J26" t="s">
        <v>35</v>
      </c>
      <c r="K26" t="s">
        <v>35</v>
      </c>
      <c r="L26" t="s">
        <v>562</v>
      </c>
      <c r="M26" t="s">
        <v>604</v>
      </c>
    </row>
    <row r="27" spans="1:13" x14ac:dyDescent="0.35">
      <c r="A27" t="s">
        <v>605</v>
      </c>
      <c r="B27" t="s">
        <v>606</v>
      </c>
      <c r="C27">
        <v>10</v>
      </c>
      <c r="D27" t="s">
        <v>39</v>
      </c>
      <c r="E27">
        <v>5000000</v>
      </c>
      <c r="F27">
        <v>250000</v>
      </c>
      <c r="G27" s="1">
        <v>43799</v>
      </c>
      <c r="H27" t="s">
        <v>545</v>
      </c>
      <c r="I27" t="s">
        <v>22</v>
      </c>
      <c r="J27" t="s">
        <v>40</v>
      </c>
      <c r="K27" t="s">
        <v>38</v>
      </c>
      <c r="L27" t="s">
        <v>546</v>
      </c>
      <c r="M27" t="s">
        <v>547</v>
      </c>
    </row>
    <row r="28" spans="1:13" x14ac:dyDescent="0.35">
      <c r="A28" t="s">
        <v>20</v>
      </c>
      <c r="B28" t="s">
        <v>607</v>
      </c>
      <c r="C28">
        <v>3</v>
      </c>
      <c r="D28" t="s">
        <v>56</v>
      </c>
      <c r="E28">
        <v>0</v>
      </c>
      <c r="F28">
        <v>100000</v>
      </c>
      <c r="G28" s="1">
        <v>43769</v>
      </c>
      <c r="H28" t="s">
        <v>589</v>
      </c>
      <c r="I28" t="s">
        <v>22</v>
      </c>
      <c r="J28" t="s">
        <v>20</v>
      </c>
      <c r="K28" t="s">
        <v>20</v>
      </c>
      <c r="L28" t="s">
        <v>608</v>
      </c>
      <c r="M28" t="s">
        <v>609</v>
      </c>
    </row>
    <row r="29" spans="1:13" x14ac:dyDescent="0.35">
      <c r="A29" t="s">
        <v>610</v>
      </c>
      <c r="B29" t="s">
        <v>611</v>
      </c>
      <c r="C29">
        <v>12</v>
      </c>
      <c r="D29" t="s">
        <v>66</v>
      </c>
      <c r="E29">
        <v>90000000</v>
      </c>
      <c r="F29">
        <v>200000</v>
      </c>
      <c r="G29" s="1">
        <v>44074</v>
      </c>
      <c r="H29" t="s">
        <v>545</v>
      </c>
      <c r="I29" t="s">
        <v>22</v>
      </c>
      <c r="J29" t="s">
        <v>48</v>
      </c>
      <c r="K29" t="s">
        <v>32</v>
      </c>
      <c r="L29" t="s">
        <v>612</v>
      </c>
      <c r="M29" t="s">
        <v>613</v>
      </c>
    </row>
    <row r="30" spans="1:13" x14ac:dyDescent="0.35">
      <c r="A30" t="s">
        <v>614</v>
      </c>
      <c r="B30" t="s">
        <v>615</v>
      </c>
      <c r="C30">
        <v>3</v>
      </c>
      <c r="D30" t="s">
        <v>56</v>
      </c>
      <c r="E30">
        <v>0</v>
      </c>
      <c r="F30">
        <v>10000</v>
      </c>
      <c r="G30" s="1">
        <v>43738</v>
      </c>
      <c r="H30" t="s">
        <v>616</v>
      </c>
      <c r="I30" t="s">
        <v>22</v>
      </c>
      <c r="J30" t="s">
        <v>20</v>
      </c>
      <c r="K30" t="s">
        <v>20</v>
      </c>
      <c r="L30" t="s">
        <v>608</v>
      </c>
      <c r="M30" t="s">
        <v>608</v>
      </c>
    </row>
    <row r="31" spans="1:13" x14ac:dyDescent="0.35">
      <c r="A31" t="s">
        <v>617</v>
      </c>
      <c r="B31" t="s">
        <v>618</v>
      </c>
      <c r="C31">
        <v>6</v>
      </c>
      <c r="D31" t="s">
        <v>77</v>
      </c>
      <c r="E31">
        <v>0</v>
      </c>
      <c r="F31">
        <v>50000</v>
      </c>
      <c r="G31" s="1">
        <v>43921</v>
      </c>
      <c r="H31" t="s">
        <v>545</v>
      </c>
      <c r="I31" t="s">
        <v>22</v>
      </c>
      <c r="J31" t="s">
        <v>48</v>
      </c>
      <c r="K31" t="s">
        <v>32</v>
      </c>
      <c r="L31" t="s">
        <v>612</v>
      </c>
      <c r="M31" t="s">
        <v>619</v>
      </c>
    </row>
    <row r="32" spans="1:13" x14ac:dyDescent="0.35">
      <c r="A32" t="s">
        <v>620</v>
      </c>
      <c r="B32" t="s">
        <v>621</v>
      </c>
      <c r="C32">
        <v>6</v>
      </c>
      <c r="D32" t="s">
        <v>77</v>
      </c>
      <c r="E32">
        <v>300000</v>
      </c>
      <c r="F32">
        <v>30000</v>
      </c>
      <c r="G32" s="1">
        <v>43921</v>
      </c>
      <c r="H32" t="s">
        <v>545</v>
      </c>
      <c r="I32" t="s">
        <v>22</v>
      </c>
      <c r="J32" t="s">
        <v>33</v>
      </c>
      <c r="K32" t="s">
        <v>133</v>
      </c>
      <c r="L32" t="s">
        <v>133</v>
      </c>
      <c r="M32" t="s">
        <v>622</v>
      </c>
    </row>
    <row r="33" spans="1:13" x14ac:dyDescent="0.35">
      <c r="A33" t="s">
        <v>623</v>
      </c>
      <c r="B33" t="s">
        <v>624</v>
      </c>
      <c r="C33">
        <v>6</v>
      </c>
      <c r="D33" t="s">
        <v>77</v>
      </c>
      <c r="E33">
        <v>0</v>
      </c>
      <c r="F33">
        <v>200000</v>
      </c>
      <c r="G33" s="1">
        <v>43921</v>
      </c>
      <c r="H33" t="s">
        <v>545</v>
      </c>
      <c r="I33" t="s">
        <v>22</v>
      </c>
      <c r="J33" t="s">
        <v>48</v>
      </c>
      <c r="K33" t="s">
        <v>32</v>
      </c>
      <c r="L33" t="s">
        <v>612</v>
      </c>
      <c r="M33" t="s">
        <v>619</v>
      </c>
    </row>
    <row r="34" spans="1:13" x14ac:dyDescent="0.35">
      <c r="A34" t="s">
        <v>625</v>
      </c>
      <c r="B34" t="s">
        <v>626</v>
      </c>
      <c r="C34">
        <v>6</v>
      </c>
      <c r="D34" t="s">
        <v>77</v>
      </c>
      <c r="E34">
        <v>300000</v>
      </c>
      <c r="F34">
        <v>50000</v>
      </c>
      <c r="G34" s="1">
        <v>43921</v>
      </c>
      <c r="H34" t="s">
        <v>545</v>
      </c>
      <c r="I34" t="s">
        <v>22</v>
      </c>
      <c r="J34" t="s">
        <v>48</v>
      </c>
      <c r="K34" t="s">
        <v>32</v>
      </c>
      <c r="L34" t="s">
        <v>612</v>
      </c>
      <c r="M34" t="s">
        <v>619</v>
      </c>
    </row>
    <row r="35" spans="1:13" x14ac:dyDescent="0.35">
      <c r="A35" t="s">
        <v>627</v>
      </c>
      <c r="B35" t="s">
        <v>628</v>
      </c>
      <c r="C35">
        <v>6</v>
      </c>
      <c r="D35" t="s">
        <v>77</v>
      </c>
      <c r="E35">
        <v>1000000</v>
      </c>
      <c r="F35">
        <v>100000</v>
      </c>
      <c r="G35" s="1">
        <v>44043</v>
      </c>
      <c r="H35" t="s">
        <v>545</v>
      </c>
      <c r="I35" t="s">
        <v>22</v>
      </c>
      <c r="J35" t="s">
        <v>48</v>
      </c>
      <c r="K35" t="s">
        <v>32</v>
      </c>
      <c r="L35" t="s">
        <v>612</v>
      </c>
      <c r="M35" t="s">
        <v>619</v>
      </c>
    </row>
    <row r="36" spans="1:13" x14ac:dyDescent="0.35">
      <c r="A36" t="s">
        <v>629</v>
      </c>
      <c r="B36" t="s">
        <v>630</v>
      </c>
      <c r="C36">
        <v>6</v>
      </c>
      <c r="D36" t="s">
        <v>77</v>
      </c>
      <c r="E36">
        <v>0</v>
      </c>
      <c r="F36">
        <v>300000</v>
      </c>
      <c r="G36" s="1">
        <v>44012</v>
      </c>
      <c r="H36" t="s">
        <v>545</v>
      </c>
      <c r="I36" t="s">
        <v>22</v>
      </c>
      <c r="J36" t="s">
        <v>48</v>
      </c>
      <c r="K36" t="s">
        <v>32</v>
      </c>
      <c r="L36" t="s">
        <v>612</v>
      </c>
      <c r="M36" t="s">
        <v>619</v>
      </c>
    </row>
    <row r="37" spans="1:13" x14ac:dyDescent="0.35">
      <c r="A37" t="s">
        <v>631</v>
      </c>
      <c r="B37" t="s">
        <v>632</v>
      </c>
      <c r="C37">
        <v>6</v>
      </c>
      <c r="D37" t="s">
        <v>77</v>
      </c>
      <c r="E37">
        <v>0</v>
      </c>
      <c r="F37">
        <v>200000</v>
      </c>
      <c r="G37" s="1">
        <v>44012</v>
      </c>
      <c r="H37" t="s">
        <v>545</v>
      </c>
      <c r="I37" t="s">
        <v>22</v>
      </c>
      <c r="J37" t="s">
        <v>48</v>
      </c>
      <c r="K37" t="s">
        <v>32</v>
      </c>
      <c r="L37" t="s">
        <v>612</v>
      </c>
      <c r="M37" t="s">
        <v>619</v>
      </c>
    </row>
    <row r="38" spans="1:13" x14ac:dyDescent="0.35">
      <c r="A38" t="s">
        <v>633</v>
      </c>
      <c r="B38" t="s">
        <v>634</v>
      </c>
      <c r="C38">
        <v>6</v>
      </c>
      <c r="D38" t="s">
        <v>77</v>
      </c>
      <c r="E38">
        <v>0</v>
      </c>
      <c r="F38">
        <v>200000</v>
      </c>
      <c r="G38" s="1">
        <v>44012</v>
      </c>
      <c r="H38" t="s">
        <v>545</v>
      </c>
      <c r="I38" t="s">
        <v>22</v>
      </c>
      <c r="J38" t="s">
        <v>48</v>
      </c>
      <c r="K38" t="s">
        <v>32</v>
      </c>
      <c r="L38" t="s">
        <v>612</v>
      </c>
      <c r="M38" t="s">
        <v>619</v>
      </c>
    </row>
    <row r="39" spans="1:13" x14ac:dyDescent="0.35">
      <c r="A39" t="s">
        <v>635</v>
      </c>
      <c r="B39" t="s">
        <v>636</v>
      </c>
      <c r="C39">
        <v>6</v>
      </c>
      <c r="D39" t="s">
        <v>77</v>
      </c>
      <c r="E39">
        <v>0</v>
      </c>
      <c r="F39">
        <v>400000</v>
      </c>
      <c r="G39" s="1">
        <v>44012</v>
      </c>
      <c r="H39" t="s">
        <v>545</v>
      </c>
      <c r="I39" t="s">
        <v>22</v>
      </c>
      <c r="J39" t="s">
        <v>48</v>
      </c>
      <c r="K39" t="s">
        <v>32</v>
      </c>
      <c r="L39" t="s">
        <v>612</v>
      </c>
      <c r="M39" t="s">
        <v>619</v>
      </c>
    </row>
    <row r="40" spans="1:13" x14ac:dyDescent="0.35">
      <c r="A40" t="s">
        <v>637</v>
      </c>
      <c r="B40" t="s">
        <v>638</v>
      </c>
      <c r="C40">
        <v>12</v>
      </c>
      <c r="D40" t="s">
        <v>66</v>
      </c>
      <c r="E40">
        <v>0</v>
      </c>
      <c r="F40">
        <v>300000</v>
      </c>
      <c r="G40" s="1">
        <v>44012</v>
      </c>
      <c r="H40" t="s">
        <v>545</v>
      </c>
      <c r="I40" t="s">
        <v>22</v>
      </c>
      <c r="J40" t="s">
        <v>639</v>
      </c>
      <c r="K40" t="s">
        <v>640</v>
      </c>
      <c r="L40" t="s">
        <v>641</v>
      </c>
      <c r="M40" t="s">
        <v>642</v>
      </c>
    </row>
    <row r="41" spans="1:13" x14ac:dyDescent="0.35">
      <c r="A41" t="s">
        <v>643</v>
      </c>
      <c r="B41" t="s">
        <v>644</v>
      </c>
      <c r="C41">
        <v>12</v>
      </c>
      <c r="D41" t="s">
        <v>66</v>
      </c>
      <c r="E41">
        <v>500000</v>
      </c>
      <c r="F41">
        <v>50000</v>
      </c>
      <c r="G41" s="1">
        <v>43830</v>
      </c>
      <c r="H41" t="s">
        <v>545</v>
      </c>
      <c r="I41" t="s">
        <v>22</v>
      </c>
      <c r="J41" t="s">
        <v>33</v>
      </c>
      <c r="K41" t="s">
        <v>133</v>
      </c>
      <c r="L41" t="s">
        <v>133</v>
      </c>
      <c r="M41" t="s">
        <v>622</v>
      </c>
    </row>
    <row r="42" spans="1:13" x14ac:dyDescent="0.35">
      <c r="A42" t="s">
        <v>645</v>
      </c>
      <c r="B42" t="s">
        <v>646</v>
      </c>
      <c r="C42">
        <v>12</v>
      </c>
      <c r="D42" t="s">
        <v>66</v>
      </c>
      <c r="E42">
        <v>1000000</v>
      </c>
      <c r="F42">
        <v>100000</v>
      </c>
      <c r="G42" s="1">
        <v>43738</v>
      </c>
      <c r="H42" t="s">
        <v>545</v>
      </c>
      <c r="I42" t="s">
        <v>22</v>
      </c>
      <c r="J42" t="s">
        <v>33</v>
      </c>
      <c r="K42" t="s">
        <v>133</v>
      </c>
      <c r="L42" t="s">
        <v>133</v>
      </c>
      <c r="M42" t="s">
        <v>622</v>
      </c>
    </row>
    <row r="43" spans="1:13" x14ac:dyDescent="0.35">
      <c r="A43" t="s">
        <v>647</v>
      </c>
      <c r="B43" t="s">
        <v>648</v>
      </c>
      <c r="C43">
        <v>10</v>
      </c>
      <c r="D43" t="s">
        <v>39</v>
      </c>
      <c r="E43">
        <v>500000</v>
      </c>
      <c r="F43">
        <v>62000</v>
      </c>
      <c r="G43" s="1">
        <v>43738</v>
      </c>
      <c r="H43" t="s">
        <v>545</v>
      </c>
      <c r="I43" t="s">
        <v>22</v>
      </c>
      <c r="J43" t="s">
        <v>33</v>
      </c>
      <c r="K43" t="s">
        <v>133</v>
      </c>
      <c r="L43" t="s">
        <v>133</v>
      </c>
      <c r="M43" t="s">
        <v>622</v>
      </c>
    </row>
    <row r="44" spans="1:13" x14ac:dyDescent="0.35">
      <c r="A44" t="s">
        <v>649</v>
      </c>
      <c r="B44" t="s">
        <v>650</v>
      </c>
      <c r="C44">
        <v>10</v>
      </c>
      <c r="D44" t="s">
        <v>39</v>
      </c>
      <c r="E44">
        <v>300000</v>
      </c>
      <c r="F44">
        <v>37500</v>
      </c>
      <c r="G44" s="1">
        <v>43738</v>
      </c>
      <c r="H44" t="s">
        <v>545</v>
      </c>
      <c r="I44" t="s">
        <v>22</v>
      </c>
      <c r="J44" t="s">
        <v>33</v>
      </c>
      <c r="K44" t="s">
        <v>133</v>
      </c>
      <c r="L44" t="s">
        <v>133</v>
      </c>
      <c r="M44" t="s">
        <v>622</v>
      </c>
    </row>
    <row r="45" spans="1:13" x14ac:dyDescent="0.35">
      <c r="A45" t="s">
        <v>651</v>
      </c>
      <c r="B45" t="s">
        <v>652</v>
      </c>
      <c r="C45">
        <v>3</v>
      </c>
      <c r="D45" t="s">
        <v>56</v>
      </c>
      <c r="E45">
        <v>700000</v>
      </c>
      <c r="F45">
        <v>100000</v>
      </c>
      <c r="G45" s="1">
        <v>43830</v>
      </c>
      <c r="H45" t="s">
        <v>545</v>
      </c>
      <c r="I45" t="s">
        <v>22</v>
      </c>
      <c r="J45" t="s">
        <v>48</v>
      </c>
      <c r="K45" t="s">
        <v>32</v>
      </c>
      <c r="L45" t="s">
        <v>612</v>
      </c>
      <c r="M45" t="s">
        <v>619</v>
      </c>
    </row>
    <row r="46" spans="1:13" x14ac:dyDescent="0.35">
      <c r="A46" t="s">
        <v>653</v>
      </c>
      <c r="B46" t="s">
        <v>654</v>
      </c>
      <c r="C46">
        <v>10</v>
      </c>
      <c r="D46" t="s">
        <v>39</v>
      </c>
      <c r="E46">
        <v>800000</v>
      </c>
      <c r="F46">
        <v>50000</v>
      </c>
      <c r="G46" s="1">
        <v>43738</v>
      </c>
      <c r="H46" t="s">
        <v>545</v>
      </c>
      <c r="I46" t="s">
        <v>22</v>
      </c>
      <c r="J46" t="s">
        <v>33</v>
      </c>
      <c r="K46" t="s">
        <v>133</v>
      </c>
      <c r="L46" t="s">
        <v>133</v>
      </c>
      <c r="M46" t="s">
        <v>622</v>
      </c>
    </row>
    <row r="47" spans="1:13" x14ac:dyDescent="0.35">
      <c r="A47" t="s">
        <v>32</v>
      </c>
      <c r="B47" t="s">
        <v>655</v>
      </c>
      <c r="C47">
        <v>3</v>
      </c>
      <c r="D47" t="s">
        <v>56</v>
      </c>
      <c r="E47">
        <v>0</v>
      </c>
      <c r="F47">
        <v>500000</v>
      </c>
      <c r="G47" s="1">
        <v>43739</v>
      </c>
      <c r="H47" t="s">
        <v>589</v>
      </c>
      <c r="I47" t="s">
        <v>22</v>
      </c>
      <c r="J47" t="s">
        <v>48</v>
      </c>
      <c r="K47" t="s">
        <v>32</v>
      </c>
      <c r="L47" t="s">
        <v>612</v>
      </c>
      <c r="M47" t="s">
        <v>619</v>
      </c>
    </row>
    <row r="48" spans="1:13" x14ac:dyDescent="0.35">
      <c r="A48" t="s">
        <v>656</v>
      </c>
      <c r="B48" t="s">
        <v>657</v>
      </c>
      <c r="C48">
        <v>12</v>
      </c>
      <c r="D48" t="s">
        <v>66</v>
      </c>
      <c r="E48">
        <v>1000000</v>
      </c>
      <c r="F48">
        <v>100000</v>
      </c>
      <c r="G48" s="1">
        <v>43830</v>
      </c>
      <c r="H48" t="s">
        <v>545</v>
      </c>
      <c r="I48" t="s">
        <v>22</v>
      </c>
      <c r="J48" t="s">
        <v>48</v>
      </c>
      <c r="K48" t="s">
        <v>32</v>
      </c>
      <c r="L48" t="s">
        <v>612</v>
      </c>
      <c r="M48" t="s">
        <v>619</v>
      </c>
    </row>
    <row r="49" spans="1:13" x14ac:dyDescent="0.35">
      <c r="A49" t="s">
        <v>658</v>
      </c>
      <c r="B49" t="s">
        <v>659</v>
      </c>
      <c r="C49">
        <v>3</v>
      </c>
      <c r="D49" t="s">
        <v>56</v>
      </c>
      <c r="E49">
        <v>0</v>
      </c>
      <c r="F49">
        <v>50000</v>
      </c>
      <c r="G49" s="1">
        <v>43738</v>
      </c>
      <c r="H49" t="s">
        <v>616</v>
      </c>
      <c r="I49" t="s">
        <v>22</v>
      </c>
      <c r="J49" t="s">
        <v>48</v>
      </c>
      <c r="K49" t="s">
        <v>32</v>
      </c>
      <c r="L49" t="s">
        <v>612</v>
      </c>
      <c r="M49" t="s">
        <v>619</v>
      </c>
    </row>
    <row r="50" spans="1:13" x14ac:dyDescent="0.35">
      <c r="A50" t="s">
        <v>660</v>
      </c>
      <c r="B50" t="s">
        <v>661</v>
      </c>
      <c r="C50">
        <v>12</v>
      </c>
      <c r="D50" t="s">
        <v>66</v>
      </c>
      <c r="E50">
        <v>0</v>
      </c>
      <c r="F50">
        <v>50000</v>
      </c>
      <c r="G50" s="1">
        <v>43921</v>
      </c>
      <c r="H50" t="s">
        <v>545</v>
      </c>
      <c r="I50" t="s">
        <v>22</v>
      </c>
      <c r="J50" t="s">
        <v>35</v>
      </c>
      <c r="K50" t="s">
        <v>35</v>
      </c>
      <c r="L50" t="s">
        <v>562</v>
      </c>
      <c r="M50" t="s">
        <v>662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DF5D4-E0B9-45EB-978D-BE1D628EB685}">
  <dimension ref="A3:B13"/>
  <sheetViews>
    <sheetView topLeftCell="A5" workbookViewId="0">
      <selection activeCell="D28" sqref="D28"/>
    </sheetView>
  </sheetViews>
  <sheetFormatPr defaultRowHeight="14.5" x14ac:dyDescent="0.35"/>
  <cols>
    <col min="1" max="1" width="14.1796875" bestFit="1" customWidth="1"/>
    <col min="2" max="2" width="20.36328125" bestFit="1" customWidth="1"/>
  </cols>
  <sheetData>
    <row r="3" spans="1:2" x14ac:dyDescent="0.35">
      <c r="A3" s="11" t="s">
        <v>663</v>
      </c>
      <c r="B3" t="s">
        <v>685</v>
      </c>
    </row>
    <row r="4" spans="1:2" x14ac:dyDescent="0.35">
      <c r="A4" s="12" t="s">
        <v>99</v>
      </c>
      <c r="B4">
        <v>2</v>
      </c>
    </row>
    <row r="5" spans="1:2" x14ac:dyDescent="0.35">
      <c r="A5" s="12" t="s">
        <v>39</v>
      </c>
      <c r="B5">
        <v>2</v>
      </c>
    </row>
    <row r="6" spans="1:2" x14ac:dyDescent="0.35">
      <c r="A6" s="12" t="s">
        <v>53</v>
      </c>
      <c r="B6">
        <v>3</v>
      </c>
    </row>
    <row r="7" spans="1:2" x14ac:dyDescent="0.35">
      <c r="A7" s="12" t="s">
        <v>244</v>
      </c>
      <c r="B7">
        <v>3</v>
      </c>
    </row>
    <row r="8" spans="1:2" x14ac:dyDescent="0.35">
      <c r="A8" s="12" t="s">
        <v>56</v>
      </c>
      <c r="B8">
        <v>4</v>
      </c>
    </row>
    <row r="9" spans="1:2" x14ac:dyDescent="0.35">
      <c r="A9" s="12" t="s">
        <v>77</v>
      </c>
      <c r="B9">
        <v>4</v>
      </c>
    </row>
    <row r="10" spans="1:2" x14ac:dyDescent="0.35">
      <c r="A10" s="12" t="s">
        <v>66</v>
      </c>
      <c r="B10">
        <v>4</v>
      </c>
    </row>
    <row r="11" spans="1:2" x14ac:dyDescent="0.35">
      <c r="A11" s="12" t="s">
        <v>21</v>
      </c>
      <c r="B11">
        <v>5</v>
      </c>
    </row>
    <row r="12" spans="1:2" x14ac:dyDescent="0.35">
      <c r="A12" s="12" t="s">
        <v>27</v>
      </c>
      <c r="B12">
        <v>7</v>
      </c>
    </row>
    <row r="13" spans="1:2" x14ac:dyDescent="0.35">
      <c r="A13" s="12" t="s">
        <v>664</v>
      </c>
      <c r="B13">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42EA3-EE63-4D5E-8573-1F9E8E940E8D}">
  <dimension ref="A1:E10"/>
  <sheetViews>
    <sheetView workbookViewId="0">
      <selection activeCell="B9" sqref="B9:C9"/>
    </sheetView>
  </sheetViews>
  <sheetFormatPr defaultRowHeight="14.5" x14ac:dyDescent="0.35"/>
  <cols>
    <col min="1" max="1" width="23.7265625" bestFit="1" customWidth="1"/>
    <col min="2" max="2" width="15.26953125" bestFit="1" customWidth="1"/>
    <col min="3" max="3" width="9.08984375" customWidth="1"/>
    <col min="4" max="4" width="10.7265625" bestFit="1" customWidth="1"/>
    <col min="5" max="10" width="15.26953125" bestFit="1" customWidth="1"/>
    <col min="11" max="11" width="10.7265625" bestFit="1" customWidth="1"/>
  </cols>
  <sheetData>
    <row r="1" spans="1:5" x14ac:dyDescent="0.35">
      <c r="A1" s="11" t="s">
        <v>487</v>
      </c>
      <c r="B1" t="s">
        <v>679</v>
      </c>
    </row>
    <row r="3" spans="1:5" x14ac:dyDescent="0.35">
      <c r="B3" s="11" t="s">
        <v>666</v>
      </c>
    </row>
    <row r="4" spans="1:5" x14ac:dyDescent="0.35">
      <c r="B4" t="s">
        <v>667</v>
      </c>
      <c r="C4" t="s">
        <v>668</v>
      </c>
    </row>
    <row r="5" spans="1:5" x14ac:dyDescent="0.35">
      <c r="A5" t="s">
        <v>687</v>
      </c>
      <c r="B5">
        <v>3</v>
      </c>
      <c r="C5">
        <v>31</v>
      </c>
    </row>
    <row r="9" spans="1:5" x14ac:dyDescent="0.35">
      <c r="A9" t="s">
        <v>688</v>
      </c>
      <c r="D9" s="23">
        <v>2019</v>
      </c>
      <c r="E9" s="23" t="s">
        <v>668</v>
      </c>
    </row>
    <row r="10" spans="1:5" x14ac:dyDescent="0.35">
      <c r="D10" s="23">
        <v>3</v>
      </c>
      <c r="E10" s="23">
        <v>31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69D28-2CE1-4A10-816D-5379600FE6DB}">
  <dimension ref="A3:B13"/>
  <sheetViews>
    <sheetView workbookViewId="0">
      <selection activeCell="B5" sqref="B5"/>
    </sheetView>
  </sheetViews>
  <sheetFormatPr defaultRowHeight="14.5" x14ac:dyDescent="0.35"/>
  <cols>
    <col min="1" max="1" width="14.1796875" bestFit="1" customWidth="1"/>
    <col min="2" max="2" width="20.36328125" bestFit="1" customWidth="1"/>
  </cols>
  <sheetData>
    <row r="3" spans="1:2" x14ac:dyDescent="0.35">
      <c r="A3" s="11" t="s">
        <v>663</v>
      </c>
      <c r="B3" t="s">
        <v>685</v>
      </c>
    </row>
    <row r="4" spans="1:2" x14ac:dyDescent="0.35">
      <c r="A4" s="12" t="s">
        <v>27</v>
      </c>
      <c r="B4">
        <v>7</v>
      </c>
    </row>
    <row r="5" spans="1:2" x14ac:dyDescent="0.35">
      <c r="A5" s="12" t="s">
        <v>56</v>
      </c>
      <c r="B5">
        <v>4</v>
      </c>
    </row>
    <row r="6" spans="1:2" x14ac:dyDescent="0.35">
      <c r="A6" s="12" t="s">
        <v>244</v>
      </c>
      <c r="B6">
        <v>3</v>
      </c>
    </row>
    <row r="7" spans="1:2" x14ac:dyDescent="0.35">
      <c r="A7" s="12" t="s">
        <v>77</v>
      </c>
      <c r="B7">
        <v>4</v>
      </c>
    </row>
    <row r="8" spans="1:2" x14ac:dyDescent="0.35">
      <c r="A8" s="12" t="s">
        <v>53</v>
      </c>
      <c r="B8">
        <v>3</v>
      </c>
    </row>
    <row r="9" spans="1:2" x14ac:dyDescent="0.35">
      <c r="A9" s="12" t="s">
        <v>39</v>
      </c>
      <c r="B9">
        <v>2</v>
      </c>
    </row>
    <row r="10" spans="1:2" x14ac:dyDescent="0.35">
      <c r="A10" s="12" t="s">
        <v>99</v>
      </c>
      <c r="B10">
        <v>2</v>
      </c>
    </row>
    <row r="11" spans="1:2" x14ac:dyDescent="0.35">
      <c r="A11" s="12" t="s">
        <v>66</v>
      </c>
      <c r="B11">
        <v>4</v>
      </c>
    </row>
    <row r="12" spans="1:2" x14ac:dyDescent="0.35">
      <c r="A12" s="12" t="s">
        <v>21</v>
      </c>
      <c r="B12">
        <v>5</v>
      </c>
    </row>
    <row r="13" spans="1:2" x14ac:dyDescent="0.35">
      <c r="A13" s="12" t="s">
        <v>664</v>
      </c>
      <c r="B13">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E64A1-AE7E-4E96-9B8C-B060BCB6F712}">
  <dimension ref="A1:E35"/>
  <sheetViews>
    <sheetView topLeftCell="A2" workbookViewId="0">
      <selection sqref="A1:E35"/>
    </sheetView>
  </sheetViews>
  <sheetFormatPr defaultRowHeight="14.5" x14ac:dyDescent="0.35"/>
  <cols>
    <col min="1" max="1" width="15.6328125" bestFit="1" customWidth="1"/>
    <col min="2" max="2" width="18.36328125" bestFit="1" customWidth="1"/>
    <col min="3" max="3" width="14.6328125" bestFit="1" customWidth="1"/>
    <col min="4" max="4" width="25.54296875" bestFit="1" customWidth="1"/>
    <col min="5" max="5" width="14.7265625" bestFit="1" customWidth="1"/>
  </cols>
  <sheetData>
    <row r="1" spans="1:5" x14ac:dyDescent="0.35">
      <c r="A1" t="s">
        <v>7</v>
      </c>
      <c r="B1" t="s">
        <v>487</v>
      </c>
      <c r="C1" t="s">
        <v>8</v>
      </c>
      <c r="D1" t="s">
        <v>514</v>
      </c>
      <c r="E1" t="s">
        <v>515</v>
      </c>
    </row>
    <row r="2" spans="1:5" x14ac:dyDescent="0.35">
      <c r="A2">
        <v>2</v>
      </c>
      <c r="B2" t="s">
        <v>27</v>
      </c>
      <c r="C2" t="s">
        <v>22</v>
      </c>
      <c r="D2" t="s">
        <v>516</v>
      </c>
      <c r="E2" s="1">
        <v>43755</v>
      </c>
    </row>
    <row r="3" spans="1:5" x14ac:dyDescent="0.35">
      <c r="A3">
        <v>2</v>
      </c>
      <c r="B3" t="s">
        <v>27</v>
      </c>
      <c r="C3" t="s">
        <v>22</v>
      </c>
      <c r="E3" s="1">
        <v>43755</v>
      </c>
    </row>
    <row r="4" spans="1:5" x14ac:dyDescent="0.35">
      <c r="A4">
        <v>2</v>
      </c>
      <c r="B4" t="s">
        <v>27</v>
      </c>
      <c r="C4" t="s">
        <v>22</v>
      </c>
      <c r="D4" t="s">
        <v>517</v>
      </c>
      <c r="E4" s="1">
        <v>43823</v>
      </c>
    </row>
    <row r="5" spans="1:5" x14ac:dyDescent="0.35">
      <c r="A5">
        <v>2</v>
      </c>
      <c r="B5" t="s">
        <v>27</v>
      </c>
      <c r="C5" t="s">
        <v>22</v>
      </c>
      <c r="D5" t="s">
        <v>518</v>
      </c>
      <c r="E5" s="1">
        <v>43833</v>
      </c>
    </row>
    <row r="6" spans="1:5" x14ac:dyDescent="0.35">
      <c r="A6">
        <v>2</v>
      </c>
      <c r="B6" t="s">
        <v>27</v>
      </c>
      <c r="C6" t="s">
        <v>22</v>
      </c>
      <c r="D6" t="s">
        <v>519</v>
      </c>
      <c r="E6" s="1">
        <v>43838</v>
      </c>
    </row>
    <row r="7" spans="1:5" x14ac:dyDescent="0.35">
      <c r="A7">
        <v>2</v>
      </c>
      <c r="B7" t="s">
        <v>27</v>
      </c>
      <c r="C7" t="s">
        <v>22</v>
      </c>
      <c r="D7" t="s">
        <v>520</v>
      </c>
      <c r="E7" s="1">
        <v>43838</v>
      </c>
    </row>
    <row r="8" spans="1:5" x14ac:dyDescent="0.35">
      <c r="A8">
        <v>2</v>
      </c>
      <c r="B8" t="s">
        <v>27</v>
      </c>
      <c r="C8" t="s">
        <v>22</v>
      </c>
      <c r="D8" t="s">
        <v>521</v>
      </c>
      <c r="E8" s="1">
        <v>43839</v>
      </c>
    </row>
    <row r="9" spans="1:5" x14ac:dyDescent="0.35">
      <c r="A9">
        <v>1</v>
      </c>
      <c r="B9" t="s">
        <v>21</v>
      </c>
      <c r="C9" t="s">
        <v>22</v>
      </c>
      <c r="D9" t="s">
        <v>522</v>
      </c>
      <c r="E9" s="1">
        <v>43832</v>
      </c>
    </row>
    <row r="10" spans="1:5" x14ac:dyDescent="0.35">
      <c r="A10">
        <v>1</v>
      </c>
      <c r="B10" t="s">
        <v>21</v>
      </c>
      <c r="C10" t="s">
        <v>22</v>
      </c>
      <c r="D10" t="s">
        <v>523</v>
      </c>
      <c r="E10" s="1">
        <v>43833</v>
      </c>
    </row>
    <row r="11" spans="1:5" x14ac:dyDescent="0.35">
      <c r="A11">
        <v>1</v>
      </c>
      <c r="B11" t="s">
        <v>21</v>
      </c>
      <c r="C11" t="s">
        <v>22</v>
      </c>
      <c r="D11" t="s">
        <v>523</v>
      </c>
      <c r="E11" s="1">
        <v>43836</v>
      </c>
    </row>
    <row r="12" spans="1:5" x14ac:dyDescent="0.35">
      <c r="A12">
        <v>1</v>
      </c>
      <c r="B12" t="s">
        <v>21</v>
      </c>
      <c r="C12" t="s">
        <v>22</v>
      </c>
      <c r="D12" t="s">
        <v>523</v>
      </c>
      <c r="E12" s="1">
        <v>43837</v>
      </c>
    </row>
    <row r="13" spans="1:5" x14ac:dyDescent="0.35">
      <c r="A13">
        <v>1</v>
      </c>
      <c r="B13" t="s">
        <v>21</v>
      </c>
      <c r="C13" t="s">
        <v>22</v>
      </c>
      <c r="D13" t="s">
        <v>523</v>
      </c>
      <c r="E13" s="1">
        <v>43838</v>
      </c>
    </row>
    <row r="14" spans="1:5" x14ac:dyDescent="0.35">
      <c r="A14">
        <v>3</v>
      </c>
      <c r="B14" t="s">
        <v>56</v>
      </c>
      <c r="C14" t="s">
        <v>22</v>
      </c>
      <c r="D14" t="s">
        <v>521</v>
      </c>
      <c r="E14" s="1">
        <v>43843</v>
      </c>
    </row>
    <row r="15" spans="1:5" x14ac:dyDescent="0.35">
      <c r="A15">
        <v>3</v>
      </c>
      <c r="B15" t="s">
        <v>56</v>
      </c>
      <c r="C15" t="s">
        <v>22</v>
      </c>
      <c r="D15" t="s">
        <v>524</v>
      </c>
      <c r="E15" s="1">
        <v>43843</v>
      </c>
    </row>
    <row r="16" spans="1:5" x14ac:dyDescent="0.35">
      <c r="A16">
        <v>3</v>
      </c>
      <c r="B16" t="s">
        <v>56</v>
      </c>
      <c r="C16" t="s">
        <v>22</v>
      </c>
      <c r="D16" t="s">
        <v>523</v>
      </c>
      <c r="E16" s="1">
        <v>43839</v>
      </c>
    </row>
    <row r="17" spans="1:5" x14ac:dyDescent="0.35">
      <c r="A17">
        <v>3</v>
      </c>
      <c r="B17" t="s">
        <v>56</v>
      </c>
      <c r="C17" t="s">
        <v>22</v>
      </c>
      <c r="E17" s="1">
        <v>43840</v>
      </c>
    </row>
    <row r="18" spans="1:5" x14ac:dyDescent="0.35">
      <c r="A18">
        <v>6</v>
      </c>
      <c r="B18" t="s">
        <v>77</v>
      </c>
      <c r="C18" t="s">
        <v>22</v>
      </c>
      <c r="D18" t="s">
        <v>525</v>
      </c>
      <c r="E18" s="1">
        <v>43833</v>
      </c>
    </row>
    <row r="19" spans="1:5" x14ac:dyDescent="0.35">
      <c r="A19">
        <v>6</v>
      </c>
      <c r="B19" t="s">
        <v>77</v>
      </c>
      <c r="C19" t="s">
        <v>22</v>
      </c>
      <c r="E19" s="1">
        <v>43838</v>
      </c>
    </row>
    <row r="20" spans="1:5" x14ac:dyDescent="0.35">
      <c r="A20">
        <v>6</v>
      </c>
      <c r="B20" t="s">
        <v>77</v>
      </c>
      <c r="C20" t="s">
        <v>22</v>
      </c>
      <c r="D20" t="s">
        <v>526</v>
      </c>
      <c r="E20" s="1">
        <v>43843</v>
      </c>
    </row>
    <row r="21" spans="1:5" x14ac:dyDescent="0.35">
      <c r="A21">
        <v>6</v>
      </c>
      <c r="B21" t="s">
        <v>77</v>
      </c>
      <c r="C21" t="s">
        <v>22</v>
      </c>
      <c r="E21" s="1">
        <v>43839</v>
      </c>
    </row>
    <row r="22" spans="1:5" x14ac:dyDescent="0.35">
      <c r="A22">
        <v>4</v>
      </c>
      <c r="B22" t="s">
        <v>244</v>
      </c>
      <c r="C22" t="s">
        <v>22</v>
      </c>
      <c r="D22" t="s">
        <v>527</v>
      </c>
      <c r="E22" s="1">
        <v>43836</v>
      </c>
    </row>
    <row r="23" spans="1:5" x14ac:dyDescent="0.35">
      <c r="A23">
        <v>4</v>
      </c>
      <c r="B23" t="s">
        <v>244</v>
      </c>
      <c r="C23" t="s">
        <v>22</v>
      </c>
      <c r="E23" s="1">
        <v>43850</v>
      </c>
    </row>
    <row r="24" spans="1:5" x14ac:dyDescent="0.35">
      <c r="A24">
        <v>4</v>
      </c>
      <c r="B24" t="s">
        <v>244</v>
      </c>
      <c r="C24" t="s">
        <v>22</v>
      </c>
      <c r="D24" t="s">
        <v>528</v>
      </c>
      <c r="E24" s="1">
        <v>43850</v>
      </c>
    </row>
    <row r="25" spans="1:5" x14ac:dyDescent="0.35">
      <c r="A25">
        <v>12</v>
      </c>
      <c r="B25" t="s">
        <v>66</v>
      </c>
      <c r="C25" t="s">
        <v>22</v>
      </c>
      <c r="D25" t="s">
        <v>529</v>
      </c>
      <c r="E25" s="1">
        <v>43851</v>
      </c>
    </row>
    <row r="26" spans="1:5" x14ac:dyDescent="0.35">
      <c r="A26">
        <v>12</v>
      </c>
      <c r="B26" t="s">
        <v>66</v>
      </c>
      <c r="C26" t="s">
        <v>22</v>
      </c>
      <c r="D26" t="s">
        <v>530</v>
      </c>
      <c r="E26" s="1">
        <v>43851</v>
      </c>
    </row>
    <row r="27" spans="1:5" x14ac:dyDescent="0.35">
      <c r="A27">
        <v>12</v>
      </c>
      <c r="B27" t="s">
        <v>66</v>
      </c>
      <c r="C27" t="s">
        <v>22</v>
      </c>
      <c r="D27" t="s">
        <v>521</v>
      </c>
      <c r="E27" s="1">
        <v>43851</v>
      </c>
    </row>
    <row r="28" spans="1:5" x14ac:dyDescent="0.35">
      <c r="A28">
        <v>12</v>
      </c>
      <c r="B28" t="s">
        <v>66</v>
      </c>
      <c r="C28" t="s">
        <v>22</v>
      </c>
      <c r="D28" t="s">
        <v>521</v>
      </c>
      <c r="E28" s="1">
        <v>43852</v>
      </c>
    </row>
    <row r="29" spans="1:5" x14ac:dyDescent="0.35">
      <c r="A29">
        <v>9</v>
      </c>
      <c r="B29" t="s">
        <v>53</v>
      </c>
      <c r="C29" t="s">
        <v>22</v>
      </c>
      <c r="D29" t="s">
        <v>531</v>
      </c>
      <c r="E29" s="1">
        <v>43843</v>
      </c>
    </row>
    <row r="30" spans="1:5" x14ac:dyDescent="0.35">
      <c r="A30">
        <v>9</v>
      </c>
      <c r="B30" t="s">
        <v>53</v>
      </c>
      <c r="C30" t="s">
        <v>22</v>
      </c>
      <c r="D30" t="s">
        <v>531</v>
      </c>
      <c r="E30" s="1">
        <v>43839</v>
      </c>
    </row>
    <row r="31" spans="1:5" x14ac:dyDescent="0.35">
      <c r="A31">
        <v>9</v>
      </c>
      <c r="B31" t="s">
        <v>53</v>
      </c>
      <c r="C31" t="s">
        <v>22</v>
      </c>
      <c r="D31" t="s">
        <v>531</v>
      </c>
      <c r="E31" s="1">
        <v>43851</v>
      </c>
    </row>
    <row r="32" spans="1:5" x14ac:dyDescent="0.35">
      <c r="A32">
        <v>11</v>
      </c>
      <c r="B32" t="s">
        <v>99</v>
      </c>
      <c r="C32" t="s">
        <v>22</v>
      </c>
      <c r="D32" t="s">
        <v>531</v>
      </c>
      <c r="E32" s="1">
        <v>43852</v>
      </c>
    </row>
    <row r="33" spans="1:5" x14ac:dyDescent="0.35">
      <c r="A33">
        <v>11</v>
      </c>
      <c r="B33" t="s">
        <v>99</v>
      </c>
      <c r="C33" t="s">
        <v>22</v>
      </c>
      <c r="E33" s="1">
        <v>43850</v>
      </c>
    </row>
    <row r="34" spans="1:5" x14ac:dyDescent="0.35">
      <c r="A34">
        <v>10</v>
      </c>
      <c r="B34" t="s">
        <v>39</v>
      </c>
      <c r="C34" t="s">
        <v>22</v>
      </c>
      <c r="D34" t="s">
        <v>531</v>
      </c>
      <c r="E34" s="1">
        <v>43852</v>
      </c>
    </row>
    <row r="35" spans="1:5" x14ac:dyDescent="0.35">
      <c r="A35">
        <v>10</v>
      </c>
      <c r="B35" t="s">
        <v>39</v>
      </c>
      <c r="C35" t="s">
        <v>22</v>
      </c>
      <c r="D35" t="s">
        <v>530</v>
      </c>
      <c r="E35" s="1">
        <v>43843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6A412-D3D2-41D7-8937-B1BACE28A4D7}">
  <dimension ref="A3:B7"/>
  <sheetViews>
    <sheetView workbookViewId="0">
      <selection activeCell="A3" sqref="A3:B7"/>
    </sheetView>
  </sheetViews>
  <sheetFormatPr defaultRowHeight="14.5" x14ac:dyDescent="0.35"/>
  <cols>
    <col min="1" max="1" width="12.36328125" bestFit="1" customWidth="1"/>
    <col min="2" max="2" width="14" bestFit="1" customWidth="1"/>
  </cols>
  <sheetData>
    <row r="3" spans="1:2" x14ac:dyDescent="0.35">
      <c r="A3" s="11" t="s">
        <v>663</v>
      </c>
      <c r="B3" t="s">
        <v>669</v>
      </c>
    </row>
    <row r="4" spans="1:2" x14ac:dyDescent="0.35">
      <c r="A4" s="12" t="s">
        <v>58</v>
      </c>
      <c r="B4">
        <v>2853842</v>
      </c>
    </row>
    <row r="5" spans="1:2" x14ac:dyDescent="0.35">
      <c r="A5" s="12" t="s">
        <v>28</v>
      </c>
      <c r="B5">
        <v>569815</v>
      </c>
    </row>
    <row r="6" spans="1:2" x14ac:dyDescent="0.35">
      <c r="A6" s="12" t="s">
        <v>23</v>
      </c>
      <c r="B6">
        <v>8244310</v>
      </c>
    </row>
    <row r="7" spans="1:2" x14ac:dyDescent="0.35">
      <c r="A7" s="12" t="s">
        <v>664</v>
      </c>
      <c r="B7">
        <v>11667967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B9517-A6CA-4167-9486-30A0AB22AD17}">
  <dimension ref="A1:L37"/>
  <sheetViews>
    <sheetView workbookViewId="0">
      <selection activeCell="A3" sqref="A3:L37"/>
    </sheetView>
  </sheetViews>
  <sheetFormatPr defaultRowHeight="14.5" x14ac:dyDescent="0.35"/>
  <cols>
    <col min="1" max="1" width="16.6328125" bestFit="1" customWidth="1"/>
    <col min="2" max="2" width="13.7265625" bestFit="1" customWidth="1"/>
    <col min="3" max="3" width="25.453125" bestFit="1" customWidth="1"/>
    <col min="4" max="4" width="14.6328125" bestFit="1" customWidth="1"/>
    <col min="5" max="5" width="20.1796875" bestFit="1" customWidth="1"/>
    <col min="6" max="6" width="15.6328125" bestFit="1" customWidth="1"/>
    <col min="7" max="7" width="18.36328125" bestFit="1" customWidth="1"/>
    <col min="8" max="8" width="14.08984375" bestFit="1" customWidth="1"/>
    <col min="9" max="9" width="13.36328125" bestFit="1" customWidth="1"/>
    <col min="10" max="10" width="21.54296875" bestFit="1" customWidth="1"/>
    <col min="11" max="11" width="9.90625" bestFit="1" customWidth="1"/>
    <col min="12" max="12" width="18.26953125" bestFit="1" customWidth="1"/>
  </cols>
  <sheetData>
    <row r="1" spans="1:12" x14ac:dyDescent="0.35">
      <c r="A1" s="16" t="s">
        <v>686</v>
      </c>
    </row>
    <row r="3" spans="1:12" x14ac:dyDescent="0.35">
      <c r="A3" t="s">
        <v>504</v>
      </c>
      <c r="B3" t="s">
        <v>505</v>
      </c>
      <c r="C3" t="s">
        <v>13</v>
      </c>
      <c r="D3" t="s">
        <v>8</v>
      </c>
      <c r="E3" t="s">
        <v>9</v>
      </c>
      <c r="F3" t="s">
        <v>7</v>
      </c>
      <c r="G3" t="s">
        <v>487</v>
      </c>
      <c r="H3" t="s">
        <v>10</v>
      </c>
      <c r="I3" t="s">
        <v>0</v>
      </c>
      <c r="J3" t="s">
        <v>1</v>
      </c>
      <c r="K3" t="s">
        <v>11</v>
      </c>
      <c r="L3" t="s">
        <v>12</v>
      </c>
    </row>
    <row r="4" spans="1:12" x14ac:dyDescent="0.35">
      <c r="A4">
        <v>1900001282</v>
      </c>
      <c r="B4" s="1">
        <v>43659</v>
      </c>
      <c r="C4" t="s">
        <v>24</v>
      </c>
      <c r="D4" t="s">
        <v>22</v>
      </c>
      <c r="E4" t="s">
        <v>40</v>
      </c>
      <c r="G4" t="s">
        <v>509</v>
      </c>
      <c r="I4" t="s">
        <v>130</v>
      </c>
      <c r="J4" t="s">
        <v>430</v>
      </c>
      <c r="K4">
        <v>32392</v>
      </c>
      <c r="L4" s="1">
        <v>43595</v>
      </c>
    </row>
    <row r="5" spans="1:12" x14ac:dyDescent="0.35">
      <c r="A5">
        <v>1900001342</v>
      </c>
      <c r="B5" s="1">
        <v>43669</v>
      </c>
      <c r="C5" t="s">
        <v>24</v>
      </c>
      <c r="D5" t="s">
        <v>22</v>
      </c>
      <c r="E5" t="s">
        <v>40</v>
      </c>
      <c r="G5" t="s">
        <v>509</v>
      </c>
      <c r="H5" t="s">
        <v>23</v>
      </c>
      <c r="I5" t="s">
        <v>130</v>
      </c>
      <c r="J5" t="s">
        <v>430</v>
      </c>
      <c r="K5">
        <v>914999</v>
      </c>
      <c r="L5" s="1">
        <v>43466</v>
      </c>
    </row>
    <row r="6" spans="1:12" x14ac:dyDescent="0.35">
      <c r="A6">
        <v>1900001376</v>
      </c>
      <c r="B6" s="1">
        <v>43675</v>
      </c>
      <c r="C6" t="s">
        <v>24</v>
      </c>
      <c r="D6" t="s">
        <v>22</v>
      </c>
      <c r="E6" t="s">
        <v>40</v>
      </c>
      <c r="G6" t="s">
        <v>509</v>
      </c>
      <c r="I6" t="s">
        <v>130</v>
      </c>
      <c r="J6" t="s">
        <v>431</v>
      </c>
      <c r="K6">
        <v>1614</v>
      </c>
      <c r="L6" s="1">
        <v>43535</v>
      </c>
    </row>
    <row r="7" spans="1:12" x14ac:dyDescent="0.35">
      <c r="A7">
        <v>1900001392</v>
      </c>
      <c r="B7" s="1">
        <v>43677</v>
      </c>
      <c r="C7" t="s">
        <v>24</v>
      </c>
      <c r="D7" t="s">
        <v>22</v>
      </c>
      <c r="E7" t="s">
        <v>40</v>
      </c>
      <c r="G7" t="s">
        <v>509</v>
      </c>
      <c r="I7" t="s">
        <v>130</v>
      </c>
      <c r="J7" t="s">
        <v>430</v>
      </c>
      <c r="K7">
        <v>46995</v>
      </c>
      <c r="L7" s="1">
        <v>43494</v>
      </c>
    </row>
    <row r="8" spans="1:12" x14ac:dyDescent="0.35">
      <c r="A8">
        <v>1900001396</v>
      </c>
      <c r="B8" s="1">
        <v>43677</v>
      </c>
      <c r="C8" t="s">
        <v>24</v>
      </c>
      <c r="D8" t="s">
        <v>22</v>
      </c>
      <c r="E8" t="s">
        <v>40</v>
      </c>
      <c r="G8" t="s">
        <v>509</v>
      </c>
      <c r="I8" t="s">
        <v>130</v>
      </c>
      <c r="J8" t="s">
        <v>430</v>
      </c>
      <c r="K8">
        <v>27435</v>
      </c>
      <c r="L8" s="1">
        <v>43488</v>
      </c>
    </row>
    <row r="9" spans="1:12" x14ac:dyDescent="0.35">
      <c r="A9">
        <v>1900001397</v>
      </c>
      <c r="B9" s="1">
        <v>43677</v>
      </c>
      <c r="C9" t="s">
        <v>24</v>
      </c>
      <c r="D9" t="s">
        <v>22</v>
      </c>
      <c r="E9" t="s">
        <v>40</v>
      </c>
      <c r="G9" t="s">
        <v>509</v>
      </c>
      <c r="H9" t="s">
        <v>23</v>
      </c>
      <c r="I9" t="s">
        <v>510</v>
      </c>
      <c r="J9" t="s">
        <v>483</v>
      </c>
      <c r="K9">
        <v>25336</v>
      </c>
      <c r="L9" s="1">
        <v>43522</v>
      </c>
    </row>
    <row r="10" spans="1:12" x14ac:dyDescent="0.35">
      <c r="A10">
        <v>1900001398</v>
      </c>
      <c r="B10" s="1">
        <v>43677</v>
      </c>
      <c r="C10" t="s">
        <v>24</v>
      </c>
      <c r="D10" t="s">
        <v>22</v>
      </c>
      <c r="E10" t="s">
        <v>40</v>
      </c>
      <c r="G10" t="s">
        <v>509</v>
      </c>
      <c r="I10" t="s">
        <v>510</v>
      </c>
      <c r="J10" t="s">
        <v>484</v>
      </c>
      <c r="K10">
        <v>10772</v>
      </c>
      <c r="L10" s="1">
        <v>43538</v>
      </c>
    </row>
    <row r="11" spans="1:12" x14ac:dyDescent="0.35">
      <c r="A11">
        <v>1900001403</v>
      </c>
      <c r="B11" s="1">
        <v>43677</v>
      </c>
      <c r="C11" t="s">
        <v>24</v>
      </c>
      <c r="D11" t="s">
        <v>22</v>
      </c>
      <c r="E11" t="s">
        <v>40</v>
      </c>
      <c r="G11" t="s">
        <v>509</v>
      </c>
      <c r="I11" t="s">
        <v>510</v>
      </c>
      <c r="J11" t="s">
        <v>484</v>
      </c>
      <c r="K11">
        <v>9283</v>
      </c>
      <c r="L11" s="1">
        <v>43573</v>
      </c>
    </row>
    <row r="12" spans="1:12" x14ac:dyDescent="0.35">
      <c r="A12">
        <v>1900001404</v>
      </c>
      <c r="B12" s="1">
        <v>43677</v>
      </c>
      <c r="C12" t="s">
        <v>24</v>
      </c>
      <c r="D12" t="s">
        <v>22</v>
      </c>
      <c r="E12" t="s">
        <v>40</v>
      </c>
      <c r="G12" t="s">
        <v>509</v>
      </c>
      <c r="I12" t="s">
        <v>510</v>
      </c>
      <c r="J12" t="s">
        <v>484</v>
      </c>
      <c r="K12">
        <v>6903</v>
      </c>
      <c r="L12" s="1">
        <v>43615</v>
      </c>
    </row>
    <row r="13" spans="1:12" x14ac:dyDescent="0.35">
      <c r="A13">
        <v>1900001583</v>
      </c>
      <c r="B13" s="1">
        <v>43691</v>
      </c>
      <c r="C13" t="s">
        <v>24</v>
      </c>
      <c r="D13" t="s">
        <v>22</v>
      </c>
      <c r="E13" t="s">
        <v>40</v>
      </c>
      <c r="G13" t="s">
        <v>509</v>
      </c>
      <c r="H13" t="s">
        <v>23</v>
      </c>
      <c r="I13" t="s">
        <v>103</v>
      </c>
      <c r="J13" t="s">
        <v>474</v>
      </c>
      <c r="K13">
        <v>156000</v>
      </c>
      <c r="L13" s="1">
        <v>43469</v>
      </c>
    </row>
    <row r="14" spans="1:12" x14ac:dyDescent="0.35">
      <c r="A14">
        <v>1900001609</v>
      </c>
      <c r="B14" s="1">
        <v>43694</v>
      </c>
      <c r="C14" t="s">
        <v>24</v>
      </c>
      <c r="D14" t="s">
        <v>22</v>
      </c>
      <c r="E14" t="s">
        <v>40</v>
      </c>
      <c r="G14" t="s">
        <v>509</v>
      </c>
      <c r="H14" t="s">
        <v>23</v>
      </c>
      <c r="I14" t="s">
        <v>130</v>
      </c>
      <c r="J14" t="s">
        <v>431</v>
      </c>
      <c r="K14">
        <v>49789</v>
      </c>
      <c r="L14" s="1">
        <v>43466</v>
      </c>
    </row>
    <row r="15" spans="1:12" x14ac:dyDescent="0.35">
      <c r="A15">
        <v>1900001606</v>
      </c>
      <c r="B15" s="1">
        <v>43694</v>
      </c>
      <c r="C15" t="s">
        <v>24</v>
      </c>
      <c r="D15" t="s">
        <v>22</v>
      </c>
      <c r="E15" t="s">
        <v>40</v>
      </c>
      <c r="G15" t="s">
        <v>509</v>
      </c>
      <c r="H15" t="s">
        <v>23</v>
      </c>
      <c r="I15" t="s">
        <v>510</v>
      </c>
      <c r="J15" t="s">
        <v>484</v>
      </c>
      <c r="K15">
        <v>329250</v>
      </c>
      <c r="L15" s="1">
        <v>43524</v>
      </c>
    </row>
    <row r="16" spans="1:12" x14ac:dyDescent="0.35">
      <c r="A16">
        <v>1900001605</v>
      </c>
      <c r="B16" s="1">
        <v>43694</v>
      </c>
      <c r="C16" t="s">
        <v>24</v>
      </c>
      <c r="D16" t="s">
        <v>22</v>
      </c>
      <c r="E16" t="s">
        <v>40</v>
      </c>
      <c r="G16" t="s">
        <v>509</v>
      </c>
      <c r="H16" t="s">
        <v>23</v>
      </c>
      <c r="I16" t="s">
        <v>17</v>
      </c>
      <c r="J16" t="s">
        <v>37</v>
      </c>
      <c r="K16">
        <v>1825</v>
      </c>
      <c r="L16" s="1">
        <v>43497</v>
      </c>
    </row>
    <row r="17" spans="1:12" x14ac:dyDescent="0.35">
      <c r="A17">
        <v>1900002387</v>
      </c>
      <c r="B17" s="1">
        <v>43713</v>
      </c>
      <c r="C17" t="s">
        <v>24</v>
      </c>
      <c r="D17" t="s">
        <v>22</v>
      </c>
      <c r="E17" t="s">
        <v>40</v>
      </c>
      <c r="G17" t="s">
        <v>509</v>
      </c>
      <c r="H17" t="s">
        <v>23</v>
      </c>
      <c r="I17" t="s">
        <v>130</v>
      </c>
      <c r="J17" t="s">
        <v>448</v>
      </c>
      <c r="K17">
        <v>22246</v>
      </c>
      <c r="L17" s="1">
        <v>43660</v>
      </c>
    </row>
    <row r="18" spans="1:12" x14ac:dyDescent="0.35">
      <c r="A18">
        <v>1900002464</v>
      </c>
      <c r="B18" s="1">
        <v>43717</v>
      </c>
      <c r="C18" t="s">
        <v>24</v>
      </c>
      <c r="D18" t="s">
        <v>22</v>
      </c>
      <c r="E18" t="s">
        <v>40</v>
      </c>
      <c r="G18" t="s">
        <v>509</v>
      </c>
      <c r="I18" t="s">
        <v>510</v>
      </c>
      <c r="J18" t="s">
        <v>484</v>
      </c>
      <c r="K18">
        <v>7110</v>
      </c>
      <c r="L18" s="1">
        <v>43675</v>
      </c>
    </row>
    <row r="19" spans="1:12" x14ac:dyDescent="0.35">
      <c r="A19">
        <v>1900002640</v>
      </c>
      <c r="B19" s="1">
        <v>43725</v>
      </c>
      <c r="C19" t="s">
        <v>24</v>
      </c>
      <c r="D19" t="s">
        <v>22</v>
      </c>
      <c r="E19" t="s">
        <v>40</v>
      </c>
      <c r="G19" t="s">
        <v>509</v>
      </c>
      <c r="H19" t="s">
        <v>23</v>
      </c>
      <c r="I19" t="s">
        <v>29</v>
      </c>
      <c r="J19" t="s">
        <v>88</v>
      </c>
      <c r="K19">
        <v>74673</v>
      </c>
      <c r="L19" s="1">
        <v>43645</v>
      </c>
    </row>
    <row r="20" spans="1:12" x14ac:dyDescent="0.35">
      <c r="A20">
        <v>1900002638</v>
      </c>
      <c r="B20" s="1">
        <v>43725</v>
      </c>
      <c r="C20" t="s">
        <v>24</v>
      </c>
      <c r="D20" t="s">
        <v>22</v>
      </c>
      <c r="E20" t="s">
        <v>40</v>
      </c>
      <c r="G20" t="s">
        <v>509</v>
      </c>
      <c r="I20" t="s">
        <v>130</v>
      </c>
      <c r="J20" t="s">
        <v>430</v>
      </c>
      <c r="K20">
        <v>9941</v>
      </c>
      <c r="L20" s="1">
        <v>43656</v>
      </c>
    </row>
    <row r="21" spans="1:12" x14ac:dyDescent="0.35">
      <c r="A21">
        <v>1900002637</v>
      </c>
      <c r="B21" s="1">
        <v>43725</v>
      </c>
      <c r="C21" t="s">
        <v>24</v>
      </c>
      <c r="D21" t="s">
        <v>22</v>
      </c>
      <c r="E21" t="s">
        <v>40</v>
      </c>
      <c r="G21" t="s">
        <v>509</v>
      </c>
      <c r="I21" t="s">
        <v>510</v>
      </c>
      <c r="J21" t="s">
        <v>484</v>
      </c>
      <c r="K21">
        <v>6259</v>
      </c>
      <c r="L21" s="1">
        <v>43637</v>
      </c>
    </row>
    <row r="22" spans="1:12" x14ac:dyDescent="0.35">
      <c r="A22">
        <v>1900003214</v>
      </c>
      <c r="B22" s="1">
        <v>43748</v>
      </c>
      <c r="C22" t="s">
        <v>24</v>
      </c>
      <c r="D22" t="s">
        <v>22</v>
      </c>
      <c r="E22" t="s">
        <v>40</v>
      </c>
      <c r="G22" t="s">
        <v>509</v>
      </c>
      <c r="H22" t="s">
        <v>23</v>
      </c>
      <c r="I22" t="s">
        <v>130</v>
      </c>
      <c r="J22" t="s">
        <v>449</v>
      </c>
      <c r="K22">
        <v>3347</v>
      </c>
      <c r="L22" s="1">
        <v>43556</v>
      </c>
    </row>
    <row r="23" spans="1:12" x14ac:dyDescent="0.35">
      <c r="A23">
        <v>1900003213</v>
      </c>
      <c r="B23" s="1">
        <v>43748</v>
      </c>
      <c r="C23" t="s">
        <v>24</v>
      </c>
      <c r="D23" t="s">
        <v>22</v>
      </c>
      <c r="E23" t="s">
        <v>40</v>
      </c>
      <c r="G23" t="s">
        <v>509</v>
      </c>
      <c r="H23" t="s">
        <v>23</v>
      </c>
      <c r="I23" t="s">
        <v>130</v>
      </c>
      <c r="J23">
        <v>54407334</v>
      </c>
      <c r="K23">
        <v>23387</v>
      </c>
      <c r="L23" s="1">
        <v>43466</v>
      </c>
    </row>
    <row r="24" spans="1:12" x14ac:dyDescent="0.35">
      <c r="A24">
        <v>1900003212</v>
      </c>
      <c r="B24" s="1">
        <v>43748</v>
      </c>
      <c r="C24" t="s">
        <v>24</v>
      </c>
      <c r="D24" t="s">
        <v>22</v>
      </c>
      <c r="E24" t="s">
        <v>40</v>
      </c>
      <c r="G24" t="s">
        <v>509</v>
      </c>
      <c r="I24" t="s">
        <v>130</v>
      </c>
      <c r="J24" t="s">
        <v>430</v>
      </c>
      <c r="K24">
        <v>93906</v>
      </c>
      <c r="L24" s="1">
        <v>43531</v>
      </c>
    </row>
    <row r="25" spans="1:12" x14ac:dyDescent="0.35">
      <c r="A25">
        <v>1900003210</v>
      </c>
      <c r="B25" s="1">
        <v>43748</v>
      </c>
      <c r="C25" t="s">
        <v>24</v>
      </c>
      <c r="D25" t="s">
        <v>22</v>
      </c>
      <c r="E25" t="s">
        <v>40</v>
      </c>
      <c r="G25" t="s">
        <v>509</v>
      </c>
      <c r="H25" t="s">
        <v>23</v>
      </c>
      <c r="I25" t="s">
        <v>49</v>
      </c>
      <c r="J25" t="s">
        <v>141</v>
      </c>
      <c r="K25">
        <v>52500</v>
      </c>
      <c r="L25" s="1">
        <v>43602</v>
      </c>
    </row>
    <row r="26" spans="1:12" x14ac:dyDescent="0.35">
      <c r="A26">
        <v>1900003209</v>
      </c>
      <c r="B26" s="1">
        <v>43748</v>
      </c>
      <c r="C26" t="s">
        <v>24</v>
      </c>
      <c r="D26" t="s">
        <v>22</v>
      </c>
      <c r="E26" t="s">
        <v>40</v>
      </c>
      <c r="G26" t="s">
        <v>509</v>
      </c>
      <c r="H26" t="s">
        <v>23</v>
      </c>
      <c r="I26" t="s">
        <v>29</v>
      </c>
      <c r="J26" t="s">
        <v>86</v>
      </c>
      <c r="K26">
        <v>8605</v>
      </c>
      <c r="L26" s="1">
        <v>43645</v>
      </c>
    </row>
    <row r="27" spans="1:12" x14ac:dyDescent="0.35">
      <c r="A27">
        <v>1900004220</v>
      </c>
      <c r="B27" s="1">
        <v>43802</v>
      </c>
      <c r="C27" t="s">
        <v>24</v>
      </c>
      <c r="D27" t="s">
        <v>22</v>
      </c>
      <c r="E27" t="s">
        <v>40</v>
      </c>
      <c r="G27" t="s">
        <v>509</v>
      </c>
      <c r="H27" t="s">
        <v>23</v>
      </c>
      <c r="I27" t="s">
        <v>510</v>
      </c>
      <c r="J27">
        <v>54445288</v>
      </c>
      <c r="K27">
        <v>11111</v>
      </c>
      <c r="L27" s="1">
        <v>43524</v>
      </c>
    </row>
    <row r="28" spans="1:12" x14ac:dyDescent="0.35">
      <c r="A28">
        <v>1900004384</v>
      </c>
      <c r="B28" s="1">
        <v>43804</v>
      </c>
      <c r="C28" t="s">
        <v>24</v>
      </c>
      <c r="D28" t="s">
        <v>22</v>
      </c>
      <c r="E28" t="s">
        <v>40</v>
      </c>
      <c r="G28" t="s">
        <v>509</v>
      </c>
      <c r="H28" t="s">
        <v>23</v>
      </c>
      <c r="I28" t="s">
        <v>84</v>
      </c>
      <c r="J28" t="s">
        <v>336</v>
      </c>
      <c r="K28">
        <v>123750</v>
      </c>
      <c r="L28" s="1">
        <v>43738</v>
      </c>
    </row>
    <row r="29" spans="1:12" x14ac:dyDescent="0.35">
      <c r="A29">
        <v>1900004383</v>
      </c>
      <c r="B29" s="1">
        <v>43804</v>
      </c>
      <c r="C29" t="s">
        <v>24</v>
      </c>
      <c r="D29" t="s">
        <v>22</v>
      </c>
      <c r="E29" t="s">
        <v>40</v>
      </c>
      <c r="G29" t="s">
        <v>509</v>
      </c>
      <c r="I29" t="s">
        <v>510</v>
      </c>
      <c r="J29" t="s">
        <v>484</v>
      </c>
      <c r="K29">
        <v>5501</v>
      </c>
      <c r="L29" s="1">
        <v>43759</v>
      </c>
    </row>
    <row r="30" spans="1:12" x14ac:dyDescent="0.35">
      <c r="A30">
        <v>1900004382</v>
      </c>
      <c r="B30" s="1">
        <v>43804</v>
      </c>
      <c r="C30" t="s">
        <v>24</v>
      </c>
      <c r="D30" t="s">
        <v>22</v>
      </c>
      <c r="E30" t="s">
        <v>40</v>
      </c>
      <c r="G30" t="s">
        <v>509</v>
      </c>
      <c r="I30" t="s">
        <v>130</v>
      </c>
      <c r="J30" t="s">
        <v>430</v>
      </c>
      <c r="K30">
        <v>27682</v>
      </c>
      <c r="L30" s="1">
        <v>43691</v>
      </c>
    </row>
    <row r="31" spans="1:12" x14ac:dyDescent="0.35">
      <c r="A31">
        <v>1900004380</v>
      </c>
      <c r="B31" s="1">
        <v>43804</v>
      </c>
      <c r="C31" t="s">
        <v>24</v>
      </c>
      <c r="D31" t="s">
        <v>22</v>
      </c>
      <c r="E31" t="s">
        <v>40</v>
      </c>
      <c r="G31" t="s">
        <v>509</v>
      </c>
      <c r="I31" t="s">
        <v>130</v>
      </c>
      <c r="J31" t="s">
        <v>430</v>
      </c>
      <c r="K31">
        <v>18901</v>
      </c>
      <c r="L31" s="1">
        <v>43722</v>
      </c>
    </row>
    <row r="32" spans="1:12" x14ac:dyDescent="0.35">
      <c r="A32">
        <v>1900005532</v>
      </c>
      <c r="B32" s="1">
        <v>43825</v>
      </c>
      <c r="C32" t="s">
        <v>24</v>
      </c>
      <c r="D32" t="s">
        <v>22</v>
      </c>
      <c r="E32" t="s">
        <v>40</v>
      </c>
      <c r="G32" t="s">
        <v>509</v>
      </c>
      <c r="I32" t="s">
        <v>130</v>
      </c>
      <c r="J32" t="s">
        <v>431</v>
      </c>
      <c r="K32">
        <v>49027</v>
      </c>
      <c r="L32" s="1">
        <v>43500</v>
      </c>
    </row>
    <row r="33" spans="1:12" x14ac:dyDescent="0.35">
      <c r="A33">
        <v>1900005531</v>
      </c>
      <c r="B33" s="1">
        <v>43825</v>
      </c>
      <c r="C33" t="s">
        <v>24</v>
      </c>
      <c r="D33" t="s">
        <v>22</v>
      </c>
      <c r="E33" t="s">
        <v>40</v>
      </c>
      <c r="G33" t="s">
        <v>509</v>
      </c>
      <c r="H33" t="s">
        <v>23</v>
      </c>
      <c r="I33" t="s">
        <v>130</v>
      </c>
      <c r="J33">
        <v>3393</v>
      </c>
      <c r="K33">
        <v>114752</v>
      </c>
      <c r="L33" s="1">
        <v>43770</v>
      </c>
    </row>
    <row r="34" spans="1:12" x14ac:dyDescent="0.35">
      <c r="A34">
        <v>1900005526</v>
      </c>
      <c r="B34" s="1">
        <v>43825</v>
      </c>
      <c r="C34" t="s">
        <v>24</v>
      </c>
      <c r="D34" t="s">
        <v>22</v>
      </c>
      <c r="E34" t="s">
        <v>40</v>
      </c>
      <c r="G34" t="s">
        <v>509</v>
      </c>
      <c r="H34" t="s">
        <v>23</v>
      </c>
      <c r="I34" t="s">
        <v>17</v>
      </c>
      <c r="J34" t="s">
        <v>64</v>
      </c>
      <c r="K34">
        <v>60000</v>
      </c>
      <c r="L34" s="1">
        <v>43556</v>
      </c>
    </row>
    <row r="35" spans="1:12" x14ac:dyDescent="0.35">
      <c r="A35">
        <v>1900005784</v>
      </c>
      <c r="B35" s="1">
        <v>43827</v>
      </c>
      <c r="C35" t="s">
        <v>24</v>
      </c>
      <c r="D35" t="s">
        <v>22</v>
      </c>
      <c r="E35" t="s">
        <v>40</v>
      </c>
      <c r="G35" t="s">
        <v>509</v>
      </c>
      <c r="I35" t="s">
        <v>130</v>
      </c>
      <c r="J35" t="s">
        <v>430</v>
      </c>
      <c r="K35">
        <v>8561</v>
      </c>
      <c r="L35" s="1">
        <v>43783</v>
      </c>
    </row>
    <row r="36" spans="1:12" x14ac:dyDescent="0.35">
      <c r="A36">
        <v>1900005783</v>
      </c>
      <c r="B36" s="1">
        <v>43827</v>
      </c>
      <c r="C36" t="s">
        <v>24</v>
      </c>
      <c r="D36" t="s">
        <v>22</v>
      </c>
      <c r="E36" t="s">
        <v>40</v>
      </c>
      <c r="G36" t="s">
        <v>509</v>
      </c>
      <c r="I36" t="s">
        <v>130</v>
      </c>
      <c r="J36" t="s">
        <v>430</v>
      </c>
      <c r="K36">
        <v>17140</v>
      </c>
      <c r="L36" s="1">
        <v>43749</v>
      </c>
    </row>
    <row r="37" spans="1:12" x14ac:dyDescent="0.35">
      <c r="A37">
        <v>1900005782</v>
      </c>
      <c r="B37" s="1">
        <v>43827</v>
      </c>
      <c r="C37" t="s">
        <v>24</v>
      </c>
      <c r="D37" t="s">
        <v>22</v>
      </c>
      <c r="E37" t="s">
        <v>40</v>
      </c>
      <c r="G37" t="s">
        <v>509</v>
      </c>
      <c r="I37" t="s">
        <v>130</v>
      </c>
      <c r="J37" t="s">
        <v>430</v>
      </c>
      <c r="K37">
        <v>18697</v>
      </c>
      <c r="L37" s="1">
        <v>43535</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12BFB-2F00-406F-BABE-0F10EA7132C2}">
  <dimension ref="A1:F16"/>
  <sheetViews>
    <sheetView topLeftCell="A9" workbookViewId="0">
      <selection activeCell="B11" sqref="B11"/>
    </sheetView>
  </sheetViews>
  <sheetFormatPr defaultRowHeight="14.5" x14ac:dyDescent="0.35"/>
  <cols>
    <col min="1" max="1" width="19.36328125" bestFit="1" customWidth="1"/>
    <col min="2" max="2" width="15.26953125" bestFit="1" customWidth="1"/>
    <col min="3" max="3" width="8.6328125" bestFit="1" customWidth="1"/>
    <col min="4" max="4" width="4.54296875" bestFit="1" customWidth="1"/>
    <col min="5" max="5" width="7.90625" bestFit="1" customWidth="1"/>
    <col min="6" max="6" width="10.7265625" bestFit="1" customWidth="1"/>
  </cols>
  <sheetData>
    <row r="1" spans="1:6" x14ac:dyDescent="0.35">
      <c r="A1" s="11" t="s">
        <v>505</v>
      </c>
      <c r="B1" t="s">
        <v>679</v>
      </c>
    </row>
    <row r="3" spans="1:6" x14ac:dyDescent="0.35">
      <c r="A3" s="11" t="s">
        <v>681</v>
      </c>
      <c r="B3" s="11" t="s">
        <v>666</v>
      </c>
    </row>
    <row r="4" spans="1:6" x14ac:dyDescent="0.35">
      <c r="A4" s="11" t="s">
        <v>663</v>
      </c>
      <c r="B4" t="s">
        <v>670</v>
      </c>
      <c r="C4" t="s">
        <v>58</v>
      </c>
      <c r="D4" t="s">
        <v>28</v>
      </c>
      <c r="E4" t="s">
        <v>23</v>
      </c>
      <c r="F4" t="s">
        <v>664</v>
      </c>
    </row>
    <row r="5" spans="1:6" x14ac:dyDescent="0.35">
      <c r="A5" s="12" t="s">
        <v>507</v>
      </c>
      <c r="B5">
        <v>5</v>
      </c>
      <c r="E5">
        <v>58</v>
      </c>
      <c r="F5">
        <v>63</v>
      </c>
    </row>
    <row r="6" spans="1:6" x14ac:dyDescent="0.35">
      <c r="A6" s="12" t="s">
        <v>509</v>
      </c>
      <c r="B6">
        <v>18</v>
      </c>
      <c r="E6">
        <v>18</v>
      </c>
      <c r="F6">
        <v>36</v>
      </c>
    </row>
    <row r="7" spans="1:6" x14ac:dyDescent="0.35">
      <c r="A7" s="12" t="s">
        <v>502</v>
      </c>
      <c r="C7">
        <v>12</v>
      </c>
      <c r="E7">
        <v>15</v>
      </c>
      <c r="F7">
        <v>27</v>
      </c>
    </row>
    <row r="8" spans="1:6" x14ac:dyDescent="0.35">
      <c r="A8" s="12" t="s">
        <v>56</v>
      </c>
      <c r="C8">
        <v>20</v>
      </c>
      <c r="F8">
        <v>20</v>
      </c>
    </row>
    <row r="9" spans="1:6" x14ac:dyDescent="0.35">
      <c r="A9" s="12" t="s">
        <v>21</v>
      </c>
      <c r="C9">
        <v>19</v>
      </c>
      <c r="F9">
        <v>19</v>
      </c>
    </row>
    <row r="10" spans="1:6" x14ac:dyDescent="0.35">
      <c r="A10" s="12" t="s">
        <v>512</v>
      </c>
      <c r="B10">
        <v>4</v>
      </c>
      <c r="D10">
        <v>8</v>
      </c>
      <c r="F10">
        <v>12</v>
      </c>
    </row>
    <row r="11" spans="1:6" x14ac:dyDescent="0.35">
      <c r="A11" s="12" t="s">
        <v>27</v>
      </c>
      <c r="C11">
        <v>10</v>
      </c>
      <c r="F11">
        <v>10</v>
      </c>
    </row>
    <row r="12" spans="1:6" x14ac:dyDescent="0.35">
      <c r="A12" s="12" t="s">
        <v>508</v>
      </c>
      <c r="D12">
        <v>7</v>
      </c>
      <c r="E12">
        <v>3</v>
      </c>
      <c r="F12">
        <v>10</v>
      </c>
    </row>
    <row r="13" spans="1:6" x14ac:dyDescent="0.35">
      <c r="A13" s="12" t="s">
        <v>511</v>
      </c>
      <c r="B13">
        <v>1</v>
      </c>
      <c r="E13">
        <v>3</v>
      </c>
      <c r="F13">
        <v>4</v>
      </c>
    </row>
    <row r="14" spans="1:6" x14ac:dyDescent="0.35">
      <c r="A14" s="12" t="s">
        <v>39</v>
      </c>
      <c r="C14">
        <v>2</v>
      </c>
      <c r="F14">
        <v>2</v>
      </c>
    </row>
    <row r="15" spans="1:6" x14ac:dyDescent="0.35">
      <c r="A15" s="12" t="s">
        <v>506</v>
      </c>
      <c r="D15">
        <v>1</v>
      </c>
      <c r="F15">
        <v>1</v>
      </c>
    </row>
    <row r="16" spans="1:6" x14ac:dyDescent="0.35">
      <c r="A16" s="12" t="s">
        <v>664</v>
      </c>
      <c r="B16">
        <v>28</v>
      </c>
      <c r="C16">
        <v>63</v>
      </c>
      <c r="D16">
        <v>16</v>
      </c>
      <c r="E16">
        <v>97</v>
      </c>
      <c r="F16">
        <v>204</v>
      </c>
    </row>
  </sheetData>
  <sortState xmlns:xlrd2="http://schemas.microsoft.com/office/spreadsheetml/2017/richdata2" columnSort="1" ref="A3:F16">
    <sortCondition ref="B4"/>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377D0-6AB7-4766-B185-974E13D8E0BA}">
  <dimension ref="A2:C4"/>
  <sheetViews>
    <sheetView workbookViewId="0">
      <selection activeCell="A2" sqref="A2:C4"/>
    </sheetView>
  </sheetViews>
  <sheetFormatPr defaultRowHeight="14.5" x14ac:dyDescent="0.35"/>
  <cols>
    <col min="1" max="1" width="17.36328125" bestFit="1" customWidth="1"/>
    <col min="2" max="2" width="21.453125" bestFit="1" customWidth="1"/>
    <col min="3" max="3" width="20.7265625" bestFit="1" customWidth="1"/>
  </cols>
  <sheetData>
    <row r="2" spans="1:3" x14ac:dyDescent="0.35">
      <c r="A2" s="15" t="s">
        <v>677</v>
      </c>
      <c r="B2" s="15"/>
      <c r="C2" s="15"/>
    </row>
    <row r="3" spans="1:3" x14ac:dyDescent="0.35">
      <c r="A3" t="s">
        <v>674</v>
      </c>
      <c r="B3" t="s">
        <v>675</v>
      </c>
      <c r="C3" t="s">
        <v>676</v>
      </c>
    </row>
    <row r="4" spans="1:3" x14ac:dyDescent="0.35">
      <c r="A4">
        <v>19673793</v>
      </c>
      <c r="B4">
        <v>20083111</v>
      </c>
      <c r="C4">
        <v>12319455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E7C7E-5E1B-4893-88A2-D10561033A2A}">
  <dimension ref="A3:C4"/>
  <sheetViews>
    <sheetView workbookViewId="0">
      <selection activeCell="A3" sqref="A3"/>
    </sheetView>
  </sheetViews>
  <sheetFormatPr defaultRowHeight="14.5" x14ac:dyDescent="0.35"/>
  <cols>
    <col min="1" max="2" width="15.26953125" bestFit="1" customWidth="1"/>
    <col min="3" max="4" width="10.7265625" bestFit="1" customWidth="1"/>
    <col min="5" max="10" width="15.26953125" bestFit="1" customWidth="1"/>
    <col min="11" max="11" width="10.7265625" bestFit="1" customWidth="1"/>
    <col min="12" max="41" width="15.26953125" bestFit="1" customWidth="1"/>
    <col min="42" max="42" width="10.7265625" bestFit="1" customWidth="1"/>
    <col min="43" max="44" width="15.26953125" bestFit="1" customWidth="1"/>
    <col min="45" max="45" width="10.7265625" bestFit="1" customWidth="1"/>
    <col min="46" max="306" width="15.26953125" bestFit="1" customWidth="1"/>
    <col min="307" max="307" width="10.7265625" bestFit="1" customWidth="1"/>
    <col min="308" max="319" width="10.08984375" bestFit="1" customWidth="1"/>
    <col min="320" max="320" width="10.7265625" bestFit="1" customWidth="1"/>
  </cols>
  <sheetData>
    <row r="3" spans="1:3" x14ac:dyDescent="0.35">
      <c r="A3" s="11" t="s">
        <v>666</v>
      </c>
    </row>
    <row r="4" spans="1:3" x14ac:dyDescent="0.35">
      <c r="A4" t="s">
        <v>667</v>
      </c>
      <c r="B4" t="s">
        <v>668</v>
      </c>
      <c r="C4" t="s">
        <v>664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2BD3-06F3-4D89-BFAD-8F11E8C3BB9D}">
  <dimension ref="A3:C20"/>
  <sheetViews>
    <sheetView workbookViewId="0">
      <selection activeCell="A3" sqref="A3"/>
    </sheetView>
  </sheetViews>
  <sheetFormatPr defaultRowHeight="14.5" x14ac:dyDescent="0.35"/>
  <cols>
    <col min="1" max="1" width="12.36328125" bestFit="1" customWidth="1"/>
  </cols>
  <sheetData>
    <row r="3" spans="1:3" x14ac:dyDescent="0.35">
      <c r="A3" s="2"/>
      <c r="B3" s="3"/>
      <c r="C3" s="4"/>
    </row>
    <row r="4" spans="1:3" x14ac:dyDescent="0.35">
      <c r="A4" s="5"/>
      <c r="B4" s="6"/>
      <c r="C4" s="7"/>
    </row>
    <row r="5" spans="1:3" x14ac:dyDescent="0.35">
      <c r="A5" s="5"/>
      <c r="B5" s="6"/>
      <c r="C5" s="7"/>
    </row>
    <row r="6" spans="1:3" x14ac:dyDescent="0.35">
      <c r="A6" s="5"/>
      <c r="B6" s="6"/>
      <c r="C6" s="7"/>
    </row>
    <row r="7" spans="1:3" x14ac:dyDescent="0.35">
      <c r="A7" s="5"/>
      <c r="B7" s="6"/>
      <c r="C7" s="7"/>
    </row>
    <row r="8" spans="1:3" x14ac:dyDescent="0.35">
      <c r="A8" s="5"/>
      <c r="B8" s="6"/>
      <c r="C8" s="7"/>
    </row>
    <row r="9" spans="1:3" x14ac:dyDescent="0.35">
      <c r="A9" s="5"/>
      <c r="B9" s="6"/>
      <c r="C9" s="7"/>
    </row>
    <row r="10" spans="1:3" x14ac:dyDescent="0.35">
      <c r="A10" s="5"/>
      <c r="B10" s="6"/>
      <c r="C10" s="7"/>
    </row>
    <row r="11" spans="1:3" x14ac:dyDescent="0.35">
      <c r="A11" s="5"/>
      <c r="B11" s="6"/>
      <c r="C11" s="7"/>
    </row>
    <row r="12" spans="1:3" x14ac:dyDescent="0.35">
      <c r="A12" s="5"/>
      <c r="B12" s="6"/>
      <c r="C12" s="7"/>
    </row>
    <row r="13" spans="1:3" x14ac:dyDescent="0.35">
      <c r="A13" s="5"/>
      <c r="B13" s="6"/>
      <c r="C13" s="7"/>
    </row>
    <row r="14" spans="1:3" x14ac:dyDescent="0.35">
      <c r="A14" s="5"/>
      <c r="B14" s="6"/>
      <c r="C14" s="7"/>
    </row>
    <row r="15" spans="1:3" x14ac:dyDescent="0.35">
      <c r="A15" s="5"/>
      <c r="B15" s="6"/>
      <c r="C15" s="7"/>
    </row>
    <row r="16" spans="1:3" x14ac:dyDescent="0.35">
      <c r="A16" s="5"/>
      <c r="B16" s="6"/>
      <c r="C16" s="7"/>
    </row>
    <row r="17" spans="1:3" x14ac:dyDescent="0.35">
      <c r="A17" s="5"/>
      <c r="B17" s="6"/>
      <c r="C17" s="7"/>
    </row>
    <row r="18" spans="1:3" x14ac:dyDescent="0.35">
      <c r="A18" s="5"/>
      <c r="B18" s="6"/>
      <c r="C18" s="7"/>
    </row>
    <row r="19" spans="1:3" x14ac:dyDescent="0.35">
      <c r="A19" s="5"/>
      <c r="B19" s="6"/>
      <c r="C19" s="7"/>
    </row>
    <row r="20" spans="1:3" x14ac:dyDescent="0.35">
      <c r="A20" s="8"/>
      <c r="B20" s="9"/>
      <c r="C20" s="1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5700-A70D-402A-B935-18A5CD0D98ED}">
  <dimension ref="A1:L205"/>
  <sheetViews>
    <sheetView topLeftCell="A2" workbookViewId="0">
      <selection sqref="A1:L205"/>
    </sheetView>
  </sheetViews>
  <sheetFormatPr defaultRowHeight="14.5" x14ac:dyDescent="0.35"/>
  <cols>
    <col min="1" max="1" width="16.6328125" bestFit="1" customWidth="1"/>
    <col min="2" max="2" width="13.7265625" bestFit="1" customWidth="1"/>
    <col min="3" max="3" width="25.453125" bestFit="1" customWidth="1"/>
    <col min="4" max="4" width="14.6328125" bestFit="1" customWidth="1"/>
    <col min="5" max="5" width="31.90625" bestFit="1" customWidth="1"/>
    <col min="6" max="6" width="15.6328125" bestFit="1" customWidth="1"/>
    <col min="7" max="7" width="18.36328125" bestFit="1" customWidth="1"/>
    <col min="8" max="8" width="14.08984375" bestFit="1" customWidth="1"/>
    <col min="9" max="9" width="13.36328125" bestFit="1" customWidth="1"/>
    <col min="10" max="10" width="29" bestFit="1" customWidth="1"/>
    <col min="11" max="11" width="9.90625" bestFit="1" customWidth="1"/>
    <col min="12" max="12" width="18.26953125" bestFit="1" customWidth="1"/>
  </cols>
  <sheetData>
    <row r="1" spans="1:12" x14ac:dyDescent="0.35">
      <c r="A1" t="s">
        <v>504</v>
      </c>
      <c r="B1" t="s">
        <v>505</v>
      </c>
      <c r="C1" t="s">
        <v>13</v>
      </c>
      <c r="D1" t="s">
        <v>8</v>
      </c>
      <c r="E1" t="s">
        <v>9</v>
      </c>
      <c r="F1" t="s">
        <v>7</v>
      </c>
      <c r="G1" t="s">
        <v>487</v>
      </c>
      <c r="H1" t="s">
        <v>10</v>
      </c>
      <c r="I1" t="s">
        <v>0</v>
      </c>
      <c r="J1" t="s">
        <v>1</v>
      </c>
      <c r="K1" t="s">
        <v>11</v>
      </c>
      <c r="L1" t="s">
        <v>12</v>
      </c>
    </row>
    <row r="2" spans="1:12" x14ac:dyDescent="0.35">
      <c r="A2">
        <v>1900001087</v>
      </c>
      <c r="B2" s="1">
        <v>43566</v>
      </c>
      <c r="C2" t="s">
        <v>489</v>
      </c>
      <c r="D2" t="s">
        <v>22</v>
      </c>
      <c r="E2" t="s">
        <v>35</v>
      </c>
      <c r="G2" t="s">
        <v>506</v>
      </c>
      <c r="H2" t="s">
        <v>28</v>
      </c>
      <c r="I2" t="s">
        <v>61</v>
      </c>
      <c r="K2">
        <v>84746</v>
      </c>
      <c r="L2" s="1">
        <v>43565</v>
      </c>
    </row>
    <row r="3" spans="1:12" x14ac:dyDescent="0.35">
      <c r="A3">
        <v>1900001106</v>
      </c>
      <c r="B3" s="1">
        <v>43602</v>
      </c>
      <c r="C3" t="s">
        <v>24</v>
      </c>
      <c r="D3" t="s">
        <v>22</v>
      </c>
      <c r="E3" t="s">
        <v>57</v>
      </c>
      <c r="G3" t="s">
        <v>507</v>
      </c>
      <c r="H3" t="s">
        <v>23</v>
      </c>
      <c r="I3" t="s">
        <v>78</v>
      </c>
      <c r="J3">
        <v>2.4142020928135997E+18</v>
      </c>
      <c r="K3">
        <v>86724</v>
      </c>
      <c r="L3" s="1">
        <v>43466</v>
      </c>
    </row>
    <row r="4" spans="1:12" x14ac:dyDescent="0.35">
      <c r="A4">
        <v>1900001110</v>
      </c>
      <c r="B4" s="1">
        <v>43602</v>
      </c>
      <c r="C4" t="s">
        <v>24</v>
      </c>
      <c r="D4" t="s">
        <v>22</v>
      </c>
      <c r="E4" t="s">
        <v>57</v>
      </c>
      <c r="G4" t="s">
        <v>507</v>
      </c>
      <c r="H4" t="s">
        <v>23</v>
      </c>
      <c r="I4" t="s">
        <v>130</v>
      </c>
      <c r="J4" t="s">
        <v>456</v>
      </c>
      <c r="K4">
        <v>148500</v>
      </c>
      <c r="L4" s="1">
        <v>43525</v>
      </c>
    </row>
    <row r="5" spans="1:12" x14ac:dyDescent="0.35">
      <c r="A5">
        <v>1900001136</v>
      </c>
      <c r="B5" s="1">
        <v>43615</v>
      </c>
      <c r="C5" t="s">
        <v>24</v>
      </c>
      <c r="D5" t="s">
        <v>22</v>
      </c>
      <c r="E5" t="s">
        <v>57</v>
      </c>
      <c r="F5">
        <v>1</v>
      </c>
      <c r="G5" t="s">
        <v>21</v>
      </c>
      <c r="H5" t="s">
        <v>58</v>
      </c>
      <c r="I5" t="s">
        <v>110</v>
      </c>
      <c r="J5" t="s">
        <v>480</v>
      </c>
      <c r="K5">
        <v>12019</v>
      </c>
      <c r="L5" s="1">
        <v>43466</v>
      </c>
    </row>
    <row r="6" spans="1:12" x14ac:dyDescent="0.35">
      <c r="A6">
        <v>1900001164</v>
      </c>
      <c r="B6" s="1">
        <v>43627</v>
      </c>
      <c r="C6" t="s">
        <v>24</v>
      </c>
      <c r="D6" t="s">
        <v>22</v>
      </c>
      <c r="E6" t="s">
        <v>57</v>
      </c>
      <c r="G6" t="s">
        <v>507</v>
      </c>
      <c r="H6" t="s">
        <v>23</v>
      </c>
      <c r="I6" t="s">
        <v>61</v>
      </c>
      <c r="J6" t="s">
        <v>213</v>
      </c>
      <c r="K6">
        <v>12500</v>
      </c>
      <c r="L6" s="1">
        <v>43522</v>
      </c>
    </row>
    <row r="7" spans="1:12" x14ac:dyDescent="0.35">
      <c r="A7">
        <v>1900001165</v>
      </c>
      <c r="B7" s="1">
        <v>43627</v>
      </c>
      <c r="C7" t="s">
        <v>24</v>
      </c>
      <c r="D7" t="s">
        <v>22</v>
      </c>
      <c r="E7" t="s">
        <v>40</v>
      </c>
      <c r="G7" t="s">
        <v>508</v>
      </c>
      <c r="H7" t="s">
        <v>28</v>
      </c>
      <c r="I7" t="s">
        <v>61</v>
      </c>
      <c r="J7">
        <v>206314000000</v>
      </c>
      <c r="K7">
        <v>58300</v>
      </c>
      <c r="L7" s="1">
        <v>43512</v>
      </c>
    </row>
    <row r="8" spans="1:12" x14ac:dyDescent="0.35">
      <c r="A8">
        <v>1900001167</v>
      </c>
      <c r="B8" s="1">
        <v>43629</v>
      </c>
      <c r="C8" t="s">
        <v>24</v>
      </c>
      <c r="D8" t="s">
        <v>22</v>
      </c>
      <c r="E8" t="s">
        <v>57</v>
      </c>
      <c r="F8">
        <v>1</v>
      </c>
      <c r="G8" t="s">
        <v>21</v>
      </c>
      <c r="H8" t="s">
        <v>58</v>
      </c>
      <c r="I8" t="s">
        <v>17</v>
      </c>
      <c r="J8" t="s">
        <v>60</v>
      </c>
      <c r="K8">
        <v>12019</v>
      </c>
      <c r="L8" s="1">
        <v>43466</v>
      </c>
    </row>
    <row r="9" spans="1:12" x14ac:dyDescent="0.35">
      <c r="A9">
        <v>1900001168</v>
      </c>
      <c r="B9" s="1">
        <v>43629</v>
      </c>
      <c r="C9" t="s">
        <v>24</v>
      </c>
      <c r="D9" t="s">
        <v>22</v>
      </c>
      <c r="E9" t="s">
        <v>57</v>
      </c>
      <c r="F9">
        <v>1</v>
      </c>
      <c r="G9" t="s">
        <v>21</v>
      </c>
      <c r="H9" t="s">
        <v>58</v>
      </c>
      <c r="I9" t="s">
        <v>36</v>
      </c>
      <c r="J9" t="s">
        <v>127</v>
      </c>
      <c r="K9">
        <v>30048</v>
      </c>
      <c r="L9" s="1">
        <v>43466</v>
      </c>
    </row>
    <row r="10" spans="1:12" x14ac:dyDescent="0.35">
      <c r="A10">
        <v>1900001169</v>
      </c>
      <c r="B10" s="1">
        <v>43629</v>
      </c>
      <c r="C10" t="s">
        <v>24</v>
      </c>
      <c r="D10" t="s">
        <v>22</v>
      </c>
      <c r="E10" t="s">
        <v>57</v>
      </c>
      <c r="G10" t="s">
        <v>507</v>
      </c>
      <c r="H10" t="s">
        <v>23</v>
      </c>
      <c r="I10" t="s">
        <v>84</v>
      </c>
      <c r="J10">
        <v>3.1242015891005998E+18</v>
      </c>
      <c r="K10">
        <v>14394</v>
      </c>
      <c r="L10" s="1">
        <v>43467</v>
      </c>
    </row>
    <row r="11" spans="1:12" x14ac:dyDescent="0.35">
      <c r="A11">
        <v>1900001282</v>
      </c>
      <c r="B11" s="1">
        <v>43659</v>
      </c>
      <c r="C11" t="s">
        <v>24</v>
      </c>
      <c r="D11" t="s">
        <v>22</v>
      </c>
      <c r="E11" t="s">
        <v>40</v>
      </c>
      <c r="G11" t="s">
        <v>509</v>
      </c>
      <c r="I11" t="s">
        <v>130</v>
      </c>
      <c r="J11" t="s">
        <v>430</v>
      </c>
      <c r="K11">
        <v>32392</v>
      </c>
      <c r="L11" s="1">
        <v>43595</v>
      </c>
    </row>
    <row r="12" spans="1:12" x14ac:dyDescent="0.35">
      <c r="A12">
        <v>1900001293</v>
      </c>
      <c r="B12" s="1">
        <v>43662</v>
      </c>
      <c r="C12" t="s">
        <v>24</v>
      </c>
      <c r="D12" t="s">
        <v>22</v>
      </c>
      <c r="E12" t="s">
        <v>35</v>
      </c>
      <c r="F12">
        <v>13</v>
      </c>
      <c r="G12" t="s">
        <v>502</v>
      </c>
      <c r="H12" t="s">
        <v>58</v>
      </c>
      <c r="I12" t="s">
        <v>78</v>
      </c>
      <c r="J12" t="s">
        <v>265</v>
      </c>
      <c r="K12">
        <v>162500</v>
      </c>
      <c r="L12" s="1">
        <v>43560</v>
      </c>
    </row>
    <row r="13" spans="1:12" x14ac:dyDescent="0.35">
      <c r="A13">
        <v>1900001294</v>
      </c>
      <c r="B13" s="1">
        <v>43662</v>
      </c>
      <c r="C13" t="s">
        <v>24</v>
      </c>
      <c r="D13" t="s">
        <v>22</v>
      </c>
      <c r="E13" t="s">
        <v>35</v>
      </c>
      <c r="F13">
        <v>13</v>
      </c>
      <c r="G13" t="s">
        <v>502</v>
      </c>
      <c r="H13" t="s">
        <v>58</v>
      </c>
      <c r="I13" t="s">
        <v>78</v>
      </c>
      <c r="J13" t="s">
        <v>266</v>
      </c>
      <c r="K13">
        <v>250000</v>
      </c>
      <c r="L13" s="1">
        <v>43573</v>
      </c>
    </row>
    <row r="14" spans="1:12" x14ac:dyDescent="0.35">
      <c r="A14">
        <v>1900001304</v>
      </c>
      <c r="B14" s="1">
        <v>43663</v>
      </c>
      <c r="C14" t="s">
        <v>24</v>
      </c>
      <c r="D14" t="s">
        <v>22</v>
      </c>
      <c r="E14" t="s">
        <v>57</v>
      </c>
      <c r="F14">
        <v>1</v>
      </c>
      <c r="G14" t="s">
        <v>21</v>
      </c>
      <c r="H14" t="s">
        <v>58</v>
      </c>
      <c r="I14" t="s">
        <v>61</v>
      </c>
      <c r="J14">
        <v>2280082714</v>
      </c>
      <c r="K14">
        <v>2646</v>
      </c>
      <c r="L14" s="1">
        <v>43535</v>
      </c>
    </row>
    <row r="15" spans="1:12" x14ac:dyDescent="0.35">
      <c r="A15">
        <v>1900001305</v>
      </c>
      <c r="B15" s="1">
        <v>43663</v>
      </c>
      <c r="C15" t="s">
        <v>24</v>
      </c>
      <c r="D15" t="s">
        <v>22</v>
      </c>
      <c r="E15" t="s">
        <v>57</v>
      </c>
      <c r="G15" t="s">
        <v>507</v>
      </c>
      <c r="I15" t="s">
        <v>49</v>
      </c>
      <c r="J15">
        <v>8502066</v>
      </c>
      <c r="K15">
        <v>18150</v>
      </c>
      <c r="L15" s="1">
        <v>43468</v>
      </c>
    </row>
    <row r="16" spans="1:12" x14ac:dyDescent="0.35">
      <c r="A16">
        <v>1900001306</v>
      </c>
      <c r="B16" s="1">
        <v>43663</v>
      </c>
      <c r="C16" t="s">
        <v>24</v>
      </c>
      <c r="D16" t="s">
        <v>22</v>
      </c>
      <c r="E16" t="s">
        <v>35</v>
      </c>
      <c r="F16">
        <v>2</v>
      </c>
      <c r="G16" t="s">
        <v>27</v>
      </c>
      <c r="H16" t="s">
        <v>58</v>
      </c>
      <c r="I16" t="s">
        <v>76</v>
      </c>
      <c r="J16" t="s">
        <v>230</v>
      </c>
      <c r="K16">
        <v>60025</v>
      </c>
      <c r="L16" s="1">
        <v>43577</v>
      </c>
    </row>
    <row r="17" spans="1:12" x14ac:dyDescent="0.35">
      <c r="A17">
        <v>1900001308</v>
      </c>
      <c r="B17" s="1">
        <v>43663</v>
      </c>
      <c r="C17" t="s">
        <v>24</v>
      </c>
      <c r="D17" t="s">
        <v>22</v>
      </c>
      <c r="E17" t="s">
        <v>33</v>
      </c>
      <c r="F17">
        <v>3</v>
      </c>
      <c r="G17" t="s">
        <v>56</v>
      </c>
      <c r="H17" t="s">
        <v>58</v>
      </c>
      <c r="I17" t="s">
        <v>51</v>
      </c>
      <c r="J17">
        <v>9.9000044190299996E+19</v>
      </c>
      <c r="K17">
        <v>134736</v>
      </c>
      <c r="L17" s="1">
        <v>43580</v>
      </c>
    </row>
    <row r="18" spans="1:12" x14ac:dyDescent="0.35">
      <c r="A18">
        <v>1900001342</v>
      </c>
      <c r="B18" s="1">
        <v>43669</v>
      </c>
      <c r="C18" t="s">
        <v>24</v>
      </c>
      <c r="D18" t="s">
        <v>22</v>
      </c>
      <c r="E18" t="s">
        <v>40</v>
      </c>
      <c r="G18" t="s">
        <v>509</v>
      </c>
      <c r="H18" t="s">
        <v>23</v>
      </c>
      <c r="I18" t="s">
        <v>130</v>
      </c>
      <c r="J18" t="s">
        <v>430</v>
      </c>
      <c r="K18">
        <v>914999</v>
      </c>
      <c r="L18" s="1">
        <v>43466</v>
      </c>
    </row>
    <row r="19" spans="1:12" x14ac:dyDescent="0.35">
      <c r="A19">
        <v>1900001354</v>
      </c>
      <c r="B19" s="1">
        <v>43670</v>
      </c>
      <c r="C19" t="s">
        <v>24</v>
      </c>
      <c r="D19" t="s">
        <v>22</v>
      </c>
      <c r="E19" t="s">
        <v>57</v>
      </c>
      <c r="F19">
        <v>1</v>
      </c>
      <c r="G19" t="s">
        <v>21</v>
      </c>
      <c r="H19" t="s">
        <v>58</v>
      </c>
      <c r="I19" t="s">
        <v>84</v>
      </c>
      <c r="J19">
        <v>3.1142027482102001E+18</v>
      </c>
      <c r="K19">
        <v>2942</v>
      </c>
      <c r="L19" s="1">
        <v>43566</v>
      </c>
    </row>
    <row r="20" spans="1:12" x14ac:dyDescent="0.35">
      <c r="A20">
        <v>1900001355</v>
      </c>
      <c r="B20" s="1">
        <v>43670</v>
      </c>
      <c r="C20" t="s">
        <v>24</v>
      </c>
      <c r="D20" t="s">
        <v>22</v>
      </c>
      <c r="E20" t="s">
        <v>57</v>
      </c>
      <c r="F20">
        <v>1</v>
      </c>
      <c r="G20" t="s">
        <v>21</v>
      </c>
      <c r="H20" t="s">
        <v>58</v>
      </c>
      <c r="I20" t="s">
        <v>78</v>
      </c>
      <c r="J20" t="s">
        <v>262</v>
      </c>
      <c r="K20">
        <v>6740</v>
      </c>
      <c r="L20" s="1">
        <v>43528</v>
      </c>
    </row>
    <row r="21" spans="1:12" x14ac:dyDescent="0.35">
      <c r="A21">
        <v>1900001356</v>
      </c>
      <c r="B21" s="1">
        <v>43670</v>
      </c>
      <c r="C21" t="s">
        <v>24</v>
      </c>
      <c r="D21" t="s">
        <v>22</v>
      </c>
      <c r="E21" t="s">
        <v>57</v>
      </c>
      <c r="G21" t="s">
        <v>507</v>
      </c>
      <c r="H21" t="s">
        <v>23</v>
      </c>
      <c r="I21" t="s">
        <v>78</v>
      </c>
      <c r="J21" t="s">
        <v>261</v>
      </c>
      <c r="K21">
        <v>6740</v>
      </c>
      <c r="L21" s="1">
        <v>43513</v>
      </c>
    </row>
    <row r="22" spans="1:12" x14ac:dyDescent="0.35">
      <c r="A22">
        <v>1900001361</v>
      </c>
      <c r="B22" s="1">
        <v>43673</v>
      </c>
      <c r="C22" t="s">
        <v>24</v>
      </c>
      <c r="D22" t="s">
        <v>22</v>
      </c>
      <c r="E22" t="s">
        <v>35</v>
      </c>
      <c r="F22">
        <v>3</v>
      </c>
      <c r="G22" t="s">
        <v>56</v>
      </c>
      <c r="H22" t="s">
        <v>58</v>
      </c>
      <c r="I22" t="s">
        <v>103</v>
      </c>
      <c r="J22">
        <v>41045707</v>
      </c>
      <c r="K22">
        <v>74250</v>
      </c>
      <c r="L22" s="1">
        <v>43556</v>
      </c>
    </row>
    <row r="23" spans="1:12" x14ac:dyDescent="0.35">
      <c r="A23">
        <v>1900001376</v>
      </c>
      <c r="B23" s="1">
        <v>43675</v>
      </c>
      <c r="C23" t="s">
        <v>24</v>
      </c>
      <c r="D23" t="s">
        <v>22</v>
      </c>
      <c r="E23" t="s">
        <v>40</v>
      </c>
      <c r="G23" t="s">
        <v>509</v>
      </c>
      <c r="I23" t="s">
        <v>130</v>
      </c>
      <c r="J23" t="s">
        <v>431</v>
      </c>
      <c r="K23">
        <v>1614</v>
      </c>
      <c r="L23" s="1">
        <v>43535</v>
      </c>
    </row>
    <row r="24" spans="1:12" x14ac:dyDescent="0.35">
      <c r="A24">
        <v>1900001377</v>
      </c>
      <c r="B24" s="1">
        <v>43675</v>
      </c>
      <c r="C24" t="s">
        <v>24</v>
      </c>
      <c r="D24" t="s">
        <v>22</v>
      </c>
      <c r="E24" t="s">
        <v>20</v>
      </c>
      <c r="F24">
        <v>13</v>
      </c>
      <c r="G24" t="s">
        <v>502</v>
      </c>
      <c r="H24" t="s">
        <v>58</v>
      </c>
      <c r="I24" t="s">
        <v>84</v>
      </c>
      <c r="J24" t="s">
        <v>362</v>
      </c>
      <c r="K24">
        <v>11540</v>
      </c>
      <c r="L24" s="1">
        <v>43494</v>
      </c>
    </row>
    <row r="25" spans="1:12" x14ac:dyDescent="0.35">
      <c r="A25">
        <v>1900001385</v>
      </c>
      <c r="B25" s="1">
        <v>43677</v>
      </c>
      <c r="C25" t="s">
        <v>24</v>
      </c>
      <c r="D25" t="s">
        <v>22</v>
      </c>
      <c r="E25" t="s">
        <v>57</v>
      </c>
      <c r="G25" t="s">
        <v>507</v>
      </c>
      <c r="I25" t="s">
        <v>130</v>
      </c>
      <c r="J25" t="s">
        <v>452</v>
      </c>
      <c r="K25">
        <v>2140</v>
      </c>
      <c r="L25" s="1">
        <v>43495</v>
      </c>
    </row>
    <row r="26" spans="1:12" x14ac:dyDescent="0.35">
      <c r="A26">
        <v>1900001388</v>
      </c>
      <c r="B26" s="1">
        <v>43677</v>
      </c>
      <c r="C26" t="s">
        <v>24</v>
      </c>
      <c r="D26" t="s">
        <v>22</v>
      </c>
      <c r="E26" t="s">
        <v>57</v>
      </c>
      <c r="G26" t="s">
        <v>507</v>
      </c>
      <c r="H26" t="s">
        <v>23</v>
      </c>
      <c r="I26" t="s">
        <v>49</v>
      </c>
      <c r="J26" t="s">
        <v>140</v>
      </c>
      <c r="K26">
        <v>45375</v>
      </c>
      <c r="L26" s="1">
        <v>43525</v>
      </c>
    </row>
    <row r="27" spans="1:12" x14ac:dyDescent="0.35">
      <c r="A27">
        <v>1900001390</v>
      </c>
      <c r="B27" s="1">
        <v>43677</v>
      </c>
      <c r="C27" t="s">
        <v>24</v>
      </c>
      <c r="D27" t="s">
        <v>22</v>
      </c>
      <c r="E27" t="s">
        <v>57</v>
      </c>
      <c r="F27">
        <v>1</v>
      </c>
      <c r="G27" t="s">
        <v>21</v>
      </c>
      <c r="H27" t="s">
        <v>58</v>
      </c>
      <c r="I27" t="s">
        <v>78</v>
      </c>
      <c r="J27">
        <v>32119154</v>
      </c>
      <c r="K27">
        <v>11593</v>
      </c>
      <c r="L27" s="1">
        <v>43556</v>
      </c>
    </row>
    <row r="28" spans="1:12" x14ac:dyDescent="0.35">
      <c r="A28">
        <v>1900001392</v>
      </c>
      <c r="B28" s="1">
        <v>43677</v>
      </c>
      <c r="C28" t="s">
        <v>24</v>
      </c>
      <c r="D28" t="s">
        <v>22</v>
      </c>
      <c r="E28" t="s">
        <v>40</v>
      </c>
      <c r="G28" t="s">
        <v>509</v>
      </c>
      <c r="I28" t="s">
        <v>130</v>
      </c>
      <c r="J28" t="s">
        <v>430</v>
      </c>
      <c r="K28">
        <v>46995</v>
      </c>
      <c r="L28" s="1">
        <v>43494</v>
      </c>
    </row>
    <row r="29" spans="1:12" x14ac:dyDescent="0.35">
      <c r="A29">
        <v>1900001393</v>
      </c>
      <c r="B29" s="1">
        <v>43677</v>
      </c>
      <c r="C29" t="s">
        <v>24</v>
      </c>
      <c r="D29" t="s">
        <v>22</v>
      </c>
      <c r="E29" t="s">
        <v>57</v>
      </c>
      <c r="F29">
        <v>1</v>
      </c>
      <c r="G29" t="s">
        <v>21</v>
      </c>
      <c r="H29" t="s">
        <v>58</v>
      </c>
      <c r="I29" t="s">
        <v>78</v>
      </c>
      <c r="J29" t="s">
        <v>264</v>
      </c>
      <c r="K29">
        <v>529</v>
      </c>
      <c r="L29" s="1">
        <v>43514</v>
      </c>
    </row>
    <row r="30" spans="1:12" x14ac:dyDescent="0.35">
      <c r="A30">
        <v>1900001394</v>
      </c>
      <c r="B30" s="1">
        <v>43677</v>
      </c>
      <c r="C30" t="s">
        <v>24</v>
      </c>
      <c r="D30" t="s">
        <v>22</v>
      </c>
      <c r="E30" t="s">
        <v>57</v>
      </c>
      <c r="G30" t="s">
        <v>507</v>
      </c>
      <c r="H30" t="s">
        <v>23</v>
      </c>
      <c r="I30" t="s">
        <v>29</v>
      </c>
      <c r="J30" t="s">
        <v>81</v>
      </c>
      <c r="K30">
        <v>18563</v>
      </c>
      <c r="L30" s="1">
        <v>43525</v>
      </c>
    </row>
    <row r="31" spans="1:12" x14ac:dyDescent="0.35">
      <c r="A31">
        <v>1900001396</v>
      </c>
      <c r="B31" s="1">
        <v>43677</v>
      </c>
      <c r="C31" t="s">
        <v>24</v>
      </c>
      <c r="D31" t="s">
        <v>22</v>
      </c>
      <c r="E31" t="s">
        <v>40</v>
      </c>
      <c r="G31" t="s">
        <v>509</v>
      </c>
      <c r="I31" t="s">
        <v>130</v>
      </c>
      <c r="J31" t="s">
        <v>430</v>
      </c>
      <c r="K31">
        <v>27435</v>
      </c>
      <c r="L31" s="1">
        <v>43488</v>
      </c>
    </row>
    <row r="32" spans="1:12" x14ac:dyDescent="0.35">
      <c r="A32">
        <v>1900001397</v>
      </c>
      <c r="B32" s="1">
        <v>43677</v>
      </c>
      <c r="C32" t="s">
        <v>24</v>
      </c>
      <c r="D32" t="s">
        <v>22</v>
      </c>
      <c r="E32" t="s">
        <v>40</v>
      </c>
      <c r="G32" t="s">
        <v>509</v>
      </c>
      <c r="H32" t="s">
        <v>23</v>
      </c>
      <c r="I32" t="s">
        <v>510</v>
      </c>
      <c r="J32" t="s">
        <v>483</v>
      </c>
      <c r="K32">
        <v>25336</v>
      </c>
      <c r="L32" s="1">
        <v>43522</v>
      </c>
    </row>
    <row r="33" spans="1:12" x14ac:dyDescent="0.35">
      <c r="A33">
        <v>1900001398</v>
      </c>
      <c r="B33" s="1">
        <v>43677</v>
      </c>
      <c r="C33" t="s">
        <v>24</v>
      </c>
      <c r="D33" t="s">
        <v>22</v>
      </c>
      <c r="E33" t="s">
        <v>40</v>
      </c>
      <c r="G33" t="s">
        <v>509</v>
      </c>
      <c r="I33" t="s">
        <v>510</v>
      </c>
      <c r="J33" t="s">
        <v>484</v>
      </c>
      <c r="K33">
        <v>10772</v>
      </c>
      <c r="L33" s="1">
        <v>43538</v>
      </c>
    </row>
    <row r="34" spans="1:12" x14ac:dyDescent="0.35">
      <c r="A34">
        <v>1900001403</v>
      </c>
      <c r="B34" s="1">
        <v>43677</v>
      </c>
      <c r="C34" t="s">
        <v>24</v>
      </c>
      <c r="D34" t="s">
        <v>22</v>
      </c>
      <c r="E34" t="s">
        <v>40</v>
      </c>
      <c r="G34" t="s">
        <v>509</v>
      </c>
      <c r="I34" t="s">
        <v>510</v>
      </c>
      <c r="J34" t="s">
        <v>484</v>
      </c>
      <c r="K34">
        <v>9283</v>
      </c>
      <c r="L34" s="1">
        <v>43573</v>
      </c>
    </row>
    <row r="35" spans="1:12" x14ac:dyDescent="0.35">
      <c r="A35">
        <v>1900001404</v>
      </c>
      <c r="B35" s="1">
        <v>43677</v>
      </c>
      <c r="C35" t="s">
        <v>24</v>
      </c>
      <c r="D35" t="s">
        <v>22</v>
      </c>
      <c r="E35" t="s">
        <v>40</v>
      </c>
      <c r="G35" t="s">
        <v>509</v>
      </c>
      <c r="I35" t="s">
        <v>510</v>
      </c>
      <c r="J35" t="s">
        <v>484</v>
      </c>
      <c r="K35">
        <v>6903</v>
      </c>
      <c r="L35" s="1">
        <v>43615</v>
      </c>
    </row>
    <row r="36" spans="1:12" x14ac:dyDescent="0.35">
      <c r="A36">
        <v>1900001405</v>
      </c>
      <c r="B36" s="1">
        <v>43677</v>
      </c>
      <c r="C36" t="s">
        <v>24</v>
      </c>
      <c r="D36" t="s">
        <v>22</v>
      </c>
      <c r="E36" t="s">
        <v>33</v>
      </c>
      <c r="G36" t="s">
        <v>502</v>
      </c>
      <c r="H36" t="s">
        <v>23</v>
      </c>
      <c r="I36" t="s">
        <v>84</v>
      </c>
      <c r="J36" t="s">
        <v>383</v>
      </c>
      <c r="K36">
        <v>90663</v>
      </c>
      <c r="L36" s="1">
        <v>43556</v>
      </c>
    </row>
    <row r="37" spans="1:12" x14ac:dyDescent="0.35">
      <c r="A37">
        <v>1900001583</v>
      </c>
      <c r="B37" s="1">
        <v>43691</v>
      </c>
      <c r="C37" t="s">
        <v>24</v>
      </c>
      <c r="D37" t="s">
        <v>22</v>
      </c>
      <c r="E37" t="s">
        <v>40</v>
      </c>
      <c r="G37" t="s">
        <v>509</v>
      </c>
      <c r="H37" t="s">
        <v>23</v>
      </c>
      <c r="I37" t="s">
        <v>103</v>
      </c>
      <c r="J37" t="s">
        <v>474</v>
      </c>
      <c r="K37">
        <v>156000</v>
      </c>
      <c r="L37" s="1">
        <v>43469</v>
      </c>
    </row>
    <row r="38" spans="1:12" x14ac:dyDescent="0.35">
      <c r="A38">
        <v>1900001602</v>
      </c>
      <c r="B38" s="1">
        <v>43694</v>
      </c>
      <c r="C38" t="s">
        <v>24</v>
      </c>
      <c r="D38" t="s">
        <v>22</v>
      </c>
      <c r="E38" t="s">
        <v>57</v>
      </c>
      <c r="F38">
        <v>1</v>
      </c>
      <c r="G38" t="s">
        <v>21</v>
      </c>
      <c r="H38" t="s">
        <v>58</v>
      </c>
      <c r="I38" t="s">
        <v>110</v>
      </c>
      <c r="J38" t="s">
        <v>479</v>
      </c>
      <c r="K38">
        <v>21157</v>
      </c>
      <c r="L38" s="1">
        <v>43466</v>
      </c>
    </row>
    <row r="39" spans="1:12" x14ac:dyDescent="0.35">
      <c r="A39">
        <v>1900001603</v>
      </c>
      <c r="B39" s="1">
        <v>43694</v>
      </c>
      <c r="C39" t="s">
        <v>24</v>
      </c>
      <c r="D39" t="s">
        <v>22</v>
      </c>
      <c r="E39" t="s">
        <v>57</v>
      </c>
      <c r="F39">
        <v>1</v>
      </c>
      <c r="G39" t="s">
        <v>21</v>
      </c>
      <c r="H39" t="s">
        <v>58</v>
      </c>
      <c r="I39" t="s">
        <v>36</v>
      </c>
      <c r="J39" t="s">
        <v>126</v>
      </c>
      <c r="K39">
        <v>77787</v>
      </c>
      <c r="L39" s="1">
        <v>43466</v>
      </c>
    </row>
    <row r="40" spans="1:12" x14ac:dyDescent="0.35">
      <c r="A40">
        <v>1900001604</v>
      </c>
      <c r="B40" s="1">
        <v>43694</v>
      </c>
      <c r="C40" t="s">
        <v>24</v>
      </c>
      <c r="D40" t="s">
        <v>22</v>
      </c>
      <c r="E40" t="s">
        <v>57</v>
      </c>
      <c r="F40">
        <v>1</v>
      </c>
      <c r="G40" t="s">
        <v>21</v>
      </c>
      <c r="H40" t="s">
        <v>58</v>
      </c>
      <c r="I40" t="s">
        <v>78</v>
      </c>
      <c r="J40" t="s">
        <v>263</v>
      </c>
      <c r="K40">
        <v>8468</v>
      </c>
      <c r="L40" s="1">
        <v>43514</v>
      </c>
    </row>
    <row r="41" spans="1:12" x14ac:dyDescent="0.35">
      <c r="A41">
        <v>1900001605</v>
      </c>
      <c r="B41" s="1">
        <v>43694</v>
      </c>
      <c r="C41" t="s">
        <v>24</v>
      </c>
      <c r="D41" t="s">
        <v>22</v>
      </c>
      <c r="E41" t="s">
        <v>40</v>
      </c>
      <c r="G41" t="s">
        <v>509</v>
      </c>
      <c r="H41" t="s">
        <v>23</v>
      </c>
      <c r="I41" t="s">
        <v>17</v>
      </c>
      <c r="J41" t="s">
        <v>37</v>
      </c>
      <c r="K41">
        <v>1825</v>
      </c>
      <c r="L41" s="1">
        <v>43497</v>
      </c>
    </row>
    <row r="42" spans="1:12" x14ac:dyDescent="0.35">
      <c r="A42">
        <v>1900001606</v>
      </c>
      <c r="B42" s="1">
        <v>43694</v>
      </c>
      <c r="C42" t="s">
        <v>24</v>
      </c>
      <c r="D42" t="s">
        <v>22</v>
      </c>
      <c r="E42" t="s">
        <v>40</v>
      </c>
      <c r="G42" t="s">
        <v>509</v>
      </c>
      <c r="H42" t="s">
        <v>23</v>
      </c>
      <c r="I42" t="s">
        <v>510</v>
      </c>
      <c r="J42" t="s">
        <v>484</v>
      </c>
      <c r="K42">
        <v>329250</v>
      </c>
      <c r="L42" s="1">
        <v>43524</v>
      </c>
    </row>
    <row r="43" spans="1:12" x14ac:dyDescent="0.35">
      <c r="A43">
        <v>1900001607</v>
      </c>
      <c r="B43" s="1">
        <v>43694</v>
      </c>
      <c r="C43" t="s">
        <v>24</v>
      </c>
      <c r="D43" t="s">
        <v>22</v>
      </c>
      <c r="E43" t="s">
        <v>57</v>
      </c>
      <c r="G43" t="s">
        <v>507</v>
      </c>
      <c r="H43" t="s">
        <v>23</v>
      </c>
      <c r="I43" t="s">
        <v>78</v>
      </c>
      <c r="J43">
        <v>304003763</v>
      </c>
      <c r="K43">
        <v>344794</v>
      </c>
      <c r="L43" s="1">
        <v>43556</v>
      </c>
    </row>
    <row r="44" spans="1:12" x14ac:dyDescent="0.35">
      <c r="A44">
        <v>1900001608</v>
      </c>
      <c r="B44" s="1">
        <v>43694</v>
      </c>
      <c r="C44" t="s">
        <v>24</v>
      </c>
      <c r="D44" t="s">
        <v>22</v>
      </c>
      <c r="E44" t="s">
        <v>57</v>
      </c>
      <c r="G44" t="s">
        <v>507</v>
      </c>
      <c r="H44" t="s">
        <v>23</v>
      </c>
      <c r="I44" t="s">
        <v>78</v>
      </c>
      <c r="J44" t="s">
        <v>248</v>
      </c>
      <c r="K44">
        <v>37500</v>
      </c>
      <c r="L44" s="1">
        <v>43556</v>
      </c>
    </row>
    <row r="45" spans="1:12" x14ac:dyDescent="0.35">
      <c r="A45">
        <v>1900001609</v>
      </c>
      <c r="B45" s="1">
        <v>43694</v>
      </c>
      <c r="C45" t="s">
        <v>24</v>
      </c>
      <c r="D45" t="s">
        <v>22</v>
      </c>
      <c r="E45" t="s">
        <v>40</v>
      </c>
      <c r="G45" t="s">
        <v>509</v>
      </c>
      <c r="H45" t="s">
        <v>23</v>
      </c>
      <c r="I45" t="s">
        <v>130</v>
      </c>
      <c r="J45" t="s">
        <v>431</v>
      </c>
      <c r="K45">
        <v>49789</v>
      </c>
      <c r="L45" s="1">
        <v>43466</v>
      </c>
    </row>
    <row r="46" spans="1:12" x14ac:dyDescent="0.35">
      <c r="A46">
        <v>1900001610</v>
      </c>
      <c r="B46" s="1">
        <v>43694</v>
      </c>
      <c r="C46" t="s">
        <v>24</v>
      </c>
      <c r="D46" t="s">
        <v>22</v>
      </c>
      <c r="E46" t="s">
        <v>57</v>
      </c>
      <c r="G46" t="s">
        <v>507</v>
      </c>
      <c r="H46" t="s">
        <v>23</v>
      </c>
      <c r="I46" t="s">
        <v>51</v>
      </c>
      <c r="J46" t="s">
        <v>163</v>
      </c>
      <c r="K46">
        <v>64</v>
      </c>
      <c r="L46" s="1">
        <v>43540</v>
      </c>
    </row>
    <row r="47" spans="1:12" x14ac:dyDescent="0.35">
      <c r="A47">
        <v>1900001611</v>
      </c>
      <c r="B47" s="1">
        <v>43694</v>
      </c>
      <c r="C47" t="s">
        <v>24</v>
      </c>
      <c r="D47" t="s">
        <v>22</v>
      </c>
      <c r="E47" t="s">
        <v>57</v>
      </c>
      <c r="G47" t="s">
        <v>507</v>
      </c>
      <c r="H47" t="s">
        <v>23</v>
      </c>
      <c r="I47" t="s">
        <v>61</v>
      </c>
      <c r="J47" t="s">
        <v>211</v>
      </c>
      <c r="K47">
        <v>6250</v>
      </c>
      <c r="L47" s="1">
        <v>43520</v>
      </c>
    </row>
    <row r="48" spans="1:12" x14ac:dyDescent="0.35">
      <c r="A48">
        <v>1900002041</v>
      </c>
      <c r="B48" s="1">
        <v>43705</v>
      </c>
      <c r="C48" t="s">
        <v>24</v>
      </c>
      <c r="D48" t="s">
        <v>22</v>
      </c>
      <c r="E48" t="s">
        <v>104</v>
      </c>
      <c r="G48" t="s">
        <v>511</v>
      </c>
      <c r="H48" t="s">
        <v>23</v>
      </c>
      <c r="I48" t="s">
        <v>103</v>
      </c>
      <c r="J48">
        <v>1.31000501801E+19</v>
      </c>
      <c r="K48">
        <v>124875</v>
      </c>
      <c r="L48" s="1">
        <v>43531</v>
      </c>
    </row>
    <row r="49" spans="1:12" x14ac:dyDescent="0.35">
      <c r="A49">
        <v>1900002042</v>
      </c>
      <c r="B49" s="1">
        <v>43705</v>
      </c>
      <c r="C49" t="s">
        <v>24</v>
      </c>
      <c r="D49" t="s">
        <v>22</v>
      </c>
      <c r="E49" t="s">
        <v>35</v>
      </c>
      <c r="F49">
        <v>3</v>
      </c>
      <c r="G49" t="s">
        <v>56</v>
      </c>
      <c r="H49" t="s">
        <v>58</v>
      </c>
      <c r="I49" t="s">
        <v>130</v>
      </c>
      <c r="J49">
        <v>43190133</v>
      </c>
      <c r="K49">
        <v>7783</v>
      </c>
      <c r="L49" s="1">
        <v>43627</v>
      </c>
    </row>
    <row r="50" spans="1:12" x14ac:dyDescent="0.35">
      <c r="A50">
        <v>1900002043</v>
      </c>
      <c r="B50" s="1">
        <v>43705</v>
      </c>
      <c r="C50" t="s">
        <v>24</v>
      </c>
      <c r="D50" t="s">
        <v>22</v>
      </c>
      <c r="E50" t="s">
        <v>35</v>
      </c>
      <c r="F50">
        <v>3</v>
      </c>
      <c r="G50" t="s">
        <v>56</v>
      </c>
      <c r="H50" t="s">
        <v>58</v>
      </c>
      <c r="I50" t="s">
        <v>130</v>
      </c>
      <c r="J50">
        <v>43189992</v>
      </c>
      <c r="K50">
        <v>7835</v>
      </c>
      <c r="L50" s="1">
        <v>43626</v>
      </c>
    </row>
    <row r="51" spans="1:12" x14ac:dyDescent="0.35">
      <c r="A51">
        <v>1900002044</v>
      </c>
      <c r="B51" s="1">
        <v>43705</v>
      </c>
      <c r="C51" t="s">
        <v>24</v>
      </c>
      <c r="D51" t="s">
        <v>22</v>
      </c>
      <c r="E51" t="s">
        <v>35</v>
      </c>
      <c r="G51" t="s">
        <v>508</v>
      </c>
      <c r="H51" t="s">
        <v>28</v>
      </c>
      <c r="I51" t="s">
        <v>49</v>
      </c>
      <c r="J51">
        <v>41045400</v>
      </c>
      <c r="K51">
        <v>70125</v>
      </c>
      <c r="L51" s="1">
        <v>43543</v>
      </c>
    </row>
    <row r="52" spans="1:12" x14ac:dyDescent="0.35">
      <c r="A52">
        <v>1900002045</v>
      </c>
      <c r="B52" s="1">
        <v>43705</v>
      </c>
      <c r="C52" t="s">
        <v>24</v>
      </c>
      <c r="D52" t="s">
        <v>22</v>
      </c>
      <c r="E52" t="s">
        <v>35</v>
      </c>
      <c r="G52" t="s">
        <v>508</v>
      </c>
      <c r="H52" t="s">
        <v>28</v>
      </c>
      <c r="I52" t="s">
        <v>49</v>
      </c>
      <c r="J52">
        <v>41045403</v>
      </c>
      <c r="K52">
        <v>70125</v>
      </c>
      <c r="L52" s="1">
        <v>43543</v>
      </c>
    </row>
    <row r="53" spans="1:12" x14ac:dyDescent="0.35">
      <c r="A53">
        <v>1900002046</v>
      </c>
      <c r="B53" s="1">
        <v>43705</v>
      </c>
      <c r="C53" t="s">
        <v>24</v>
      </c>
      <c r="D53" t="s">
        <v>22</v>
      </c>
      <c r="E53" t="s">
        <v>48</v>
      </c>
      <c r="G53" t="s">
        <v>502</v>
      </c>
      <c r="H53" t="s">
        <v>23</v>
      </c>
      <c r="I53" t="s">
        <v>84</v>
      </c>
      <c r="J53" t="s">
        <v>393</v>
      </c>
      <c r="K53">
        <v>60229</v>
      </c>
      <c r="L53" s="1">
        <v>43556</v>
      </c>
    </row>
    <row r="54" spans="1:12" x14ac:dyDescent="0.35">
      <c r="A54">
        <v>1900002047</v>
      </c>
      <c r="B54" s="1">
        <v>43705</v>
      </c>
      <c r="C54" t="s">
        <v>24</v>
      </c>
      <c r="D54" t="s">
        <v>22</v>
      </c>
      <c r="E54" t="s">
        <v>48</v>
      </c>
      <c r="G54" t="s">
        <v>502</v>
      </c>
      <c r="H54" t="s">
        <v>23</v>
      </c>
      <c r="I54" t="s">
        <v>84</v>
      </c>
      <c r="J54" t="s">
        <v>354</v>
      </c>
      <c r="K54">
        <v>98931</v>
      </c>
      <c r="L54" s="1">
        <v>43481</v>
      </c>
    </row>
    <row r="55" spans="1:12" x14ac:dyDescent="0.35">
      <c r="A55">
        <v>1900002048</v>
      </c>
      <c r="B55" s="1">
        <v>43705</v>
      </c>
      <c r="C55" t="s">
        <v>24</v>
      </c>
      <c r="D55" t="s">
        <v>22</v>
      </c>
      <c r="E55" t="s">
        <v>57</v>
      </c>
      <c r="F55">
        <v>1</v>
      </c>
      <c r="G55" t="s">
        <v>21</v>
      </c>
      <c r="H55" t="s">
        <v>58</v>
      </c>
      <c r="I55" t="s">
        <v>17</v>
      </c>
      <c r="J55" t="s">
        <v>59</v>
      </c>
      <c r="K55">
        <v>21769</v>
      </c>
      <c r="L55" s="1">
        <v>43466</v>
      </c>
    </row>
    <row r="56" spans="1:12" x14ac:dyDescent="0.35">
      <c r="A56">
        <v>1900002049</v>
      </c>
      <c r="B56" s="1">
        <v>43705</v>
      </c>
      <c r="C56" t="s">
        <v>24</v>
      </c>
      <c r="D56" t="s">
        <v>22</v>
      </c>
      <c r="E56" t="s">
        <v>57</v>
      </c>
      <c r="G56" t="s">
        <v>507</v>
      </c>
      <c r="H56" t="s">
        <v>23</v>
      </c>
      <c r="I56" t="s">
        <v>51</v>
      </c>
      <c r="J56" t="s">
        <v>166</v>
      </c>
      <c r="K56">
        <v>65369</v>
      </c>
      <c r="L56" s="1">
        <v>43572</v>
      </c>
    </row>
    <row r="57" spans="1:12" x14ac:dyDescent="0.35">
      <c r="A57">
        <v>1900002050</v>
      </c>
      <c r="B57" s="1">
        <v>43705</v>
      </c>
      <c r="C57" t="s">
        <v>24</v>
      </c>
      <c r="D57" t="s">
        <v>22</v>
      </c>
      <c r="E57" t="s">
        <v>57</v>
      </c>
      <c r="G57" t="s">
        <v>507</v>
      </c>
      <c r="H57" t="s">
        <v>23</v>
      </c>
      <c r="I57" t="s">
        <v>41</v>
      </c>
      <c r="J57">
        <v>304003761</v>
      </c>
      <c r="K57">
        <v>5206</v>
      </c>
      <c r="L57" s="1">
        <v>43556</v>
      </c>
    </row>
    <row r="58" spans="1:12" x14ac:dyDescent="0.35">
      <c r="A58">
        <v>1900002051</v>
      </c>
      <c r="B58" s="1">
        <v>43705</v>
      </c>
      <c r="C58" t="s">
        <v>24</v>
      </c>
      <c r="D58" t="s">
        <v>22</v>
      </c>
      <c r="E58" t="s">
        <v>57</v>
      </c>
      <c r="G58" t="s">
        <v>507</v>
      </c>
      <c r="H58" t="s">
        <v>23</v>
      </c>
      <c r="I58" t="s">
        <v>79</v>
      </c>
      <c r="J58" t="s">
        <v>309</v>
      </c>
      <c r="K58">
        <v>23750</v>
      </c>
      <c r="L58" s="1">
        <v>43533</v>
      </c>
    </row>
    <row r="59" spans="1:12" x14ac:dyDescent="0.35">
      <c r="A59">
        <v>1900002052</v>
      </c>
      <c r="B59" s="1">
        <v>43705</v>
      </c>
      <c r="C59" t="s">
        <v>24</v>
      </c>
      <c r="D59" t="s">
        <v>22</v>
      </c>
      <c r="E59" t="s">
        <v>57</v>
      </c>
      <c r="G59" t="s">
        <v>507</v>
      </c>
      <c r="H59" t="s">
        <v>23</v>
      </c>
      <c r="I59" t="s">
        <v>51</v>
      </c>
      <c r="J59" t="s">
        <v>164</v>
      </c>
      <c r="K59">
        <v>1557</v>
      </c>
      <c r="L59" s="1">
        <v>43571</v>
      </c>
    </row>
    <row r="60" spans="1:12" x14ac:dyDescent="0.35">
      <c r="A60">
        <v>1900002072</v>
      </c>
      <c r="B60" s="1">
        <v>43705</v>
      </c>
      <c r="C60" t="s">
        <v>24</v>
      </c>
      <c r="D60" t="s">
        <v>22</v>
      </c>
      <c r="E60" t="s">
        <v>33</v>
      </c>
      <c r="F60">
        <v>13</v>
      </c>
      <c r="G60" t="s">
        <v>502</v>
      </c>
      <c r="H60" t="s">
        <v>58</v>
      </c>
      <c r="I60" t="s">
        <v>84</v>
      </c>
      <c r="J60" t="s">
        <v>380</v>
      </c>
      <c r="K60">
        <v>40960</v>
      </c>
      <c r="L60" s="1">
        <v>43575</v>
      </c>
    </row>
    <row r="61" spans="1:12" x14ac:dyDescent="0.35">
      <c r="A61">
        <v>1900002229</v>
      </c>
      <c r="B61" s="1">
        <v>43708</v>
      </c>
      <c r="C61" t="s">
        <v>24</v>
      </c>
      <c r="D61" t="s">
        <v>22</v>
      </c>
      <c r="E61" t="s">
        <v>33</v>
      </c>
      <c r="G61" t="s">
        <v>502</v>
      </c>
      <c r="H61" t="s">
        <v>23</v>
      </c>
      <c r="I61" t="s">
        <v>84</v>
      </c>
      <c r="J61" t="s">
        <v>377</v>
      </c>
      <c r="K61">
        <v>12055</v>
      </c>
      <c r="L61" s="1">
        <v>43510</v>
      </c>
    </row>
    <row r="62" spans="1:12" x14ac:dyDescent="0.35">
      <c r="A62">
        <v>1900002230</v>
      </c>
      <c r="B62" s="1">
        <v>43708</v>
      </c>
      <c r="C62" t="s">
        <v>24</v>
      </c>
      <c r="D62" t="s">
        <v>22</v>
      </c>
      <c r="E62" t="s">
        <v>48</v>
      </c>
      <c r="G62" t="s">
        <v>502</v>
      </c>
      <c r="H62" t="s">
        <v>23</v>
      </c>
      <c r="I62" t="s">
        <v>84</v>
      </c>
      <c r="J62" t="s">
        <v>356</v>
      </c>
      <c r="K62">
        <v>131090</v>
      </c>
      <c r="L62" s="1">
        <v>43522</v>
      </c>
    </row>
    <row r="63" spans="1:12" x14ac:dyDescent="0.35">
      <c r="A63">
        <v>1900002232</v>
      </c>
      <c r="B63" s="1">
        <v>43708</v>
      </c>
      <c r="C63" t="s">
        <v>24</v>
      </c>
      <c r="D63" t="s">
        <v>22</v>
      </c>
      <c r="E63" t="s">
        <v>33</v>
      </c>
      <c r="G63" t="s">
        <v>502</v>
      </c>
      <c r="H63" t="s">
        <v>23</v>
      </c>
      <c r="I63" t="s">
        <v>84</v>
      </c>
      <c r="J63" t="s">
        <v>378</v>
      </c>
      <c r="K63">
        <v>27069</v>
      </c>
      <c r="L63" s="1">
        <v>43510</v>
      </c>
    </row>
    <row r="64" spans="1:12" x14ac:dyDescent="0.35">
      <c r="A64">
        <v>1900002265</v>
      </c>
      <c r="B64" s="1">
        <v>43708</v>
      </c>
      <c r="C64" t="s">
        <v>24</v>
      </c>
      <c r="D64" t="s">
        <v>22</v>
      </c>
      <c r="E64" t="s">
        <v>57</v>
      </c>
      <c r="G64" t="s">
        <v>507</v>
      </c>
      <c r="H64" t="s">
        <v>23</v>
      </c>
      <c r="I64" t="s">
        <v>78</v>
      </c>
      <c r="J64" t="s">
        <v>259</v>
      </c>
      <c r="K64">
        <v>215165</v>
      </c>
      <c r="L64" s="1">
        <v>43556</v>
      </c>
    </row>
    <row r="65" spans="1:12" x14ac:dyDescent="0.35">
      <c r="A65">
        <v>1900002331</v>
      </c>
      <c r="B65" s="1">
        <v>43711</v>
      </c>
      <c r="C65" t="s">
        <v>24</v>
      </c>
      <c r="D65" t="s">
        <v>22</v>
      </c>
      <c r="E65" t="s">
        <v>57</v>
      </c>
      <c r="G65" t="s">
        <v>507</v>
      </c>
      <c r="H65" t="s">
        <v>23</v>
      </c>
      <c r="I65" t="s">
        <v>84</v>
      </c>
      <c r="J65" t="s">
        <v>338</v>
      </c>
      <c r="K65">
        <v>870</v>
      </c>
      <c r="L65" s="1">
        <v>43611</v>
      </c>
    </row>
    <row r="66" spans="1:12" x14ac:dyDescent="0.35">
      <c r="A66">
        <v>1900002384</v>
      </c>
      <c r="B66" s="1">
        <v>43713</v>
      </c>
      <c r="C66" t="s">
        <v>24</v>
      </c>
      <c r="D66" t="s">
        <v>22</v>
      </c>
      <c r="E66" t="s">
        <v>104</v>
      </c>
      <c r="G66" t="s">
        <v>511</v>
      </c>
      <c r="I66" t="s">
        <v>78</v>
      </c>
      <c r="J66">
        <v>2000010048</v>
      </c>
      <c r="K66">
        <v>8174</v>
      </c>
      <c r="L66" s="1">
        <v>43664</v>
      </c>
    </row>
    <row r="67" spans="1:12" x14ac:dyDescent="0.35">
      <c r="A67">
        <v>1900002387</v>
      </c>
      <c r="B67" s="1">
        <v>43713</v>
      </c>
      <c r="C67" t="s">
        <v>24</v>
      </c>
      <c r="D67" t="s">
        <v>22</v>
      </c>
      <c r="E67" t="s">
        <v>40</v>
      </c>
      <c r="G67" t="s">
        <v>509</v>
      </c>
      <c r="H67" t="s">
        <v>23</v>
      </c>
      <c r="I67" t="s">
        <v>130</v>
      </c>
      <c r="J67" t="s">
        <v>448</v>
      </c>
      <c r="K67">
        <v>22246</v>
      </c>
      <c r="L67" s="1">
        <v>43660</v>
      </c>
    </row>
    <row r="68" spans="1:12" x14ac:dyDescent="0.35">
      <c r="A68">
        <v>1900002458</v>
      </c>
      <c r="B68" s="1">
        <v>43717</v>
      </c>
      <c r="C68" t="s">
        <v>24</v>
      </c>
      <c r="D68" t="s">
        <v>22</v>
      </c>
      <c r="E68" t="s">
        <v>35</v>
      </c>
      <c r="G68" t="s">
        <v>508</v>
      </c>
      <c r="H68" t="s">
        <v>28</v>
      </c>
      <c r="I68" t="s">
        <v>84</v>
      </c>
      <c r="J68">
        <v>43187020</v>
      </c>
      <c r="K68">
        <v>7451</v>
      </c>
      <c r="L68" s="1">
        <v>43577</v>
      </c>
    </row>
    <row r="69" spans="1:12" x14ac:dyDescent="0.35">
      <c r="A69">
        <v>1900002464</v>
      </c>
      <c r="B69" s="1">
        <v>43717</v>
      </c>
      <c r="C69" t="s">
        <v>24</v>
      </c>
      <c r="D69" t="s">
        <v>22</v>
      </c>
      <c r="E69" t="s">
        <v>40</v>
      </c>
      <c r="G69" t="s">
        <v>509</v>
      </c>
      <c r="I69" t="s">
        <v>510</v>
      </c>
      <c r="J69" t="s">
        <v>484</v>
      </c>
      <c r="K69">
        <v>7110</v>
      </c>
      <c r="L69" s="1">
        <v>43675</v>
      </c>
    </row>
    <row r="70" spans="1:12" x14ac:dyDescent="0.35">
      <c r="A70">
        <v>1900002472</v>
      </c>
      <c r="B70" s="1">
        <v>43717</v>
      </c>
      <c r="C70" t="s">
        <v>24</v>
      </c>
      <c r="D70" t="s">
        <v>22</v>
      </c>
      <c r="E70" t="s">
        <v>57</v>
      </c>
      <c r="G70" t="s">
        <v>507</v>
      </c>
      <c r="H70" t="s">
        <v>23</v>
      </c>
      <c r="I70" t="s">
        <v>84</v>
      </c>
      <c r="J70" t="s">
        <v>333</v>
      </c>
      <c r="K70">
        <v>692</v>
      </c>
      <c r="L70" s="1">
        <v>43600</v>
      </c>
    </row>
    <row r="71" spans="1:12" x14ac:dyDescent="0.35">
      <c r="A71">
        <v>1900002635</v>
      </c>
      <c r="B71" s="1">
        <v>43725</v>
      </c>
      <c r="C71" t="s">
        <v>24</v>
      </c>
      <c r="D71" t="s">
        <v>22</v>
      </c>
      <c r="E71" t="s">
        <v>104</v>
      </c>
      <c r="G71" t="s">
        <v>511</v>
      </c>
      <c r="H71" t="s">
        <v>23</v>
      </c>
      <c r="I71" t="s">
        <v>84</v>
      </c>
      <c r="J71" t="s">
        <v>340</v>
      </c>
      <c r="K71">
        <v>65051</v>
      </c>
      <c r="L71" s="1">
        <v>43466</v>
      </c>
    </row>
    <row r="72" spans="1:12" x14ac:dyDescent="0.35">
      <c r="A72">
        <v>1900002636</v>
      </c>
      <c r="B72" s="1">
        <v>43725</v>
      </c>
      <c r="C72" t="s">
        <v>24</v>
      </c>
      <c r="D72" t="s">
        <v>22</v>
      </c>
      <c r="E72" t="s">
        <v>57</v>
      </c>
      <c r="G72" t="s">
        <v>507</v>
      </c>
      <c r="H72" t="s">
        <v>23</v>
      </c>
      <c r="I72" t="s">
        <v>78</v>
      </c>
      <c r="J72" t="s">
        <v>253</v>
      </c>
      <c r="K72">
        <v>1005</v>
      </c>
      <c r="L72" s="1">
        <v>43586</v>
      </c>
    </row>
    <row r="73" spans="1:12" x14ac:dyDescent="0.35">
      <c r="A73">
        <v>1900002637</v>
      </c>
      <c r="B73" s="1">
        <v>43725</v>
      </c>
      <c r="C73" t="s">
        <v>24</v>
      </c>
      <c r="D73" t="s">
        <v>22</v>
      </c>
      <c r="E73" t="s">
        <v>40</v>
      </c>
      <c r="G73" t="s">
        <v>509</v>
      </c>
      <c r="I73" t="s">
        <v>510</v>
      </c>
      <c r="J73" t="s">
        <v>484</v>
      </c>
      <c r="K73">
        <v>6259</v>
      </c>
      <c r="L73" s="1">
        <v>43637</v>
      </c>
    </row>
    <row r="74" spans="1:12" x14ac:dyDescent="0.35">
      <c r="A74">
        <v>1900002638</v>
      </c>
      <c r="B74" s="1">
        <v>43725</v>
      </c>
      <c r="C74" t="s">
        <v>24</v>
      </c>
      <c r="D74" t="s">
        <v>22</v>
      </c>
      <c r="E74" t="s">
        <v>40</v>
      </c>
      <c r="G74" t="s">
        <v>509</v>
      </c>
      <c r="I74" t="s">
        <v>130</v>
      </c>
      <c r="J74" t="s">
        <v>430</v>
      </c>
      <c r="K74">
        <v>9941</v>
      </c>
      <c r="L74" s="1">
        <v>43656</v>
      </c>
    </row>
    <row r="75" spans="1:12" x14ac:dyDescent="0.35">
      <c r="A75">
        <v>1900002639</v>
      </c>
      <c r="B75" s="1">
        <v>43725</v>
      </c>
      <c r="C75" t="s">
        <v>24</v>
      </c>
      <c r="D75" t="s">
        <v>22</v>
      </c>
      <c r="E75" t="s">
        <v>57</v>
      </c>
      <c r="F75">
        <v>1</v>
      </c>
      <c r="G75" t="s">
        <v>21</v>
      </c>
      <c r="H75" t="s">
        <v>58</v>
      </c>
      <c r="I75" t="s">
        <v>78</v>
      </c>
      <c r="J75" t="s">
        <v>251</v>
      </c>
      <c r="K75">
        <v>9990</v>
      </c>
      <c r="L75" s="1">
        <v>43608</v>
      </c>
    </row>
    <row r="76" spans="1:12" x14ac:dyDescent="0.35">
      <c r="A76">
        <v>1900002640</v>
      </c>
      <c r="B76" s="1">
        <v>43725</v>
      </c>
      <c r="C76" t="s">
        <v>24</v>
      </c>
      <c r="D76" t="s">
        <v>22</v>
      </c>
      <c r="E76" t="s">
        <v>40</v>
      </c>
      <c r="G76" t="s">
        <v>509</v>
      </c>
      <c r="H76" t="s">
        <v>23</v>
      </c>
      <c r="I76" t="s">
        <v>29</v>
      </c>
      <c r="J76" t="s">
        <v>88</v>
      </c>
      <c r="K76">
        <v>74673</v>
      </c>
      <c r="L76" s="1">
        <v>43645</v>
      </c>
    </row>
    <row r="77" spans="1:12" x14ac:dyDescent="0.35">
      <c r="A77">
        <v>1900002880</v>
      </c>
      <c r="B77" s="1">
        <v>43728</v>
      </c>
      <c r="C77" t="s">
        <v>24</v>
      </c>
      <c r="D77" t="s">
        <v>22</v>
      </c>
      <c r="E77" t="s">
        <v>57</v>
      </c>
      <c r="G77" t="s">
        <v>507</v>
      </c>
      <c r="H77" t="s">
        <v>23</v>
      </c>
      <c r="I77" t="s">
        <v>51</v>
      </c>
      <c r="J77" t="s">
        <v>165</v>
      </c>
      <c r="K77">
        <v>4362</v>
      </c>
      <c r="L77" s="1">
        <v>43557</v>
      </c>
    </row>
    <row r="78" spans="1:12" x14ac:dyDescent="0.35">
      <c r="A78">
        <v>1900003129</v>
      </c>
      <c r="B78" s="1">
        <v>43738</v>
      </c>
      <c r="C78" t="s">
        <v>24</v>
      </c>
      <c r="D78" t="s">
        <v>22</v>
      </c>
      <c r="E78" t="s">
        <v>48</v>
      </c>
      <c r="G78" t="s">
        <v>502</v>
      </c>
      <c r="H78" t="s">
        <v>23</v>
      </c>
      <c r="I78" t="s">
        <v>84</v>
      </c>
      <c r="J78" t="s">
        <v>355</v>
      </c>
      <c r="K78">
        <v>1610</v>
      </c>
      <c r="L78" s="1">
        <v>43510</v>
      </c>
    </row>
    <row r="79" spans="1:12" x14ac:dyDescent="0.35">
      <c r="A79">
        <v>1900003131</v>
      </c>
      <c r="B79" s="1">
        <v>43738</v>
      </c>
      <c r="C79" t="s">
        <v>24</v>
      </c>
      <c r="D79" t="s">
        <v>22</v>
      </c>
      <c r="E79" t="s">
        <v>57</v>
      </c>
      <c r="G79" t="s">
        <v>507</v>
      </c>
      <c r="H79" t="s">
        <v>23</v>
      </c>
      <c r="I79" t="s">
        <v>78</v>
      </c>
      <c r="J79">
        <v>3.1142011248201999E+18</v>
      </c>
      <c r="K79">
        <v>20166</v>
      </c>
      <c r="L79" s="1">
        <v>43647</v>
      </c>
    </row>
    <row r="80" spans="1:12" x14ac:dyDescent="0.35">
      <c r="A80">
        <v>1900003209</v>
      </c>
      <c r="B80" s="1">
        <v>43748</v>
      </c>
      <c r="C80" t="s">
        <v>24</v>
      </c>
      <c r="D80" t="s">
        <v>22</v>
      </c>
      <c r="E80" t="s">
        <v>40</v>
      </c>
      <c r="G80" t="s">
        <v>509</v>
      </c>
      <c r="H80" t="s">
        <v>23</v>
      </c>
      <c r="I80" t="s">
        <v>29</v>
      </c>
      <c r="J80" t="s">
        <v>86</v>
      </c>
      <c r="K80">
        <v>8605</v>
      </c>
      <c r="L80" s="1">
        <v>43645</v>
      </c>
    </row>
    <row r="81" spans="1:12" x14ac:dyDescent="0.35">
      <c r="A81">
        <v>1900003210</v>
      </c>
      <c r="B81" s="1">
        <v>43748</v>
      </c>
      <c r="C81" t="s">
        <v>24</v>
      </c>
      <c r="D81" t="s">
        <v>22</v>
      </c>
      <c r="E81" t="s">
        <v>40</v>
      </c>
      <c r="G81" t="s">
        <v>509</v>
      </c>
      <c r="H81" t="s">
        <v>23</v>
      </c>
      <c r="I81" t="s">
        <v>49</v>
      </c>
      <c r="J81" t="s">
        <v>141</v>
      </c>
      <c r="K81">
        <v>52500</v>
      </c>
      <c r="L81" s="1">
        <v>43602</v>
      </c>
    </row>
    <row r="82" spans="1:12" x14ac:dyDescent="0.35">
      <c r="A82">
        <v>1900003211</v>
      </c>
      <c r="B82" s="1">
        <v>43748</v>
      </c>
      <c r="C82" t="s">
        <v>24</v>
      </c>
      <c r="D82" t="s">
        <v>22</v>
      </c>
      <c r="E82" t="s">
        <v>35</v>
      </c>
      <c r="F82">
        <v>13</v>
      </c>
      <c r="G82" t="s">
        <v>502</v>
      </c>
      <c r="H82" t="s">
        <v>58</v>
      </c>
      <c r="I82" t="s">
        <v>84</v>
      </c>
      <c r="J82" t="s">
        <v>363</v>
      </c>
      <c r="K82">
        <v>21875</v>
      </c>
      <c r="L82" s="1">
        <v>43497</v>
      </c>
    </row>
    <row r="83" spans="1:12" x14ac:dyDescent="0.35">
      <c r="A83">
        <v>1900003212</v>
      </c>
      <c r="B83" s="1">
        <v>43748</v>
      </c>
      <c r="C83" t="s">
        <v>24</v>
      </c>
      <c r="D83" t="s">
        <v>22</v>
      </c>
      <c r="E83" t="s">
        <v>40</v>
      </c>
      <c r="G83" t="s">
        <v>509</v>
      </c>
      <c r="I83" t="s">
        <v>130</v>
      </c>
      <c r="J83" t="s">
        <v>430</v>
      </c>
      <c r="K83">
        <v>93906</v>
      </c>
      <c r="L83" s="1">
        <v>43531</v>
      </c>
    </row>
    <row r="84" spans="1:12" x14ac:dyDescent="0.35">
      <c r="A84">
        <v>1900003213</v>
      </c>
      <c r="B84" s="1">
        <v>43748</v>
      </c>
      <c r="C84" t="s">
        <v>24</v>
      </c>
      <c r="D84" t="s">
        <v>22</v>
      </c>
      <c r="E84" t="s">
        <v>40</v>
      </c>
      <c r="G84" t="s">
        <v>509</v>
      </c>
      <c r="H84" t="s">
        <v>23</v>
      </c>
      <c r="I84" t="s">
        <v>130</v>
      </c>
      <c r="J84">
        <v>54407334</v>
      </c>
      <c r="K84">
        <v>23387</v>
      </c>
      <c r="L84" s="1">
        <v>43466</v>
      </c>
    </row>
    <row r="85" spans="1:12" x14ac:dyDescent="0.35">
      <c r="A85">
        <v>1900003214</v>
      </c>
      <c r="B85" s="1">
        <v>43748</v>
      </c>
      <c r="C85" t="s">
        <v>24</v>
      </c>
      <c r="D85" t="s">
        <v>22</v>
      </c>
      <c r="E85" t="s">
        <v>40</v>
      </c>
      <c r="G85" t="s">
        <v>509</v>
      </c>
      <c r="H85" t="s">
        <v>23</v>
      </c>
      <c r="I85" t="s">
        <v>130</v>
      </c>
      <c r="J85" t="s">
        <v>449</v>
      </c>
      <c r="K85">
        <v>3347</v>
      </c>
      <c r="L85" s="1">
        <v>43556</v>
      </c>
    </row>
    <row r="86" spans="1:12" x14ac:dyDescent="0.35">
      <c r="A86">
        <v>1900003404</v>
      </c>
      <c r="B86" s="1">
        <v>43755</v>
      </c>
      <c r="C86" t="s">
        <v>24</v>
      </c>
      <c r="D86" t="s">
        <v>22</v>
      </c>
      <c r="E86" t="s">
        <v>35</v>
      </c>
      <c r="F86">
        <v>2</v>
      </c>
      <c r="G86" t="s">
        <v>27</v>
      </c>
      <c r="H86" t="s">
        <v>58</v>
      </c>
      <c r="I86" t="s">
        <v>76</v>
      </c>
      <c r="J86">
        <v>2.9992028733097999E+18</v>
      </c>
      <c r="K86">
        <v>60025</v>
      </c>
      <c r="L86" s="1">
        <v>43654</v>
      </c>
    </row>
    <row r="87" spans="1:12" x14ac:dyDescent="0.35">
      <c r="A87">
        <v>1900003405</v>
      </c>
      <c r="B87" s="1">
        <v>43755</v>
      </c>
      <c r="C87" t="s">
        <v>24</v>
      </c>
      <c r="D87" t="s">
        <v>22</v>
      </c>
      <c r="E87" t="s">
        <v>20</v>
      </c>
      <c r="G87" t="s">
        <v>502</v>
      </c>
      <c r="H87" t="s">
        <v>23</v>
      </c>
      <c r="I87" t="s">
        <v>45</v>
      </c>
      <c r="J87" t="s">
        <v>138</v>
      </c>
      <c r="K87">
        <v>13613</v>
      </c>
      <c r="L87" s="1">
        <v>43472</v>
      </c>
    </row>
    <row r="88" spans="1:12" x14ac:dyDescent="0.35">
      <c r="A88">
        <v>1900003406</v>
      </c>
      <c r="B88" s="1">
        <v>43755</v>
      </c>
      <c r="C88" t="s">
        <v>24</v>
      </c>
      <c r="D88" t="s">
        <v>22</v>
      </c>
      <c r="E88" t="s">
        <v>40</v>
      </c>
      <c r="G88" t="s">
        <v>512</v>
      </c>
      <c r="H88" t="s">
        <v>28</v>
      </c>
      <c r="I88" t="s">
        <v>17</v>
      </c>
      <c r="J88" t="s">
        <v>42</v>
      </c>
      <c r="K88">
        <v>79834</v>
      </c>
      <c r="L88" s="1">
        <v>43641</v>
      </c>
    </row>
    <row r="89" spans="1:12" x14ac:dyDescent="0.35">
      <c r="A89">
        <v>1900003407</v>
      </c>
      <c r="B89" s="1">
        <v>43755</v>
      </c>
      <c r="C89" t="s">
        <v>24</v>
      </c>
      <c r="D89" t="s">
        <v>22</v>
      </c>
      <c r="E89" t="s">
        <v>35</v>
      </c>
      <c r="F89">
        <v>2</v>
      </c>
      <c r="G89" t="s">
        <v>27</v>
      </c>
      <c r="H89" t="s">
        <v>58</v>
      </c>
      <c r="I89" t="s">
        <v>76</v>
      </c>
      <c r="J89">
        <v>2.9992028732742001E+18</v>
      </c>
      <c r="K89">
        <v>60025</v>
      </c>
      <c r="L89" s="1">
        <v>43654</v>
      </c>
    </row>
    <row r="90" spans="1:12" x14ac:dyDescent="0.35">
      <c r="A90">
        <v>1900003928</v>
      </c>
      <c r="B90" s="1">
        <v>43781</v>
      </c>
      <c r="C90" t="s">
        <v>24</v>
      </c>
      <c r="D90" t="s">
        <v>22</v>
      </c>
      <c r="E90" t="s">
        <v>35</v>
      </c>
      <c r="F90">
        <v>10</v>
      </c>
      <c r="G90" t="s">
        <v>39</v>
      </c>
      <c r="H90" t="s">
        <v>58</v>
      </c>
      <c r="I90" t="s">
        <v>78</v>
      </c>
      <c r="J90">
        <v>14055133</v>
      </c>
      <c r="K90">
        <v>63000</v>
      </c>
      <c r="L90" s="1">
        <v>43672</v>
      </c>
    </row>
    <row r="91" spans="1:12" x14ac:dyDescent="0.35">
      <c r="A91">
        <v>1900003930</v>
      </c>
      <c r="B91" s="1">
        <v>43781</v>
      </c>
      <c r="C91" t="s">
        <v>489</v>
      </c>
      <c r="D91" t="s">
        <v>22</v>
      </c>
      <c r="E91" t="s">
        <v>33</v>
      </c>
      <c r="F91">
        <v>2</v>
      </c>
      <c r="G91" t="s">
        <v>27</v>
      </c>
      <c r="H91" t="s">
        <v>58</v>
      </c>
      <c r="I91" t="s">
        <v>84</v>
      </c>
      <c r="K91">
        <v>100000</v>
      </c>
      <c r="L91" s="1">
        <v>43663</v>
      </c>
    </row>
    <row r="92" spans="1:12" x14ac:dyDescent="0.35">
      <c r="A92">
        <v>1900003931</v>
      </c>
      <c r="B92" s="1">
        <v>43781</v>
      </c>
      <c r="C92" t="s">
        <v>489</v>
      </c>
      <c r="D92" t="s">
        <v>22</v>
      </c>
      <c r="E92" t="s">
        <v>33</v>
      </c>
      <c r="F92">
        <v>2</v>
      </c>
      <c r="G92" t="s">
        <v>27</v>
      </c>
      <c r="H92" t="s">
        <v>58</v>
      </c>
      <c r="I92" t="s">
        <v>84</v>
      </c>
      <c r="K92">
        <v>100000</v>
      </c>
      <c r="L92" s="1">
        <v>43486</v>
      </c>
    </row>
    <row r="93" spans="1:12" x14ac:dyDescent="0.35">
      <c r="A93">
        <v>1900004171</v>
      </c>
      <c r="B93" s="1">
        <v>43795</v>
      </c>
      <c r="C93" t="s">
        <v>489</v>
      </c>
      <c r="D93" t="s">
        <v>22</v>
      </c>
      <c r="E93" t="s">
        <v>57</v>
      </c>
      <c r="G93" t="s">
        <v>507</v>
      </c>
      <c r="H93" t="s">
        <v>23</v>
      </c>
      <c r="I93" t="s">
        <v>130</v>
      </c>
      <c r="K93">
        <v>254336</v>
      </c>
      <c r="L93" s="1">
        <v>43490</v>
      </c>
    </row>
    <row r="94" spans="1:12" x14ac:dyDescent="0.35">
      <c r="A94">
        <v>1900004173</v>
      </c>
      <c r="B94" s="1">
        <v>43795</v>
      </c>
      <c r="C94" t="s">
        <v>489</v>
      </c>
      <c r="D94" t="s">
        <v>22</v>
      </c>
      <c r="E94" t="s">
        <v>57</v>
      </c>
      <c r="G94" t="s">
        <v>507</v>
      </c>
      <c r="H94" t="s">
        <v>23</v>
      </c>
      <c r="I94" t="s">
        <v>51</v>
      </c>
      <c r="K94">
        <v>266949</v>
      </c>
      <c r="L94" s="1">
        <v>43490</v>
      </c>
    </row>
    <row r="95" spans="1:12" x14ac:dyDescent="0.35">
      <c r="A95">
        <v>1900004220</v>
      </c>
      <c r="B95" s="1">
        <v>43802</v>
      </c>
      <c r="C95" t="s">
        <v>24</v>
      </c>
      <c r="D95" t="s">
        <v>22</v>
      </c>
      <c r="E95" t="s">
        <v>40</v>
      </c>
      <c r="G95" t="s">
        <v>509</v>
      </c>
      <c r="H95" t="s">
        <v>23</v>
      </c>
      <c r="I95" t="s">
        <v>510</v>
      </c>
      <c r="J95">
        <v>54445288</v>
      </c>
      <c r="K95">
        <v>11111</v>
      </c>
      <c r="L95" s="1">
        <v>43524</v>
      </c>
    </row>
    <row r="96" spans="1:12" x14ac:dyDescent="0.35">
      <c r="A96">
        <v>1900004221</v>
      </c>
      <c r="B96" s="1">
        <v>43802</v>
      </c>
      <c r="C96" t="s">
        <v>24</v>
      </c>
      <c r="D96" t="s">
        <v>22</v>
      </c>
      <c r="E96" t="s">
        <v>33</v>
      </c>
      <c r="F96">
        <v>3</v>
      </c>
      <c r="G96" t="s">
        <v>56</v>
      </c>
      <c r="H96" t="s">
        <v>58</v>
      </c>
      <c r="I96" t="s">
        <v>130</v>
      </c>
      <c r="J96">
        <v>9.9000044190299996E+19</v>
      </c>
      <c r="K96">
        <v>3008</v>
      </c>
      <c r="L96" s="1">
        <v>43567</v>
      </c>
    </row>
    <row r="97" spans="1:12" x14ac:dyDescent="0.35">
      <c r="A97">
        <v>1900004376</v>
      </c>
      <c r="B97" s="1">
        <v>43804</v>
      </c>
      <c r="C97" t="s">
        <v>24</v>
      </c>
      <c r="D97" t="s">
        <v>22</v>
      </c>
      <c r="E97" t="s">
        <v>35</v>
      </c>
      <c r="F97">
        <v>3</v>
      </c>
      <c r="G97" t="s">
        <v>56</v>
      </c>
      <c r="H97" t="s">
        <v>58</v>
      </c>
      <c r="I97" t="s">
        <v>51</v>
      </c>
      <c r="J97">
        <v>43193940</v>
      </c>
      <c r="K97">
        <v>6184</v>
      </c>
      <c r="L97" s="1">
        <v>43684</v>
      </c>
    </row>
    <row r="98" spans="1:12" x14ac:dyDescent="0.35">
      <c r="A98">
        <v>1900004378</v>
      </c>
      <c r="B98" s="1">
        <v>43804</v>
      </c>
      <c r="C98" t="s">
        <v>24</v>
      </c>
      <c r="D98" t="s">
        <v>22</v>
      </c>
      <c r="E98" t="s">
        <v>48</v>
      </c>
      <c r="G98" t="s">
        <v>508</v>
      </c>
      <c r="H98" t="s">
        <v>28</v>
      </c>
      <c r="I98" t="s">
        <v>74</v>
      </c>
      <c r="J98" t="s">
        <v>226</v>
      </c>
      <c r="K98">
        <v>1568</v>
      </c>
      <c r="L98" s="1">
        <v>43504</v>
      </c>
    </row>
    <row r="99" spans="1:12" x14ac:dyDescent="0.35">
      <c r="A99">
        <v>1900004380</v>
      </c>
      <c r="B99" s="1">
        <v>43804</v>
      </c>
      <c r="C99" t="s">
        <v>24</v>
      </c>
      <c r="D99" t="s">
        <v>22</v>
      </c>
      <c r="E99" t="s">
        <v>40</v>
      </c>
      <c r="G99" t="s">
        <v>509</v>
      </c>
      <c r="I99" t="s">
        <v>130</v>
      </c>
      <c r="J99" t="s">
        <v>430</v>
      </c>
      <c r="K99">
        <v>18901</v>
      </c>
      <c r="L99" s="1">
        <v>43722</v>
      </c>
    </row>
    <row r="100" spans="1:12" x14ac:dyDescent="0.35">
      <c r="A100">
        <v>1900004382</v>
      </c>
      <c r="B100" s="1">
        <v>43804</v>
      </c>
      <c r="C100" t="s">
        <v>24</v>
      </c>
      <c r="D100" t="s">
        <v>22</v>
      </c>
      <c r="E100" t="s">
        <v>40</v>
      </c>
      <c r="G100" t="s">
        <v>509</v>
      </c>
      <c r="I100" t="s">
        <v>130</v>
      </c>
      <c r="J100" t="s">
        <v>430</v>
      </c>
      <c r="K100">
        <v>27682</v>
      </c>
      <c r="L100" s="1">
        <v>43691</v>
      </c>
    </row>
    <row r="101" spans="1:12" x14ac:dyDescent="0.35">
      <c r="A101">
        <v>1900004383</v>
      </c>
      <c r="B101" s="1">
        <v>43804</v>
      </c>
      <c r="C101" t="s">
        <v>24</v>
      </c>
      <c r="D101" t="s">
        <v>22</v>
      </c>
      <c r="E101" t="s">
        <v>40</v>
      </c>
      <c r="G101" t="s">
        <v>509</v>
      </c>
      <c r="I101" t="s">
        <v>510</v>
      </c>
      <c r="J101" t="s">
        <v>484</v>
      </c>
      <c r="K101">
        <v>5501</v>
      </c>
      <c r="L101" s="1">
        <v>43759</v>
      </c>
    </row>
    <row r="102" spans="1:12" x14ac:dyDescent="0.35">
      <c r="A102">
        <v>1900004384</v>
      </c>
      <c r="B102" s="1">
        <v>43804</v>
      </c>
      <c r="C102" t="s">
        <v>24</v>
      </c>
      <c r="D102" t="s">
        <v>22</v>
      </c>
      <c r="E102" t="s">
        <v>40</v>
      </c>
      <c r="G102" t="s">
        <v>509</v>
      </c>
      <c r="H102" t="s">
        <v>23</v>
      </c>
      <c r="I102" t="s">
        <v>84</v>
      </c>
      <c r="J102" t="s">
        <v>336</v>
      </c>
      <c r="K102">
        <v>123750</v>
      </c>
      <c r="L102" s="1">
        <v>43738</v>
      </c>
    </row>
    <row r="103" spans="1:12" x14ac:dyDescent="0.35">
      <c r="A103">
        <v>1900004404</v>
      </c>
      <c r="B103" s="1">
        <v>43805</v>
      </c>
      <c r="C103" t="s">
        <v>24</v>
      </c>
      <c r="D103" t="s">
        <v>22</v>
      </c>
      <c r="E103" t="s">
        <v>57</v>
      </c>
      <c r="G103" t="s">
        <v>507</v>
      </c>
      <c r="H103" t="s">
        <v>23</v>
      </c>
      <c r="I103" t="s">
        <v>49</v>
      </c>
      <c r="J103" t="s">
        <v>152</v>
      </c>
      <c r="K103">
        <v>825</v>
      </c>
      <c r="L103" s="1">
        <v>43647</v>
      </c>
    </row>
    <row r="104" spans="1:12" x14ac:dyDescent="0.35">
      <c r="A104">
        <v>1900004408</v>
      </c>
      <c r="B104" s="1">
        <v>43805</v>
      </c>
      <c r="C104" t="s">
        <v>24</v>
      </c>
      <c r="D104" t="s">
        <v>22</v>
      </c>
      <c r="E104" t="s">
        <v>57</v>
      </c>
      <c r="G104" t="s">
        <v>507</v>
      </c>
      <c r="H104" t="s">
        <v>23</v>
      </c>
      <c r="I104" t="s">
        <v>49</v>
      </c>
      <c r="J104" t="s">
        <v>161</v>
      </c>
      <c r="K104">
        <v>1556</v>
      </c>
      <c r="L104" s="1">
        <v>43647</v>
      </c>
    </row>
    <row r="105" spans="1:12" x14ac:dyDescent="0.35">
      <c r="A105">
        <v>1900004411</v>
      </c>
      <c r="B105" s="1">
        <v>43805</v>
      </c>
      <c r="C105" t="s">
        <v>24</v>
      </c>
      <c r="D105" t="s">
        <v>22</v>
      </c>
      <c r="E105" t="s">
        <v>57</v>
      </c>
      <c r="G105" t="s">
        <v>507</v>
      </c>
      <c r="H105" t="s">
        <v>23</v>
      </c>
      <c r="I105" t="s">
        <v>49</v>
      </c>
      <c r="J105" t="s">
        <v>158</v>
      </c>
      <c r="K105">
        <v>12350</v>
      </c>
      <c r="L105" s="1">
        <v>43647</v>
      </c>
    </row>
    <row r="106" spans="1:12" x14ac:dyDescent="0.35">
      <c r="A106">
        <v>1900004474</v>
      </c>
      <c r="B106" s="1">
        <v>43808</v>
      </c>
      <c r="C106" t="s">
        <v>24</v>
      </c>
      <c r="D106" t="s">
        <v>22</v>
      </c>
      <c r="E106" t="s">
        <v>20</v>
      </c>
      <c r="F106">
        <v>3</v>
      </c>
      <c r="G106" t="s">
        <v>56</v>
      </c>
      <c r="H106" t="s">
        <v>58</v>
      </c>
      <c r="I106" t="s">
        <v>79</v>
      </c>
      <c r="J106" t="s">
        <v>310</v>
      </c>
      <c r="K106">
        <v>15593</v>
      </c>
      <c r="L106" s="1">
        <v>43477</v>
      </c>
    </row>
    <row r="107" spans="1:12" x14ac:dyDescent="0.35">
      <c r="A107">
        <v>1900004500</v>
      </c>
      <c r="B107" s="1">
        <v>43808</v>
      </c>
      <c r="C107" t="s">
        <v>24</v>
      </c>
      <c r="D107" t="s">
        <v>22</v>
      </c>
      <c r="E107" t="s">
        <v>33</v>
      </c>
      <c r="F107">
        <v>3</v>
      </c>
      <c r="G107" t="s">
        <v>56</v>
      </c>
      <c r="H107" t="s">
        <v>58</v>
      </c>
      <c r="I107" t="s">
        <v>130</v>
      </c>
      <c r="J107">
        <v>9.9000044190300006E+17</v>
      </c>
      <c r="K107">
        <v>2212</v>
      </c>
      <c r="L107" s="1">
        <v>43565</v>
      </c>
    </row>
    <row r="108" spans="1:12" x14ac:dyDescent="0.35">
      <c r="A108">
        <v>1900004501</v>
      </c>
      <c r="B108" s="1">
        <v>43808</v>
      </c>
      <c r="C108" t="s">
        <v>24</v>
      </c>
      <c r="D108" t="s">
        <v>22</v>
      </c>
      <c r="E108" t="s">
        <v>40</v>
      </c>
      <c r="F108">
        <v>3</v>
      </c>
      <c r="G108" t="s">
        <v>56</v>
      </c>
      <c r="H108" t="s">
        <v>58</v>
      </c>
      <c r="I108" t="s">
        <v>79</v>
      </c>
      <c r="J108">
        <v>54522170</v>
      </c>
      <c r="K108">
        <v>9056</v>
      </c>
      <c r="L108" s="1">
        <v>43655</v>
      </c>
    </row>
    <row r="109" spans="1:12" x14ac:dyDescent="0.35">
      <c r="A109">
        <v>1900004503</v>
      </c>
      <c r="B109" s="1">
        <v>43809</v>
      </c>
      <c r="C109" t="s">
        <v>24</v>
      </c>
      <c r="D109" t="s">
        <v>22</v>
      </c>
      <c r="E109" t="s">
        <v>57</v>
      </c>
      <c r="G109" t="s">
        <v>507</v>
      </c>
      <c r="H109" t="s">
        <v>23</v>
      </c>
      <c r="I109" t="s">
        <v>49</v>
      </c>
      <c r="J109" t="s">
        <v>153</v>
      </c>
      <c r="K109">
        <v>1897</v>
      </c>
      <c r="L109" s="1">
        <v>43647</v>
      </c>
    </row>
    <row r="110" spans="1:12" x14ac:dyDescent="0.35">
      <c r="A110">
        <v>1900004505</v>
      </c>
      <c r="B110" s="1">
        <v>43809</v>
      </c>
      <c r="C110" t="s">
        <v>24</v>
      </c>
      <c r="D110" t="s">
        <v>22</v>
      </c>
      <c r="E110" t="s">
        <v>57</v>
      </c>
      <c r="G110" t="s">
        <v>507</v>
      </c>
      <c r="H110" t="s">
        <v>23</v>
      </c>
      <c r="I110" t="s">
        <v>49</v>
      </c>
      <c r="J110" t="s">
        <v>155</v>
      </c>
      <c r="K110">
        <v>42500</v>
      </c>
      <c r="L110" s="1">
        <v>43647</v>
      </c>
    </row>
    <row r="111" spans="1:12" x14ac:dyDescent="0.35">
      <c r="A111">
        <v>1900004507</v>
      </c>
      <c r="B111" s="1">
        <v>43809</v>
      </c>
      <c r="C111" t="s">
        <v>24</v>
      </c>
      <c r="D111" t="s">
        <v>22</v>
      </c>
      <c r="E111" t="s">
        <v>57</v>
      </c>
      <c r="G111" t="s">
        <v>507</v>
      </c>
      <c r="H111" t="s">
        <v>23</v>
      </c>
      <c r="I111" t="s">
        <v>49</v>
      </c>
      <c r="J111" t="s">
        <v>156</v>
      </c>
      <c r="K111">
        <v>10917</v>
      </c>
      <c r="L111" s="1">
        <v>43647</v>
      </c>
    </row>
    <row r="112" spans="1:12" x14ac:dyDescent="0.35">
      <c r="A112">
        <v>1900004518</v>
      </c>
      <c r="B112" s="1">
        <v>43809</v>
      </c>
      <c r="C112" t="s">
        <v>24</v>
      </c>
      <c r="D112" t="s">
        <v>22</v>
      </c>
      <c r="E112" t="s">
        <v>57</v>
      </c>
      <c r="G112" t="s">
        <v>507</v>
      </c>
      <c r="H112" t="s">
        <v>23</v>
      </c>
      <c r="I112" t="s">
        <v>49</v>
      </c>
      <c r="J112" t="s">
        <v>159</v>
      </c>
      <c r="K112">
        <v>3375</v>
      </c>
      <c r="L112" s="1">
        <v>43647</v>
      </c>
    </row>
    <row r="113" spans="1:12" x14ac:dyDescent="0.35">
      <c r="A113">
        <v>1900004535</v>
      </c>
      <c r="B113" s="1">
        <v>43809</v>
      </c>
      <c r="C113" t="s">
        <v>489</v>
      </c>
      <c r="D113" t="s">
        <v>22</v>
      </c>
      <c r="E113" t="s">
        <v>57</v>
      </c>
      <c r="G113" t="s">
        <v>507</v>
      </c>
      <c r="H113" t="s">
        <v>23</v>
      </c>
      <c r="I113" t="s">
        <v>84</v>
      </c>
      <c r="J113" t="s">
        <v>331</v>
      </c>
      <c r="K113">
        <v>320175</v>
      </c>
      <c r="L113" s="1">
        <v>43805</v>
      </c>
    </row>
    <row r="114" spans="1:12" x14ac:dyDescent="0.35">
      <c r="A114">
        <v>1900004535</v>
      </c>
      <c r="B114" s="1">
        <v>43809</v>
      </c>
      <c r="C114" t="s">
        <v>489</v>
      </c>
      <c r="D114" t="s">
        <v>22</v>
      </c>
      <c r="E114" t="s">
        <v>57</v>
      </c>
      <c r="G114" t="s">
        <v>507</v>
      </c>
      <c r="H114" t="s">
        <v>23</v>
      </c>
      <c r="I114" t="s">
        <v>84</v>
      </c>
      <c r="J114">
        <v>3.1242015891005998E+18</v>
      </c>
      <c r="K114">
        <v>320175</v>
      </c>
      <c r="L114" s="1">
        <v>43805</v>
      </c>
    </row>
    <row r="115" spans="1:12" x14ac:dyDescent="0.35">
      <c r="A115">
        <v>1900004535</v>
      </c>
      <c r="B115" s="1">
        <v>43809</v>
      </c>
      <c r="C115" t="s">
        <v>489</v>
      </c>
      <c r="D115" t="s">
        <v>22</v>
      </c>
      <c r="E115" t="s">
        <v>57</v>
      </c>
      <c r="G115" t="s">
        <v>507</v>
      </c>
      <c r="H115" t="s">
        <v>23</v>
      </c>
      <c r="I115" t="s">
        <v>84</v>
      </c>
      <c r="J115" t="s">
        <v>344</v>
      </c>
      <c r="K115">
        <v>320175</v>
      </c>
      <c r="L115" s="1">
        <v>43805</v>
      </c>
    </row>
    <row r="116" spans="1:12" x14ac:dyDescent="0.35">
      <c r="A116">
        <v>1900004538</v>
      </c>
      <c r="B116" s="1">
        <v>43809</v>
      </c>
      <c r="C116" t="s">
        <v>489</v>
      </c>
      <c r="D116" t="s">
        <v>22</v>
      </c>
      <c r="E116" t="s">
        <v>57</v>
      </c>
      <c r="G116" t="s">
        <v>507</v>
      </c>
      <c r="H116" t="s">
        <v>23</v>
      </c>
      <c r="I116" t="s">
        <v>130</v>
      </c>
      <c r="J116" t="s">
        <v>451</v>
      </c>
      <c r="K116">
        <v>168593</v>
      </c>
      <c r="L116" s="1">
        <v>43613</v>
      </c>
    </row>
    <row r="117" spans="1:12" x14ac:dyDescent="0.35">
      <c r="A117">
        <v>1900004538</v>
      </c>
      <c r="B117" s="1">
        <v>43809</v>
      </c>
      <c r="C117" t="s">
        <v>489</v>
      </c>
      <c r="D117" t="s">
        <v>22</v>
      </c>
      <c r="E117" t="s">
        <v>57</v>
      </c>
      <c r="G117" t="s">
        <v>507</v>
      </c>
      <c r="H117" t="s">
        <v>23</v>
      </c>
      <c r="I117" t="s">
        <v>130</v>
      </c>
      <c r="J117" t="s">
        <v>452</v>
      </c>
      <c r="K117">
        <v>168593</v>
      </c>
      <c r="L117" s="1">
        <v>43613</v>
      </c>
    </row>
    <row r="118" spans="1:12" x14ac:dyDescent="0.35">
      <c r="A118">
        <v>1900004894</v>
      </c>
      <c r="B118" s="1">
        <v>43818</v>
      </c>
      <c r="C118" t="s">
        <v>24</v>
      </c>
      <c r="D118" t="s">
        <v>22</v>
      </c>
      <c r="E118" t="s">
        <v>57</v>
      </c>
      <c r="G118" t="s">
        <v>507</v>
      </c>
      <c r="H118" t="s">
        <v>23</v>
      </c>
      <c r="I118" t="s">
        <v>103</v>
      </c>
      <c r="J118">
        <v>43196279</v>
      </c>
      <c r="K118">
        <v>2970</v>
      </c>
      <c r="L118" s="1">
        <v>43730</v>
      </c>
    </row>
    <row r="119" spans="1:12" x14ac:dyDescent="0.35">
      <c r="A119">
        <v>1900004898</v>
      </c>
      <c r="B119" s="1">
        <v>43818</v>
      </c>
      <c r="C119" t="s">
        <v>24</v>
      </c>
      <c r="D119" t="s">
        <v>22</v>
      </c>
      <c r="E119" t="s">
        <v>57</v>
      </c>
      <c r="F119">
        <v>1</v>
      </c>
      <c r="G119" t="s">
        <v>21</v>
      </c>
      <c r="H119" t="s">
        <v>58</v>
      </c>
      <c r="I119" t="s">
        <v>36</v>
      </c>
      <c r="J119">
        <v>3.1142029633600998E+18</v>
      </c>
      <c r="K119">
        <v>7022</v>
      </c>
      <c r="L119" s="1">
        <v>43703</v>
      </c>
    </row>
    <row r="120" spans="1:12" x14ac:dyDescent="0.35">
      <c r="A120">
        <v>1900004909</v>
      </c>
      <c r="B120" s="1">
        <v>43818</v>
      </c>
      <c r="C120" t="s">
        <v>24</v>
      </c>
      <c r="D120" t="s">
        <v>22</v>
      </c>
      <c r="E120" t="s">
        <v>57</v>
      </c>
      <c r="G120" t="s">
        <v>507</v>
      </c>
      <c r="H120" t="s">
        <v>23</v>
      </c>
      <c r="I120" t="s">
        <v>51</v>
      </c>
      <c r="J120" t="s">
        <v>162</v>
      </c>
      <c r="K120">
        <v>202350</v>
      </c>
      <c r="L120" s="1">
        <v>43738</v>
      </c>
    </row>
    <row r="121" spans="1:12" x14ac:dyDescent="0.35">
      <c r="A121">
        <v>1900004912</v>
      </c>
      <c r="B121" s="1">
        <v>43818</v>
      </c>
      <c r="C121" t="s">
        <v>24</v>
      </c>
      <c r="D121" t="s">
        <v>22</v>
      </c>
      <c r="E121" t="s">
        <v>57</v>
      </c>
      <c r="F121">
        <v>1</v>
      </c>
      <c r="G121" t="s">
        <v>21</v>
      </c>
      <c r="H121" t="s">
        <v>58</v>
      </c>
      <c r="I121" t="s">
        <v>51</v>
      </c>
      <c r="J121">
        <v>3.213400201191E+23</v>
      </c>
      <c r="K121">
        <v>87500</v>
      </c>
      <c r="L121" s="1">
        <v>43677</v>
      </c>
    </row>
    <row r="122" spans="1:12" x14ac:dyDescent="0.35">
      <c r="A122">
        <v>1900004917</v>
      </c>
      <c r="B122" s="1">
        <v>43818</v>
      </c>
      <c r="C122" t="s">
        <v>24</v>
      </c>
      <c r="D122" t="s">
        <v>22</v>
      </c>
      <c r="E122" t="s">
        <v>57</v>
      </c>
      <c r="F122">
        <v>1</v>
      </c>
      <c r="G122" t="s">
        <v>21</v>
      </c>
      <c r="H122" t="s">
        <v>58</v>
      </c>
      <c r="I122" t="s">
        <v>51</v>
      </c>
      <c r="J122">
        <v>22515779</v>
      </c>
      <c r="K122">
        <v>44260</v>
      </c>
      <c r="L122" s="1">
        <v>43738</v>
      </c>
    </row>
    <row r="123" spans="1:12" x14ac:dyDescent="0.35">
      <c r="A123">
        <v>1900004919</v>
      </c>
      <c r="B123" s="1">
        <v>43818</v>
      </c>
      <c r="C123" t="s">
        <v>24</v>
      </c>
      <c r="D123" t="s">
        <v>22</v>
      </c>
      <c r="E123" t="s">
        <v>48</v>
      </c>
      <c r="G123" t="s">
        <v>512</v>
      </c>
      <c r="H123" t="s">
        <v>28</v>
      </c>
      <c r="I123" t="s">
        <v>51</v>
      </c>
      <c r="J123">
        <v>9.9000046190100005E+19</v>
      </c>
      <c r="K123">
        <v>11550</v>
      </c>
      <c r="L123" s="1">
        <v>43716</v>
      </c>
    </row>
    <row r="124" spans="1:12" x14ac:dyDescent="0.35">
      <c r="A124">
        <v>1900004920</v>
      </c>
      <c r="B124" s="1">
        <v>43818</v>
      </c>
      <c r="C124" t="s">
        <v>24</v>
      </c>
      <c r="D124" t="s">
        <v>22</v>
      </c>
      <c r="E124" t="s">
        <v>54</v>
      </c>
      <c r="G124" t="s">
        <v>512</v>
      </c>
      <c r="H124" t="s">
        <v>28</v>
      </c>
      <c r="I124" t="s">
        <v>51</v>
      </c>
      <c r="J124">
        <v>9.90000111903E+19</v>
      </c>
      <c r="K124">
        <v>43033</v>
      </c>
      <c r="L124" s="1">
        <v>43716</v>
      </c>
    </row>
    <row r="125" spans="1:12" x14ac:dyDescent="0.35">
      <c r="A125">
        <v>1900004922</v>
      </c>
      <c r="B125" s="1">
        <v>43818</v>
      </c>
      <c r="C125" t="s">
        <v>24</v>
      </c>
      <c r="D125" t="s">
        <v>22</v>
      </c>
      <c r="E125" t="s">
        <v>48</v>
      </c>
      <c r="G125" t="s">
        <v>512</v>
      </c>
      <c r="H125" t="s">
        <v>28</v>
      </c>
      <c r="I125" t="s">
        <v>51</v>
      </c>
      <c r="J125">
        <v>9.9000046190100005E+19</v>
      </c>
      <c r="K125">
        <v>7700</v>
      </c>
      <c r="L125" s="1">
        <v>43716</v>
      </c>
    </row>
    <row r="126" spans="1:12" x14ac:dyDescent="0.35">
      <c r="A126">
        <v>1900004923</v>
      </c>
      <c r="B126" s="1">
        <v>43818</v>
      </c>
      <c r="C126" t="s">
        <v>24</v>
      </c>
      <c r="D126" t="s">
        <v>22</v>
      </c>
      <c r="E126" t="s">
        <v>54</v>
      </c>
      <c r="G126" t="s">
        <v>512</v>
      </c>
      <c r="H126" t="s">
        <v>28</v>
      </c>
      <c r="I126" t="s">
        <v>51</v>
      </c>
      <c r="J126">
        <v>9.90000111903E+19</v>
      </c>
      <c r="K126">
        <v>72139</v>
      </c>
      <c r="L126" s="1">
        <v>43716</v>
      </c>
    </row>
    <row r="127" spans="1:12" x14ac:dyDescent="0.35">
      <c r="A127">
        <v>1900004928</v>
      </c>
      <c r="B127" s="1">
        <v>43818</v>
      </c>
      <c r="C127" t="s">
        <v>24</v>
      </c>
      <c r="D127" t="s">
        <v>22</v>
      </c>
      <c r="E127" t="s">
        <v>33</v>
      </c>
      <c r="F127">
        <v>3</v>
      </c>
      <c r="G127" t="s">
        <v>56</v>
      </c>
      <c r="H127" t="s">
        <v>58</v>
      </c>
      <c r="I127" t="s">
        <v>51</v>
      </c>
      <c r="J127">
        <v>9.9000044190299996E+19</v>
      </c>
      <c r="K127">
        <v>32585</v>
      </c>
      <c r="L127" s="1">
        <v>43719</v>
      </c>
    </row>
    <row r="128" spans="1:12" x14ac:dyDescent="0.35">
      <c r="A128">
        <v>1900004933</v>
      </c>
      <c r="B128" s="1">
        <v>43818</v>
      </c>
      <c r="C128" t="s">
        <v>24</v>
      </c>
      <c r="D128" t="s">
        <v>22</v>
      </c>
      <c r="E128" t="s">
        <v>33</v>
      </c>
      <c r="F128">
        <v>3</v>
      </c>
      <c r="G128" t="s">
        <v>56</v>
      </c>
      <c r="H128" t="s">
        <v>58</v>
      </c>
      <c r="I128" t="s">
        <v>51</v>
      </c>
      <c r="J128">
        <v>9.9000044190299996E+19</v>
      </c>
      <c r="K128">
        <v>8045</v>
      </c>
      <c r="L128" s="1">
        <v>43730</v>
      </c>
    </row>
    <row r="129" spans="1:12" x14ac:dyDescent="0.35">
      <c r="A129">
        <v>1900004983</v>
      </c>
      <c r="B129" s="1">
        <v>43818</v>
      </c>
      <c r="C129" t="s">
        <v>24</v>
      </c>
      <c r="D129" t="s">
        <v>22</v>
      </c>
      <c r="E129" t="s">
        <v>57</v>
      </c>
      <c r="G129" t="s">
        <v>507</v>
      </c>
      <c r="H129" t="s">
        <v>23</v>
      </c>
      <c r="I129" t="s">
        <v>84</v>
      </c>
      <c r="J129" t="s">
        <v>329</v>
      </c>
      <c r="K129">
        <v>26968</v>
      </c>
      <c r="L129" s="1">
        <v>43763</v>
      </c>
    </row>
    <row r="130" spans="1:12" x14ac:dyDescent="0.35">
      <c r="A130">
        <v>1900004984</v>
      </c>
      <c r="B130" s="1">
        <v>43818</v>
      </c>
      <c r="C130" t="s">
        <v>24</v>
      </c>
      <c r="D130" t="s">
        <v>22</v>
      </c>
      <c r="E130" t="s">
        <v>57</v>
      </c>
      <c r="G130" t="s">
        <v>507</v>
      </c>
      <c r="H130" t="s">
        <v>23</v>
      </c>
      <c r="I130" t="s">
        <v>84</v>
      </c>
      <c r="J130" t="s">
        <v>328</v>
      </c>
      <c r="K130">
        <v>2437</v>
      </c>
      <c r="L130" s="1">
        <v>43764</v>
      </c>
    </row>
    <row r="131" spans="1:12" x14ac:dyDescent="0.35">
      <c r="A131">
        <v>1900004985</v>
      </c>
      <c r="B131" s="1">
        <v>43818</v>
      </c>
      <c r="C131" t="s">
        <v>24</v>
      </c>
      <c r="D131" t="s">
        <v>22</v>
      </c>
      <c r="E131" t="s">
        <v>57</v>
      </c>
      <c r="G131" t="s">
        <v>507</v>
      </c>
      <c r="H131" t="s">
        <v>23</v>
      </c>
      <c r="I131" t="s">
        <v>84</v>
      </c>
      <c r="J131" t="s">
        <v>344</v>
      </c>
      <c r="K131">
        <v>53278</v>
      </c>
      <c r="L131" s="1">
        <v>43466</v>
      </c>
    </row>
    <row r="132" spans="1:12" x14ac:dyDescent="0.35">
      <c r="A132">
        <v>1900004986</v>
      </c>
      <c r="B132" s="1">
        <v>43818</v>
      </c>
      <c r="C132" t="s">
        <v>24</v>
      </c>
      <c r="D132" t="s">
        <v>22</v>
      </c>
      <c r="E132" t="s">
        <v>57</v>
      </c>
      <c r="G132" t="s">
        <v>507</v>
      </c>
      <c r="H132" t="s">
        <v>23</v>
      </c>
      <c r="I132" t="s">
        <v>84</v>
      </c>
      <c r="J132" t="s">
        <v>345</v>
      </c>
      <c r="K132">
        <v>30048</v>
      </c>
      <c r="L132" s="1">
        <v>43466</v>
      </c>
    </row>
    <row r="133" spans="1:12" x14ac:dyDescent="0.35">
      <c r="A133">
        <v>1900004987</v>
      </c>
      <c r="B133" s="1">
        <v>43818</v>
      </c>
      <c r="C133" t="s">
        <v>24</v>
      </c>
      <c r="D133" t="s">
        <v>22</v>
      </c>
      <c r="E133" t="s">
        <v>57</v>
      </c>
      <c r="G133" t="s">
        <v>507</v>
      </c>
      <c r="H133" t="s">
        <v>23</v>
      </c>
      <c r="I133" t="s">
        <v>84</v>
      </c>
      <c r="J133">
        <v>3.1142029974272998E+18</v>
      </c>
      <c r="K133">
        <v>12500</v>
      </c>
      <c r="L133" s="1">
        <v>43727</v>
      </c>
    </row>
    <row r="134" spans="1:12" x14ac:dyDescent="0.35">
      <c r="A134">
        <v>1900005036</v>
      </c>
      <c r="B134" s="1">
        <v>43819</v>
      </c>
      <c r="C134" t="s">
        <v>24</v>
      </c>
      <c r="D134" t="s">
        <v>22</v>
      </c>
      <c r="E134" t="s">
        <v>57</v>
      </c>
      <c r="F134">
        <v>1</v>
      </c>
      <c r="G134" t="s">
        <v>21</v>
      </c>
      <c r="H134" t="s">
        <v>58</v>
      </c>
      <c r="I134" t="s">
        <v>78</v>
      </c>
      <c r="J134" t="s">
        <v>260</v>
      </c>
      <c r="K134">
        <v>3854</v>
      </c>
      <c r="L134" s="1">
        <v>43585</v>
      </c>
    </row>
    <row r="135" spans="1:12" x14ac:dyDescent="0.35">
      <c r="A135">
        <v>1900005300</v>
      </c>
      <c r="B135" s="1">
        <v>43823</v>
      </c>
      <c r="C135" t="s">
        <v>489</v>
      </c>
      <c r="D135" t="s">
        <v>22</v>
      </c>
      <c r="E135" t="s">
        <v>57</v>
      </c>
      <c r="G135" t="s">
        <v>507</v>
      </c>
      <c r="H135" t="s">
        <v>23</v>
      </c>
      <c r="I135" t="s">
        <v>78</v>
      </c>
      <c r="J135">
        <v>304003763</v>
      </c>
      <c r="K135">
        <v>132392</v>
      </c>
      <c r="L135" s="1">
        <v>43819</v>
      </c>
    </row>
    <row r="136" spans="1:12" x14ac:dyDescent="0.35">
      <c r="A136">
        <v>1900005300</v>
      </c>
      <c r="B136" s="1">
        <v>43823</v>
      </c>
      <c r="C136" t="s">
        <v>489</v>
      </c>
      <c r="D136" t="s">
        <v>22</v>
      </c>
      <c r="E136" t="s">
        <v>57</v>
      </c>
      <c r="G136" t="s">
        <v>507</v>
      </c>
      <c r="H136" t="s">
        <v>23</v>
      </c>
      <c r="I136" t="s">
        <v>78</v>
      </c>
      <c r="J136" t="s">
        <v>247</v>
      </c>
      <c r="K136">
        <v>132392</v>
      </c>
      <c r="L136" s="1">
        <v>43819</v>
      </c>
    </row>
    <row r="137" spans="1:12" x14ac:dyDescent="0.35">
      <c r="A137">
        <v>1900005300</v>
      </c>
      <c r="B137" s="1">
        <v>43823</v>
      </c>
      <c r="C137" t="s">
        <v>489</v>
      </c>
      <c r="D137" t="s">
        <v>22</v>
      </c>
      <c r="E137" t="s">
        <v>57</v>
      </c>
      <c r="G137" t="s">
        <v>507</v>
      </c>
      <c r="H137" t="s">
        <v>23</v>
      </c>
      <c r="I137" t="s">
        <v>78</v>
      </c>
      <c r="J137">
        <v>2.4142020928135997E+18</v>
      </c>
      <c r="K137">
        <v>132392</v>
      </c>
      <c r="L137" s="1">
        <v>43819</v>
      </c>
    </row>
    <row r="138" spans="1:12" x14ac:dyDescent="0.35">
      <c r="A138">
        <v>1900005300</v>
      </c>
      <c r="B138" s="1">
        <v>43823</v>
      </c>
      <c r="C138" t="s">
        <v>489</v>
      </c>
      <c r="D138" t="s">
        <v>22</v>
      </c>
      <c r="E138" t="s">
        <v>57</v>
      </c>
      <c r="G138" t="s">
        <v>507</v>
      </c>
      <c r="H138" t="s">
        <v>23</v>
      </c>
      <c r="I138" t="s">
        <v>78</v>
      </c>
      <c r="J138" t="s">
        <v>259</v>
      </c>
      <c r="K138">
        <v>132392</v>
      </c>
      <c r="L138" s="1">
        <v>43819</v>
      </c>
    </row>
    <row r="139" spans="1:12" x14ac:dyDescent="0.35">
      <c r="A139">
        <v>1900005324</v>
      </c>
      <c r="B139" s="1">
        <v>43823</v>
      </c>
      <c r="C139" t="s">
        <v>24</v>
      </c>
      <c r="D139" t="s">
        <v>22</v>
      </c>
      <c r="E139" t="s">
        <v>33</v>
      </c>
      <c r="F139">
        <v>3</v>
      </c>
      <c r="G139" t="s">
        <v>56</v>
      </c>
      <c r="H139" t="s">
        <v>58</v>
      </c>
      <c r="I139" t="s">
        <v>130</v>
      </c>
      <c r="J139">
        <v>9.9000044190299996E+19</v>
      </c>
      <c r="K139">
        <v>26805</v>
      </c>
      <c r="L139" s="1">
        <v>43788</v>
      </c>
    </row>
    <row r="140" spans="1:12" x14ac:dyDescent="0.35">
      <c r="A140">
        <v>1900005325</v>
      </c>
      <c r="B140" s="1">
        <v>43823</v>
      </c>
      <c r="C140" t="s">
        <v>24</v>
      </c>
      <c r="D140" t="s">
        <v>22</v>
      </c>
      <c r="E140" t="s">
        <v>40</v>
      </c>
      <c r="G140" t="s">
        <v>508</v>
      </c>
      <c r="H140" t="s">
        <v>23</v>
      </c>
      <c r="I140" t="s">
        <v>130</v>
      </c>
      <c r="J140">
        <v>43191791</v>
      </c>
      <c r="K140">
        <v>956</v>
      </c>
      <c r="L140" s="1">
        <v>43649</v>
      </c>
    </row>
    <row r="141" spans="1:12" x14ac:dyDescent="0.35">
      <c r="A141">
        <v>1900005329</v>
      </c>
      <c r="B141" s="1">
        <v>43823</v>
      </c>
      <c r="C141" t="s">
        <v>24</v>
      </c>
      <c r="D141" t="s">
        <v>22</v>
      </c>
      <c r="E141" t="s">
        <v>57</v>
      </c>
      <c r="F141">
        <v>1</v>
      </c>
      <c r="G141" t="s">
        <v>21</v>
      </c>
      <c r="H141" t="s">
        <v>58</v>
      </c>
      <c r="I141" t="s">
        <v>17</v>
      </c>
      <c r="J141">
        <v>3.1142029634361999E+18</v>
      </c>
      <c r="K141">
        <v>2089</v>
      </c>
      <c r="L141" s="1">
        <v>43703</v>
      </c>
    </row>
    <row r="142" spans="1:12" x14ac:dyDescent="0.35">
      <c r="A142">
        <v>1900005331</v>
      </c>
      <c r="B142" s="1">
        <v>43823</v>
      </c>
      <c r="C142" t="s">
        <v>24</v>
      </c>
      <c r="D142" t="s">
        <v>22</v>
      </c>
      <c r="E142" t="s">
        <v>57</v>
      </c>
      <c r="G142" t="s">
        <v>507</v>
      </c>
      <c r="H142" t="s">
        <v>23</v>
      </c>
      <c r="I142" t="s">
        <v>103</v>
      </c>
      <c r="J142" t="s">
        <v>463</v>
      </c>
      <c r="K142">
        <v>8580</v>
      </c>
      <c r="L142" s="1">
        <v>43729</v>
      </c>
    </row>
    <row r="143" spans="1:12" x14ac:dyDescent="0.35">
      <c r="A143">
        <v>1900005394</v>
      </c>
      <c r="B143" s="1">
        <v>43824</v>
      </c>
      <c r="C143" t="s">
        <v>24</v>
      </c>
      <c r="D143" t="s">
        <v>22</v>
      </c>
      <c r="E143" t="s">
        <v>57</v>
      </c>
      <c r="G143" t="s">
        <v>507</v>
      </c>
      <c r="H143" t="s">
        <v>23</v>
      </c>
      <c r="I143" t="s">
        <v>49</v>
      </c>
      <c r="J143" t="s">
        <v>157</v>
      </c>
      <c r="K143">
        <v>60713</v>
      </c>
      <c r="L143" s="1">
        <v>43647</v>
      </c>
    </row>
    <row r="144" spans="1:12" x14ac:dyDescent="0.35">
      <c r="A144">
        <v>1900005395</v>
      </c>
      <c r="B144" s="1">
        <v>43824</v>
      </c>
      <c r="C144" t="s">
        <v>24</v>
      </c>
      <c r="D144" t="s">
        <v>22</v>
      </c>
      <c r="E144" t="s">
        <v>20</v>
      </c>
      <c r="G144" t="s">
        <v>507</v>
      </c>
      <c r="H144" t="s">
        <v>23</v>
      </c>
      <c r="I144" t="s">
        <v>51</v>
      </c>
      <c r="J144">
        <v>22531899</v>
      </c>
      <c r="K144">
        <v>50160</v>
      </c>
      <c r="L144" s="1">
        <v>43765</v>
      </c>
    </row>
    <row r="145" spans="1:12" x14ac:dyDescent="0.35">
      <c r="A145">
        <v>1900005396</v>
      </c>
      <c r="B145" s="1">
        <v>43824</v>
      </c>
      <c r="C145" t="s">
        <v>24</v>
      </c>
      <c r="D145" t="s">
        <v>22</v>
      </c>
      <c r="E145" t="s">
        <v>57</v>
      </c>
      <c r="G145" t="s">
        <v>507</v>
      </c>
      <c r="I145" t="s">
        <v>51</v>
      </c>
      <c r="J145" t="s">
        <v>174</v>
      </c>
      <c r="K145">
        <v>71765</v>
      </c>
      <c r="L145" s="1">
        <v>43764</v>
      </c>
    </row>
    <row r="146" spans="1:12" x14ac:dyDescent="0.35">
      <c r="A146">
        <v>1900005439</v>
      </c>
      <c r="B146" s="1">
        <v>43824</v>
      </c>
      <c r="C146" t="s">
        <v>24</v>
      </c>
      <c r="D146" t="s">
        <v>22</v>
      </c>
      <c r="E146" t="s">
        <v>33</v>
      </c>
      <c r="F146">
        <v>13</v>
      </c>
      <c r="G146" t="s">
        <v>502</v>
      </c>
      <c r="H146" t="s">
        <v>58</v>
      </c>
      <c r="I146" t="s">
        <v>84</v>
      </c>
      <c r="J146" t="s">
        <v>369</v>
      </c>
      <c r="K146">
        <v>62399</v>
      </c>
      <c r="L146" s="1">
        <v>43783</v>
      </c>
    </row>
    <row r="147" spans="1:12" x14ac:dyDescent="0.35">
      <c r="A147">
        <v>1900005516</v>
      </c>
      <c r="B147" s="1">
        <v>43825</v>
      </c>
      <c r="C147" t="s">
        <v>24</v>
      </c>
      <c r="D147" t="s">
        <v>22</v>
      </c>
      <c r="E147" t="s">
        <v>35</v>
      </c>
      <c r="F147">
        <v>10</v>
      </c>
      <c r="G147" t="s">
        <v>39</v>
      </c>
      <c r="H147" t="s">
        <v>58</v>
      </c>
      <c r="I147" t="s">
        <v>82</v>
      </c>
      <c r="J147">
        <v>2280014070</v>
      </c>
      <c r="K147">
        <v>27530</v>
      </c>
      <c r="L147" s="1">
        <v>43533</v>
      </c>
    </row>
    <row r="148" spans="1:12" x14ac:dyDescent="0.35">
      <c r="A148">
        <v>1900005526</v>
      </c>
      <c r="B148" s="1">
        <v>43825</v>
      </c>
      <c r="C148" t="s">
        <v>24</v>
      </c>
      <c r="D148" t="s">
        <v>22</v>
      </c>
      <c r="E148" t="s">
        <v>40</v>
      </c>
      <c r="G148" t="s">
        <v>509</v>
      </c>
      <c r="H148" t="s">
        <v>23</v>
      </c>
      <c r="I148" t="s">
        <v>17</v>
      </c>
      <c r="J148" t="s">
        <v>64</v>
      </c>
      <c r="K148">
        <v>60000</v>
      </c>
      <c r="L148" s="1">
        <v>43556</v>
      </c>
    </row>
    <row r="149" spans="1:12" x14ac:dyDescent="0.35">
      <c r="A149">
        <v>1900005527</v>
      </c>
      <c r="B149" s="1">
        <v>43825</v>
      </c>
      <c r="C149" t="s">
        <v>24</v>
      </c>
      <c r="D149" t="s">
        <v>22</v>
      </c>
      <c r="E149" t="s">
        <v>57</v>
      </c>
      <c r="G149" t="s">
        <v>507</v>
      </c>
      <c r="H149" t="s">
        <v>23</v>
      </c>
      <c r="I149" t="s">
        <v>36</v>
      </c>
      <c r="J149">
        <v>1.203004619248E+19</v>
      </c>
      <c r="K149">
        <v>77400</v>
      </c>
      <c r="L149" s="1">
        <v>43687</v>
      </c>
    </row>
    <row r="150" spans="1:12" x14ac:dyDescent="0.35">
      <c r="A150">
        <v>1900005528</v>
      </c>
      <c r="B150" s="1">
        <v>43825</v>
      </c>
      <c r="C150" t="s">
        <v>24</v>
      </c>
      <c r="D150" t="s">
        <v>22</v>
      </c>
      <c r="E150" t="s">
        <v>57</v>
      </c>
      <c r="G150" t="s">
        <v>507</v>
      </c>
      <c r="H150" t="s">
        <v>23</v>
      </c>
      <c r="I150" t="s">
        <v>36</v>
      </c>
      <c r="J150">
        <v>1.203004619248E+19</v>
      </c>
      <c r="K150">
        <v>302812</v>
      </c>
      <c r="L150" s="1">
        <v>43687</v>
      </c>
    </row>
    <row r="151" spans="1:12" x14ac:dyDescent="0.35">
      <c r="A151">
        <v>1900005529</v>
      </c>
      <c r="B151" s="1">
        <v>43825</v>
      </c>
      <c r="C151" t="s">
        <v>24</v>
      </c>
      <c r="D151" t="s">
        <v>22</v>
      </c>
      <c r="E151" t="s">
        <v>48</v>
      </c>
      <c r="G151" t="s">
        <v>502</v>
      </c>
      <c r="H151" t="s">
        <v>23</v>
      </c>
      <c r="I151" t="s">
        <v>55</v>
      </c>
      <c r="J151" t="s">
        <v>187</v>
      </c>
      <c r="K151">
        <v>275569</v>
      </c>
      <c r="L151" s="1">
        <v>43525</v>
      </c>
    </row>
    <row r="152" spans="1:12" x14ac:dyDescent="0.35">
      <c r="A152">
        <v>1900005530</v>
      </c>
      <c r="B152" s="1">
        <v>43825</v>
      </c>
      <c r="C152" t="s">
        <v>24</v>
      </c>
      <c r="D152" t="s">
        <v>22</v>
      </c>
      <c r="E152" t="s">
        <v>35</v>
      </c>
      <c r="G152" t="s">
        <v>502</v>
      </c>
      <c r="H152" t="s">
        <v>23</v>
      </c>
      <c r="I152" t="s">
        <v>55</v>
      </c>
      <c r="J152" t="s">
        <v>186</v>
      </c>
      <c r="K152">
        <v>320000</v>
      </c>
      <c r="L152" s="1">
        <v>43496</v>
      </c>
    </row>
    <row r="153" spans="1:12" x14ac:dyDescent="0.35">
      <c r="A153">
        <v>1900005531</v>
      </c>
      <c r="B153" s="1">
        <v>43825</v>
      </c>
      <c r="C153" t="s">
        <v>24</v>
      </c>
      <c r="D153" t="s">
        <v>22</v>
      </c>
      <c r="E153" t="s">
        <v>40</v>
      </c>
      <c r="G153" t="s">
        <v>509</v>
      </c>
      <c r="H153" t="s">
        <v>23</v>
      </c>
      <c r="I153" t="s">
        <v>130</v>
      </c>
      <c r="J153">
        <v>3393</v>
      </c>
      <c r="K153">
        <v>114752</v>
      </c>
      <c r="L153" s="1">
        <v>43770</v>
      </c>
    </row>
    <row r="154" spans="1:12" x14ac:dyDescent="0.35">
      <c r="A154">
        <v>1900005532</v>
      </c>
      <c r="B154" s="1">
        <v>43825</v>
      </c>
      <c r="C154" t="s">
        <v>24</v>
      </c>
      <c r="D154" t="s">
        <v>22</v>
      </c>
      <c r="E154" t="s">
        <v>40</v>
      </c>
      <c r="G154" t="s">
        <v>509</v>
      </c>
      <c r="I154" t="s">
        <v>130</v>
      </c>
      <c r="J154" t="s">
        <v>431</v>
      </c>
      <c r="K154">
        <v>49027</v>
      </c>
      <c r="L154" s="1">
        <v>43500</v>
      </c>
    </row>
    <row r="155" spans="1:12" x14ac:dyDescent="0.35">
      <c r="A155">
        <v>1900005555</v>
      </c>
      <c r="B155" s="1">
        <v>43825</v>
      </c>
      <c r="C155" t="s">
        <v>24</v>
      </c>
      <c r="D155" t="s">
        <v>22</v>
      </c>
      <c r="E155" t="s">
        <v>33</v>
      </c>
      <c r="F155">
        <v>13</v>
      </c>
      <c r="G155" t="s">
        <v>502</v>
      </c>
      <c r="H155" t="s">
        <v>58</v>
      </c>
      <c r="I155" t="s">
        <v>84</v>
      </c>
      <c r="J155" t="s">
        <v>375</v>
      </c>
      <c r="K155">
        <v>153332</v>
      </c>
      <c r="L155" s="1">
        <v>43757</v>
      </c>
    </row>
    <row r="156" spans="1:12" x14ac:dyDescent="0.35">
      <c r="A156">
        <v>1900005760</v>
      </c>
      <c r="B156" s="1">
        <v>43827</v>
      </c>
      <c r="C156" t="s">
        <v>24</v>
      </c>
      <c r="D156" t="s">
        <v>22</v>
      </c>
      <c r="E156" t="s">
        <v>20</v>
      </c>
      <c r="G156" t="s">
        <v>512</v>
      </c>
      <c r="H156" t="s">
        <v>28</v>
      </c>
      <c r="I156" t="s">
        <v>184</v>
      </c>
      <c r="J156">
        <v>2.4142027811737001E+18</v>
      </c>
      <c r="K156">
        <v>23591</v>
      </c>
      <c r="L156" s="1">
        <v>43586</v>
      </c>
    </row>
    <row r="157" spans="1:12" x14ac:dyDescent="0.35">
      <c r="A157">
        <v>1900005761</v>
      </c>
      <c r="B157" s="1">
        <v>43827</v>
      </c>
      <c r="C157" t="s">
        <v>24</v>
      </c>
      <c r="D157" t="s">
        <v>22</v>
      </c>
      <c r="E157" t="s">
        <v>57</v>
      </c>
      <c r="G157" t="s">
        <v>507</v>
      </c>
      <c r="H157" t="s">
        <v>23</v>
      </c>
      <c r="I157" t="s">
        <v>49</v>
      </c>
      <c r="J157" t="s">
        <v>154</v>
      </c>
      <c r="K157">
        <v>19181</v>
      </c>
      <c r="L157" s="1">
        <v>43679</v>
      </c>
    </row>
    <row r="158" spans="1:12" x14ac:dyDescent="0.35">
      <c r="A158">
        <v>1900005767</v>
      </c>
      <c r="B158" s="1">
        <v>43827</v>
      </c>
      <c r="C158" t="s">
        <v>24</v>
      </c>
      <c r="D158" t="s">
        <v>22</v>
      </c>
      <c r="E158" t="s">
        <v>54</v>
      </c>
      <c r="G158" t="s">
        <v>512</v>
      </c>
      <c r="H158" t="s">
        <v>28</v>
      </c>
      <c r="I158" t="s">
        <v>51</v>
      </c>
      <c r="J158">
        <v>2.3060011180300001E+19</v>
      </c>
      <c r="K158">
        <v>8228</v>
      </c>
      <c r="L158" s="1">
        <v>43524</v>
      </c>
    </row>
    <row r="159" spans="1:12" x14ac:dyDescent="0.35">
      <c r="A159">
        <v>1900005768</v>
      </c>
      <c r="B159" s="1">
        <v>43827</v>
      </c>
      <c r="C159" t="s">
        <v>24</v>
      </c>
      <c r="D159" t="s">
        <v>22</v>
      </c>
      <c r="E159" t="s">
        <v>54</v>
      </c>
      <c r="G159" t="s">
        <v>512</v>
      </c>
      <c r="I159" t="s">
        <v>51</v>
      </c>
      <c r="J159">
        <v>2.3060011180300001E+19</v>
      </c>
      <c r="K159">
        <v>5241</v>
      </c>
      <c r="L159" s="1">
        <v>43658</v>
      </c>
    </row>
    <row r="160" spans="1:12" x14ac:dyDescent="0.35">
      <c r="A160">
        <v>1900005769</v>
      </c>
      <c r="B160" s="1">
        <v>43827</v>
      </c>
      <c r="C160" t="s">
        <v>24</v>
      </c>
      <c r="D160" t="s">
        <v>22</v>
      </c>
      <c r="E160" t="s">
        <v>54</v>
      </c>
      <c r="G160" t="s">
        <v>512</v>
      </c>
      <c r="I160" t="s">
        <v>51</v>
      </c>
      <c r="J160">
        <v>9.9000046190799995E+19</v>
      </c>
      <c r="K160">
        <v>13154</v>
      </c>
      <c r="L160" s="1">
        <v>43748</v>
      </c>
    </row>
    <row r="161" spans="1:12" x14ac:dyDescent="0.35">
      <c r="A161">
        <v>1900005770</v>
      </c>
      <c r="B161" s="1">
        <v>43827</v>
      </c>
      <c r="C161" t="s">
        <v>24</v>
      </c>
      <c r="D161" t="s">
        <v>22</v>
      </c>
      <c r="E161" t="s">
        <v>54</v>
      </c>
      <c r="G161" t="s">
        <v>512</v>
      </c>
      <c r="H161" t="s">
        <v>28</v>
      </c>
      <c r="I161" t="s">
        <v>51</v>
      </c>
      <c r="J161">
        <v>9.9000046190799995E+19</v>
      </c>
      <c r="K161">
        <v>14461</v>
      </c>
      <c r="L161" s="1">
        <v>43716</v>
      </c>
    </row>
    <row r="162" spans="1:12" x14ac:dyDescent="0.35">
      <c r="A162">
        <v>1900005771</v>
      </c>
      <c r="B162" s="1">
        <v>43827</v>
      </c>
      <c r="C162" t="s">
        <v>24</v>
      </c>
      <c r="D162" t="s">
        <v>22</v>
      </c>
      <c r="E162" t="s">
        <v>57</v>
      </c>
      <c r="G162" t="s">
        <v>507</v>
      </c>
      <c r="H162" t="s">
        <v>23</v>
      </c>
      <c r="I162" t="s">
        <v>55</v>
      </c>
      <c r="J162" t="s">
        <v>201</v>
      </c>
      <c r="K162">
        <v>2853</v>
      </c>
      <c r="L162" s="1">
        <v>43639</v>
      </c>
    </row>
    <row r="163" spans="1:12" x14ac:dyDescent="0.35">
      <c r="A163">
        <v>1900005772</v>
      </c>
      <c r="B163" s="1">
        <v>43827</v>
      </c>
      <c r="C163" t="s">
        <v>24</v>
      </c>
      <c r="D163" t="s">
        <v>22</v>
      </c>
      <c r="E163" t="s">
        <v>57</v>
      </c>
      <c r="G163" t="s">
        <v>507</v>
      </c>
      <c r="H163" t="s">
        <v>23</v>
      </c>
      <c r="I163" t="s">
        <v>55</v>
      </c>
      <c r="J163" t="s">
        <v>202</v>
      </c>
      <c r="K163">
        <v>495</v>
      </c>
      <c r="L163" s="1">
        <v>43639</v>
      </c>
    </row>
    <row r="164" spans="1:12" x14ac:dyDescent="0.35">
      <c r="A164">
        <v>1900005773</v>
      </c>
      <c r="B164" s="1">
        <v>43827</v>
      </c>
      <c r="C164" t="s">
        <v>24</v>
      </c>
      <c r="D164" t="s">
        <v>22</v>
      </c>
      <c r="E164" t="s">
        <v>57</v>
      </c>
      <c r="G164" t="s">
        <v>507</v>
      </c>
      <c r="I164" t="s">
        <v>55</v>
      </c>
      <c r="J164" t="s">
        <v>197</v>
      </c>
      <c r="K164">
        <v>5891</v>
      </c>
      <c r="L164" s="1">
        <v>43500</v>
      </c>
    </row>
    <row r="165" spans="1:12" x14ac:dyDescent="0.35">
      <c r="A165">
        <v>1900005774</v>
      </c>
      <c r="B165" s="1">
        <v>43827</v>
      </c>
      <c r="C165" t="s">
        <v>24</v>
      </c>
      <c r="D165" t="s">
        <v>22</v>
      </c>
      <c r="E165" t="s">
        <v>48</v>
      </c>
      <c r="F165">
        <v>3</v>
      </c>
      <c r="G165" t="s">
        <v>56</v>
      </c>
      <c r="H165" t="s">
        <v>58</v>
      </c>
      <c r="I165" t="s">
        <v>79</v>
      </c>
      <c r="J165" t="s">
        <v>317</v>
      </c>
      <c r="K165">
        <v>4596</v>
      </c>
      <c r="L165" s="1">
        <v>43601</v>
      </c>
    </row>
    <row r="166" spans="1:12" x14ac:dyDescent="0.35">
      <c r="A166">
        <v>1900005775</v>
      </c>
      <c r="B166" s="1">
        <v>43827</v>
      </c>
      <c r="C166" t="s">
        <v>24</v>
      </c>
      <c r="D166" t="s">
        <v>22</v>
      </c>
      <c r="E166" t="s">
        <v>33</v>
      </c>
      <c r="F166">
        <v>3</v>
      </c>
      <c r="G166" t="s">
        <v>56</v>
      </c>
      <c r="H166" t="s">
        <v>58</v>
      </c>
      <c r="I166" t="s">
        <v>130</v>
      </c>
      <c r="J166">
        <v>9.9000044180300005E+19</v>
      </c>
      <c r="K166">
        <v>21443</v>
      </c>
      <c r="L166" s="1">
        <v>43649</v>
      </c>
    </row>
    <row r="167" spans="1:12" x14ac:dyDescent="0.35">
      <c r="A167">
        <v>1900005776</v>
      </c>
      <c r="B167" s="1">
        <v>43827</v>
      </c>
      <c r="C167" t="s">
        <v>24</v>
      </c>
      <c r="D167" t="s">
        <v>22</v>
      </c>
      <c r="E167" t="s">
        <v>33</v>
      </c>
      <c r="F167">
        <v>3</v>
      </c>
      <c r="G167" t="s">
        <v>56</v>
      </c>
      <c r="H167" t="s">
        <v>58</v>
      </c>
      <c r="I167" t="s">
        <v>130</v>
      </c>
      <c r="J167">
        <v>9.9000044180300005E+19</v>
      </c>
      <c r="K167">
        <v>21442</v>
      </c>
      <c r="L167" s="1">
        <v>43758</v>
      </c>
    </row>
    <row r="168" spans="1:12" x14ac:dyDescent="0.35">
      <c r="A168">
        <v>1900005777</v>
      </c>
      <c r="B168" s="1">
        <v>43827</v>
      </c>
      <c r="C168" t="s">
        <v>24</v>
      </c>
      <c r="D168" t="s">
        <v>22</v>
      </c>
      <c r="E168" t="s">
        <v>33</v>
      </c>
      <c r="F168">
        <v>3</v>
      </c>
      <c r="G168" t="s">
        <v>56</v>
      </c>
      <c r="H168" t="s">
        <v>58</v>
      </c>
      <c r="I168" t="s">
        <v>130</v>
      </c>
      <c r="J168">
        <v>9.9000044180300005E+19</v>
      </c>
      <c r="K168">
        <v>21443</v>
      </c>
      <c r="L168" s="1">
        <v>43540</v>
      </c>
    </row>
    <row r="169" spans="1:12" x14ac:dyDescent="0.35">
      <c r="A169">
        <v>1900005778</v>
      </c>
      <c r="B169" s="1">
        <v>43827</v>
      </c>
      <c r="C169" t="s">
        <v>24</v>
      </c>
      <c r="D169" t="s">
        <v>22</v>
      </c>
      <c r="E169" t="s">
        <v>33</v>
      </c>
      <c r="F169">
        <v>3</v>
      </c>
      <c r="G169" t="s">
        <v>56</v>
      </c>
      <c r="H169" t="s">
        <v>58</v>
      </c>
      <c r="I169" t="s">
        <v>130</v>
      </c>
      <c r="J169">
        <v>9.9000044180300005E+19</v>
      </c>
      <c r="K169">
        <v>17949</v>
      </c>
      <c r="L169" s="1">
        <v>43649</v>
      </c>
    </row>
    <row r="170" spans="1:12" x14ac:dyDescent="0.35">
      <c r="A170">
        <v>1900005779</v>
      </c>
      <c r="B170" s="1">
        <v>43827</v>
      </c>
      <c r="C170" t="s">
        <v>24</v>
      </c>
      <c r="D170" t="s">
        <v>22</v>
      </c>
      <c r="E170" t="s">
        <v>33</v>
      </c>
      <c r="F170">
        <v>3</v>
      </c>
      <c r="G170" t="s">
        <v>56</v>
      </c>
      <c r="H170" t="s">
        <v>58</v>
      </c>
      <c r="I170" t="s">
        <v>130</v>
      </c>
      <c r="J170">
        <v>9.9000044180300005E+19</v>
      </c>
      <c r="K170">
        <v>17949</v>
      </c>
      <c r="L170" s="1">
        <v>43540</v>
      </c>
    </row>
    <row r="171" spans="1:12" x14ac:dyDescent="0.35">
      <c r="A171">
        <v>1900005780</v>
      </c>
      <c r="B171" s="1">
        <v>43827</v>
      </c>
      <c r="C171" t="s">
        <v>24</v>
      </c>
      <c r="D171" t="s">
        <v>22</v>
      </c>
      <c r="E171" t="s">
        <v>48</v>
      </c>
      <c r="G171" t="s">
        <v>508</v>
      </c>
      <c r="H171" t="s">
        <v>28</v>
      </c>
      <c r="I171" t="s">
        <v>130</v>
      </c>
      <c r="J171" t="s">
        <v>425</v>
      </c>
      <c r="K171">
        <v>7889</v>
      </c>
      <c r="L171" s="1">
        <v>43477</v>
      </c>
    </row>
    <row r="172" spans="1:12" x14ac:dyDescent="0.35">
      <c r="A172">
        <v>1900005781</v>
      </c>
      <c r="B172" s="1">
        <v>43827</v>
      </c>
      <c r="C172" t="s">
        <v>24</v>
      </c>
      <c r="D172" t="s">
        <v>22</v>
      </c>
      <c r="E172" t="s">
        <v>35</v>
      </c>
      <c r="F172">
        <v>3</v>
      </c>
      <c r="G172" t="s">
        <v>56</v>
      </c>
      <c r="H172" t="s">
        <v>58</v>
      </c>
      <c r="I172" t="s">
        <v>130</v>
      </c>
      <c r="J172">
        <v>3.1142031258438999E+18</v>
      </c>
      <c r="K172">
        <v>8198</v>
      </c>
      <c r="L172" s="1">
        <v>43763</v>
      </c>
    </row>
    <row r="173" spans="1:12" x14ac:dyDescent="0.35">
      <c r="A173">
        <v>1900005782</v>
      </c>
      <c r="B173" s="1">
        <v>43827</v>
      </c>
      <c r="C173" t="s">
        <v>24</v>
      </c>
      <c r="D173" t="s">
        <v>22</v>
      </c>
      <c r="E173" t="s">
        <v>40</v>
      </c>
      <c r="G173" t="s">
        <v>509</v>
      </c>
      <c r="I173" t="s">
        <v>130</v>
      </c>
      <c r="J173" t="s">
        <v>430</v>
      </c>
      <c r="K173">
        <v>18697</v>
      </c>
      <c r="L173" s="1">
        <v>43535</v>
      </c>
    </row>
    <row r="174" spans="1:12" x14ac:dyDescent="0.35">
      <c r="A174">
        <v>1900005783</v>
      </c>
      <c r="B174" s="1">
        <v>43827</v>
      </c>
      <c r="C174" t="s">
        <v>24</v>
      </c>
      <c r="D174" t="s">
        <v>22</v>
      </c>
      <c r="E174" t="s">
        <v>40</v>
      </c>
      <c r="G174" t="s">
        <v>509</v>
      </c>
      <c r="I174" t="s">
        <v>130</v>
      </c>
      <c r="J174" t="s">
        <v>430</v>
      </c>
      <c r="K174">
        <v>17140</v>
      </c>
      <c r="L174" s="1">
        <v>43749</v>
      </c>
    </row>
    <row r="175" spans="1:12" x14ac:dyDescent="0.35">
      <c r="A175">
        <v>1900005784</v>
      </c>
      <c r="B175" s="1">
        <v>43827</v>
      </c>
      <c r="C175" t="s">
        <v>24</v>
      </c>
      <c r="D175" t="s">
        <v>22</v>
      </c>
      <c r="E175" t="s">
        <v>40</v>
      </c>
      <c r="G175" t="s">
        <v>509</v>
      </c>
      <c r="I175" t="s">
        <v>130</v>
      </c>
      <c r="J175" t="s">
        <v>430</v>
      </c>
      <c r="K175">
        <v>8561</v>
      </c>
      <c r="L175" s="1">
        <v>43783</v>
      </c>
    </row>
    <row r="176" spans="1:12" x14ac:dyDescent="0.35">
      <c r="A176">
        <v>1900005785</v>
      </c>
      <c r="B176" s="1">
        <v>43827</v>
      </c>
      <c r="C176" t="s">
        <v>24</v>
      </c>
      <c r="D176" t="s">
        <v>22</v>
      </c>
      <c r="E176" t="s">
        <v>35</v>
      </c>
      <c r="G176" t="s">
        <v>508</v>
      </c>
      <c r="H176" t="s">
        <v>23</v>
      </c>
      <c r="I176" t="s">
        <v>103</v>
      </c>
      <c r="J176">
        <v>43191787</v>
      </c>
      <c r="K176">
        <v>6213</v>
      </c>
      <c r="L176" s="1">
        <v>43649</v>
      </c>
    </row>
    <row r="177" spans="1:12" x14ac:dyDescent="0.35">
      <c r="A177">
        <v>1900005786</v>
      </c>
      <c r="B177" s="1">
        <v>43827</v>
      </c>
      <c r="C177" t="s">
        <v>24</v>
      </c>
      <c r="D177" t="s">
        <v>22</v>
      </c>
      <c r="E177" t="s">
        <v>57</v>
      </c>
      <c r="G177" t="s">
        <v>507</v>
      </c>
      <c r="H177" t="s">
        <v>23</v>
      </c>
      <c r="I177" t="s">
        <v>103</v>
      </c>
      <c r="J177" t="s">
        <v>466</v>
      </c>
      <c r="K177">
        <v>8625</v>
      </c>
      <c r="L177" s="1">
        <v>43729</v>
      </c>
    </row>
    <row r="178" spans="1:12" x14ac:dyDescent="0.35">
      <c r="A178">
        <v>1900005787</v>
      </c>
      <c r="B178" s="1">
        <v>43827</v>
      </c>
      <c r="C178" t="s">
        <v>24</v>
      </c>
      <c r="D178" t="s">
        <v>22</v>
      </c>
      <c r="E178" t="s">
        <v>57</v>
      </c>
      <c r="G178" t="s">
        <v>507</v>
      </c>
      <c r="H178" t="s">
        <v>23</v>
      </c>
      <c r="I178" t="s">
        <v>103</v>
      </c>
      <c r="J178" t="s">
        <v>464</v>
      </c>
      <c r="K178">
        <v>4579</v>
      </c>
      <c r="L178" s="1">
        <v>43729</v>
      </c>
    </row>
    <row r="179" spans="1:12" x14ac:dyDescent="0.35">
      <c r="A179">
        <v>1900005788</v>
      </c>
      <c r="B179" s="1">
        <v>43827</v>
      </c>
      <c r="C179" t="s">
        <v>24</v>
      </c>
      <c r="D179" t="s">
        <v>22</v>
      </c>
      <c r="E179" t="s">
        <v>57</v>
      </c>
      <c r="G179" t="s">
        <v>507</v>
      </c>
      <c r="I179" t="s">
        <v>103</v>
      </c>
      <c r="J179" t="s">
        <v>459</v>
      </c>
      <c r="K179">
        <v>1980</v>
      </c>
      <c r="L179" s="1">
        <v>43630</v>
      </c>
    </row>
    <row r="180" spans="1:12" x14ac:dyDescent="0.35">
      <c r="A180">
        <v>1900005789</v>
      </c>
      <c r="B180" s="1">
        <v>43827</v>
      </c>
      <c r="C180" t="s">
        <v>24</v>
      </c>
      <c r="D180" t="s">
        <v>22</v>
      </c>
      <c r="E180" t="s">
        <v>57</v>
      </c>
      <c r="G180" t="s">
        <v>507</v>
      </c>
      <c r="H180" t="s">
        <v>23</v>
      </c>
      <c r="I180" t="s">
        <v>103</v>
      </c>
      <c r="J180" t="s">
        <v>465</v>
      </c>
      <c r="K180">
        <v>3330</v>
      </c>
      <c r="L180" s="1">
        <v>43729</v>
      </c>
    </row>
    <row r="181" spans="1:12" x14ac:dyDescent="0.35">
      <c r="A181">
        <v>1900005910</v>
      </c>
      <c r="B181" s="1">
        <v>43830</v>
      </c>
      <c r="C181" t="s">
        <v>24</v>
      </c>
      <c r="D181" t="s">
        <v>22</v>
      </c>
      <c r="E181" t="s">
        <v>33</v>
      </c>
      <c r="F181">
        <v>2</v>
      </c>
      <c r="G181" t="s">
        <v>27</v>
      </c>
      <c r="H181" t="s">
        <v>58</v>
      </c>
      <c r="I181" t="s">
        <v>84</v>
      </c>
      <c r="J181" t="s">
        <v>368</v>
      </c>
      <c r="K181">
        <v>90282</v>
      </c>
      <c r="L181" s="1">
        <v>43523</v>
      </c>
    </row>
    <row r="182" spans="1:12" x14ac:dyDescent="0.35">
      <c r="A182">
        <v>1900005911</v>
      </c>
      <c r="B182" s="1">
        <v>43830</v>
      </c>
      <c r="C182" t="s">
        <v>24</v>
      </c>
      <c r="D182" t="s">
        <v>22</v>
      </c>
      <c r="E182" t="s">
        <v>33</v>
      </c>
      <c r="F182">
        <v>13</v>
      </c>
      <c r="G182" t="s">
        <v>502</v>
      </c>
      <c r="H182" t="s">
        <v>58</v>
      </c>
      <c r="I182" t="s">
        <v>84</v>
      </c>
      <c r="J182" t="s">
        <v>369</v>
      </c>
      <c r="K182">
        <v>68639</v>
      </c>
      <c r="L182" s="1">
        <v>43599</v>
      </c>
    </row>
    <row r="183" spans="1:12" x14ac:dyDescent="0.35">
      <c r="A183">
        <v>1900005912</v>
      </c>
      <c r="B183" s="1">
        <v>43830</v>
      </c>
      <c r="C183" t="s">
        <v>24</v>
      </c>
      <c r="D183" t="s">
        <v>22</v>
      </c>
      <c r="E183" t="s">
        <v>33</v>
      </c>
      <c r="F183">
        <v>2</v>
      </c>
      <c r="G183" t="s">
        <v>27</v>
      </c>
      <c r="H183" t="s">
        <v>58</v>
      </c>
      <c r="I183" t="s">
        <v>84</v>
      </c>
      <c r="J183" t="s">
        <v>368</v>
      </c>
      <c r="K183">
        <v>90282</v>
      </c>
      <c r="L183" s="1">
        <v>43704</v>
      </c>
    </row>
    <row r="184" spans="1:12" x14ac:dyDescent="0.35">
      <c r="A184">
        <v>1900005913</v>
      </c>
      <c r="B184" s="1">
        <v>43830</v>
      </c>
      <c r="C184" t="s">
        <v>24</v>
      </c>
      <c r="D184" t="s">
        <v>22</v>
      </c>
      <c r="E184" t="s">
        <v>33</v>
      </c>
      <c r="F184">
        <v>2</v>
      </c>
      <c r="G184" t="s">
        <v>27</v>
      </c>
      <c r="H184" t="s">
        <v>58</v>
      </c>
      <c r="I184" t="s">
        <v>84</v>
      </c>
      <c r="J184" t="s">
        <v>368</v>
      </c>
      <c r="K184">
        <v>90282</v>
      </c>
      <c r="L184" s="1">
        <v>43612</v>
      </c>
    </row>
    <row r="185" spans="1:12" x14ac:dyDescent="0.35">
      <c r="A185">
        <v>1900005915</v>
      </c>
      <c r="B185" s="1">
        <v>43830</v>
      </c>
      <c r="C185" t="s">
        <v>24</v>
      </c>
      <c r="D185" t="s">
        <v>22</v>
      </c>
      <c r="E185" t="s">
        <v>33</v>
      </c>
      <c r="F185">
        <v>13</v>
      </c>
      <c r="G185" t="s">
        <v>502</v>
      </c>
      <c r="H185" t="s">
        <v>58</v>
      </c>
      <c r="I185" t="s">
        <v>84</v>
      </c>
      <c r="J185" t="s">
        <v>374</v>
      </c>
      <c r="K185">
        <v>67102</v>
      </c>
      <c r="L185" s="1">
        <v>43551</v>
      </c>
    </row>
    <row r="186" spans="1:12" x14ac:dyDescent="0.35">
      <c r="A186">
        <v>1900005959</v>
      </c>
      <c r="B186" s="1">
        <v>43830</v>
      </c>
      <c r="C186" t="s">
        <v>24</v>
      </c>
      <c r="D186" t="s">
        <v>22</v>
      </c>
      <c r="E186" t="s">
        <v>35</v>
      </c>
      <c r="G186" t="s">
        <v>502</v>
      </c>
      <c r="H186" t="s">
        <v>23</v>
      </c>
      <c r="I186" t="s">
        <v>55</v>
      </c>
      <c r="J186" t="s">
        <v>185</v>
      </c>
      <c r="K186">
        <v>125000</v>
      </c>
      <c r="L186" s="1">
        <v>43496</v>
      </c>
    </row>
    <row r="187" spans="1:12" x14ac:dyDescent="0.35">
      <c r="A187">
        <v>1900005960</v>
      </c>
      <c r="B187" s="1">
        <v>43830</v>
      </c>
      <c r="C187" t="s">
        <v>24</v>
      </c>
      <c r="D187" t="s">
        <v>22</v>
      </c>
      <c r="E187" t="s">
        <v>104</v>
      </c>
      <c r="G187" t="s">
        <v>511</v>
      </c>
      <c r="H187" t="s">
        <v>23</v>
      </c>
      <c r="I187" t="s">
        <v>78</v>
      </c>
      <c r="J187" t="s">
        <v>513</v>
      </c>
      <c r="K187">
        <v>115781</v>
      </c>
      <c r="L187" s="1">
        <v>43674</v>
      </c>
    </row>
    <row r="188" spans="1:12" x14ac:dyDescent="0.35">
      <c r="A188">
        <v>1900005961</v>
      </c>
      <c r="B188" s="1">
        <v>43830</v>
      </c>
      <c r="C188" t="s">
        <v>24</v>
      </c>
      <c r="D188" t="s">
        <v>22</v>
      </c>
      <c r="E188" t="s">
        <v>35</v>
      </c>
      <c r="G188" t="s">
        <v>502</v>
      </c>
      <c r="H188" t="s">
        <v>23</v>
      </c>
      <c r="I188" t="s">
        <v>36</v>
      </c>
      <c r="J188" t="s">
        <v>107</v>
      </c>
      <c r="K188">
        <v>137500</v>
      </c>
      <c r="L188" s="1">
        <v>43466</v>
      </c>
    </row>
    <row r="189" spans="1:12" x14ac:dyDescent="0.35">
      <c r="A189">
        <v>1900005962</v>
      </c>
      <c r="B189" s="1">
        <v>43830</v>
      </c>
      <c r="C189" t="s">
        <v>24</v>
      </c>
      <c r="D189" t="s">
        <v>22</v>
      </c>
      <c r="E189" t="s">
        <v>33</v>
      </c>
      <c r="F189">
        <v>2</v>
      </c>
      <c r="G189" t="s">
        <v>27</v>
      </c>
      <c r="H189" t="s">
        <v>58</v>
      </c>
      <c r="I189" t="s">
        <v>84</v>
      </c>
      <c r="J189" t="s">
        <v>375</v>
      </c>
      <c r="K189">
        <v>208093</v>
      </c>
      <c r="L189" s="1">
        <v>43549</v>
      </c>
    </row>
    <row r="190" spans="1:12" x14ac:dyDescent="0.35">
      <c r="A190">
        <v>1900005964</v>
      </c>
      <c r="B190" s="1">
        <v>43830</v>
      </c>
      <c r="C190" t="s">
        <v>24</v>
      </c>
      <c r="D190" t="s">
        <v>22</v>
      </c>
      <c r="E190" t="s">
        <v>33</v>
      </c>
      <c r="F190">
        <v>2</v>
      </c>
      <c r="G190" t="s">
        <v>27</v>
      </c>
      <c r="H190" t="s">
        <v>58</v>
      </c>
      <c r="I190" t="s">
        <v>84</v>
      </c>
      <c r="J190" t="s">
        <v>375</v>
      </c>
      <c r="K190">
        <v>153332</v>
      </c>
      <c r="L190" s="1">
        <v>43653</v>
      </c>
    </row>
    <row r="191" spans="1:12" x14ac:dyDescent="0.35">
      <c r="A191">
        <v>1900005965</v>
      </c>
      <c r="B191" s="1">
        <v>43830</v>
      </c>
      <c r="C191" t="s">
        <v>24</v>
      </c>
      <c r="D191" t="s">
        <v>22</v>
      </c>
      <c r="E191" t="s">
        <v>35</v>
      </c>
      <c r="G191" t="s">
        <v>502</v>
      </c>
      <c r="H191" t="s">
        <v>23</v>
      </c>
      <c r="I191" t="s">
        <v>36</v>
      </c>
      <c r="J191" t="s">
        <v>123</v>
      </c>
      <c r="K191">
        <v>131250</v>
      </c>
      <c r="L191" s="1">
        <v>43608</v>
      </c>
    </row>
    <row r="192" spans="1:12" x14ac:dyDescent="0.35">
      <c r="A192">
        <v>2000001072</v>
      </c>
      <c r="B192" s="1">
        <v>43833</v>
      </c>
      <c r="C192" t="s">
        <v>24</v>
      </c>
      <c r="D192" t="s">
        <v>22</v>
      </c>
      <c r="E192" t="s">
        <v>20</v>
      </c>
      <c r="G192" t="s">
        <v>512</v>
      </c>
      <c r="I192" t="s">
        <v>130</v>
      </c>
      <c r="J192">
        <v>2.4142025629033999E+18</v>
      </c>
      <c r="K192">
        <v>56100</v>
      </c>
      <c r="L192" s="1">
        <v>43532</v>
      </c>
    </row>
    <row r="193" spans="1:12" x14ac:dyDescent="0.35">
      <c r="A193">
        <v>2000001076</v>
      </c>
      <c r="B193" s="1">
        <v>43833</v>
      </c>
      <c r="C193" t="s">
        <v>24</v>
      </c>
      <c r="D193" t="s">
        <v>22</v>
      </c>
      <c r="E193" t="s">
        <v>20</v>
      </c>
      <c r="G193" t="s">
        <v>502</v>
      </c>
      <c r="H193" t="s">
        <v>23</v>
      </c>
      <c r="I193" t="s">
        <v>55</v>
      </c>
      <c r="J193" t="s">
        <v>188</v>
      </c>
      <c r="K193">
        <v>50333</v>
      </c>
      <c r="L193" s="1">
        <v>43525</v>
      </c>
    </row>
    <row r="194" spans="1:12" x14ac:dyDescent="0.35">
      <c r="A194">
        <v>2000001082</v>
      </c>
      <c r="B194" s="1">
        <v>43833</v>
      </c>
      <c r="C194" t="s">
        <v>24</v>
      </c>
      <c r="D194" t="s">
        <v>22</v>
      </c>
      <c r="E194" t="s">
        <v>35</v>
      </c>
      <c r="G194" t="s">
        <v>502</v>
      </c>
      <c r="H194" t="s">
        <v>23</v>
      </c>
      <c r="I194" t="s">
        <v>103</v>
      </c>
      <c r="J194">
        <v>41046110</v>
      </c>
      <c r="K194">
        <v>74250</v>
      </c>
      <c r="L194" s="1">
        <v>43564</v>
      </c>
    </row>
    <row r="195" spans="1:12" x14ac:dyDescent="0.35">
      <c r="A195">
        <v>2000001083</v>
      </c>
      <c r="B195" s="1">
        <v>43833</v>
      </c>
      <c r="C195" t="s">
        <v>24</v>
      </c>
      <c r="D195" t="s">
        <v>22</v>
      </c>
      <c r="E195" t="s">
        <v>40</v>
      </c>
      <c r="G195" t="s">
        <v>508</v>
      </c>
      <c r="H195" t="s">
        <v>23</v>
      </c>
      <c r="I195" t="s">
        <v>79</v>
      </c>
      <c r="J195" t="s">
        <v>311</v>
      </c>
      <c r="K195">
        <v>48929</v>
      </c>
      <c r="L195" s="1">
        <v>43779</v>
      </c>
    </row>
    <row r="196" spans="1:12" x14ac:dyDescent="0.35">
      <c r="A196">
        <v>2000001086</v>
      </c>
      <c r="B196" s="1">
        <v>43833</v>
      </c>
      <c r="C196" t="s">
        <v>24</v>
      </c>
      <c r="D196" t="s">
        <v>22</v>
      </c>
      <c r="E196" t="s">
        <v>57</v>
      </c>
      <c r="F196">
        <v>1</v>
      </c>
      <c r="G196" t="s">
        <v>21</v>
      </c>
      <c r="H196" t="s">
        <v>58</v>
      </c>
      <c r="I196" t="s">
        <v>84</v>
      </c>
      <c r="J196">
        <v>1.11200441808E+19</v>
      </c>
      <c r="K196">
        <v>49401</v>
      </c>
      <c r="L196" s="1">
        <v>43468</v>
      </c>
    </row>
    <row r="197" spans="1:12" x14ac:dyDescent="0.35">
      <c r="A197">
        <v>2000001563</v>
      </c>
      <c r="B197" s="1">
        <v>43846</v>
      </c>
      <c r="C197" t="s">
        <v>24</v>
      </c>
      <c r="D197" t="s">
        <v>22</v>
      </c>
      <c r="E197" t="s">
        <v>20</v>
      </c>
      <c r="G197" t="s">
        <v>508</v>
      </c>
      <c r="H197" t="s">
        <v>28</v>
      </c>
      <c r="I197" t="s">
        <v>130</v>
      </c>
      <c r="J197" t="s">
        <v>423</v>
      </c>
      <c r="K197">
        <v>9075</v>
      </c>
      <c r="L197" s="1">
        <v>43477</v>
      </c>
    </row>
    <row r="198" spans="1:12" x14ac:dyDescent="0.35">
      <c r="A198">
        <v>2000001567</v>
      </c>
      <c r="B198" s="1">
        <v>43846</v>
      </c>
      <c r="C198" t="s">
        <v>24</v>
      </c>
      <c r="D198" t="s">
        <v>22</v>
      </c>
      <c r="E198" t="s">
        <v>33</v>
      </c>
      <c r="F198">
        <v>13</v>
      </c>
      <c r="G198" t="s">
        <v>502</v>
      </c>
      <c r="H198" t="s">
        <v>58</v>
      </c>
      <c r="I198" t="s">
        <v>78</v>
      </c>
      <c r="J198" t="s">
        <v>272</v>
      </c>
      <c r="K198">
        <v>24072</v>
      </c>
      <c r="L198" s="1">
        <v>43537</v>
      </c>
    </row>
    <row r="199" spans="1:12" x14ac:dyDescent="0.35">
      <c r="A199">
        <v>2000001570</v>
      </c>
      <c r="B199" s="1">
        <v>43846</v>
      </c>
      <c r="C199" t="s">
        <v>24</v>
      </c>
      <c r="D199" t="s">
        <v>22</v>
      </c>
      <c r="E199" t="s">
        <v>40</v>
      </c>
      <c r="G199" t="s">
        <v>509</v>
      </c>
      <c r="H199" t="s">
        <v>23</v>
      </c>
      <c r="I199" t="s">
        <v>103</v>
      </c>
      <c r="J199" t="s">
        <v>477</v>
      </c>
      <c r="K199">
        <v>5550</v>
      </c>
      <c r="L199" s="1">
        <v>43469</v>
      </c>
    </row>
    <row r="200" spans="1:12" x14ac:dyDescent="0.35">
      <c r="A200">
        <v>2000001575</v>
      </c>
      <c r="B200" s="1">
        <v>43846</v>
      </c>
      <c r="C200" t="s">
        <v>24</v>
      </c>
      <c r="D200" t="s">
        <v>22</v>
      </c>
      <c r="E200" t="s">
        <v>48</v>
      </c>
      <c r="F200">
        <v>13</v>
      </c>
      <c r="G200" t="s">
        <v>502</v>
      </c>
      <c r="H200" t="s">
        <v>58</v>
      </c>
      <c r="I200" t="s">
        <v>84</v>
      </c>
      <c r="J200" t="s">
        <v>395</v>
      </c>
      <c r="K200">
        <v>10938</v>
      </c>
      <c r="L200" s="1">
        <v>43628</v>
      </c>
    </row>
    <row r="201" spans="1:12" x14ac:dyDescent="0.35">
      <c r="A201">
        <v>2000001579</v>
      </c>
      <c r="B201" s="1">
        <v>43846</v>
      </c>
      <c r="C201" t="s">
        <v>24</v>
      </c>
      <c r="D201" t="s">
        <v>22</v>
      </c>
      <c r="E201" t="s">
        <v>411</v>
      </c>
      <c r="F201">
        <v>3</v>
      </c>
      <c r="G201" t="s">
        <v>56</v>
      </c>
      <c r="H201" t="s">
        <v>58</v>
      </c>
      <c r="I201" t="s">
        <v>130</v>
      </c>
      <c r="J201">
        <v>2280038722</v>
      </c>
      <c r="K201">
        <v>2789</v>
      </c>
      <c r="L201" s="1">
        <v>43661</v>
      </c>
    </row>
    <row r="202" spans="1:12" x14ac:dyDescent="0.35">
      <c r="A202">
        <v>2000001583</v>
      </c>
      <c r="B202" s="1">
        <v>43846</v>
      </c>
      <c r="C202" t="s">
        <v>24</v>
      </c>
      <c r="D202" t="s">
        <v>22</v>
      </c>
      <c r="E202" t="s">
        <v>20</v>
      </c>
      <c r="G202" t="s">
        <v>512</v>
      </c>
      <c r="I202" t="s">
        <v>130</v>
      </c>
      <c r="J202">
        <v>2.4142025629033999E+18</v>
      </c>
      <c r="K202">
        <v>14025</v>
      </c>
      <c r="L202" s="1">
        <v>43760</v>
      </c>
    </row>
    <row r="203" spans="1:12" x14ac:dyDescent="0.35">
      <c r="A203">
        <v>2000001589</v>
      </c>
      <c r="B203" s="1">
        <v>43846</v>
      </c>
      <c r="C203" t="s">
        <v>24</v>
      </c>
      <c r="D203" t="s">
        <v>22</v>
      </c>
      <c r="E203" t="s">
        <v>57</v>
      </c>
      <c r="G203" t="s">
        <v>507</v>
      </c>
      <c r="H203" t="s">
        <v>23</v>
      </c>
      <c r="I203" t="s">
        <v>51</v>
      </c>
      <c r="J203" t="s">
        <v>167</v>
      </c>
      <c r="K203">
        <v>1112</v>
      </c>
      <c r="L203" s="1">
        <v>43488</v>
      </c>
    </row>
    <row r="204" spans="1:12" x14ac:dyDescent="0.35">
      <c r="A204">
        <v>2000001598</v>
      </c>
      <c r="B204" s="1">
        <v>43846</v>
      </c>
      <c r="C204" t="s">
        <v>24</v>
      </c>
      <c r="D204" t="s">
        <v>22</v>
      </c>
      <c r="E204" t="s">
        <v>40</v>
      </c>
      <c r="G204" t="s">
        <v>509</v>
      </c>
      <c r="H204" t="s">
        <v>23</v>
      </c>
      <c r="I204" t="s">
        <v>49</v>
      </c>
      <c r="J204">
        <v>2.9992015408021002E+18</v>
      </c>
      <c r="K204">
        <v>4302</v>
      </c>
      <c r="L204" s="1">
        <v>43770</v>
      </c>
    </row>
    <row r="205" spans="1:12" x14ac:dyDescent="0.35">
      <c r="A205">
        <v>2000001604</v>
      </c>
      <c r="B205" s="1">
        <v>43846</v>
      </c>
      <c r="C205" t="s">
        <v>24</v>
      </c>
      <c r="D205" t="s">
        <v>22</v>
      </c>
      <c r="E205" t="s">
        <v>35</v>
      </c>
      <c r="F205">
        <v>13</v>
      </c>
      <c r="G205" t="s">
        <v>502</v>
      </c>
      <c r="H205" t="s">
        <v>58</v>
      </c>
      <c r="I205" t="s">
        <v>55</v>
      </c>
      <c r="J205" t="s">
        <v>196</v>
      </c>
      <c r="K205">
        <v>21875</v>
      </c>
      <c r="L205" s="1">
        <v>43507</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A846-4196-47B9-877C-722DAEF952E8}">
  <dimension ref="A1:G11"/>
  <sheetViews>
    <sheetView workbookViewId="0">
      <selection activeCell="B7" sqref="B7"/>
    </sheetView>
  </sheetViews>
  <sheetFormatPr defaultRowHeight="14.5" x14ac:dyDescent="0.35"/>
  <cols>
    <col min="1" max="1" width="11" bestFit="1" customWidth="1"/>
    <col min="2" max="2" width="15.90625" bestFit="1" customWidth="1"/>
    <col min="3" max="3" width="16.7265625" bestFit="1" customWidth="1"/>
    <col min="4" max="4" width="15.7265625" bestFit="1" customWidth="1"/>
    <col min="5" max="5" width="13.1796875" bestFit="1" customWidth="1"/>
    <col min="6" max="6" width="17.26953125" bestFit="1" customWidth="1"/>
    <col min="7" max="7" width="16.6328125" bestFit="1" customWidth="1"/>
  </cols>
  <sheetData>
    <row r="1" spans="1:7" x14ac:dyDescent="0.35">
      <c r="A1" t="s">
        <v>491</v>
      </c>
      <c r="B1" t="s">
        <v>492</v>
      </c>
      <c r="C1" t="s">
        <v>493</v>
      </c>
      <c r="D1" t="s">
        <v>494</v>
      </c>
      <c r="E1" t="s">
        <v>495</v>
      </c>
      <c r="F1" t="s">
        <v>496</v>
      </c>
      <c r="G1" t="s">
        <v>497</v>
      </c>
    </row>
    <row r="2" spans="1:7" x14ac:dyDescent="0.35">
      <c r="A2" t="s">
        <v>22</v>
      </c>
      <c r="B2">
        <v>1</v>
      </c>
      <c r="C2" t="s">
        <v>21</v>
      </c>
      <c r="D2" t="s">
        <v>498</v>
      </c>
      <c r="E2">
        <v>12788092</v>
      </c>
      <c r="F2">
        <v>250000</v>
      </c>
      <c r="G2">
        <v>1500000</v>
      </c>
    </row>
    <row r="3" spans="1:7" x14ac:dyDescent="0.35">
      <c r="A3" t="s">
        <v>22</v>
      </c>
      <c r="B3">
        <v>2</v>
      </c>
      <c r="C3" t="s">
        <v>27</v>
      </c>
      <c r="D3" t="s">
        <v>499</v>
      </c>
      <c r="E3">
        <v>129902</v>
      </c>
      <c r="F3">
        <v>129000</v>
      </c>
      <c r="G3">
        <v>1289000</v>
      </c>
    </row>
    <row r="4" spans="1:7" x14ac:dyDescent="0.35">
      <c r="A4" t="s">
        <v>22</v>
      </c>
      <c r="B4">
        <v>3</v>
      </c>
      <c r="C4" t="s">
        <v>56</v>
      </c>
      <c r="D4" t="s">
        <v>499</v>
      </c>
      <c r="E4">
        <v>1278023</v>
      </c>
      <c r="F4">
        <v>12365300</v>
      </c>
      <c r="G4">
        <v>12900</v>
      </c>
    </row>
    <row r="5" spans="1:7" x14ac:dyDescent="0.35">
      <c r="A5" t="s">
        <v>22</v>
      </c>
      <c r="B5">
        <v>4</v>
      </c>
      <c r="C5" t="s">
        <v>244</v>
      </c>
      <c r="D5" t="s">
        <v>500</v>
      </c>
      <c r="E5">
        <v>1000000</v>
      </c>
      <c r="F5">
        <v>500000</v>
      </c>
      <c r="G5">
        <v>1010000</v>
      </c>
    </row>
    <row r="6" spans="1:7" x14ac:dyDescent="0.35">
      <c r="A6" t="s">
        <v>22</v>
      </c>
      <c r="B6">
        <v>5</v>
      </c>
      <c r="C6" t="s">
        <v>96</v>
      </c>
      <c r="D6" t="s">
        <v>498</v>
      </c>
      <c r="E6">
        <v>1250000</v>
      </c>
      <c r="F6">
        <v>3500000</v>
      </c>
      <c r="G6">
        <v>750000</v>
      </c>
    </row>
    <row r="7" spans="1:7" x14ac:dyDescent="0.35">
      <c r="A7" t="s">
        <v>22</v>
      </c>
      <c r="B7">
        <v>8</v>
      </c>
      <c r="C7" t="s">
        <v>243</v>
      </c>
      <c r="D7" t="s">
        <v>501</v>
      </c>
      <c r="E7">
        <v>1345000</v>
      </c>
      <c r="F7">
        <v>170034</v>
      </c>
      <c r="G7">
        <v>1298673</v>
      </c>
    </row>
    <row r="8" spans="1:7" x14ac:dyDescent="0.35">
      <c r="A8" t="s">
        <v>22</v>
      </c>
      <c r="B8">
        <v>6</v>
      </c>
      <c r="C8" t="s">
        <v>77</v>
      </c>
      <c r="D8" t="s">
        <v>498</v>
      </c>
      <c r="E8">
        <v>500000</v>
      </c>
      <c r="F8">
        <v>1250000</v>
      </c>
      <c r="G8">
        <v>500000</v>
      </c>
    </row>
    <row r="9" spans="1:7" x14ac:dyDescent="0.35">
      <c r="A9" t="s">
        <v>22</v>
      </c>
      <c r="B9">
        <v>9</v>
      </c>
      <c r="C9" t="s">
        <v>53</v>
      </c>
      <c r="D9" t="s">
        <v>498</v>
      </c>
      <c r="E9">
        <v>1350000</v>
      </c>
      <c r="F9">
        <v>750000</v>
      </c>
      <c r="G9">
        <v>750000</v>
      </c>
    </row>
    <row r="10" spans="1:7" x14ac:dyDescent="0.35">
      <c r="A10" t="s">
        <v>22</v>
      </c>
      <c r="B10">
        <v>10</v>
      </c>
      <c r="C10" t="s">
        <v>39</v>
      </c>
      <c r="D10" t="s">
        <v>499</v>
      </c>
      <c r="E10">
        <v>19888</v>
      </c>
      <c r="F10">
        <v>128777</v>
      </c>
      <c r="G10">
        <v>198882</v>
      </c>
    </row>
    <row r="11" spans="1:7" x14ac:dyDescent="0.35">
      <c r="A11" t="s">
        <v>22</v>
      </c>
      <c r="B11">
        <v>13</v>
      </c>
      <c r="C11" t="s">
        <v>502</v>
      </c>
      <c r="D11" t="s">
        <v>503</v>
      </c>
      <c r="E11">
        <v>12888</v>
      </c>
      <c r="F11">
        <v>1040000</v>
      </c>
      <c r="G11">
        <v>5010000</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90527-C21D-4BE4-8FC1-A877E00D058A}">
  <dimension ref="A2:B7"/>
  <sheetViews>
    <sheetView workbookViewId="0">
      <selection activeCell="A2" sqref="A2:B7"/>
    </sheetView>
  </sheetViews>
  <sheetFormatPr defaultRowHeight="14.5" x14ac:dyDescent="0.35"/>
  <cols>
    <col min="1" max="1" width="12.36328125" bestFit="1" customWidth="1"/>
    <col min="2" max="2" width="14" bestFit="1" customWidth="1"/>
  </cols>
  <sheetData>
    <row r="2" spans="1:2" x14ac:dyDescent="0.35">
      <c r="A2" s="15" t="s">
        <v>673</v>
      </c>
      <c r="B2" s="15"/>
    </row>
    <row r="3" spans="1:2" x14ac:dyDescent="0.35">
      <c r="A3" s="11" t="s">
        <v>663</v>
      </c>
      <c r="B3" t="s">
        <v>669</v>
      </c>
    </row>
    <row r="4" spans="1:2" x14ac:dyDescent="0.35">
      <c r="A4" s="12" t="s">
        <v>58</v>
      </c>
      <c r="B4">
        <v>396480</v>
      </c>
    </row>
    <row r="5" spans="1:2" x14ac:dyDescent="0.35">
      <c r="A5" s="12" t="s">
        <v>28</v>
      </c>
      <c r="B5">
        <v>100000</v>
      </c>
    </row>
    <row r="6" spans="1:2" x14ac:dyDescent="0.35">
      <c r="A6" s="12" t="s">
        <v>23</v>
      </c>
      <c r="B6">
        <v>18051</v>
      </c>
    </row>
    <row r="7" spans="1:2" x14ac:dyDescent="0.35">
      <c r="A7" s="12" t="s">
        <v>664</v>
      </c>
      <c r="B7">
        <v>514531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82B3F-2671-4F36-87F9-9A959F4FC6D3}">
  <dimension ref="A1:I10"/>
  <sheetViews>
    <sheetView workbookViewId="0">
      <selection sqref="A1:I10"/>
    </sheetView>
  </sheetViews>
  <sheetFormatPr defaultRowHeight="14.5" x14ac:dyDescent="0.35"/>
  <cols>
    <col min="1" max="1" width="13.36328125" bestFit="1" customWidth="1"/>
    <col min="2" max="2" width="14.6328125" bestFit="1" customWidth="1"/>
    <col min="3" max="3" width="31.90625" bestFit="1" customWidth="1"/>
    <col min="4" max="4" width="15.453125" bestFit="1" customWidth="1"/>
    <col min="5" max="5" width="18.36328125" bestFit="1" customWidth="1"/>
    <col min="6" max="6" width="14.08984375" bestFit="1" customWidth="1"/>
    <col min="7" max="7" width="9.90625" bestFit="1" customWidth="1"/>
    <col min="8" max="8" width="18.26953125" bestFit="1" customWidth="1"/>
    <col min="9" max="9" width="25.453125" bestFit="1" customWidth="1"/>
  </cols>
  <sheetData>
    <row r="1" spans="1:9" x14ac:dyDescent="0.35">
      <c r="A1" t="s">
        <v>0</v>
      </c>
      <c r="B1" t="s">
        <v>8</v>
      </c>
      <c r="C1" t="s">
        <v>9</v>
      </c>
      <c r="D1" t="s">
        <v>486</v>
      </c>
      <c r="E1" t="s">
        <v>487</v>
      </c>
      <c r="F1" t="s">
        <v>10</v>
      </c>
      <c r="G1" t="s">
        <v>11</v>
      </c>
      <c r="H1" t="s">
        <v>12</v>
      </c>
      <c r="I1" t="s">
        <v>13</v>
      </c>
    </row>
    <row r="2" spans="1:9" x14ac:dyDescent="0.35">
      <c r="A2" t="s">
        <v>17</v>
      </c>
      <c r="B2" t="s">
        <v>22</v>
      </c>
      <c r="C2" t="s">
        <v>33</v>
      </c>
      <c r="D2">
        <v>3</v>
      </c>
      <c r="E2" t="s">
        <v>488</v>
      </c>
      <c r="F2" t="s">
        <v>58</v>
      </c>
      <c r="G2">
        <v>139240</v>
      </c>
      <c r="H2" s="1">
        <v>43663</v>
      </c>
      <c r="I2" t="s">
        <v>489</v>
      </c>
    </row>
    <row r="3" spans="1:9" x14ac:dyDescent="0.35">
      <c r="A3" t="s">
        <v>17</v>
      </c>
      <c r="B3" t="s">
        <v>22</v>
      </c>
      <c r="C3" t="s">
        <v>33</v>
      </c>
      <c r="D3">
        <v>3</v>
      </c>
      <c r="E3" t="s">
        <v>488</v>
      </c>
      <c r="F3" t="s">
        <v>58</v>
      </c>
      <c r="G3">
        <v>139240</v>
      </c>
      <c r="H3" s="1">
        <v>43486</v>
      </c>
      <c r="I3" t="s">
        <v>489</v>
      </c>
    </row>
    <row r="4" spans="1:9" x14ac:dyDescent="0.35">
      <c r="A4" t="s">
        <v>29</v>
      </c>
      <c r="B4" t="s">
        <v>22</v>
      </c>
      <c r="C4" t="s">
        <v>490</v>
      </c>
      <c r="D4">
        <v>1</v>
      </c>
      <c r="E4" t="s">
        <v>21</v>
      </c>
      <c r="F4" t="s">
        <v>23</v>
      </c>
      <c r="G4">
        <v>2200</v>
      </c>
      <c r="H4" s="1">
        <v>43819</v>
      </c>
      <c r="I4" t="s">
        <v>489</v>
      </c>
    </row>
    <row r="5" spans="1:9" x14ac:dyDescent="0.35">
      <c r="A5" t="s">
        <v>36</v>
      </c>
      <c r="B5" t="s">
        <v>22</v>
      </c>
      <c r="C5" t="s">
        <v>490</v>
      </c>
      <c r="D5">
        <v>1</v>
      </c>
      <c r="E5" t="s">
        <v>21</v>
      </c>
      <c r="F5" t="s">
        <v>23</v>
      </c>
      <c r="G5">
        <v>4500</v>
      </c>
      <c r="H5" s="1">
        <v>43490</v>
      </c>
      <c r="I5" t="s">
        <v>489</v>
      </c>
    </row>
    <row r="6" spans="1:9" x14ac:dyDescent="0.35">
      <c r="A6" t="s">
        <v>41</v>
      </c>
      <c r="B6" t="s">
        <v>22</v>
      </c>
      <c r="C6" t="s">
        <v>33</v>
      </c>
      <c r="D6">
        <v>3</v>
      </c>
      <c r="E6" t="s">
        <v>488</v>
      </c>
      <c r="F6" t="s">
        <v>58</v>
      </c>
      <c r="G6">
        <v>118000</v>
      </c>
      <c r="H6" s="1">
        <v>43539</v>
      </c>
      <c r="I6" t="s">
        <v>489</v>
      </c>
    </row>
    <row r="7" spans="1:9" x14ac:dyDescent="0.35">
      <c r="A7" t="s">
        <v>45</v>
      </c>
      <c r="B7" t="s">
        <v>22</v>
      </c>
      <c r="C7" t="s">
        <v>490</v>
      </c>
      <c r="D7">
        <v>1</v>
      </c>
      <c r="E7" t="s">
        <v>21</v>
      </c>
      <c r="F7" t="s">
        <v>23</v>
      </c>
      <c r="G7">
        <v>2800</v>
      </c>
      <c r="H7" s="1">
        <v>43613</v>
      </c>
      <c r="I7" t="s">
        <v>489</v>
      </c>
    </row>
    <row r="8" spans="1:9" x14ac:dyDescent="0.35">
      <c r="A8" t="s">
        <v>49</v>
      </c>
      <c r="B8" t="s">
        <v>22</v>
      </c>
      <c r="C8" t="s">
        <v>490</v>
      </c>
      <c r="D8">
        <v>1</v>
      </c>
      <c r="E8" t="s">
        <v>21</v>
      </c>
      <c r="F8" t="s">
        <v>23</v>
      </c>
      <c r="G8">
        <v>3241</v>
      </c>
      <c r="H8" s="1">
        <v>43490</v>
      </c>
      <c r="I8" t="s">
        <v>489</v>
      </c>
    </row>
    <row r="9" spans="1:9" x14ac:dyDescent="0.35">
      <c r="A9" t="s">
        <v>51</v>
      </c>
      <c r="B9" t="s">
        <v>22</v>
      </c>
      <c r="C9" t="s">
        <v>35</v>
      </c>
      <c r="D9">
        <v>2</v>
      </c>
      <c r="E9" t="s">
        <v>27</v>
      </c>
      <c r="F9" t="s">
        <v>28</v>
      </c>
      <c r="G9">
        <v>100000</v>
      </c>
      <c r="H9" s="1">
        <v>43565</v>
      </c>
      <c r="I9" t="s">
        <v>489</v>
      </c>
    </row>
    <row r="10" spans="1:9" x14ac:dyDescent="0.35">
      <c r="A10" t="s">
        <v>55</v>
      </c>
      <c r="B10" t="s">
        <v>22</v>
      </c>
      <c r="C10" t="s">
        <v>490</v>
      </c>
      <c r="D10">
        <v>1</v>
      </c>
      <c r="E10" t="s">
        <v>21</v>
      </c>
      <c r="F10" t="s">
        <v>23</v>
      </c>
      <c r="G10">
        <v>5310</v>
      </c>
      <c r="H10" s="1">
        <v>43805</v>
      </c>
      <c r="I10" t="s">
        <v>489</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13AAA-B85D-4B30-AC11-B5249BB3FAC1}">
  <dimension ref="A2:D7"/>
  <sheetViews>
    <sheetView workbookViewId="0">
      <selection activeCell="D4" sqref="D4"/>
    </sheetView>
  </sheetViews>
  <sheetFormatPr defaultRowHeight="14.5" x14ac:dyDescent="0.35"/>
  <cols>
    <col min="1" max="1" width="12.36328125" bestFit="1" customWidth="1"/>
    <col min="2" max="2" width="14" bestFit="1" customWidth="1"/>
    <col min="4" max="4" width="11.36328125" customWidth="1"/>
  </cols>
  <sheetData>
    <row r="2" spans="1:4" x14ac:dyDescent="0.35">
      <c r="A2" s="13" t="s">
        <v>683</v>
      </c>
      <c r="B2" s="13"/>
      <c r="D2" t="s">
        <v>689</v>
      </c>
    </row>
    <row r="3" spans="1:4" x14ac:dyDescent="0.35">
      <c r="A3" s="11" t="s">
        <v>663</v>
      </c>
      <c r="B3" t="s">
        <v>669</v>
      </c>
    </row>
    <row r="4" spans="1:4" x14ac:dyDescent="0.35">
      <c r="A4" s="12" t="s">
        <v>58</v>
      </c>
      <c r="B4">
        <v>13041253.300000001</v>
      </c>
    </row>
    <row r="5" spans="1:4" x14ac:dyDescent="0.35">
      <c r="A5" s="12" t="s">
        <v>28</v>
      </c>
      <c r="B5">
        <v>3531629.3099999991</v>
      </c>
    </row>
    <row r="6" spans="1:4" x14ac:dyDescent="0.35">
      <c r="A6" s="12" t="s">
        <v>23</v>
      </c>
      <c r="B6">
        <v>18507270.640000015</v>
      </c>
    </row>
    <row r="7" spans="1:4" x14ac:dyDescent="0.35">
      <c r="A7" s="12" t="s">
        <v>664</v>
      </c>
      <c r="B7">
        <v>35080153.250000015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18CB-7463-4634-8B45-908A455025CD}">
  <dimension ref="A1:S971"/>
  <sheetViews>
    <sheetView topLeftCell="A2" workbookViewId="0">
      <selection sqref="A1:S971"/>
    </sheetView>
  </sheetViews>
  <sheetFormatPr defaultRowHeight="14.5" x14ac:dyDescent="0.35"/>
  <cols>
    <col min="1" max="1" width="13.36328125" bestFit="1" customWidth="1"/>
    <col min="2" max="2" width="53.81640625" bestFit="1" customWidth="1"/>
    <col min="3" max="3" width="14.08984375" bestFit="1" customWidth="1"/>
    <col min="4" max="4" width="17.81640625" bestFit="1" customWidth="1"/>
    <col min="5" max="5" width="17" bestFit="1" customWidth="1"/>
    <col min="6" max="6" width="16.26953125" bestFit="1" customWidth="1"/>
    <col min="7" max="7" width="12" bestFit="1" customWidth="1"/>
    <col min="8" max="8" width="15.6328125" bestFit="1" customWidth="1"/>
    <col min="9" max="9" width="14.6328125" bestFit="1" customWidth="1"/>
    <col min="10" max="10" width="31.90625" bestFit="1" customWidth="1"/>
    <col min="11" max="11" width="14.08984375" bestFit="1" customWidth="1"/>
    <col min="12" max="12" width="10.81640625" bestFit="1" customWidth="1"/>
    <col min="13" max="13" width="18.26953125" bestFit="1" customWidth="1"/>
    <col min="14" max="14" width="25.453125" bestFit="1" customWidth="1"/>
    <col min="15" max="15" width="16.08984375" bestFit="1" customWidth="1"/>
    <col min="16" max="16" width="38.6328125" bestFit="1" customWidth="1"/>
    <col min="17" max="17" width="19.08984375" bestFit="1" customWidth="1"/>
    <col min="18" max="18" width="15.453125" bestFit="1" customWidth="1"/>
    <col min="19" max="19" width="18.36328125" bestFit="1"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486</v>
      </c>
      <c r="S1" t="s">
        <v>487</v>
      </c>
    </row>
    <row r="2" spans="1:19" x14ac:dyDescent="0.35">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9" x14ac:dyDescent="0.35">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9" x14ac:dyDescent="0.35">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9" x14ac:dyDescent="0.35">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9" x14ac:dyDescent="0.35">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9" x14ac:dyDescent="0.35">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9" x14ac:dyDescent="0.35">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9" x14ac:dyDescent="0.35">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9" x14ac:dyDescent="0.35">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9" x14ac:dyDescent="0.35">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9" x14ac:dyDescent="0.35">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9" x14ac:dyDescent="0.35">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9" x14ac:dyDescent="0.35">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9" x14ac:dyDescent="0.35">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9" x14ac:dyDescent="0.35">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5">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5">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5">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5">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5">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5">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5">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5">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5">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5">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5">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5">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5">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5">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5">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5">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5">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5">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5">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5">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5">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5">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5">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5">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5">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5">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5">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5">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5">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5">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5">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5">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5">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5">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5">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5">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5">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5">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5">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5">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5">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5">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5">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5">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5">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5">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5">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5">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5">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5">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5">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5">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5">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5">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5">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5">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5">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5">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5">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5">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5">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5">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5">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5">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5">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5">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5">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5">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5">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5">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5">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5">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5">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5">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5">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5">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5">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5">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5">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5">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5">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5">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5">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5">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5">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5">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5">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5">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5">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5">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5">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5">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5">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5">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5">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5">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5">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5">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5">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5">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5">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5">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5">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5">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5">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5">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5">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5">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5">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5">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5">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5">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5">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5">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5">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5">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5">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5">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5">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5">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5">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5">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5">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5">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5">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5">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5">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5">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5">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5">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5">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5">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5">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5">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5">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5">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5">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5">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5">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5">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5">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5">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5">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5">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5">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5">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5">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5">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5">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5">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5">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5">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5">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5">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5">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5">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5">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5">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5">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5">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5">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5">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5">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5">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5">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5">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5">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5">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5">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5">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5">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5">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5">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5">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5">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5">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5">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5">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5">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5">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5">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5">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5">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5">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5">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5">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5">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5">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5">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5">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5">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5">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5">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5">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5">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5">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5">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5">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5">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5">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5">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5">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5">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5">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5">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5">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5">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5">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5">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5">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5">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5">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5">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5">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5">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5">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5">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5">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5">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5">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5">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5">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5">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5">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5">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35">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35">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35">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35">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5">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5">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5">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5">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5">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5">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5">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5">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5">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5">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5">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5">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5">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5">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5">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5">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5">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5">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5">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5">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5">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5">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5">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5">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5">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5">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5">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5">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5">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5">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5">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5">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35">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5">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5">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5">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5">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5">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5">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5">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5">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5">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5">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5">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5">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5">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5">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5">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5">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5">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5">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5">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35">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35">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35">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5">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5">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5">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5">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5">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5">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5">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5">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5">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5">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5">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5">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5">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5">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5">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5">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5">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5">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5">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5">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5">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5">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5">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5">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5">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5">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5">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5">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5">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5">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5">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5">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5">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5">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5">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5">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35">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5">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5">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5">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5">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5">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5">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5">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5">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5">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5">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5">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5">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5">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5">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5">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5">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5">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5">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5">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5">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5">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5">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5">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5">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5">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5">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5">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5">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5">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5">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5">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5">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5">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5">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5">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5">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5">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5">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5">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5">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5">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5">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5">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5">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5">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5">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5">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5">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5">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5">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5">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5">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5">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5">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5">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5">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5">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5">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5">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5">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5">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5">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5">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5">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5">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5">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5">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5">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5">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5">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5">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5">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5">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5">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5">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5">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5">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5">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5">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5">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5">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5">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5">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5">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5">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5">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5">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5">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5">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5">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35">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5">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5">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5">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5">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5">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5">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5">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5">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5">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5">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5">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5">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5">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5">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5">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5">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5">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5">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5">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5">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5">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5">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5">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5">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5">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5">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5">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5">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5">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5">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5">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5">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5">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5">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5">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5">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5">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5">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5">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5">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35">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5">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5">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5">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5">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5">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5">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5">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5">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5">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5">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5">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5">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5">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35">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5">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5">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5">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5">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5">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5">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5">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5">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5">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5">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5">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5">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5">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5">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5">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5">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5">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5">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5">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5">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5">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5">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5">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5">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5">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5">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5">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5">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5">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5">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5">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5">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5">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5">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5">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5">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5">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5">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5">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5">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5">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5">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5">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5">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5">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5">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5">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5">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5">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5">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5">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5">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5">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5">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5">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5">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35">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35">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35">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35">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35">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35">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35">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35">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5">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5">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5">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5">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5">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5">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35">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5">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5">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5">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5">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5">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5">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5">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5">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5">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5">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5">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5">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5">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5">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5">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5">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5">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5">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5">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5">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5">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5">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5">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5">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5">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5">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5">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5">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5">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5">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5">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5">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5">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5">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5">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5">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5">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5">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5">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5">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5">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5">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5">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5">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5">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5">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5">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5">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5">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5">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5">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5">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5">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5">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5">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5">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5">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5">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5">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5">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5">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5">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5">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5">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5">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5">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5">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5">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5">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5">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5">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5">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5">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5">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5">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5">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5">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5">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5">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5">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5">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5">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5">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5">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5">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5">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5">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5">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5">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5">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5">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5">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5">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5">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5">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5">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5">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5">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5">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5">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5">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5">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5">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5">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5">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5">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5">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5">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5">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5">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5">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5">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5">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5">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5">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5">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5">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5">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5">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5">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5">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5">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5">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5">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5">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5">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5">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5">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5">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5">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5">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5">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5">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5">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5">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5">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5">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5">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5">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5">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5">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5">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5">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5">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5">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5">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5">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5">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5">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5">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5">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5">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5">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5">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5">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5">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5">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5">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5">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5">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5">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5">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5">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5">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5">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5">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5">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5">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5">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5">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5">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5">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5">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5">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5">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5">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5">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5">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5">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5">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5">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5">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5">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35">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5">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5">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5">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5">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5">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5">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5">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5">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5">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5">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5">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5">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5">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5">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5">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5">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5">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5">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5">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5">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5">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5">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5">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5">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5">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5">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5">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5">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5">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35">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5">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5">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35">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5">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5">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5">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5">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5">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5">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5">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5">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5">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5">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5">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5">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5">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5">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5">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5">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5">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5">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5">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5">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5">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5">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5">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5">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5">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5">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5">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5">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5">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5">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5">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5">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5">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5">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5">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5">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5">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5">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5">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5">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35">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5">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35">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35">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5">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5">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5">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5">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5">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5">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5">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5">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5">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5">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5">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5">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5">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5">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5">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5">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5">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5">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5">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5">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5">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5">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5">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5">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5">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5">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5">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5">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5">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5">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5">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5">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5">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5">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5">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5">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5">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5">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5">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5">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5">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5">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5">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5">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5">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5">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5">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5">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5">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5">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5">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5">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5">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5">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5">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5">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5">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5">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5">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5">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5">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5">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5">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5">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5">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5">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5">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5">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5">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5">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5">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5">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5">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5">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5">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5">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5">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5">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5">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5">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5">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5">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5">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5">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5">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5">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5">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5">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5">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5">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5">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5">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5">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5">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5">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5">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5">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5">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5">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5">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5">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5">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5">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5">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5">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5">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5">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5">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5">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5">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5">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5">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5">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5">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5">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5">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5">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5">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5">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5">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5">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5">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5">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5">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5">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5">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5">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5">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5">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5">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5">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5">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5">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5">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5">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5">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5">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5">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5">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5">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5">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5">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5">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5">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5">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9" x14ac:dyDescent="0.35">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9" x14ac:dyDescent="0.35">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row r="963" spans="1:19" x14ac:dyDescent="0.35">
      <c r="A963" t="s">
        <v>17</v>
      </c>
      <c r="D963" s="1"/>
      <c r="E963" s="1"/>
      <c r="I963" t="s">
        <v>22</v>
      </c>
      <c r="J963" t="s">
        <v>33</v>
      </c>
      <c r="K963" t="s">
        <v>58</v>
      </c>
      <c r="L963">
        <v>139240</v>
      </c>
      <c r="M963" s="1">
        <v>43663</v>
      </c>
      <c r="N963" t="s">
        <v>489</v>
      </c>
      <c r="Q963" s="1"/>
      <c r="R963">
        <v>3</v>
      </c>
      <c r="S963" t="s">
        <v>488</v>
      </c>
    </row>
    <row r="964" spans="1:19" x14ac:dyDescent="0.35">
      <c r="A964" t="s">
        <v>17</v>
      </c>
      <c r="D964" s="1"/>
      <c r="E964" s="1"/>
      <c r="I964" t="s">
        <v>22</v>
      </c>
      <c r="J964" t="s">
        <v>33</v>
      </c>
      <c r="K964" t="s">
        <v>58</v>
      </c>
      <c r="L964">
        <v>139240</v>
      </c>
      <c r="M964" s="1">
        <v>43486</v>
      </c>
      <c r="N964" t="s">
        <v>489</v>
      </c>
      <c r="Q964" s="1"/>
      <c r="R964">
        <v>3</v>
      </c>
      <c r="S964" t="s">
        <v>488</v>
      </c>
    </row>
    <row r="965" spans="1:19" x14ac:dyDescent="0.35">
      <c r="A965" t="s">
        <v>29</v>
      </c>
      <c r="D965" s="1"/>
      <c r="E965" s="1"/>
      <c r="I965" t="s">
        <v>22</v>
      </c>
      <c r="J965" t="s">
        <v>490</v>
      </c>
      <c r="K965" t="s">
        <v>23</v>
      </c>
      <c r="L965">
        <v>2200</v>
      </c>
      <c r="M965" s="1">
        <v>43819</v>
      </c>
      <c r="N965" t="s">
        <v>489</v>
      </c>
      <c r="Q965" s="1"/>
      <c r="R965">
        <v>1</v>
      </c>
      <c r="S965" t="s">
        <v>21</v>
      </c>
    </row>
    <row r="966" spans="1:19" x14ac:dyDescent="0.35">
      <c r="A966" t="s">
        <v>36</v>
      </c>
      <c r="D966" s="1"/>
      <c r="E966" s="1"/>
      <c r="I966" t="s">
        <v>22</v>
      </c>
      <c r="J966" t="s">
        <v>490</v>
      </c>
      <c r="K966" t="s">
        <v>23</v>
      </c>
      <c r="L966">
        <v>4500</v>
      </c>
      <c r="M966" s="1">
        <v>43490</v>
      </c>
      <c r="N966" t="s">
        <v>489</v>
      </c>
      <c r="Q966" s="1"/>
      <c r="R966">
        <v>1</v>
      </c>
      <c r="S966" t="s">
        <v>21</v>
      </c>
    </row>
    <row r="967" spans="1:19" x14ac:dyDescent="0.35">
      <c r="A967" t="s">
        <v>41</v>
      </c>
      <c r="D967" s="1"/>
      <c r="E967" s="1"/>
      <c r="I967" t="s">
        <v>22</v>
      </c>
      <c r="J967" t="s">
        <v>33</v>
      </c>
      <c r="K967" t="s">
        <v>58</v>
      </c>
      <c r="L967">
        <v>118000</v>
      </c>
      <c r="M967" s="1">
        <v>43539</v>
      </c>
      <c r="N967" t="s">
        <v>489</v>
      </c>
      <c r="Q967" s="1"/>
      <c r="R967">
        <v>3</v>
      </c>
      <c r="S967" t="s">
        <v>488</v>
      </c>
    </row>
    <row r="968" spans="1:19" x14ac:dyDescent="0.35">
      <c r="A968" t="s">
        <v>45</v>
      </c>
      <c r="D968" s="1"/>
      <c r="E968" s="1"/>
      <c r="I968" t="s">
        <v>22</v>
      </c>
      <c r="J968" t="s">
        <v>490</v>
      </c>
      <c r="K968" t="s">
        <v>23</v>
      </c>
      <c r="L968">
        <v>2800</v>
      </c>
      <c r="M968" s="1">
        <v>43613</v>
      </c>
      <c r="N968" t="s">
        <v>489</v>
      </c>
      <c r="Q968" s="1"/>
      <c r="R968">
        <v>1</v>
      </c>
      <c r="S968" t="s">
        <v>21</v>
      </c>
    </row>
    <row r="969" spans="1:19" x14ac:dyDescent="0.35">
      <c r="A969" t="s">
        <v>49</v>
      </c>
      <c r="D969" s="1"/>
      <c r="E969" s="1"/>
      <c r="I969" t="s">
        <v>22</v>
      </c>
      <c r="J969" t="s">
        <v>490</v>
      </c>
      <c r="K969" t="s">
        <v>23</v>
      </c>
      <c r="L969">
        <v>3241</v>
      </c>
      <c r="M969" s="1">
        <v>43490</v>
      </c>
      <c r="N969" t="s">
        <v>489</v>
      </c>
      <c r="Q969" s="1"/>
      <c r="R969">
        <v>1</v>
      </c>
      <c r="S969" t="s">
        <v>21</v>
      </c>
    </row>
    <row r="970" spans="1:19" x14ac:dyDescent="0.35">
      <c r="A970" t="s">
        <v>51</v>
      </c>
      <c r="D970" s="1"/>
      <c r="E970" s="1"/>
      <c r="I970" t="s">
        <v>22</v>
      </c>
      <c r="J970" t="s">
        <v>35</v>
      </c>
      <c r="K970" t="s">
        <v>28</v>
      </c>
      <c r="L970">
        <v>100000</v>
      </c>
      <c r="M970" s="1">
        <v>43565</v>
      </c>
      <c r="N970" t="s">
        <v>489</v>
      </c>
      <c r="Q970" s="1"/>
      <c r="R970">
        <v>2</v>
      </c>
      <c r="S970" t="s">
        <v>27</v>
      </c>
    </row>
    <row r="971" spans="1:19" x14ac:dyDescent="0.35">
      <c r="A971" t="s">
        <v>55</v>
      </c>
      <c r="D971" s="1"/>
      <c r="E971" s="1"/>
      <c r="I971" t="s">
        <v>22</v>
      </c>
      <c r="J971" t="s">
        <v>490</v>
      </c>
      <c r="K971" t="s">
        <v>23</v>
      </c>
      <c r="L971">
        <v>5310</v>
      </c>
      <c r="M971" s="1">
        <v>43805</v>
      </c>
      <c r="N971" t="s">
        <v>489</v>
      </c>
      <c r="Q971" s="1"/>
      <c r="R971">
        <v>1</v>
      </c>
      <c r="S971" t="s">
        <v>21</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03BEE-158A-45D3-922E-EE7FE90FFEF4}">
  <dimension ref="A1:Q962"/>
  <sheetViews>
    <sheetView workbookViewId="0">
      <selection sqref="A1:Q962"/>
    </sheetView>
  </sheetViews>
  <sheetFormatPr defaultRowHeight="14.5" x14ac:dyDescent="0.35"/>
  <cols>
    <col min="1" max="1" width="13.36328125" bestFit="1" customWidth="1"/>
    <col min="2" max="2" width="53.81640625" bestFit="1" customWidth="1"/>
    <col min="3" max="3" width="14.08984375" bestFit="1" customWidth="1"/>
    <col min="4" max="4" width="17.81640625" bestFit="1" customWidth="1"/>
    <col min="5" max="5" width="17" bestFit="1" customWidth="1"/>
    <col min="6" max="6" width="16.26953125" bestFit="1" customWidth="1"/>
    <col min="7" max="7" width="12" bestFit="1" customWidth="1"/>
    <col min="8" max="8" width="15.6328125" bestFit="1" customWidth="1"/>
    <col min="9" max="9" width="14.6328125" bestFit="1" customWidth="1"/>
    <col min="10" max="10" width="31.90625" bestFit="1" customWidth="1"/>
    <col min="11" max="11" width="14.08984375" bestFit="1" customWidth="1"/>
    <col min="12" max="12" width="10.81640625" bestFit="1" customWidth="1"/>
    <col min="13" max="13" width="18.26953125" bestFit="1" customWidth="1"/>
    <col min="14" max="14" width="25.453125" bestFit="1" customWidth="1"/>
    <col min="15" max="15" width="16.08984375" bestFit="1" customWidth="1"/>
    <col min="16" max="16" width="38.6328125" bestFit="1" customWidth="1"/>
    <col min="17" max="17" width="19.08984375" bestFit="1"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5">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35">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5">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35">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5">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5">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5">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5">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5">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5">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5">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5">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5">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5">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5">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5">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5">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5">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5">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5">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5">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5">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5">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5">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5">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5">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5">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5">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5">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5">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5">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5">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5">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5">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5">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5">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5">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5">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5">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5">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5">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5">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5">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5">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5">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5">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5">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5">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5">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5">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5">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5">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5">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5">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5">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5">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5">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5">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5">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5">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5">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5">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5">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5">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5">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5">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5">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5">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5">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5">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5">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5">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5">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5">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5">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5">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5">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5">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5">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5">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5">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5">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5">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5">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5">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5">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5">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5">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5">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5">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5">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5">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5">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5">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5">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5">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5">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5">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5">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5">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5">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5">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5">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5">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5">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5">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5">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5">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5">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5">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5">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5">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5">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5">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5">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5">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5">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5">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5">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5">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5">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5">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5">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5">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5">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5">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5">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5">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5">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5">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5">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5">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5">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5">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5">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5">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5">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5">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5">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5">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5">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5">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5">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5">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5">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5">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5">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5">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5">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5">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5">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5">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5">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5">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5">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5">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5">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5">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5">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5">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5">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5">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5">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5">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5">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5">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5">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5">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5">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5">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5">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5">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5">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5">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5">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5">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5">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5">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5">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5">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5">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5">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5">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5">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5">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5">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5">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5">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5">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5">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5">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5">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5">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5">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5">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5">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5">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5">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5">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5">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5">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5">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5">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5">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5">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5">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5">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5">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5">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5">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5">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5">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5">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5">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5">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5">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5">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5">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5">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5">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5">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5">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5">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5">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5">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5">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5">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5">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5">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5">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5">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5">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5">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5">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5">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5">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5">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5">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5">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35">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35">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35">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35">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5">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5">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5">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5">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5">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5">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5">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5">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5">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5">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5">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5">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5">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5">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5">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5">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5">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5">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5">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5">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5">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5">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5">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5">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5">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5">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5">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5">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5">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5">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5">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5">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35">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5">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5">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5">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5">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5">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5">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5">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5">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5">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5">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5">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5">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5">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5">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5">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5">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5">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5">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5">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35">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35">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35">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5">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5">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5">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5">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5">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5">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5">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5">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5">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5">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5">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5">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5">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5">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5">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5">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5">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5">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5">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5">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5">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5">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5">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5">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5">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5">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5">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5">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5">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5">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5">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5">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5">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5">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5">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5">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35">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5">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5">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5">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5">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5">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5">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5">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5">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5">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5">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5">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5">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5">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5">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5">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5">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5">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5">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5">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5">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5">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5">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5">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5">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5">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5">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5">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5">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5">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5">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5">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5">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5">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5">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5">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5">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5">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5">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5">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5">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5">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5">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5">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5">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5">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5">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5">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5">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5">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5">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5">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5">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5">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5">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5">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5">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5">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5">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5">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5">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5">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5">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5">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5">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5">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5">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5">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5">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5">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5">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5">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5">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5">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5">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5">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5">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5">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5">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5">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5">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5">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5">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5">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5">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5">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5">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5">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5">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5">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5">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35">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5">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5">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5">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5">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5">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5">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5">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5">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5">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5">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5">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5">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5">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5">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5">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5">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5">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5">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5">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5">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5">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5">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5">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5">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5">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5">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5">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5">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5">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5">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5">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5">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5">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5">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5">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5">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5">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5">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5">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5">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35">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5">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5">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5">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5">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5">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5">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5">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5">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5">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5">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5">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5">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5">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35">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5">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5">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5">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5">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5">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5">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5">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5">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5">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5">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5">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5">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5">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5">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5">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5">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5">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5">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5">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5">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5">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5">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5">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5">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5">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5">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5">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5">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5">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5">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5">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5">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5">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5">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5">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5">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5">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5">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5">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5">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5">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5">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5">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5">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5">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5">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5">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5">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5">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5">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5">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5">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5">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5">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5">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5">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35">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35">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35">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35">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35">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35">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35">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35">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5">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5">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5">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5">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5">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5">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35">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5">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5">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5">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5">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5">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5">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5">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5">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5">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5">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5">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5">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5">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5">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5">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5">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5">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5">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5">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5">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5">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5">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5">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5">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5">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5">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5">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5">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5">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5">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5">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5">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5">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5">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5">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5">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5">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5">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5">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5">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5">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5">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5">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5">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5">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5">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5">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5">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5">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5">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5">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5">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5">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5">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5">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5">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5">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5">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5">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5">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5">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5">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5">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5">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5">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5">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5">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5">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5">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5">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5">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5">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5">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5">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5">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5">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5">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5">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5">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5">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5">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5">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5">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5">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5">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5">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5">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5">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5">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5">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5">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5">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5">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5">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5">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5">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5">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5">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5">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5">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5">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5">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5">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5">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5">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5">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5">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5">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5">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5">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5">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5">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5">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5">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5">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5">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5">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5">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5">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5">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5">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5">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5">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5">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5">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5">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5">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5">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5">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5">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5">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5">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5">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5">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5">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5">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5">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5">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5">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5">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5">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5">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5">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5">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5">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5">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5">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5">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5">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5">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5">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5">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5">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5">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5">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5">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5">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5">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5">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5">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5">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5">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5">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5">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5">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5">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5">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5">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5">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5">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5">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5">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5">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5">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5">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5">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5">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5">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5">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5">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5">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5">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5">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35">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5">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5">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5">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5">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5">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5">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5">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5">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5">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5">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5">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5">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5">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5">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5">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5">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5">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5">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5">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5">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5">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5">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5">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5">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5">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5">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5">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5">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5">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35">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5">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5">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35">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5">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5">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5">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5">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5">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5">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5">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5">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5">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5">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5">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5">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5">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5">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5">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5">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5">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5">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5">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5">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5">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5">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5">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5">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5">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5">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5">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5">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5">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5">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5">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5">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5">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5">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5">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5">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5">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5">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5">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5">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35">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5">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35">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35">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5">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5">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5">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5">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5">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5">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5">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5">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5">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5">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5">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5">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5">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5">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5">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5">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5">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5">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5">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5">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5">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5">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5">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5">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5">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5">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5">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5">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5">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5">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5">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5">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5">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5">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5">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5">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5">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5">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5">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5">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5">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5">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5">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5">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5">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5">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5">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5">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5">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5">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5">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5">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5">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5">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5">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5">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5">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5">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5">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5">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5">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5">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5">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5">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5">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5">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5">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5">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5">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5">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5">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5">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5">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5">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5">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5">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5">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5">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5">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5">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5">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5">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5">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5">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5">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5">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5">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5">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5">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5">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5">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5">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5">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5">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5">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5">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5">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5">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5">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5">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5">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5">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5">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5">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5">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5">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5">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5">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5">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5">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5">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5">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5">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5">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5">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5">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5">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5">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5">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5">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5">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5">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5">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5">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5">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5">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5">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5">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5">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5">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5">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5">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5">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5">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5">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5">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5">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5">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5">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5">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5">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5">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5">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5">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5">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5">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5">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F01F-E750-46B8-9B3B-42D08F955902}">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CBAF6-4EFA-48CE-92F4-58092BD17B7F}">
  <dimension ref="A1:S431"/>
  <sheetViews>
    <sheetView workbookViewId="0">
      <selection activeCell="A3" sqref="A3:S431"/>
    </sheetView>
  </sheetViews>
  <sheetFormatPr defaultRowHeight="14.5" x14ac:dyDescent="0.35"/>
  <cols>
    <col min="1" max="1" width="13.36328125" bestFit="1" customWidth="1"/>
    <col min="2" max="2" width="53.81640625" bestFit="1" customWidth="1"/>
    <col min="3" max="3" width="14.08984375" bestFit="1" customWidth="1"/>
    <col min="4" max="4" width="17.81640625" bestFit="1" customWidth="1"/>
    <col min="5" max="5" width="17" bestFit="1" customWidth="1"/>
    <col min="6" max="6" width="16.26953125" bestFit="1" customWidth="1"/>
    <col min="7" max="7" width="12" bestFit="1" customWidth="1"/>
    <col min="8" max="8" width="15.6328125" bestFit="1" customWidth="1"/>
    <col min="9" max="9" width="14.6328125" bestFit="1" customWidth="1"/>
    <col min="10" max="10" width="31.90625" bestFit="1" customWidth="1"/>
    <col min="11" max="11" width="14.08984375" bestFit="1" customWidth="1"/>
    <col min="12" max="12" width="9.90625" bestFit="1" customWidth="1"/>
    <col min="13" max="13" width="18.26953125" bestFit="1" customWidth="1"/>
    <col min="14" max="14" width="25.453125" bestFit="1" customWidth="1"/>
    <col min="15" max="15" width="16.08984375" bestFit="1" customWidth="1"/>
    <col min="16" max="16" width="38.6328125" bestFit="1" customWidth="1"/>
    <col min="17" max="17" width="19.08984375" bestFit="1" customWidth="1"/>
    <col min="18" max="18" width="15.453125" bestFit="1" customWidth="1"/>
    <col min="19" max="19" width="18.36328125" bestFit="1" customWidth="1"/>
  </cols>
  <sheetData>
    <row r="1" spans="1:19" x14ac:dyDescent="0.35">
      <c r="A1" s="16" t="s">
        <v>705</v>
      </c>
    </row>
    <row r="3" spans="1:19" x14ac:dyDescent="0.35">
      <c r="A3" t="s">
        <v>0</v>
      </c>
      <c r="B3" t="s">
        <v>1</v>
      </c>
      <c r="C3" t="s">
        <v>2</v>
      </c>
      <c r="D3" t="s">
        <v>3</v>
      </c>
      <c r="E3" t="s">
        <v>4</v>
      </c>
      <c r="F3" t="s">
        <v>5</v>
      </c>
      <c r="G3" t="s">
        <v>6</v>
      </c>
      <c r="H3" t="s">
        <v>7</v>
      </c>
      <c r="I3" t="s">
        <v>8</v>
      </c>
      <c r="J3" t="s">
        <v>9</v>
      </c>
      <c r="K3" t="s">
        <v>10</v>
      </c>
      <c r="L3" t="s">
        <v>11</v>
      </c>
      <c r="M3" t="s">
        <v>12</v>
      </c>
      <c r="N3" t="s">
        <v>13</v>
      </c>
      <c r="O3" t="s">
        <v>14</v>
      </c>
      <c r="P3" t="s">
        <v>15</v>
      </c>
      <c r="Q3" t="s">
        <v>16</v>
      </c>
      <c r="R3" t="s">
        <v>486</v>
      </c>
      <c r="S3" t="s">
        <v>487</v>
      </c>
    </row>
    <row r="4" spans="1:19" x14ac:dyDescent="0.35">
      <c r="A4" t="s">
        <v>323</v>
      </c>
      <c r="B4" t="s">
        <v>381</v>
      </c>
      <c r="C4" t="s">
        <v>19</v>
      </c>
      <c r="D4" s="1">
        <v>43655</v>
      </c>
      <c r="E4" s="1">
        <v>43746</v>
      </c>
      <c r="F4" t="s">
        <v>133</v>
      </c>
      <c r="G4">
        <v>11</v>
      </c>
      <c r="H4" t="s">
        <v>99</v>
      </c>
      <c r="I4" t="s">
        <v>22</v>
      </c>
      <c r="J4" t="s">
        <v>33</v>
      </c>
      <c r="K4" t="s">
        <v>58</v>
      </c>
      <c r="L4">
        <v>0</v>
      </c>
      <c r="M4" s="1">
        <v>43655</v>
      </c>
      <c r="N4" t="s">
        <v>24</v>
      </c>
      <c r="O4" t="s">
        <v>23</v>
      </c>
      <c r="Q4" s="1">
        <v>43852</v>
      </c>
    </row>
    <row r="5" spans="1:19" x14ac:dyDescent="0.35">
      <c r="A5" t="s">
        <v>323</v>
      </c>
      <c r="B5" t="s">
        <v>375</v>
      </c>
      <c r="C5" t="s">
        <v>19</v>
      </c>
      <c r="D5" s="1">
        <v>43549</v>
      </c>
      <c r="E5" s="1">
        <v>44279</v>
      </c>
      <c r="F5" t="s">
        <v>133</v>
      </c>
      <c r="G5">
        <v>1</v>
      </c>
      <c r="H5" t="s">
        <v>21</v>
      </c>
      <c r="I5" t="s">
        <v>22</v>
      </c>
      <c r="J5" t="s">
        <v>33</v>
      </c>
      <c r="K5" t="s">
        <v>58</v>
      </c>
      <c r="L5">
        <v>0</v>
      </c>
      <c r="M5" s="1">
        <v>43549</v>
      </c>
      <c r="N5" t="s">
        <v>24</v>
      </c>
      <c r="O5" t="s">
        <v>25</v>
      </c>
      <c r="Q5" s="1">
        <v>43852</v>
      </c>
    </row>
    <row r="6" spans="1:19" x14ac:dyDescent="0.35">
      <c r="A6" t="s">
        <v>323</v>
      </c>
      <c r="B6" t="s">
        <v>375</v>
      </c>
      <c r="C6" t="s">
        <v>19</v>
      </c>
      <c r="D6" s="1">
        <v>43549</v>
      </c>
      <c r="E6" s="1">
        <v>44279</v>
      </c>
      <c r="F6" t="s">
        <v>133</v>
      </c>
      <c r="G6">
        <v>1</v>
      </c>
      <c r="H6" t="s">
        <v>21</v>
      </c>
      <c r="I6" t="s">
        <v>22</v>
      </c>
      <c r="J6" t="s">
        <v>33</v>
      </c>
      <c r="K6" t="s">
        <v>58</v>
      </c>
      <c r="L6">
        <v>0</v>
      </c>
      <c r="M6" s="1">
        <v>43757</v>
      </c>
      <c r="N6" t="s">
        <v>24</v>
      </c>
      <c r="O6" t="s">
        <v>25</v>
      </c>
      <c r="Q6" s="1">
        <v>43852</v>
      </c>
    </row>
    <row r="7" spans="1:19" x14ac:dyDescent="0.35">
      <c r="A7" t="s">
        <v>323</v>
      </c>
      <c r="B7" t="s">
        <v>375</v>
      </c>
      <c r="C7" t="s">
        <v>19</v>
      </c>
      <c r="D7" s="1">
        <v>43549</v>
      </c>
      <c r="E7" s="1">
        <v>44279</v>
      </c>
      <c r="F7" t="s">
        <v>133</v>
      </c>
      <c r="G7">
        <v>1</v>
      </c>
      <c r="H7" t="s">
        <v>21</v>
      </c>
      <c r="I7" t="s">
        <v>22</v>
      </c>
      <c r="J7" t="s">
        <v>33</v>
      </c>
      <c r="K7" t="s">
        <v>58</v>
      </c>
      <c r="L7">
        <v>0</v>
      </c>
      <c r="M7" s="1">
        <v>43653</v>
      </c>
      <c r="N7" t="s">
        <v>24</v>
      </c>
      <c r="O7" t="s">
        <v>25</v>
      </c>
      <c r="Q7" s="1">
        <v>43852</v>
      </c>
    </row>
    <row r="8" spans="1:19" x14ac:dyDescent="0.35">
      <c r="A8" t="s">
        <v>323</v>
      </c>
      <c r="B8" t="s">
        <v>375</v>
      </c>
      <c r="C8" t="s">
        <v>19</v>
      </c>
      <c r="D8" s="1">
        <v>43549</v>
      </c>
      <c r="E8" s="1">
        <v>44279</v>
      </c>
      <c r="F8" t="s">
        <v>133</v>
      </c>
      <c r="G8">
        <v>1</v>
      </c>
      <c r="H8" t="s">
        <v>21</v>
      </c>
      <c r="I8" t="s">
        <v>22</v>
      </c>
      <c r="J8" t="s">
        <v>33</v>
      </c>
      <c r="K8" t="s">
        <v>58</v>
      </c>
      <c r="L8">
        <v>0</v>
      </c>
      <c r="M8" s="1">
        <v>44069</v>
      </c>
      <c r="N8" t="s">
        <v>24</v>
      </c>
      <c r="O8" t="s">
        <v>25</v>
      </c>
      <c r="Q8" s="1">
        <v>43852</v>
      </c>
    </row>
    <row r="9" spans="1:19" x14ac:dyDescent="0.35">
      <c r="A9" t="s">
        <v>323</v>
      </c>
      <c r="B9" t="s">
        <v>375</v>
      </c>
      <c r="C9" t="s">
        <v>19</v>
      </c>
      <c r="D9" s="1">
        <v>43549</v>
      </c>
      <c r="E9" s="1">
        <v>44279</v>
      </c>
      <c r="F9" t="s">
        <v>133</v>
      </c>
      <c r="G9">
        <v>1</v>
      </c>
      <c r="H9" t="s">
        <v>21</v>
      </c>
      <c r="I9" t="s">
        <v>22</v>
      </c>
      <c r="J9" t="s">
        <v>33</v>
      </c>
      <c r="K9" t="s">
        <v>58</v>
      </c>
      <c r="L9">
        <v>0</v>
      </c>
      <c r="M9" s="1">
        <v>43965</v>
      </c>
      <c r="N9" t="s">
        <v>24</v>
      </c>
      <c r="O9" t="s">
        <v>25</v>
      </c>
      <c r="Q9" s="1">
        <v>43852</v>
      </c>
    </row>
    <row r="10" spans="1:19" x14ac:dyDescent="0.35">
      <c r="A10" t="s">
        <v>323</v>
      </c>
      <c r="B10" t="s">
        <v>375</v>
      </c>
      <c r="C10" t="s">
        <v>19</v>
      </c>
      <c r="D10" s="1">
        <v>43549</v>
      </c>
      <c r="E10" s="1">
        <v>44279</v>
      </c>
      <c r="F10" t="s">
        <v>133</v>
      </c>
      <c r="G10">
        <v>1</v>
      </c>
      <c r="H10" t="s">
        <v>21</v>
      </c>
      <c r="I10" t="s">
        <v>22</v>
      </c>
      <c r="J10" t="s">
        <v>33</v>
      </c>
      <c r="K10" t="s">
        <v>58</v>
      </c>
      <c r="L10">
        <v>0</v>
      </c>
      <c r="M10" s="1">
        <v>43861</v>
      </c>
      <c r="N10" t="s">
        <v>24</v>
      </c>
      <c r="O10" t="s">
        <v>25</v>
      </c>
      <c r="Q10" s="1">
        <v>43852</v>
      </c>
    </row>
    <row r="11" spans="1:19" x14ac:dyDescent="0.35">
      <c r="A11" t="s">
        <v>323</v>
      </c>
      <c r="B11" t="s">
        <v>375</v>
      </c>
      <c r="C11" t="s">
        <v>19</v>
      </c>
      <c r="D11" s="1">
        <v>43549</v>
      </c>
      <c r="E11" s="1">
        <v>44279</v>
      </c>
      <c r="F11" t="s">
        <v>133</v>
      </c>
      <c r="G11">
        <v>1</v>
      </c>
      <c r="H11" t="s">
        <v>21</v>
      </c>
      <c r="I11" t="s">
        <v>22</v>
      </c>
      <c r="J11" t="s">
        <v>33</v>
      </c>
      <c r="K11" t="s">
        <v>58</v>
      </c>
      <c r="L11">
        <v>0</v>
      </c>
      <c r="M11" s="1">
        <v>44173</v>
      </c>
      <c r="N11" t="s">
        <v>24</v>
      </c>
      <c r="O11" t="s">
        <v>25</v>
      </c>
      <c r="Q11" s="1">
        <v>43852</v>
      </c>
    </row>
    <row r="12" spans="1:19" x14ac:dyDescent="0.35">
      <c r="A12" t="s">
        <v>323</v>
      </c>
      <c r="B12" t="s">
        <v>375</v>
      </c>
      <c r="C12" t="s">
        <v>19</v>
      </c>
      <c r="D12" s="1">
        <v>43549</v>
      </c>
      <c r="E12" s="1">
        <v>44279</v>
      </c>
      <c r="F12" t="s">
        <v>133</v>
      </c>
      <c r="G12">
        <v>1</v>
      </c>
      <c r="H12" t="s">
        <v>21</v>
      </c>
      <c r="I12" t="s">
        <v>22</v>
      </c>
      <c r="J12" t="s">
        <v>33</v>
      </c>
      <c r="K12" t="s">
        <v>58</v>
      </c>
      <c r="L12">
        <v>0</v>
      </c>
      <c r="M12" s="1">
        <v>44173</v>
      </c>
      <c r="N12" t="s">
        <v>24</v>
      </c>
      <c r="O12" t="s">
        <v>25</v>
      </c>
      <c r="Q12" s="1">
        <v>43852</v>
      </c>
    </row>
    <row r="13" spans="1:19" x14ac:dyDescent="0.35">
      <c r="A13" t="s">
        <v>323</v>
      </c>
      <c r="B13" t="s">
        <v>374</v>
      </c>
      <c r="C13" t="s">
        <v>31</v>
      </c>
      <c r="D13" s="1">
        <v>43551</v>
      </c>
      <c r="E13" s="1">
        <v>43734</v>
      </c>
      <c r="F13" t="s">
        <v>133</v>
      </c>
      <c r="G13">
        <v>1</v>
      </c>
      <c r="H13" t="s">
        <v>21</v>
      </c>
      <c r="I13" t="s">
        <v>22</v>
      </c>
      <c r="J13" t="s">
        <v>33</v>
      </c>
      <c r="K13" t="s">
        <v>58</v>
      </c>
      <c r="L13">
        <v>0</v>
      </c>
      <c r="M13" s="1">
        <v>43551</v>
      </c>
      <c r="N13" t="s">
        <v>24</v>
      </c>
      <c r="O13" t="s">
        <v>25</v>
      </c>
      <c r="Q13" s="1">
        <v>43852</v>
      </c>
    </row>
    <row r="14" spans="1:19" x14ac:dyDescent="0.35">
      <c r="A14" t="s">
        <v>323</v>
      </c>
      <c r="B14" t="s">
        <v>372</v>
      </c>
      <c r="C14" t="s">
        <v>31</v>
      </c>
      <c r="D14" s="1">
        <v>43474</v>
      </c>
      <c r="E14" s="1">
        <v>43654</v>
      </c>
      <c r="F14" t="s">
        <v>133</v>
      </c>
      <c r="G14">
        <v>1</v>
      </c>
      <c r="H14" t="s">
        <v>21</v>
      </c>
      <c r="I14" t="s">
        <v>22</v>
      </c>
      <c r="J14" t="s">
        <v>33</v>
      </c>
      <c r="K14" t="s">
        <v>58</v>
      </c>
      <c r="L14">
        <v>0</v>
      </c>
      <c r="M14" s="1">
        <v>43474</v>
      </c>
      <c r="N14" t="s">
        <v>24</v>
      </c>
      <c r="O14" t="s">
        <v>25</v>
      </c>
      <c r="Q14" s="1">
        <v>43852</v>
      </c>
    </row>
    <row r="15" spans="1:19" x14ac:dyDescent="0.35">
      <c r="A15" t="s">
        <v>323</v>
      </c>
      <c r="B15" t="s">
        <v>370</v>
      </c>
      <c r="C15" t="s">
        <v>19</v>
      </c>
      <c r="D15" s="1">
        <v>43368</v>
      </c>
      <c r="E15" s="1">
        <v>44098</v>
      </c>
      <c r="F15" t="s">
        <v>133</v>
      </c>
      <c r="G15">
        <v>1</v>
      </c>
      <c r="H15" t="s">
        <v>21</v>
      </c>
      <c r="I15" t="s">
        <v>22</v>
      </c>
      <c r="J15" t="s">
        <v>33</v>
      </c>
      <c r="K15" t="s">
        <v>58</v>
      </c>
      <c r="L15">
        <v>0</v>
      </c>
      <c r="M15" s="1">
        <v>43368</v>
      </c>
      <c r="N15" t="s">
        <v>24</v>
      </c>
      <c r="O15" t="s">
        <v>25</v>
      </c>
      <c r="Q15" s="1">
        <v>43852</v>
      </c>
    </row>
    <row r="16" spans="1:19" x14ac:dyDescent="0.35">
      <c r="A16" t="s">
        <v>323</v>
      </c>
      <c r="B16" t="s">
        <v>370</v>
      </c>
      <c r="C16" t="s">
        <v>19</v>
      </c>
      <c r="D16" s="1">
        <v>43368</v>
      </c>
      <c r="E16" s="1">
        <v>44098</v>
      </c>
      <c r="F16" t="s">
        <v>133</v>
      </c>
      <c r="G16">
        <v>1</v>
      </c>
      <c r="H16" t="s">
        <v>21</v>
      </c>
      <c r="I16" t="s">
        <v>22</v>
      </c>
      <c r="J16" t="s">
        <v>33</v>
      </c>
      <c r="K16" t="s">
        <v>58</v>
      </c>
      <c r="L16">
        <v>0</v>
      </c>
      <c r="M16" s="1">
        <v>43824</v>
      </c>
      <c r="N16" t="s">
        <v>24</v>
      </c>
      <c r="O16" t="s">
        <v>25</v>
      </c>
      <c r="Q16" s="1">
        <v>43852</v>
      </c>
    </row>
    <row r="17" spans="1:17" x14ac:dyDescent="0.35">
      <c r="A17" t="s">
        <v>323</v>
      </c>
      <c r="B17" t="s">
        <v>370</v>
      </c>
      <c r="C17" t="s">
        <v>19</v>
      </c>
      <c r="D17" s="1">
        <v>43368</v>
      </c>
      <c r="E17" s="1">
        <v>44098</v>
      </c>
      <c r="F17" t="s">
        <v>133</v>
      </c>
      <c r="G17">
        <v>1</v>
      </c>
      <c r="H17" t="s">
        <v>21</v>
      </c>
      <c r="I17" t="s">
        <v>22</v>
      </c>
      <c r="J17" t="s">
        <v>33</v>
      </c>
      <c r="K17" t="s">
        <v>58</v>
      </c>
      <c r="L17">
        <v>0</v>
      </c>
      <c r="M17" s="1">
        <v>43733</v>
      </c>
      <c r="N17" t="s">
        <v>24</v>
      </c>
      <c r="O17" t="s">
        <v>25</v>
      </c>
      <c r="Q17" s="1">
        <v>43852</v>
      </c>
    </row>
    <row r="18" spans="1:17" x14ac:dyDescent="0.35">
      <c r="A18" t="s">
        <v>323</v>
      </c>
      <c r="B18" t="s">
        <v>370</v>
      </c>
      <c r="C18" t="s">
        <v>19</v>
      </c>
      <c r="D18" s="1">
        <v>43368</v>
      </c>
      <c r="E18" s="1">
        <v>44098</v>
      </c>
      <c r="F18" t="s">
        <v>133</v>
      </c>
      <c r="G18">
        <v>1</v>
      </c>
      <c r="H18" t="s">
        <v>21</v>
      </c>
      <c r="I18" t="s">
        <v>22</v>
      </c>
      <c r="J18" t="s">
        <v>33</v>
      </c>
      <c r="K18" t="s">
        <v>58</v>
      </c>
      <c r="L18">
        <v>0</v>
      </c>
      <c r="M18" s="1">
        <v>43641</v>
      </c>
      <c r="N18" t="s">
        <v>24</v>
      </c>
      <c r="O18" t="s">
        <v>25</v>
      </c>
      <c r="Q18" s="1">
        <v>43852</v>
      </c>
    </row>
    <row r="19" spans="1:17" x14ac:dyDescent="0.35">
      <c r="A19" t="s">
        <v>323</v>
      </c>
      <c r="B19" t="s">
        <v>370</v>
      </c>
      <c r="C19" t="s">
        <v>19</v>
      </c>
      <c r="D19" s="1">
        <v>43368</v>
      </c>
      <c r="E19" s="1">
        <v>44098</v>
      </c>
      <c r="F19" t="s">
        <v>133</v>
      </c>
      <c r="G19">
        <v>1</v>
      </c>
      <c r="H19" t="s">
        <v>21</v>
      </c>
      <c r="I19" t="s">
        <v>22</v>
      </c>
      <c r="J19" t="s">
        <v>33</v>
      </c>
      <c r="K19" t="s">
        <v>58</v>
      </c>
      <c r="L19">
        <v>0</v>
      </c>
      <c r="M19" s="1">
        <v>43549</v>
      </c>
      <c r="N19" t="s">
        <v>24</v>
      </c>
      <c r="O19" t="s">
        <v>25</v>
      </c>
      <c r="Q19" s="1">
        <v>43852</v>
      </c>
    </row>
    <row r="20" spans="1:17" x14ac:dyDescent="0.35">
      <c r="A20" t="s">
        <v>323</v>
      </c>
      <c r="B20" t="s">
        <v>370</v>
      </c>
      <c r="C20" t="s">
        <v>19</v>
      </c>
      <c r="D20" s="1">
        <v>43368</v>
      </c>
      <c r="E20" s="1">
        <v>44098</v>
      </c>
      <c r="F20" t="s">
        <v>133</v>
      </c>
      <c r="G20">
        <v>1</v>
      </c>
      <c r="H20" t="s">
        <v>21</v>
      </c>
      <c r="I20" t="s">
        <v>22</v>
      </c>
      <c r="J20" t="s">
        <v>33</v>
      </c>
      <c r="K20" t="s">
        <v>58</v>
      </c>
      <c r="L20">
        <v>0</v>
      </c>
      <c r="M20" s="1">
        <v>43459</v>
      </c>
      <c r="N20" t="s">
        <v>24</v>
      </c>
      <c r="O20" t="s">
        <v>25</v>
      </c>
      <c r="Q20" s="1">
        <v>43852</v>
      </c>
    </row>
    <row r="21" spans="1:17" x14ac:dyDescent="0.35">
      <c r="A21" t="s">
        <v>323</v>
      </c>
      <c r="B21" t="s">
        <v>370</v>
      </c>
      <c r="C21" t="s">
        <v>19</v>
      </c>
      <c r="D21" s="1">
        <v>43368</v>
      </c>
      <c r="E21" s="1">
        <v>44098</v>
      </c>
      <c r="F21" t="s">
        <v>133</v>
      </c>
      <c r="G21">
        <v>1</v>
      </c>
      <c r="H21" t="s">
        <v>21</v>
      </c>
      <c r="I21" t="s">
        <v>22</v>
      </c>
      <c r="J21" t="s">
        <v>33</v>
      </c>
      <c r="K21" t="s">
        <v>58</v>
      </c>
      <c r="L21">
        <v>0</v>
      </c>
      <c r="M21" s="1">
        <v>43915</v>
      </c>
      <c r="N21" t="s">
        <v>24</v>
      </c>
      <c r="O21" t="s">
        <v>25</v>
      </c>
      <c r="Q21" s="1">
        <v>43852</v>
      </c>
    </row>
    <row r="22" spans="1:17" x14ac:dyDescent="0.35">
      <c r="A22" t="s">
        <v>323</v>
      </c>
      <c r="B22" t="s">
        <v>369</v>
      </c>
      <c r="C22" t="s">
        <v>19</v>
      </c>
      <c r="D22" s="1">
        <v>43326</v>
      </c>
      <c r="E22" s="1">
        <v>44240</v>
      </c>
      <c r="F22" t="s">
        <v>133</v>
      </c>
      <c r="G22">
        <v>1</v>
      </c>
      <c r="H22" t="s">
        <v>21</v>
      </c>
      <c r="I22" t="s">
        <v>22</v>
      </c>
      <c r="J22" t="s">
        <v>33</v>
      </c>
      <c r="K22" t="s">
        <v>58</v>
      </c>
      <c r="L22">
        <v>0</v>
      </c>
      <c r="M22" s="1">
        <v>43326</v>
      </c>
      <c r="N22" t="s">
        <v>24</v>
      </c>
      <c r="O22" t="s">
        <v>25</v>
      </c>
      <c r="Q22" s="1">
        <v>43852</v>
      </c>
    </row>
    <row r="23" spans="1:17" x14ac:dyDescent="0.35">
      <c r="A23" t="s">
        <v>323</v>
      </c>
      <c r="B23" t="s">
        <v>369</v>
      </c>
      <c r="C23" t="s">
        <v>19</v>
      </c>
      <c r="D23" s="1">
        <v>43326</v>
      </c>
      <c r="E23" s="1">
        <v>44240</v>
      </c>
      <c r="F23" t="s">
        <v>133</v>
      </c>
      <c r="G23">
        <v>1</v>
      </c>
      <c r="H23" t="s">
        <v>21</v>
      </c>
      <c r="I23" t="s">
        <v>22</v>
      </c>
      <c r="J23" t="s">
        <v>33</v>
      </c>
      <c r="K23" t="s">
        <v>58</v>
      </c>
      <c r="L23">
        <v>0</v>
      </c>
      <c r="M23" s="1">
        <v>43691</v>
      </c>
      <c r="N23" t="s">
        <v>24</v>
      </c>
      <c r="O23" t="s">
        <v>25</v>
      </c>
      <c r="Q23" s="1">
        <v>43852</v>
      </c>
    </row>
    <row r="24" spans="1:17" x14ac:dyDescent="0.35">
      <c r="A24" t="s">
        <v>323</v>
      </c>
      <c r="B24" t="s">
        <v>369</v>
      </c>
      <c r="C24" t="s">
        <v>19</v>
      </c>
      <c r="D24" s="1">
        <v>43326</v>
      </c>
      <c r="E24" s="1">
        <v>44240</v>
      </c>
      <c r="F24" t="s">
        <v>133</v>
      </c>
      <c r="G24">
        <v>1</v>
      </c>
      <c r="H24" t="s">
        <v>21</v>
      </c>
      <c r="I24" t="s">
        <v>22</v>
      </c>
      <c r="J24" t="s">
        <v>33</v>
      </c>
      <c r="K24" t="s">
        <v>58</v>
      </c>
      <c r="L24">
        <v>0</v>
      </c>
      <c r="M24" s="1">
        <v>43599</v>
      </c>
      <c r="N24" t="s">
        <v>24</v>
      </c>
      <c r="O24" t="s">
        <v>25</v>
      </c>
      <c r="Q24" s="1">
        <v>43852</v>
      </c>
    </row>
    <row r="25" spans="1:17" x14ac:dyDescent="0.35">
      <c r="A25" t="s">
        <v>323</v>
      </c>
      <c r="B25" t="s">
        <v>369</v>
      </c>
      <c r="C25" t="s">
        <v>19</v>
      </c>
      <c r="D25" s="1">
        <v>43326</v>
      </c>
      <c r="E25" s="1">
        <v>44240</v>
      </c>
      <c r="F25" t="s">
        <v>133</v>
      </c>
      <c r="G25">
        <v>1</v>
      </c>
      <c r="H25" t="s">
        <v>21</v>
      </c>
      <c r="I25" t="s">
        <v>22</v>
      </c>
      <c r="J25" t="s">
        <v>33</v>
      </c>
      <c r="K25" t="s">
        <v>58</v>
      </c>
      <c r="L25">
        <v>0</v>
      </c>
      <c r="M25" s="1">
        <v>43510</v>
      </c>
      <c r="N25" t="s">
        <v>24</v>
      </c>
      <c r="O25" t="s">
        <v>25</v>
      </c>
      <c r="Q25" s="1">
        <v>43852</v>
      </c>
    </row>
    <row r="26" spans="1:17" x14ac:dyDescent="0.35">
      <c r="A26" t="s">
        <v>323</v>
      </c>
      <c r="B26" t="s">
        <v>369</v>
      </c>
      <c r="C26" t="s">
        <v>19</v>
      </c>
      <c r="D26" s="1">
        <v>43326</v>
      </c>
      <c r="E26" s="1">
        <v>44240</v>
      </c>
      <c r="F26" t="s">
        <v>133</v>
      </c>
      <c r="G26">
        <v>1</v>
      </c>
      <c r="H26" t="s">
        <v>21</v>
      </c>
      <c r="I26" t="s">
        <v>22</v>
      </c>
      <c r="J26" t="s">
        <v>33</v>
      </c>
      <c r="K26" t="s">
        <v>58</v>
      </c>
      <c r="L26">
        <v>0</v>
      </c>
      <c r="M26" s="1">
        <v>43418</v>
      </c>
      <c r="N26" t="s">
        <v>24</v>
      </c>
      <c r="O26" t="s">
        <v>25</v>
      </c>
      <c r="Q26" s="1">
        <v>43852</v>
      </c>
    </row>
    <row r="27" spans="1:17" x14ac:dyDescent="0.35">
      <c r="A27" t="s">
        <v>323</v>
      </c>
      <c r="B27" t="s">
        <v>369</v>
      </c>
      <c r="C27" t="s">
        <v>19</v>
      </c>
      <c r="D27" s="1">
        <v>43326</v>
      </c>
      <c r="E27" s="1">
        <v>44240</v>
      </c>
      <c r="F27" t="s">
        <v>133</v>
      </c>
      <c r="G27">
        <v>1</v>
      </c>
      <c r="H27" t="s">
        <v>21</v>
      </c>
      <c r="I27" t="s">
        <v>22</v>
      </c>
      <c r="J27" t="s">
        <v>33</v>
      </c>
      <c r="K27" t="s">
        <v>58</v>
      </c>
      <c r="L27">
        <v>0</v>
      </c>
      <c r="M27" s="1">
        <v>43783</v>
      </c>
      <c r="N27" t="s">
        <v>24</v>
      </c>
      <c r="O27" t="s">
        <v>25</v>
      </c>
      <c r="Q27" s="1">
        <v>43852</v>
      </c>
    </row>
    <row r="28" spans="1:17" x14ac:dyDescent="0.35">
      <c r="A28" t="s">
        <v>323</v>
      </c>
      <c r="B28" t="s">
        <v>369</v>
      </c>
      <c r="C28" t="s">
        <v>19</v>
      </c>
      <c r="D28" s="1">
        <v>43326</v>
      </c>
      <c r="E28" s="1">
        <v>44240</v>
      </c>
      <c r="F28" t="s">
        <v>133</v>
      </c>
      <c r="G28">
        <v>1</v>
      </c>
      <c r="H28" t="s">
        <v>21</v>
      </c>
      <c r="I28" t="s">
        <v>22</v>
      </c>
      <c r="J28" t="s">
        <v>33</v>
      </c>
      <c r="K28" t="s">
        <v>58</v>
      </c>
      <c r="L28">
        <v>0</v>
      </c>
      <c r="M28" s="1">
        <v>43965</v>
      </c>
      <c r="N28" t="s">
        <v>24</v>
      </c>
      <c r="O28" t="s">
        <v>25</v>
      </c>
      <c r="Q28" s="1">
        <v>43852</v>
      </c>
    </row>
    <row r="29" spans="1:17" x14ac:dyDescent="0.35">
      <c r="A29" t="s">
        <v>323</v>
      </c>
      <c r="B29" t="s">
        <v>369</v>
      </c>
      <c r="C29" t="s">
        <v>19</v>
      </c>
      <c r="D29" s="1">
        <v>43326</v>
      </c>
      <c r="E29" s="1">
        <v>44240</v>
      </c>
      <c r="F29" t="s">
        <v>133</v>
      </c>
      <c r="G29">
        <v>1</v>
      </c>
      <c r="H29" t="s">
        <v>21</v>
      </c>
      <c r="I29" t="s">
        <v>22</v>
      </c>
      <c r="J29" t="s">
        <v>33</v>
      </c>
      <c r="K29" t="s">
        <v>58</v>
      </c>
      <c r="L29">
        <v>0</v>
      </c>
      <c r="M29" s="1">
        <v>43875</v>
      </c>
      <c r="N29" t="s">
        <v>24</v>
      </c>
      <c r="O29" t="s">
        <v>25</v>
      </c>
      <c r="Q29" s="1">
        <v>43852</v>
      </c>
    </row>
    <row r="30" spans="1:17" x14ac:dyDescent="0.35">
      <c r="A30" t="s">
        <v>323</v>
      </c>
      <c r="B30" t="s">
        <v>369</v>
      </c>
      <c r="C30" t="s">
        <v>19</v>
      </c>
      <c r="D30" s="1">
        <v>43326</v>
      </c>
      <c r="E30" s="1">
        <v>44240</v>
      </c>
      <c r="F30" t="s">
        <v>133</v>
      </c>
      <c r="G30">
        <v>1</v>
      </c>
      <c r="H30" t="s">
        <v>21</v>
      </c>
      <c r="I30" t="s">
        <v>22</v>
      </c>
      <c r="J30" t="s">
        <v>33</v>
      </c>
      <c r="K30" t="s">
        <v>58</v>
      </c>
      <c r="L30">
        <v>0</v>
      </c>
      <c r="M30" s="1">
        <v>44057</v>
      </c>
      <c r="N30" t="s">
        <v>24</v>
      </c>
      <c r="O30" t="s">
        <v>25</v>
      </c>
      <c r="Q30" s="1">
        <v>43852</v>
      </c>
    </row>
    <row r="31" spans="1:17" x14ac:dyDescent="0.35">
      <c r="A31" t="s">
        <v>323</v>
      </c>
      <c r="B31" t="s">
        <v>369</v>
      </c>
      <c r="C31" t="s">
        <v>19</v>
      </c>
      <c r="D31" s="1">
        <v>43326</v>
      </c>
      <c r="E31" s="1">
        <v>44240</v>
      </c>
      <c r="F31" t="s">
        <v>133</v>
      </c>
      <c r="G31">
        <v>1</v>
      </c>
      <c r="H31" t="s">
        <v>21</v>
      </c>
      <c r="I31" t="s">
        <v>22</v>
      </c>
      <c r="J31" t="s">
        <v>33</v>
      </c>
      <c r="K31" t="s">
        <v>58</v>
      </c>
      <c r="L31">
        <v>0</v>
      </c>
      <c r="M31" s="1">
        <v>44057</v>
      </c>
      <c r="N31" t="s">
        <v>24</v>
      </c>
      <c r="O31" t="s">
        <v>25</v>
      </c>
      <c r="Q31" s="1">
        <v>43852</v>
      </c>
    </row>
    <row r="32" spans="1:17" x14ac:dyDescent="0.35">
      <c r="A32" t="s">
        <v>323</v>
      </c>
      <c r="B32" t="s">
        <v>369</v>
      </c>
      <c r="C32" t="s">
        <v>19</v>
      </c>
      <c r="D32" s="1">
        <v>43326</v>
      </c>
      <c r="E32" s="1">
        <v>44240</v>
      </c>
      <c r="F32" t="s">
        <v>133</v>
      </c>
      <c r="G32">
        <v>1</v>
      </c>
      <c r="H32" t="s">
        <v>21</v>
      </c>
      <c r="I32" t="s">
        <v>22</v>
      </c>
      <c r="J32" t="s">
        <v>33</v>
      </c>
      <c r="K32" t="s">
        <v>58</v>
      </c>
      <c r="L32">
        <v>0</v>
      </c>
      <c r="M32" s="1">
        <v>44057</v>
      </c>
      <c r="N32" t="s">
        <v>24</v>
      </c>
      <c r="O32" t="s">
        <v>25</v>
      </c>
      <c r="Q32" s="1">
        <v>43852</v>
      </c>
    </row>
    <row r="33" spans="1:17" x14ac:dyDescent="0.35">
      <c r="A33" t="s">
        <v>323</v>
      </c>
      <c r="B33" t="s">
        <v>369</v>
      </c>
      <c r="C33" t="s">
        <v>19</v>
      </c>
      <c r="D33" s="1">
        <v>43326</v>
      </c>
      <c r="E33" s="1">
        <v>44240</v>
      </c>
      <c r="F33" t="s">
        <v>133</v>
      </c>
      <c r="G33">
        <v>1</v>
      </c>
      <c r="H33" t="s">
        <v>21</v>
      </c>
      <c r="I33" t="s">
        <v>22</v>
      </c>
      <c r="J33" t="s">
        <v>33</v>
      </c>
      <c r="K33" t="s">
        <v>58</v>
      </c>
      <c r="L33">
        <v>0</v>
      </c>
      <c r="M33" s="1">
        <v>44057</v>
      </c>
      <c r="N33" t="s">
        <v>24</v>
      </c>
      <c r="O33" t="s">
        <v>25</v>
      </c>
      <c r="Q33" s="1">
        <v>43852</v>
      </c>
    </row>
    <row r="34" spans="1:17" x14ac:dyDescent="0.35">
      <c r="A34" t="s">
        <v>323</v>
      </c>
      <c r="B34" t="s">
        <v>369</v>
      </c>
      <c r="C34" t="s">
        <v>19</v>
      </c>
      <c r="D34" s="1">
        <v>43326</v>
      </c>
      <c r="E34" s="1">
        <v>44240</v>
      </c>
      <c r="F34" t="s">
        <v>133</v>
      </c>
      <c r="G34">
        <v>1</v>
      </c>
      <c r="H34" t="s">
        <v>21</v>
      </c>
      <c r="I34" t="s">
        <v>22</v>
      </c>
      <c r="J34" t="s">
        <v>33</v>
      </c>
      <c r="K34" t="s">
        <v>58</v>
      </c>
      <c r="L34">
        <v>0</v>
      </c>
      <c r="M34" s="1">
        <v>44057</v>
      </c>
      <c r="N34" t="s">
        <v>24</v>
      </c>
      <c r="O34" t="s">
        <v>25</v>
      </c>
      <c r="Q34" s="1">
        <v>43852</v>
      </c>
    </row>
    <row r="35" spans="1:17" x14ac:dyDescent="0.35">
      <c r="A35" t="s">
        <v>323</v>
      </c>
      <c r="B35" t="s">
        <v>369</v>
      </c>
      <c r="C35" t="s">
        <v>19</v>
      </c>
      <c r="D35" s="1">
        <v>43326</v>
      </c>
      <c r="E35" s="1">
        <v>44240</v>
      </c>
      <c r="F35" t="s">
        <v>133</v>
      </c>
      <c r="G35">
        <v>1</v>
      </c>
      <c r="H35" t="s">
        <v>21</v>
      </c>
      <c r="I35" t="s">
        <v>22</v>
      </c>
      <c r="J35" t="s">
        <v>33</v>
      </c>
      <c r="K35" t="s">
        <v>58</v>
      </c>
      <c r="L35">
        <v>0</v>
      </c>
      <c r="M35" s="1">
        <v>44057</v>
      </c>
      <c r="N35" t="s">
        <v>24</v>
      </c>
      <c r="O35" t="s">
        <v>25</v>
      </c>
      <c r="Q35" s="1">
        <v>43852</v>
      </c>
    </row>
    <row r="36" spans="1:17" x14ac:dyDescent="0.35">
      <c r="A36" t="s">
        <v>323</v>
      </c>
      <c r="B36" t="s">
        <v>369</v>
      </c>
      <c r="C36" t="s">
        <v>19</v>
      </c>
      <c r="D36" s="1">
        <v>43326</v>
      </c>
      <c r="E36" s="1">
        <v>44240</v>
      </c>
      <c r="F36" t="s">
        <v>133</v>
      </c>
      <c r="G36">
        <v>1</v>
      </c>
      <c r="H36" t="s">
        <v>21</v>
      </c>
      <c r="I36" t="s">
        <v>22</v>
      </c>
      <c r="J36" t="s">
        <v>33</v>
      </c>
      <c r="K36" t="s">
        <v>58</v>
      </c>
      <c r="L36">
        <v>0</v>
      </c>
      <c r="M36" s="1">
        <v>44057</v>
      </c>
      <c r="N36" t="s">
        <v>24</v>
      </c>
      <c r="O36" t="s">
        <v>25</v>
      </c>
      <c r="Q36" s="1">
        <v>43852</v>
      </c>
    </row>
    <row r="37" spans="1:17" x14ac:dyDescent="0.35">
      <c r="A37" t="s">
        <v>323</v>
      </c>
      <c r="B37" t="s">
        <v>369</v>
      </c>
      <c r="C37" t="s">
        <v>19</v>
      </c>
      <c r="D37" s="1">
        <v>43326</v>
      </c>
      <c r="E37" s="1">
        <v>44240</v>
      </c>
      <c r="F37" t="s">
        <v>133</v>
      </c>
      <c r="G37">
        <v>1</v>
      </c>
      <c r="H37" t="s">
        <v>21</v>
      </c>
      <c r="I37" t="s">
        <v>22</v>
      </c>
      <c r="J37" t="s">
        <v>33</v>
      </c>
      <c r="K37" t="s">
        <v>58</v>
      </c>
      <c r="L37">
        <v>0</v>
      </c>
      <c r="M37" s="1">
        <v>44057</v>
      </c>
      <c r="N37" t="s">
        <v>24</v>
      </c>
      <c r="O37" t="s">
        <v>25</v>
      </c>
      <c r="Q37" s="1">
        <v>43852</v>
      </c>
    </row>
    <row r="38" spans="1:17" x14ac:dyDescent="0.35">
      <c r="A38" t="s">
        <v>323</v>
      </c>
      <c r="B38" t="s">
        <v>368</v>
      </c>
      <c r="C38" t="s">
        <v>19</v>
      </c>
      <c r="D38" s="1">
        <v>43339</v>
      </c>
      <c r="E38" s="1">
        <v>44069</v>
      </c>
      <c r="F38" t="s">
        <v>133</v>
      </c>
      <c r="G38">
        <v>1</v>
      </c>
      <c r="H38" t="s">
        <v>21</v>
      </c>
      <c r="I38" t="s">
        <v>22</v>
      </c>
      <c r="J38" t="s">
        <v>33</v>
      </c>
      <c r="K38" t="s">
        <v>58</v>
      </c>
      <c r="L38">
        <v>0</v>
      </c>
      <c r="M38" s="1">
        <v>43339</v>
      </c>
      <c r="N38" t="s">
        <v>24</v>
      </c>
      <c r="O38" t="s">
        <v>25</v>
      </c>
      <c r="Q38" s="1">
        <v>43852</v>
      </c>
    </row>
    <row r="39" spans="1:17" x14ac:dyDescent="0.35">
      <c r="A39" t="s">
        <v>323</v>
      </c>
      <c r="B39" t="s">
        <v>368</v>
      </c>
      <c r="C39" t="s">
        <v>19</v>
      </c>
      <c r="D39" s="1">
        <v>43339</v>
      </c>
      <c r="E39" s="1">
        <v>44069</v>
      </c>
      <c r="F39" t="s">
        <v>133</v>
      </c>
      <c r="G39">
        <v>1</v>
      </c>
      <c r="H39" t="s">
        <v>21</v>
      </c>
      <c r="I39" t="s">
        <v>22</v>
      </c>
      <c r="J39" t="s">
        <v>33</v>
      </c>
      <c r="K39" t="s">
        <v>58</v>
      </c>
      <c r="L39">
        <v>0</v>
      </c>
      <c r="M39" s="1">
        <v>43796</v>
      </c>
      <c r="N39" t="s">
        <v>24</v>
      </c>
      <c r="O39" t="s">
        <v>25</v>
      </c>
      <c r="Q39" s="1">
        <v>43852</v>
      </c>
    </row>
    <row r="40" spans="1:17" x14ac:dyDescent="0.35">
      <c r="A40" t="s">
        <v>323</v>
      </c>
      <c r="B40" t="s">
        <v>368</v>
      </c>
      <c r="C40" t="s">
        <v>19</v>
      </c>
      <c r="D40" s="1">
        <v>43339</v>
      </c>
      <c r="E40" s="1">
        <v>44069</v>
      </c>
      <c r="F40" t="s">
        <v>133</v>
      </c>
      <c r="G40">
        <v>1</v>
      </c>
      <c r="H40" t="s">
        <v>21</v>
      </c>
      <c r="I40" t="s">
        <v>22</v>
      </c>
      <c r="J40" t="s">
        <v>33</v>
      </c>
      <c r="K40" t="s">
        <v>58</v>
      </c>
      <c r="L40">
        <v>0</v>
      </c>
      <c r="M40" s="1">
        <v>43704</v>
      </c>
      <c r="N40" t="s">
        <v>24</v>
      </c>
      <c r="O40" t="s">
        <v>25</v>
      </c>
      <c r="Q40" s="1">
        <v>43852</v>
      </c>
    </row>
    <row r="41" spans="1:17" x14ac:dyDescent="0.35">
      <c r="A41" t="s">
        <v>323</v>
      </c>
      <c r="B41" t="s">
        <v>368</v>
      </c>
      <c r="C41" t="s">
        <v>19</v>
      </c>
      <c r="D41" s="1">
        <v>43339</v>
      </c>
      <c r="E41" s="1">
        <v>44069</v>
      </c>
      <c r="F41" t="s">
        <v>133</v>
      </c>
      <c r="G41">
        <v>1</v>
      </c>
      <c r="H41" t="s">
        <v>21</v>
      </c>
      <c r="I41" t="s">
        <v>22</v>
      </c>
      <c r="J41" t="s">
        <v>33</v>
      </c>
      <c r="K41" t="s">
        <v>58</v>
      </c>
      <c r="L41">
        <v>0</v>
      </c>
      <c r="M41" s="1">
        <v>43612</v>
      </c>
      <c r="N41" t="s">
        <v>24</v>
      </c>
      <c r="O41" t="s">
        <v>25</v>
      </c>
      <c r="Q41" s="1">
        <v>43852</v>
      </c>
    </row>
    <row r="42" spans="1:17" x14ac:dyDescent="0.35">
      <c r="A42" t="s">
        <v>323</v>
      </c>
      <c r="B42" t="s">
        <v>368</v>
      </c>
      <c r="C42" t="s">
        <v>19</v>
      </c>
      <c r="D42" s="1">
        <v>43339</v>
      </c>
      <c r="E42" s="1">
        <v>44069</v>
      </c>
      <c r="F42" t="s">
        <v>133</v>
      </c>
      <c r="G42">
        <v>1</v>
      </c>
      <c r="H42" t="s">
        <v>21</v>
      </c>
      <c r="I42" t="s">
        <v>22</v>
      </c>
      <c r="J42" t="s">
        <v>33</v>
      </c>
      <c r="K42" t="s">
        <v>58</v>
      </c>
      <c r="L42">
        <v>0</v>
      </c>
      <c r="M42" s="1">
        <v>43523</v>
      </c>
      <c r="N42" t="s">
        <v>24</v>
      </c>
      <c r="O42" t="s">
        <v>25</v>
      </c>
      <c r="Q42" s="1">
        <v>43852</v>
      </c>
    </row>
    <row r="43" spans="1:17" x14ac:dyDescent="0.35">
      <c r="A43" t="s">
        <v>323</v>
      </c>
      <c r="B43" t="s">
        <v>368</v>
      </c>
      <c r="C43" t="s">
        <v>19</v>
      </c>
      <c r="D43" s="1">
        <v>43339</v>
      </c>
      <c r="E43" s="1">
        <v>44069</v>
      </c>
      <c r="F43" t="s">
        <v>133</v>
      </c>
      <c r="G43">
        <v>1</v>
      </c>
      <c r="H43" t="s">
        <v>21</v>
      </c>
      <c r="I43" t="s">
        <v>22</v>
      </c>
      <c r="J43" t="s">
        <v>33</v>
      </c>
      <c r="K43" t="s">
        <v>58</v>
      </c>
      <c r="L43">
        <v>0</v>
      </c>
      <c r="M43" s="1">
        <v>43431</v>
      </c>
      <c r="N43" t="s">
        <v>24</v>
      </c>
      <c r="O43" t="s">
        <v>25</v>
      </c>
      <c r="Q43" s="1">
        <v>43852</v>
      </c>
    </row>
    <row r="44" spans="1:17" x14ac:dyDescent="0.35">
      <c r="A44" t="s">
        <v>323</v>
      </c>
      <c r="B44" t="s">
        <v>368</v>
      </c>
      <c r="C44" t="s">
        <v>19</v>
      </c>
      <c r="D44" s="1">
        <v>43339</v>
      </c>
      <c r="E44" s="1">
        <v>44069</v>
      </c>
      <c r="F44" t="s">
        <v>133</v>
      </c>
      <c r="G44">
        <v>1</v>
      </c>
      <c r="H44" t="s">
        <v>21</v>
      </c>
      <c r="I44" t="s">
        <v>22</v>
      </c>
      <c r="J44" t="s">
        <v>33</v>
      </c>
      <c r="K44" t="s">
        <v>58</v>
      </c>
      <c r="L44">
        <v>0</v>
      </c>
      <c r="M44" s="1">
        <v>43888</v>
      </c>
      <c r="N44" t="s">
        <v>24</v>
      </c>
      <c r="O44" t="s">
        <v>25</v>
      </c>
      <c r="Q44" s="1">
        <v>43852</v>
      </c>
    </row>
    <row r="45" spans="1:17" x14ac:dyDescent="0.35">
      <c r="A45" t="s">
        <v>323</v>
      </c>
      <c r="B45" t="s">
        <v>368</v>
      </c>
      <c r="C45" t="s">
        <v>19</v>
      </c>
      <c r="D45" s="1">
        <v>43339</v>
      </c>
      <c r="E45" s="1">
        <v>44069</v>
      </c>
      <c r="F45" t="s">
        <v>133</v>
      </c>
      <c r="G45">
        <v>1</v>
      </c>
      <c r="H45" t="s">
        <v>21</v>
      </c>
      <c r="I45" t="s">
        <v>22</v>
      </c>
      <c r="J45" t="s">
        <v>33</v>
      </c>
      <c r="K45" t="s">
        <v>58</v>
      </c>
      <c r="L45">
        <v>0</v>
      </c>
      <c r="M45" s="1">
        <v>43888</v>
      </c>
      <c r="N45" t="s">
        <v>24</v>
      </c>
      <c r="O45" t="s">
        <v>25</v>
      </c>
      <c r="Q45" s="1">
        <v>43852</v>
      </c>
    </row>
    <row r="46" spans="1:17" x14ac:dyDescent="0.35">
      <c r="A46" t="s">
        <v>323</v>
      </c>
      <c r="B46" t="s">
        <v>368</v>
      </c>
      <c r="C46" t="s">
        <v>19</v>
      </c>
      <c r="D46" s="1">
        <v>43339</v>
      </c>
      <c r="E46" s="1">
        <v>44069</v>
      </c>
      <c r="F46" t="s">
        <v>133</v>
      </c>
      <c r="G46">
        <v>1</v>
      </c>
      <c r="H46" t="s">
        <v>21</v>
      </c>
      <c r="I46" t="s">
        <v>22</v>
      </c>
      <c r="J46" t="s">
        <v>33</v>
      </c>
      <c r="K46" t="s">
        <v>58</v>
      </c>
      <c r="L46">
        <v>0</v>
      </c>
      <c r="M46" s="1">
        <v>43888</v>
      </c>
      <c r="N46" t="s">
        <v>24</v>
      </c>
      <c r="O46" t="s">
        <v>25</v>
      </c>
      <c r="Q46" s="1">
        <v>43852</v>
      </c>
    </row>
    <row r="47" spans="1:17" x14ac:dyDescent="0.35">
      <c r="A47" t="s">
        <v>323</v>
      </c>
      <c r="B47" t="s">
        <v>368</v>
      </c>
      <c r="C47" t="s">
        <v>19</v>
      </c>
      <c r="D47" s="1">
        <v>43339</v>
      </c>
      <c r="E47" s="1">
        <v>44069</v>
      </c>
      <c r="F47" t="s">
        <v>133</v>
      </c>
      <c r="G47">
        <v>1</v>
      </c>
      <c r="H47" t="s">
        <v>21</v>
      </c>
      <c r="I47" t="s">
        <v>22</v>
      </c>
      <c r="J47" t="s">
        <v>33</v>
      </c>
      <c r="K47" t="s">
        <v>58</v>
      </c>
      <c r="L47">
        <v>0</v>
      </c>
      <c r="M47" s="1">
        <v>43888</v>
      </c>
      <c r="N47" t="s">
        <v>24</v>
      </c>
      <c r="O47" t="s">
        <v>25</v>
      </c>
      <c r="Q47" s="1">
        <v>43852</v>
      </c>
    </row>
    <row r="48" spans="1:17" x14ac:dyDescent="0.35">
      <c r="A48" t="s">
        <v>292</v>
      </c>
      <c r="B48" t="s">
        <v>320</v>
      </c>
      <c r="C48" t="s">
        <v>19</v>
      </c>
      <c r="D48" s="1">
        <v>43462</v>
      </c>
      <c r="E48" s="1">
        <v>43826</v>
      </c>
      <c r="F48" t="s">
        <v>20</v>
      </c>
      <c r="G48">
        <v>1</v>
      </c>
      <c r="H48" t="s">
        <v>21</v>
      </c>
      <c r="I48" t="s">
        <v>22</v>
      </c>
      <c r="J48" t="s">
        <v>20</v>
      </c>
      <c r="K48" t="s">
        <v>58</v>
      </c>
      <c r="L48">
        <v>0</v>
      </c>
      <c r="N48" t="s">
        <v>44</v>
      </c>
      <c r="O48" t="s">
        <v>43</v>
      </c>
      <c r="Q48" s="1">
        <v>43852</v>
      </c>
    </row>
    <row r="49" spans="1:17" x14ac:dyDescent="0.35">
      <c r="A49" t="s">
        <v>292</v>
      </c>
      <c r="B49">
        <v>2.4122020718290002E+18</v>
      </c>
      <c r="C49" t="s">
        <v>31</v>
      </c>
      <c r="D49" s="1">
        <v>43112</v>
      </c>
      <c r="E49" s="1">
        <v>43476</v>
      </c>
      <c r="F49" t="s">
        <v>20</v>
      </c>
      <c r="G49">
        <v>13</v>
      </c>
      <c r="H49" t="s">
        <v>137</v>
      </c>
      <c r="I49" t="s">
        <v>22</v>
      </c>
      <c r="J49" t="s">
        <v>20</v>
      </c>
      <c r="K49" t="s">
        <v>58</v>
      </c>
      <c r="L49">
        <v>0</v>
      </c>
      <c r="N49" t="s">
        <v>44</v>
      </c>
      <c r="O49" t="s">
        <v>43</v>
      </c>
      <c r="Q49" s="1">
        <v>43852</v>
      </c>
    </row>
    <row r="50" spans="1:17" x14ac:dyDescent="0.35">
      <c r="A50" t="s">
        <v>292</v>
      </c>
      <c r="B50">
        <v>195269000000</v>
      </c>
      <c r="C50" t="s">
        <v>31</v>
      </c>
      <c r="D50" s="1">
        <v>43414</v>
      </c>
      <c r="E50" s="1">
        <v>43778</v>
      </c>
      <c r="F50" t="s">
        <v>38</v>
      </c>
      <c r="G50">
        <v>13</v>
      </c>
      <c r="H50" t="s">
        <v>137</v>
      </c>
      <c r="I50" t="s">
        <v>22</v>
      </c>
      <c r="J50" t="s">
        <v>40</v>
      </c>
      <c r="K50" t="s">
        <v>58</v>
      </c>
      <c r="L50">
        <v>0</v>
      </c>
      <c r="M50" s="1">
        <v>43414</v>
      </c>
      <c r="N50" t="s">
        <v>24</v>
      </c>
      <c r="O50" t="s">
        <v>25</v>
      </c>
      <c r="Q50" s="1">
        <v>43852</v>
      </c>
    </row>
    <row r="51" spans="1:17" x14ac:dyDescent="0.35">
      <c r="A51" t="s">
        <v>242</v>
      </c>
      <c r="B51" t="s">
        <v>290</v>
      </c>
      <c r="C51" t="s">
        <v>19</v>
      </c>
      <c r="D51" s="1">
        <v>42634</v>
      </c>
      <c r="E51" s="1">
        <v>44002</v>
      </c>
      <c r="F51" t="s">
        <v>133</v>
      </c>
      <c r="G51">
        <v>1</v>
      </c>
      <c r="H51" t="s">
        <v>21</v>
      </c>
      <c r="I51" t="s">
        <v>22</v>
      </c>
      <c r="J51" t="s">
        <v>33</v>
      </c>
      <c r="K51" t="s">
        <v>58</v>
      </c>
      <c r="L51">
        <v>0</v>
      </c>
      <c r="M51" s="1">
        <v>42634</v>
      </c>
      <c r="N51" t="s">
        <v>24</v>
      </c>
      <c r="O51" t="s">
        <v>43</v>
      </c>
      <c r="Q51" s="1">
        <v>43852</v>
      </c>
    </row>
    <row r="52" spans="1:17" x14ac:dyDescent="0.35">
      <c r="A52" t="s">
        <v>242</v>
      </c>
      <c r="B52" t="s">
        <v>286</v>
      </c>
      <c r="C52" t="s">
        <v>19</v>
      </c>
      <c r="D52" s="1">
        <v>42874</v>
      </c>
      <c r="E52" s="1">
        <v>43787</v>
      </c>
      <c r="F52" t="s">
        <v>133</v>
      </c>
      <c r="G52">
        <v>11</v>
      </c>
      <c r="H52" t="s">
        <v>99</v>
      </c>
      <c r="I52" t="s">
        <v>22</v>
      </c>
      <c r="J52" t="s">
        <v>33</v>
      </c>
      <c r="K52" t="s">
        <v>58</v>
      </c>
      <c r="L52">
        <v>0</v>
      </c>
      <c r="M52" s="1">
        <v>42874</v>
      </c>
      <c r="N52" t="s">
        <v>24</v>
      </c>
      <c r="O52" t="s">
        <v>25</v>
      </c>
      <c r="Q52" s="1">
        <v>43852</v>
      </c>
    </row>
    <row r="53" spans="1:17" x14ac:dyDescent="0.35">
      <c r="A53" t="s">
        <v>242</v>
      </c>
      <c r="B53" t="s">
        <v>285</v>
      </c>
      <c r="C53" t="s">
        <v>19</v>
      </c>
      <c r="D53" s="1">
        <v>42290</v>
      </c>
      <c r="E53" s="1">
        <v>43750</v>
      </c>
      <c r="F53" t="s">
        <v>133</v>
      </c>
      <c r="G53">
        <v>11</v>
      </c>
      <c r="H53" t="s">
        <v>99</v>
      </c>
      <c r="I53" t="s">
        <v>22</v>
      </c>
      <c r="J53" t="s">
        <v>33</v>
      </c>
      <c r="K53" t="s">
        <v>58</v>
      </c>
      <c r="L53">
        <v>0</v>
      </c>
      <c r="M53" s="1">
        <v>42290</v>
      </c>
      <c r="N53" t="s">
        <v>24</v>
      </c>
      <c r="O53" t="s">
        <v>25</v>
      </c>
      <c r="Q53" s="1">
        <v>43852</v>
      </c>
    </row>
    <row r="54" spans="1:17" x14ac:dyDescent="0.35">
      <c r="A54" t="s">
        <v>292</v>
      </c>
      <c r="B54" t="s">
        <v>303</v>
      </c>
      <c r="C54" t="s">
        <v>19</v>
      </c>
      <c r="D54" s="1">
        <v>43847</v>
      </c>
      <c r="E54" s="1">
        <v>43852</v>
      </c>
      <c r="F54" t="s">
        <v>38</v>
      </c>
      <c r="G54">
        <v>1</v>
      </c>
      <c r="H54" t="s">
        <v>21</v>
      </c>
      <c r="I54" t="s">
        <v>22</v>
      </c>
      <c r="J54" t="s">
        <v>54</v>
      </c>
      <c r="K54" t="s">
        <v>58</v>
      </c>
      <c r="L54">
        <v>95.85</v>
      </c>
      <c r="M54" s="1">
        <v>43847</v>
      </c>
      <c r="N54" t="s">
        <v>24</v>
      </c>
      <c r="O54" t="s">
        <v>25</v>
      </c>
      <c r="Q54" s="1">
        <v>43852</v>
      </c>
    </row>
    <row r="55" spans="1:17" x14ac:dyDescent="0.35">
      <c r="A55" t="s">
        <v>242</v>
      </c>
      <c r="B55">
        <v>44180169</v>
      </c>
      <c r="C55" t="s">
        <v>19</v>
      </c>
      <c r="D55" s="1">
        <v>43119</v>
      </c>
      <c r="E55" s="1">
        <v>43483</v>
      </c>
      <c r="F55" t="s">
        <v>34</v>
      </c>
      <c r="G55">
        <v>3</v>
      </c>
      <c r="H55" t="s">
        <v>56</v>
      </c>
      <c r="I55" t="s">
        <v>22</v>
      </c>
      <c r="J55" t="s">
        <v>57</v>
      </c>
      <c r="K55" t="s">
        <v>58</v>
      </c>
      <c r="L55">
        <v>97.35</v>
      </c>
      <c r="M55" s="1">
        <v>43138</v>
      </c>
      <c r="N55" t="s">
        <v>24</v>
      </c>
      <c r="O55" t="s">
        <v>25</v>
      </c>
      <c r="Q55" s="1">
        <v>43852</v>
      </c>
    </row>
    <row r="56" spans="1:17" x14ac:dyDescent="0.35">
      <c r="A56" t="s">
        <v>402</v>
      </c>
      <c r="B56" t="s">
        <v>467</v>
      </c>
      <c r="C56" t="s">
        <v>19</v>
      </c>
      <c r="D56" s="1">
        <v>43574</v>
      </c>
      <c r="E56" s="1">
        <v>43939</v>
      </c>
      <c r="F56" t="s">
        <v>20</v>
      </c>
      <c r="G56">
        <v>1</v>
      </c>
      <c r="H56" t="s">
        <v>21</v>
      </c>
      <c r="I56" t="s">
        <v>22</v>
      </c>
      <c r="J56" t="s">
        <v>20</v>
      </c>
      <c r="K56" t="s">
        <v>58</v>
      </c>
      <c r="L56">
        <v>150.65</v>
      </c>
      <c r="M56" s="1">
        <v>43574</v>
      </c>
      <c r="N56" t="s">
        <v>24</v>
      </c>
      <c r="O56" t="s">
        <v>25</v>
      </c>
      <c r="Q56" s="1">
        <v>43852</v>
      </c>
    </row>
    <row r="57" spans="1:17" x14ac:dyDescent="0.35">
      <c r="A57" t="s">
        <v>402</v>
      </c>
      <c r="B57" t="s">
        <v>407</v>
      </c>
      <c r="C57" t="s">
        <v>19</v>
      </c>
      <c r="D57" s="1">
        <v>43549</v>
      </c>
      <c r="E57" s="1">
        <v>43914</v>
      </c>
      <c r="F57" t="s">
        <v>307</v>
      </c>
      <c r="G57">
        <v>13</v>
      </c>
      <c r="H57" t="s">
        <v>137</v>
      </c>
      <c r="I57" t="s">
        <v>22</v>
      </c>
      <c r="J57" t="s">
        <v>307</v>
      </c>
      <c r="K57" t="s">
        <v>58</v>
      </c>
      <c r="L57">
        <v>157.5</v>
      </c>
      <c r="M57" s="1">
        <v>43549</v>
      </c>
      <c r="N57" t="s">
        <v>24</v>
      </c>
      <c r="O57" t="s">
        <v>25</v>
      </c>
      <c r="Q57" s="1">
        <v>43852</v>
      </c>
    </row>
    <row r="58" spans="1:17" x14ac:dyDescent="0.35">
      <c r="A58" t="s">
        <v>292</v>
      </c>
      <c r="B58" t="s">
        <v>315</v>
      </c>
      <c r="C58" t="s">
        <v>31</v>
      </c>
      <c r="D58" s="1">
        <v>43291</v>
      </c>
      <c r="E58" s="1">
        <v>43655</v>
      </c>
      <c r="F58" t="s">
        <v>34</v>
      </c>
      <c r="G58">
        <v>13</v>
      </c>
      <c r="H58" t="s">
        <v>137</v>
      </c>
      <c r="I58" t="s">
        <v>22</v>
      </c>
      <c r="J58" t="s">
        <v>48</v>
      </c>
      <c r="K58" t="s">
        <v>58</v>
      </c>
      <c r="L58">
        <v>242.5</v>
      </c>
      <c r="M58" s="1">
        <v>43291</v>
      </c>
      <c r="N58" t="s">
        <v>24</v>
      </c>
      <c r="O58" t="s">
        <v>177</v>
      </c>
      <c r="P58" t="s">
        <v>281</v>
      </c>
      <c r="Q58" s="1">
        <v>43852</v>
      </c>
    </row>
    <row r="59" spans="1:17" x14ac:dyDescent="0.35">
      <c r="A59" t="s">
        <v>292</v>
      </c>
      <c r="B59" t="s">
        <v>300</v>
      </c>
      <c r="C59" t="s">
        <v>31</v>
      </c>
      <c r="D59" s="1">
        <v>43116</v>
      </c>
      <c r="E59" s="1">
        <v>43480</v>
      </c>
      <c r="F59" t="s">
        <v>20</v>
      </c>
      <c r="G59">
        <v>1</v>
      </c>
      <c r="H59" t="s">
        <v>21</v>
      </c>
      <c r="I59" t="s">
        <v>22</v>
      </c>
      <c r="J59" t="s">
        <v>20</v>
      </c>
      <c r="K59" t="s">
        <v>58</v>
      </c>
      <c r="L59">
        <v>330</v>
      </c>
      <c r="M59" s="1">
        <v>43116</v>
      </c>
      <c r="N59" t="s">
        <v>24</v>
      </c>
      <c r="O59" t="s">
        <v>177</v>
      </c>
      <c r="P59" t="s">
        <v>178</v>
      </c>
      <c r="Q59" s="1">
        <v>43852</v>
      </c>
    </row>
    <row r="60" spans="1:17" x14ac:dyDescent="0.35">
      <c r="A60" t="s">
        <v>292</v>
      </c>
      <c r="B60" t="s">
        <v>319</v>
      </c>
      <c r="C60" t="s">
        <v>19</v>
      </c>
      <c r="D60" s="1">
        <v>43656</v>
      </c>
      <c r="E60" s="1">
        <v>44021</v>
      </c>
      <c r="F60" t="s">
        <v>34</v>
      </c>
      <c r="G60">
        <v>13</v>
      </c>
      <c r="H60" t="s">
        <v>137</v>
      </c>
      <c r="I60" t="s">
        <v>22</v>
      </c>
      <c r="J60" t="s">
        <v>48</v>
      </c>
      <c r="K60" t="s">
        <v>58</v>
      </c>
      <c r="L60">
        <v>337.5</v>
      </c>
      <c r="M60" s="1">
        <v>43656</v>
      </c>
      <c r="N60" t="s">
        <v>24</v>
      </c>
      <c r="O60" t="s">
        <v>23</v>
      </c>
      <c r="Q60" s="1">
        <v>43852</v>
      </c>
    </row>
    <row r="61" spans="1:17" x14ac:dyDescent="0.35">
      <c r="A61" t="s">
        <v>242</v>
      </c>
      <c r="B61">
        <v>11988092</v>
      </c>
      <c r="C61" t="s">
        <v>19</v>
      </c>
      <c r="D61" s="1">
        <v>43138</v>
      </c>
      <c r="E61" s="1">
        <v>43143</v>
      </c>
      <c r="F61" t="s">
        <v>34</v>
      </c>
      <c r="G61">
        <v>3</v>
      </c>
      <c r="H61" t="s">
        <v>56</v>
      </c>
      <c r="I61" t="s">
        <v>22</v>
      </c>
      <c r="J61" t="s">
        <v>57</v>
      </c>
      <c r="K61" t="s">
        <v>58</v>
      </c>
      <c r="L61">
        <v>338.55</v>
      </c>
      <c r="M61" s="1">
        <v>43138</v>
      </c>
      <c r="N61" t="s">
        <v>24</v>
      </c>
      <c r="O61" t="s">
        <v>25</v>
      </c>
      <c r="Q61" s="1">
        <v>43852</v>
      </c>
    </row>
    <row r="62" spans="1:17" x14ac:dyDescent="0.35">
      <c r="A62" t="s">
        <v>468</v>
      </c>
      <c r="B62" t="s">
        <v>473</v>
      </c>
      <c r="C62" t="s">
        <v>19</v>
      </c>
      <c r="D62" s="1">
        <v>43577</v>
      </c>
      <c r="E62" s="1">
        <v>43942</v>
      </c>
      <c r="F62" t="s">
        <v>20</v>
      </c>
      <c r="G62">
        <v>11</v>
      </c>
      <c r="H62" t="s">
        <v>99</v>
      </c>
      <c r="I62" t="s">
        <v>22</v>
      </c>
      <c r="J62" t="s">
        <v>20</v>
      </c>
      <c r="K62" t="s">
        <v>58</v>
      </c>
      <c r="L62">
        <v>357.06</v>
      </c>
      <c r="M62" s="1">
        <v>43577</v>
      </c>
      <c r="N62" t="s">
        <v>24</v>
      </c>
      <c r="O62" t="s">
        <v>25</v>
      </c>
      <c r="Q62" s="1">
        <v>43852</v>
      </c>
    </row>
    <row r="63" spans="1:17" x14ac:dyDescent="0.35">
      <c r="A63" t="s">
        <v>110</v>
      </c>
      <c r="B63" t="s">
        <v>116</v>
      </c>
      <c r="C63" t="s">
        <v>19</v>
      </c>
      <c r="D63" s="1">
        <v>43160</v>
      </c>
      <c r="E63" s="1">
        <v>43524</v>
      </c>
      <c r="F63" t="s">
        <v>34</v>
      </c>
      <c r="G63">
        <v>5</v>
      </c>
      <c r="H63" t="s">
        <v>96</v>
      </c>
      <c r="I63" t="s">
        <v>22</v>
      </c>
      <c r="J63" t="s">
        <v>54</v>
      </c>
      <c r="K63" t="s">
        <v>58</v>
      </c>
      <c r="L63">
        <v>417</v>
      </c>
      <c r="M63" s="1">
        <v>43160</v>
      </c>
      <c r="N63" t="s">
        <v>24</v>
      </c>
      <c r="O63" t="s">
        <v>25</v>
      </c>
      <c r="Q63" s="1">
        <v>43852</v>
      </c>
    </row>
    <row r="64" spans="1:17" x14ac:dyDescent="0.35">
      <c r="A64" t="s">
        <v>402</v>
      </c>
      <c r="B64">
        <v>2.2210046170099999E+19</v>
      </c>
      <c r="C64" t="s">
        <v>31</v>
      </c>
      <c r="D64" s="1">
        <v>43112</v>
      </c>
      <c r="E64" s="1">
        <v>43476</v>
      </c>
      <c r="F64" t="s">
        <v>34</v>
      </c>
      <c r="G64">
        <v>13</v>
      </c>
      <c r="H64" t="s">
        <v>137</v>
      </c>
      <c r="I64" t="s">
        <v>22</v>
      </c>
      <c r="J64" t="s">
        <v>48</v>
      </c>
      <c r="K64" t="s">
        <v>58</v>
      </c>
      <c r="L64">
        <v>518.13</v>
      </c>
      <c r="M64" s="1">
        <v>43112</v>
      </c>
      <c r="N64" t="s">
        <v>24</v>
      </c>
      <c r="O64" t="s">
        <v>25</v>
      </c>
      <c r="Q64" s="1">
        <v>43852</v>
      </c>
    </row>
    <row r="65" spans="1:17" x14ac:dyDescent="0.35">
      <c r="A65" t="s">
        <v>402</v>
      </c>
      <c r="B65" t="s">
        <v>424</v>
      </c>
      <c r="C65" t="s">
        <v>19</v>
      </c>
      <c r="D65" s="1">
        <v>43477</v>
      </c>
      <c r="E65" s="1">
        <v>43841</v>
      </c>
      <c r="F65" t="s">
        <v>34</v>
      </c>
      <c r="G65">
        <v>13</v>
      </c>
      <c r="H65" t="s">
        <v>137</v>
      </c>
      <c r="I65" t="s">
        <v>22</v>
      </c>
      <c r="J65" t="s">
        <v>48</v>
      </c>
      <c r="K65" t="s">
        <v>58</v>
      </c>
      <c r="L65">
        <v>521.25</v>
      </c>
      <c r="M65" s="1">
        <v>43477</v>
      </c>
      <c r="N65" t="s">
        <v>24</v>
      </c>
      <c r="O65" t="s">
        <v>23</v>
      </c>
      <c r="Q65" s="1">
        <v>43852</v>
      </c>
    </row>
    <row r="66" spans="1:17" x14ac:dyDescent="0.35">
      <c r="A66" t="s">
        <v>242</v>
      </c>
      <c r="B66" t="s">
        <v>264</v>
      </c>
      <c r="C66" t="s">
        <v>19</v>
      </c>
      <c r="D66" s="1">
        <v>43514</v>
      </c>
      <c r="E66" s="1">
        <v>43529</v>
      </c>
      <c r="F66" t="s">
        <v>34</v>
      </c>
      <c r="G66">
        <v>3</v>
      </c>
      <c r="H66" t="s">
        <v>56</v>
      </c>
      <c r="I66" t="s">
        <v>22</v>
      </c>
      <c r="J66" t="s">
        <v>57</v>
      </c>
      <c r="K66" t="s">
        <v>58</v>
      </c>
      <c r="L66">
        <v>529.13</v>
      </c>
      <c r="M66" s="1">
        <v>43514</v>
      </c>
      <c r="N66" t="s">
        <v>24</v>
      </c>
      <c r="O66" t="s">
        <v>25</v>
      </c>
      <c r="Q66" s="1">
        <v>43852</v>
      </c>
    </row>
    <row r="67" spans="1:17" x14ac:dyDescent="0.35">
      <c r="A67" t="s">
        <v>67</v>
      </c>
      <c r="B67">
        <v>3.1030459171000003E+18</v>
      </c>
      <c r="C67" t="s">
        <v>19</v>
      </c>
      <c r="D67" s="1">
        <v>43186</v>
      </c>
      <c r="E67" s="1">
        <v>43550</v>
      </c>
      <c r="F67" t="s">
        <v>32</v>
      </c>
      <c r="G67">
        <v>1</v>
      </c>
      <c r="H67" t="s">
        <v>21</v>
      </c>
      <c r="I67" t="s">
        <v>22</v>
      </c>
      <c r="J67" t="s">
        <v>48</v>
      </c>
      <c r="K67" t="s">
        <v>58</v>
      </c>
      <c r="L67">
        <v>566.25</v>
      </c>
      <c r="M67" s="1">
        <v>43186</v>
      </c>
      <c r="N67" t="s">
        <v>24</v>
      </c>
      <c r="O67" t="s">
        <v>25</v>
      </c>
      <c r="Q67" s="1">
        <v>43852</v>
      </c>
    </row>
    <row r="68" spans="1:17" x14ac:dyDescent="0.35">
      <c r="A68" t="s">
        <v>402</v>
      </c>
      <c r="B68">
        <v>43167538</v>
      </c>
      <c r="C68" t="s">
        <v>31</v>
      </c>
      <c r="D68" s="1">
        <v>43266</v>
      </c>
      <c r="E68" s="1">
        <v>43295</v>
      </c>
      <c r="F68" t="s">
        <v>34</v>
      </c>
      <c r="G68">
        <v>13</v>
      </c>
      <c r="H68" t="s">
        <v>137</v>
      </c>
      <c r="I68" t="s">
        <v>22</v>
      </c>
      <c r="J68" t="s">
        <v>35</v>
      </c>
      <c r="K68" t="s">
        <v>58</v>
      </c>
      <c r="L68">
        <v>639.25</v>
      </c>
      <c r="M68" s="1">
        <v>43266</v>
      </c>
      <c r="N68" t="s">
        <v>24</v>
      </c>
      <c r="O68" t="s">
        <v>177</v>
      </c>
      <c r="P68" t="s">
        <v>281</v>
      </c>
      <c r="Q68" s="1">
        <v>43852</v>
      </c>
    </row>
    <row r="69" spans="1:17" x14ac:dyDescent="0.35">
      <c r="A69" t="s">
        <v>292</v>
      </c>
      <c r="B69" t="s">
        <v>316</v>
      </c>
      <c r="C69" t="s">
        <v>19</v>
      </c>
      <c r="D69" s="1">
        <v>43474</v>
      </c>
      <c r="E69" s="1">
        <v>43838</v>
      </c>
      <c r="F69" t="s">
        <v>34</v>
      </c>
      <c r="G69">
        <v>13</v>
      </c>
      <c r="H69" t="s">
        <v>137</v>
      </c>
      <c r="I69" t="s">
        <v>22</v>
      </c>
      <c r="J69" t="s">
        <v>48</v>
      </c>
      <c r="K69" t="s">
        <v>58</v>
      </c>
      <c r="L69">
        <v>643.75</v>
      </c>
      <c r="M69" s="1">
        <v>43474</v>
      </c>
      <c r="N69" t="s">
        <v>24</v>
      </c>
      <c r="O69" t="s">
        <v>25</v>
      </c>
      <c r="Q69" s="1">
        <v>43852</v>
      </c>
    </row>
    <row r="70" spans="1:17" x14ac:dyDescent="0.35">
      <c r="A70" t="s">
        <v>468</v>
      </c>
      <c r="B70" t="s">
        <v>472</v>
      </c>
      <c r="C70" t="s">
        <v>19</v>
      </c>
      <c r="D70" s="1">
        <v>43563</v>
      </c>
      <c r="E70" s="1">
        <v>43928</v>
      </c>
      <c r="F70" t="s">
        <v>20</v>
      </c>
      <c r="G70">
        <v>11</v>
      </c>
      <c r="H70" t="s">
        <v>99</v>
      </c>
      <c r="I70" t="s">
        <v>22</v>
      </c>
      <c r="J70" t="s">
        <v>20</v>
      </c>
      <c r="K70" t="s">
        <v>58</v>
      </c>
      <c r="L70">
        <v>693</v>
      </c>
      <c r="M70" s="1">
        <v>43563</v>
      </c>
      <c r="N70" t="s">
        <v>24</v>
      </c>
      <c r="O70" t="s">
        <v>25</v>
      </c>
      <c r="Q70" s="1">
        <v>43852</v>
      </c>
    </row>
    <row r="71" spans="1:17" x14ac:dyDescent="0.35">
      <c r="A71" t="s">
        <v>135</v>
      </c>
      <c r="B71">
        <v>600010004</v>
      </c>
      <c r="C71" t="s">
        <v>31</v>
      </c>
      <c r="D71" s="1">
        <v>43175</v>
      </c>
      <c r="E71" s="1">
        <v>43539</v>
      </c>
      <c r="F71" t="s">
        <v>34</v>
      </c>
      <c r="G71">
        <v>3</v>
      </c>
      <c r="H71" t="s">
        <v>56</v>
      </c>
      <c r="I71" t="s">
        <v>22</v>
      </c>
      <c r="J71" t="s">
        <v>57</v>
      </c>
      <c r="K71" t="s">
        <v>58</v>
      </c>
      <c r="L71">
        <v>750.63</v>
      </c>
      <c r="M71" s="1">
        <v>43175</v>
      </c>
      <c r="N71" t="s">
        <v>24</v>
      </c>
      <c r="O71" t="s">
        <v>25</v>
      </c>
      <c r="Q71" s="1">
        <v>43852</v>
      </c>
    </row>
    <row r="72" spans="1:17" x14ac:dyDescent="0.35">
      <c r="A72" t="s">
        <v>468</v>
      </c>
      <c r="B72" t="s">
        <v>469</v>
      </c>
      <c r="C72" t="s">
        <v>19</v>
      </c>
      <c r="D72" s="1">
        <v>43471</v>
      </c>
      <c r="E72" s="1">
        <v>43835</v>
      </c>
      <c r="F72" t="s">
        <v>20</v>
      </c>
      <c r="G72">
        <v>11</v>
      </c>
      <c r="H72" t="s">
        <v>99</v>
      </c>
      <c r="I72" t="s">
        <v>22</v>
      </c>
      <c r="J72" t="s">
        <v>20</v>
      </c>
      <c r="K72" t="s">
        <v>58</v>
      </c>
      <c r="L72">
        <v>825</v>
      </c>
      <c r="M72" s="1">
        <v>43471</v>
      </c>
      <c r="N72" t="s">
        <v>24</v>
      </c>
      <c r="O72" t="s">
        <v>25</v>
      </c>
      <c r="Q72" s="1">
        <v>43852</v>
      </c>
    </row>
    <row r="73" spans="1:17" x14ac:dyDescent="0.35">
      <c r="A73" t="s">
        <v>184</v>
      </c>
      <c r="B73" t="s">
        <v>220</v>
      </c>
      <c r="C73" t="s">
        <v>19</v>
      </c>
      <c r="D73" s="1">
        <v>43122</v>
      </c>
      <c r="E73" s="1">
        <v>43486</v>
      </c>
      <c r="F73" t="s">
        <v>20</v>
      </c>
      <c r="G73">
        <v>1</v>
      </c>
      <c r="H73" t="s">
        <v>21</v>
      </c>
      <c r="I73" t="s">
        <v>22</v>
      </c>
      <c r="J73" t="s">
        <v>20</v>
      </c>
      <c r="K73" t="s">
        <v>58</v>
      </c>
      <c r="L73">
        <v>825</v>
      </c>
      <c r="M73" s="1">
        <v>43122</v>
      </c>
      <c r="N73" t="s">
        <v>24</v>
      </c>
      <c r="O73" t="s">
        <v>25</v>
      </c>
      <c r="Q73" s="1">
        <v>43852</v>
      </c>
    </row>
    <row r="74" spans="1:17" x14ac:dyDescent="0.35">
      <c r="A74" t="s">
        <v>323</v>
      </c>
      <c r="B74">
        <v>9.9000044170400006E+19</v>
      </c>
      <c r="C74" t="s">
        <v>19</v>
      </c>
      <c r="D74" s="1">
        <v>42954</v>
      </c>
      <c r="E74" s="1">
        <v>43318</v>
      </c>
      <c r="F74" t="s">
        <v>133</v>
      </c>
      <c r="G74">
        <v>1</v>
      </c>
      <c r="H74" t="s">
        <v>21</v>
      </c>
      <c r="I74" t="s">
        <v>22</v>
      </c>
      <c r="J74" t="s">
        <v>33</v>
      </c>
      <c r="K74" t="s">
        <v>58</v>
      </c>
      <c r="L74">
        <v>877.71</v>
      </c>
      <c r="M74" s="1">
        <v>43318</v>
      </c>
      <c r="N74" t="s">
        <v>24</v>
      </c>
      <c r="O74" t="s">
        <v>25</v>
      </c>
      <c r="Q74" s="1">
        <v>43852</v>
      </c>
    </row>
    <row r="75" spans="1:17" x14ac:dyDescent="0.35">
      <c r="A75" t="s">
        <v>221</v>
      </c>
      <c r="B75" t="s">
        <v>239</v>
      </c>
      <c r="C75" t="s">
        <v>19</v>
      </c>
      <c r="D75" s="1">
        <v>43245</v>
      </c>
      <c r="E75" s="1">
        <v>43609</v>
      </c>
      <c r="F75" t="s">
        <v>34</v>
      </c>
      <c r="G75">
        <v>1</v>
      </c>
      <c r="H75" t="s">
        <v>21</v>
      </c>
      <c r="I75" t="s">
        <v>22</v>
      </c>
      <c r="J75" t="s">
        <v>35</v>
      </c>
      <c r="K75" t="s">
        <v>58</v>
      </c>
      <c r="L75">
        <v>943.5</v>
      </c>
      <c r="M75" s="1">
        <v>43246</v>
      </c>
      <c r="N75" t="s">
        <v>24</v>
      </c>
      <c r="O75" t="s">
        <v>25</v>
      </c>
      <c r="Q75" s="1">
        <v>43852</v>
      </c>
    </row>
    <row r="76" spans="1:17" x14ac:dyDescent="0.35">
      <c r="A76" t="s">
        <v>323</v>
      </c>
      <c r="B76">
        <v>9.9000011160099996E+19</v>
      </c>
      <c r="C76" t="s">
        <v>19</v>
      </c>
      <c r="D76" s="1">
        <v>42792</v>
      </c>
      <c r="E76" s="1">
        <v>43156</v>
      </c>
      <c r="F76" t="s">
        <v>32</v>
      </c>
      <c r="G76">
        <v>1</v>
      </c>
      <c r="H76" t="s">
        <v>21</v>
      </c>
      <c r="I76" t="s">
        <v>22</v>
      </c>
      <c r="J76" t="s">
        <v>33</v>
      </c>
      <c r="K76" t="s">
        <v>58</v>
      </c>
      <c r="L76">
        <v>992.51</v>
      </c>
      <c r="M76" s="1">
        <v>43156</v>
      </c>
      <c r="N76" t="s">
        <v>24</v>
      </c>
      <c r="O76" t="s">
        <v>25</v>
      </c>
      <c r="Q76" s="1">
        <v>43852</v>
      </c>
    </row>
    <row r="77" spans="1:17" x14ac:dyDescent="0.35">
      <c r="A77" t="s">
        <v>323</v>
      </c>
      <c r="B77">
        <v>9.9000011160099996E+19</v>
      </c>
      <c r="C77" t="s">
        <v>31</v>
      </c>
      <c r="D77" s="1">
        <v>42792</v>
      </c>
      <c r="E77" s="1">
        <v>43156</v>
      </c>
      <c r="F77" t="s">
        <v>32</v>
      </c>
      <c r="G77">
        <v>1</v>
      </c>
      <c r="H77" t="s">
        <v>21</v>
      </c>
      <c r="I77" t="s">
        <v>22</v>
      </c>
      <c r="J77" t="s">
        <v>33</v>
      </c>
      <c r="K77" t="s">
        <v>58</v>
      </c>
      <c r="L77">
        <v>992.51</v>
      </c>
      <c r="M77" s="1">
        <v>43156</v>
      </c>
      <c r="N77" t="s">
        <v>24</v>
      </c>
      <c r="O77" t="s">
        <v>177</v>
      </c>
      <c r="P77" t="s">
        <v>178</v>
      </c>
      <c r="Q77" s="1">
        <v>43852</v>
      </c>
    </row>
    <row r="78" spans="1:17" x14ac:dyDescent="0.35">
      <c r="A78" t="s">
        <v>323</v>
      </c>
      <c r="B78">
        <v>2250007836</v>
      </c>
      <c r="C78" t="s">
        <v>31</v>
      </c>
      <c r="D78" s="1">
        <v>43138</v>
      </c>
      <c r="E78" s="1">
        <v>43502</v>
      </c>
      <c r="F78" t="s">
        <v>34</v>
      </c>
      <c r="G78">
        <v>1</v>
      </c>
      <c r="H78" t="s">
        <v>21</v>
      </c>
      <c r="I78" t="s">
        <v>22</v>
      </c>
      <c r="J78" t="s">
        <v>35</v>
      </c>
      <c r="K78" t="s">
        <v>58</v>
      </c>
      <c r="L78">
        <v>1013.88</v>
      </c>
      <c r="M78" s="1">
        <v>43138</v>
      </c>
      <c r="N78" t="s">
        <v>24</v>
      </c>
      <c r="O78" t="s">
        <v>177</v>
      </c>
      <c r="P78" t="s">
        <v>281</v>
      </c>
      <c r="Q78" s="1">
        <v>43852</v>
      </c>
    </row>
    <row r="79" spans="1:17" x14ac:dyDescent="0.35">
      <c r="A79" t="s">
        <v>135</v>
      </c>
      <c r="B79" t="s">
        <v>142</v>
      </c>
      <c r="C79" t="s">
        <v>31</v>
      </c>
      <c r="D79" s="1">
        <v>43282</v>
      </c>
      <c r="E79" s="1">
        <v>43646</v>
      </c>
      <c r="F79" t="s">
        <v>34</v>
      </c>
      <c r="G79">
        <v>3</v>
      </c>
      <c r="H79" t="s">
        <v>56</v>
      </c>
      <c r="I79" t="s">
        <v>22</v>
      </c>
      <c r="J79" t="s">
        <v>57</v>
      </c>
      <c r="K79" t="s">
        <v>58</v>
      </c>
      <c r="L79">
        <v>1147.82</v>
      </c>
      <c r="M79" s="1">
        <v>43646</v>
      </c>
      <c r="N79" t="s">
        <v>24</v>
      </c>
      <c r="O79" t="s">
        <v>25</v>
      </c>
      <c r="Q79" s="1">
        <v>43852</v>
      </c>
    </row>
    <row r="80" spans="1:17" x14ac:dyDescent="0.35">
      <c r="A80" t="s">
        <v>402</v>
      </c>
      <c r="B80">
        <v>43167694</v>
      </c>
      <c r="C80" t="s">
        <v>31</v>
      </c>
      <c r="D80" s="1">
        <v>43257</v>
      </c>
      <c r="E80" s="1">
        <v>43621</v>
      </c>
      <c r="F80" t="s">
        <v>34</v>
      </c>
      <c r="G80">
        <v>13</v>
      </c>
      <c r="H80" t="s">
        <v>137</v>
      </c>
      <c r="I80" t="s">
        <v>22</v>
      </c>
      <c r="J80" t="s">
        <v>35</v>
      </c>
      <c r="K80" t="s">
        <v>58</v>
      </c>
      <c r="L80">
        <v>1180.8800000000001</v>
      </c>
      <c r="M80" s="1">
        <v>43257</v>
      </c>
      <c r="N80" t="s">
        <v>24</v>
      </c>
      <c r="O80" t="s">
        <v>177</v>
      </c>
      <c r="P80" t="s">
        <v>281</v>
      </c>
      <c r="Q80" s="1">
        <v>43852</v>
      </c>
    </row>
    <row r="81" spans="1:17" x14ac:dyDescent="0.35">
      <c r="A81" t="s">
        <v>292</v>
      </c>
      <c r="B81" t="s">
        <v>314</v>
      </c>
      <c r="C81" t="s">
        <v>31</v>
      </c>
      <c r="D81" s="1">
        <v>43291</v>
      </c>
      <c r="E81" s="1">
        <v>43655</v>
      </c>
      <c r="F81" t="s">
        <v>34</v>
      </c>
      <c r="G81">
        <v>13</v>
      </c>
      <c r="H81" t="s">
        <v>137</v>
      </c>
      <c r="I81" t="s">
        <v>22</v>
      </c>
      <c r="J81" t="s">
        <v>48</v>
      </c>
      <c r="K81" t="s">
        <v>58</v>
      </c>
      <c r="L81">
        <v>1232</v>
      </c>
      <c r="M81" s="1">
        <v>43291</v>
      </c>
      <c r="N81" t="s">
        <v>24</v>
      </c>
      <c r="O81" t="s">
        <v>25</v>
      </c>
      <c r="Q81" s="1">
        <v>43852</v>
      </c>
    </row>
    <row r="82" spans="1:17" x14ac:dyDescent="0.35">
      <c r="A82" t="s">
        <v>323</v>
      </c>
      <c r="B82">
        <v>9.9000011170100003E+19</v>
      </c>
      <c r="C82" t="s">
        <v>19</v>
      </c>
      <c r="D82" s="1">
        <v>42922</v>
      </c>
      <c r="E82" s="1">
        <v>43286</v>
      </c>
      <c r="F82" t="s">
        <v>32</v>
      </c>
      <c r="G82">
        <v>1</v>
      </c>
      <c r="H82" t="s">
        <v>21</v>
      </c>
      <c r="I82" t="s">
        <v>22</v>
      </c>
      <c r="J82" t="s">
        <v>33</v>
      </c>
      <c r="K82" t="s">
        <v>58</v>
      </c>
      <c r="L82">
        <v>1261.8399999999999</v>
      </c>
      <c r="M82" s="1">
        <v>42922</v>
      </c>
      <c r="N82" t="s">
        <v>24</v>
      </c>
      <c r="O82" t="s">
        <v>25</v>
      </c>
      <c r="Q82" s="1">
        <v>43852</v>
      </c>
    </row>
    <row r="83" spans="1:17" x14ac:dyDescent="0.35">
      <c r="A83" t="s">
        <v>402</v>
      </c>
      <c r="B83" t="s">
        <v>406</v>
      </c>
      <c r="C83" t="s">
        <v>31</v>
      </c>
      <c r="D83" s="1">
        <v>43291</v>
      </c>
      <c r="E83" s="1">
        <v>43382</v>
      </c>
      <c r="F83" t="s">
        <v>34</v>
      </c>
      <c r="G83">
        <v>13</v>
      </c>
      <c r="H83" t="s">
        <v>137</v>
      </c>
      <c r="I83" t="s">
        <v>22</v>
      </c>
      <c r="J83" t="s">
        <v>35</v>
      </c>
      <c r="K83" t="s">
        <v>58</v>
      </c>
      <c r="L83">
        <v>1363</v>
      </c>
      <c r="M83" s="1">
        <v>43291</v>
      </c>
      <c r="N83" t="s">
        <v>24</v>
      </c>
      <c r="O83" t="s">
        <v>177</v>
      </c>
      <c r="P83" t="s">
        <v>281</v>
      </c>
      <c r="Q83" s="1">
        <v>43852</v>
      </c>
    </row>
    <row r="84" spans="1:17" x14ac:dyDescent="0.35">
      <c r="A84" t="s">
        <v>402</v>
      </c>
      <c r="B84">
        <v>4318239800002</v>
      </c>
      <c r="C84" t="s">
        <v>19</v>
      </c>
      <c r="D84" s="1">
        <v>43969</v>
      </c>
      <c r="E84" s="1">
        <v>44061</v>
      </c>
      <c r="F84" t="s">
        <v>34</v>
      </c>
      <c r="G84">
        <v>13</v>
      </c>
      <c r="H84" t="s">
        <v>137</v>
      </c>
      <c r="I84" t="s">
        <v>22</v>
      </c>
      <c r="J84" t="s">
        <v>35</v>
      </c>
      <c r="K84" t="s">
        <v>58</v>
      </c>
      <c r="L84">
        <v>1390.13</v>
      </c>
      <c r="M84" s="1">
        <v>43969</v>
      </c>
      <c r="N84" t="s">
        <v>24</v>
      </c>
      <c r="O84" t="s">
        <v>23</v>
      </c>
      <c r="Q84" s="1">
        <v>43852</v>
      </c>
    </row>
    <row r="85" spans="1:17" x14ac:dyDescent="0.35">
      <c r="A85" t="s">
        <v>402</v>
      </c>
      <c r="B85">
        <v>43182398</v>
      </c>
      <c r="C85" t="s">
        <v>31</v>
      </c>
      <c r="D85" s="1">
        <v>43515</v>
      </c>
      <c r="E85" s="1">
        <v>43969</v>
      </c>
      <c r="F85" t="s">
        <v>34</v>
      </c>
      <c r="G85">
        <v>13</v>
      </c>
      <c r="H85" t="s">
        <v>137</v>
      </c>
      <c r="I85" t="s">
        <v>22</v>
      </c>
      <c r="J85" t="s">
        <v>35</v>
      </c>
      <c r="K85" t="s">
        <v>58</v>
      </c>
      <c r="L85">
        <v>1390.13</v>
      </c>
      <c r="M85" s="1">
        <v>43515</v>
      </c>
      <c r="N85" t="s">
        <v>24</v>
      </c>
      <c r="O85" t="s">
        <v>25</v>
      </c>
      <c r="Q85" s="1">
        <v>43852</v>
      </c>
    </row>
    <row r="86" spans="1:17" x14ac:dyDescent="0.35">
      <c r="A86" t="s">
        <v>468</v>
      </c>
      <c r="B86">
        <v>3.1142029652485002E+18</v>
      </c>
      <c r="C86" t="s">
        <v>19</v>
      </c>
      <c r="D86" s="1">
        <v>43703</v>
      </c>
      <c r="E86" s="1">
        <v>44068</v>
      </c>
      <c r="F86" t="s">
        <v>34</v>
      </c>
      <c r="G86">
        <v>3</v>
      </c>
      <c r="H86" t="s">
        <v>56</v>
      </c>
      <c r="I86" t="s">
        <v>22</v>
      </c>
      <c r="J86" t="s">
        <v>57</v>
      </c>
      <c r="K86" t="s">
        <v>58</v>
      </c>
      <c r="L86">
        <v>1501.88</v>
      </c>
      <c r="M86" s="1">
        <v>43703</v>
      </c>
      <c r="N86" t="s">
        <v>24</v>
      </c>
      <c r="O86" t="s">
        <v>25</v>
      </c>
      <c r="Q86" s="1">
        <v>43852</v>
      </c>
    </row>
    <row r="87" spans="1:17" x14ac:dyDescent="0.35">
      <c r="A87" t="s">
        <v>402</v>
      </c>
      <c r="B87">
        <v>43191701</v>
      </c>
      <c r="C87" t="s">
        <v>19</v>
      </c>
      <c r="D87" s="1">
        <v>43648</v>
      </c>
      <c r="E87" s="1">
        <v>43831</v>
      </c>
      <c r="F87" t="s">
        <v>34</v>
      </c>
      <c r="G87">
        <v>13</v>
      </c>
      <c r="H87" t="s">
        <v>137</v>
      </c>
      <c r="I87" t="s">
        <v>22</v>
      </c>
      <c r="J87" t="s">
        <v>35</v>
      </c>
      <c r="K87" t="s">
        <v>58</v>
      </c>
      <c r="L87">
        <v>1558.76</v>
      </c>
      <c r="M87" s="1">
        <v>43648</v>
      </c>
      <c r="N87" t="s">
        <v>24</v>
      </c>
      <c r="O87" t="s">
        <v>25</v>
      </c>
      <c r="Q87" s="1">
        <v>43852</v>
      </c>
    </row>
    <row r="88" spans="1:17" x14ac:dyDescent="0.35">
      <c r="A88" t="s">
        <v>402</v>
      </c>
      <c r="B88">
        <v>43152633</v>
      </c>
      <c r="C88" t="s">
        <v>31</v>
      </c>
      <c r="D88" s="1">
        <v>43049</v>
      </c>
      <c r="E88" s="1">
        <v>43229</v>
      </c>
      <c r="F88" t="s">
        <v>34</v>
      </c>
      <c r="G88">
        <v>13</v>
      </c>
      <c r="H88" t="s">
        <v>137</v>
      </c>
      <c r="I88" t="s">
        <v>22</v>
      </c>
      <c r="J88" t="s">
        <v>35</v>
      </c>
      <c r="K88" t="s">
        <v>58</v>
      </c>
      <c r="L88">
        <v>1566.2</v>
      </c>
      <c r="M88" s="1">
        <v>43049</v>
      </c>
      <c r="N88" t="s">
        <v>24</v>
      </c>
      <c r="O88" t="s">
        <v>177</v>
      </c>
      <c r="P88" t="s">
        <v>281</v>
      </c>
      <c r="Q88" s="1">
        <v>43852</v>
      </c>
    </row>
    <row r="89" spans="1:17" x14ac:dyDescent="0.35">
      <c r="A89" t="s">
        <v>323</v>
      </c>
      <c r="B89">
        <v>2250007837</v>
      </c>
      <c r="C89" t="s">
        <v>31</v>
      </c>
      <c r="D89" s="1">
        <v>43138</v>
      </c>
      <c r="E89" s="1">
        <v>43502</v>
      </c>
      <c r="F89" t="s">
        <v>34</v>
      </c>
      <c r="G89">
        <v>1</v>
      </c>
      <c r="H89" t="s">
        <v>21</v>
      </c>
      <c r="I89" t="s">
        <v>22</v>
      </c>
      <c r="J89" t="s">
        <v>35</v>
      </c>
      <c r="K89" t="s">
        <v>58</v>
      </c>
      <c r="L89">
        <v>1601.5</v>
      </c>
      <c r="M89" s="1">
        <v>43138</v>
      </c>
      <c r="N89" t="s">
        <v>24</v>
      </c>
      <c r="O89" t="s">
        <v>177</v>
      </c>
      <c r="P89" t="s">
        <v>347</v>
      </c>
      <c r="Q89" s="1">
        <v>43852</v>
      </c>
    </row>
    <row r="90" spans="1:17" x14ac:dyDescent="0.35">
      <c r="A90" t="s">
        <v>402</v>
      </c>
      <c r="B90" t="s">
        <v>408</v>
      </c>
      <c r="C90" t="s">
        <v>19</v>
      </c>
      <c r="D90" s="1">
        <v>43553</v>
      </c>
      <c r="E90" s="1">
        <v>43918</v>
      </c>
      <c r="F90" t="s">
        <v>307</v>
      </c>
      <c r="G90">
        <v>13</v>
      </c>
      <c r="H90" t="s">
        <v>137</v>
      </c>
      <c r="I90" t="s">
        <v>22</v>
      </c>
      <c r="J90" t="s">
        <v>307</v>
      </c>
      <c r="K90" t="s">
        <v>58</v>
      </c>
      <c r="L90">
        <v>1749.45</v>
      </c>
      <c r="M90" s="1">
        <v>43553</v>
      </c>
      <c r="N90" t="s">
        <v>24</v>
      </c>
      <c r="O90" t="s">
        <v>25</v>
      </c>
      <c r="Q90" s="1">
        <v>43852</v>
      </c>
    </row>
    <row r="91" spans="1:17" x14ac:dyDescent="0.35">
      <c r="A91" t="s">
        <v>184</v>
      </c>
      <c r="B91" t="s">
        <v>216</v>
      </c>
      <c r="C91" t="s">
        <v>31</v>
      </c>
      <c r="D91" s="1">
        <v>43158</v>
      </c>
      <c r="E91" s="1">
        <v>43522</v>
      </c>
      <c r="F91" t="s">
        <v>32</v>
      </c>
      <c r="G91">
        <v>1</v>
      </c>
      <c r="H91" t="s">
        <v>21</v>
      </c>
      <c r="I91" t="s">
        <v>22</v>
      </c>
      <c r="J91" t="s">
        <v>48</v>
      </c>
      <c r="K91" t="s">
        <v>58</v>
      </c>
      <c r="L91">
        <v>1972.37</v>
      </c>
      <c r="M91" s="1">
        <v>43158</v>
      </c>
      <c r="N91" t="s">
        <v>24</v>
      </c>
      <c r="O91" t="s">
        <v>25</v>
      </c>
      <c r="Q91" s="1">
        <v>43852</v>
      </c>
    </row>
    <row r="92" spans="1:17" x14ac:dyDescent="0.35">
      <c r="A92" t="s">
        <v>402</v>
      </c>
      <c r="B92">
        <v>32117648</v>
      </c>
      <c r="C92" t="s">
        <v>19</v>
      </c>
      <c r="D92" s="1">
        <v>43522</v>
      </c>
      <c r="E92" s="1">
        <v>43886</v>
      </c>
      <c r="F92" t="s">
        <v>133</v>
      </c>
      <c r="G92">
        <v>13</v>
      </c>
      <c r="H92" t="s">
        <v>137</v>
      </c>
      <c r="I92" t="s">
        <v>22</v>
      </c>
      <c r="J92" t="s">
        <v>33</v>
      </c>
      <c r="K92" t="s">
        <v>58</v>
      </c>
      <c r="L92">
        <v>2077.5</v>
      </c>
      <c r="M92" s="1">
        <v>43522</v>
      </c>
      <c r="N92" t="s">
        <v>24</v>
      </c>
      <c r="O92" t="s">
        <v>25</v>
      </c>
      <c r="Q92" s="1">
        <v>43852</v>
      </c>
    </row>
    <row r="93" spans="1:17" x14ac:dyDescent="0.35">
      <c r="A93" t="s">
        <v>55</v>
      </c>
      <c r="B93">
        <v>3.1142029634361999E+18</v>
      </c>
      <c r="C93" t="s">
        <v>19</v>
      </c>
      <c r="D93" s="1">
        <v>43703</v>
      </c>
      <c r="E93" s="1">
        <v>44068</v>
      </c>
      <c r="F93" t="s">
        <v>34</v>
      </c>
      <c r="G93">
        <v>3</v>
      </c>
      <c r="H93" t="s">
        <v>56</v>
      </c>
      <c r="I93" t="s">
        <v>22</v>
      </c>
      <c r="J93" t="s">
        <v>57</v>
      </c>
      <c r="K93" t="s">
        <v>58</v>
      </c>
      <c r="L93">
        <v>2089.25</v>
      </c>
      <c r="M93" s="1">
        <v>43703</v>
      </c>
      <c r="N93" t="s">
        <v>24</v>
      </c>
      <c r="O93" t="s">
        <v>25</v>
      </c>
      <c r="Q93" s="1">
        <v>43852</v>
      </c>
    </row>
    <row r="94" spans="1:17" x14ac:dyDescent="0.35">
      <c r="A94" t="s">
        <v>82</v>
      </c>
      <c r="B94" t="s">
        <v>101</v>
      </c>
      <c r="C94" t="s">
        <v>19</v>
      </c>
      <c r="D94" s="1">
        <v>43337</v>
      </c>
      <c r="E94" s="1">
        <v>43701</v>
      </c>
      <c r="F94" t="s">
        <v>32</v>
      </c>
      <c r="G94">
        <v>1</v>
      </c>
      <c r="H94" t="s">
        <v>21</v>
      </c>
      <c r="I94" t="s">
        <v>22</v>
      </c>
      <c r="J94" t="s">
        <v>48</v>
      </c>
      <c r="K94" t="s">
        <v>58</v>
      </c>
      <c r="L94">
        <v>2116.48</v>
      </c>
      <c r="M94" s="1">
        <v>43337</v>
      </c>
      <c r="N94" t="s">
        <v>24</v>
      </c>
      <c r="O94" t="s">
        <v>25</v>
      </c>
      <c r="Q94" s="1">
        <v>43852</v>
      </c>
    </row>
    <row r="95" spans="1:17" x14ac:dyDescent="0.35">
      <c r="A95" t="s">
        <v>184</v>
      </c>
      <c r="B95" t="s">
        <v>180</v>
      </c>
      <c r="C95" t="s">
        <v>19</v>
      </c>
      <c r="D95" s="1">
        <v>43523</v>
      </c>
      <c r="E95" s="1">
        <v>43887</v>
      </c>
      <c r="F95" t="s">
        <v>32</v>
      </c>
      <c r="G95">
        <v>1</v>
      </c>
      <c r="H95" t="s">
        <v>21</v>
      </c>
      <c r="I95" t="s">
        <v>22</v>
      </c>
      <c r="J95" t="s">
        <v>48</v>
      </c>
      <c r="K95" t="s">
        <v>58</v>
      </c>
      <c r="L95">
        <v>2141.5500000000002</v>
      </c>
      <c r="M95" s="1">
        <v>43523</v>
      </c>
      <c r="N95" t="s">
        <v>24</v>
      </c>
      <c r="O95" t="s">
        <v>23</v>
      </c>
      <c r="Q95" s="1">
        <v>43852</v>
      </c>
    </row>
    <row r="96" spans="1:17" x14ac:dyDescent="0.35">
      <c r="A96" t="s">
        <v>402</v>
      </c>
      <c r="B96">
        <v>9.9000044190300006E+17</v>
      </c>
      <c r="C96" t="s">
        <v>19</v>
      </c>
      <c r="D96" s="1">
        <v>43565</v>
      </c>
      <c r="E96" s="1">
        <v>43625</v>
      </c>
      <c r="F96" t="s">
        <v>133</v>
      </c>
      <c r="G96">
        <v>13</v>
      </c>
      <c r="H96" t="s">
        <v>137</v>
      </c>
      <c r="I96" t="s">
        <v>22</v>
      </c>
      <c r="J96" t="s">
        <v>33</v>
      </c>
      <c r="K96" t="s">
        <v>58</v>
      </c>
      <c r="L96">
        <v>2212.38</v>
      </c>
      <c r="M96" s="1">
        <v>43565</v>
      </c>
      <c r="N96" t="s">
        <v>24</v>
      </c>
      <c r="O96" t="s">
        <v>25</v>
      </c>
      <c r="Q96" s="1">
        <v>43852</v>
      </c>
    </row>
    <row r="97" spans="1:17" x14ac:dyDescent="0.35">
      <c r="A97" t="s">
        <v>242</v>
      </c>
      <c r="B97" t="s">
        <v>284</v>
      </c>
      <c r="C97" t="s">
        <v>19</v>
      </c>
      <c r="D97" s="1">
        <v>43029</v>
      </c>
      <c r="E97" s="1">
        <v>43393</v>
      </c>
      <c r="F97" t="s">
        <v>34</v>
      </c>
      <c r="G97">
        <v>1</v>
      </c>
      <c r="H97" t="s">
        <v>21</v>
      </c>
      <c r="I97" t="s">
        <v>22</v>
      </c>
      <c r="J97" t="s">
        <v>33</v>
      </c>
      <c r="K97" t="s">
        <v>58</v>
      </c>
      <c r="L97">
        <v>2254.63</v>
      </c>
      <c r="M97" s="1">
        <v>43029</v>
      </c>
      <c r="N97" t="s">
        <v>24</v>
      </c>
      <c r="O97" t="s">
        <v>25</v>
      </c>
      <c r="Q97" s="1">
        <v>43852</v>
      </c>
    </row>
    <row r="98" spans="1:17" x14ac:dyDescent="0.35">
      <c r="A98" t="s">
        <v>135</v>
      </c>
      <c r="B98" t="s">
        <v>183</v>
      </c>
      <c r="C98" t="s">
        <v>19</v>
      </c>
      <c r="D98" s="1">
        <v>43158</v>
      </c>
      <c r="E98" s="1">
        <v>43522</v>
      </c>
      <c r="F98" t="s">
        <v>32</v>
      </c>
      <c r="G98">
        <v>1</v>
      </c>
      <c r="H98" t="s">
        <v>21</v>
      </c>
      <c r="I98" t="s">
        <v>22</v>
      </c>
      <c r="J98" t="s">
        <v>48</v>
      </c>
      <c r="K98" t="s">
        <v>58</v>
      </c>
      <c r="L98">
        <v>2283.33</v>
      </c>
      <c r="M98" s="1">
        <v>43158</v>
      </c>
      <c r="N98" t="s">
        <v>24</v>
      </c>
      <c r="O98" t="s">
        <v>25</v>
      </c>
      <c r="Q98" s="1">
        <v>43852</v>
      </c>
    </row>
    <row r="99" spans="1:17" x14ac:dyDescent="0.35">
      <c r="A99" t="s">
        <v>242</v>
      </c>
      <c r="B99" t="s">
        <v>276</v>
      </c>
      <c r="C99" t="s">
        <v>19</v>
      </c>
      <c r="D99" s="1">
        <v>43448</v>
      </c>
      <c r="E99" s="1">
        <v>44360</v>
      </c>
      <c r="F99" t="s">
        <v>133</v>
      </c>
      <c r="G99">
        <v>1</v>
      </c>
      <c r="H99" t="s">
        <v>21</v>
      </c>
      <c r="I99" t="s">
        <v>22</v>
      </c>
      <c r="J99" t="s">
        <v>33</v>
      </c>
      <c r="K99" t="s">
        <v>58</v>
      </c>
      <c r="L99">
        <v>2426.0300000000002</v>
      </c>
      <c r="M99" s="1">
        <v>44179</v>
      </c>
      <c r="N99" t="s">
        <v>24</v>
      </c>
      <c r="O99" t="s">
        <v>25</v>
      </c>
      <c r="Q99" s="1">
        <v>43852</v>
      </c>
    </row>
    <row r="100" spans="1:17" x14ac:dyDescent="0.35">
      <c r="A100" t="s">
        <v>242</v>
      </c>
      <c r="B100" t="s">
        <v>276</v>
      </c>
      <c r="C100" t="s">
        <v>19</v>
      </c>
      <c r="D100" s="1">
        <v>43448</v>
      </c>
      <c r="E100" s="1">
        <v>44360</v>
      </c>
      <c r="F100" t="s">
        <v>133</v>
      </c>
      <c r="G100">
        <v>1</v>
      </c>
      <c r="H100" t="s">
        <v>21</v>
      </c>
      <c r="I100" t="s">
        <v>22</v>
      </c>
      <c r="J100" t="s">
        <v>33</v>
      </c>
      <c r="K100" t="s">
        <v>58</v>
      </c>
      <c r="L100">
        <v>2426.06</v>
      </c>
      <c r="M100" s="1">
        <v>43813</v>
      </c>
      <c r="N100" t="s">
        <v>24</v>
      </c>
      <c r="O100" t="s">
        <v>25</v>
      </c>
      <c r="Q100" s="1">
        <v>43852</v>
      </c>
    </row>
    <row r="101" spans="1:17" x14ac:dyDescent="0.35">
      <c r="A101" t="s">
        <v>242</v>
      </c>
      <c r="B101" t="s">
        <v>276</v>
      </c>
      <c r="C101" t="s">
        <v>19</v>
      </c>
      <c r="D101" s="1">
        <v>43448</v>
      </c>
      <c r="E101" s="1">
        <v>44360</v>
      </c>
      <c r="F101" t="s">
        <v>133</v>
      </c>
      <c r="G101">
        <v>1</v>
      </c>
      <c r="H101" t="s">
        <v>21</v>
      </c>
      <c r="I101" t="s">
        <v>22</v>
      </c>
      <c r="J101" t="s">
        <v>33</v>
      </c>
      <c r="K101" t="s">
        <v>58</v>
      </c>
      <c r="L101">
        <v>2426.06</v>
      </c>
      <c r="M101" s="1">
        <v>43904</v>
      </c>
      <c r="N101" t="s">
        <v>24</v>
      </c>
      <c r="O101" t="s">
        <v>25</v>
      </c>
      <c r="Q101" s="1">
        <v>43852</v>
      </c>
    </row>
    <row r="102" spans="1:17" x14ac:dyDescent="0.35">
      <c r="A102" t="s">
        <v>242</v>
      </c>
      <c r="B102" t="s">
        <v>276</v>
      </c>
      <c r="C102" t="s">
        <v>19</v>
      </c>
      <c r="D102" s="1">
        <v>43448</v>
      </c>
      <c r="E102" s="1">
        <v>44360</v>
      </c>
      <c r="F102" t="s">
        <v>133</v>
      </c>
      <c r="G102">
        <v>1</v>
      </c>
      <c r="H102" t="s">
        <v>21</v>
      </c>
      <c r="I102" t="s">
        <v>22</v>
      </c>
      <c r="J102" t="s">
        <v>33</v>
      </c>
      <c r="K102" t="s">
        <v>58</v>
      </c>
      <c r="L102">
        <v>2426.06</v>
      </c>
      <c r="M102" s="1">
        <v>43996</v>
      </c>
      <c r="N102" t="s">
        <v>24</v>
      </c>
      <c r="O102" t="s">
        <v>25</v>
      </c>
      <c r="Q102" s="1">
        <v>43852</v>
      </c>
    </row>
    <row r="103" spans="1:17" x14ac:dyDescent="0.35">
      <c r="A103" t="s">
        <v>242</v>
      </c>
      <c r="B103" t="s">
        <v>276</v>
      </c>
      <c r="C103" t="s">
        <v>19</v>
      </c>
      <c r="D103" s="1">
        <v>43448</v>
      </c>
      <c r="E103" s="1">
        <v>44360</v>
      </c>
      <c r="F103" t="s">
        <v>133</v>
      </c>
      <c r="G103">
        <v>1</v>
      </c>
      <c r="H103" t="s">
        <v>21</v>
      </c>
      <c r="I103" t="s">
        <v>22</v>
      </c>
      <c r="J103" t="s">
        <v>33</v>
      </c>
      <c r="K103" t="s">
        <v>58</v>
      </c>
      <c r="L103">
        <v>2426.06</v>
      </c>
      <c r="M103" s="1">
        <v>44088</v>
      </c>
      <c r="N103" t="s">
        <v>24</v>
      </c>
      <c r="O103" t="s">
        <v>25</v>
      </c>
      <c r="Q103" s="1">
        <v>43852</v>
      </c>
    </row>
    <row r="104" spans="1:17" x14ac:dyDescent="0.35">
      <c r="A104" t="s">
        <v>242</v>
      </c>
      <c r="B104" t="s">
        <v>276</v>
      </c>
      <c r="C104" t="s">
        <v>19</v>
      </c>
      <c r="D104" s="1">
        <v>43448</v>
      </c>
      <c r="E104" s="1">
        <v>44360</v>
      </c>
      <c r="F104" t="s">
        <v>133</v>
      </c>
      <c r="G104">
        <v>1</v>
      </c>
      <c r="H104" t="s">
        <v>21</v>
      </c>
      <c r="I104" t="s">
        <v>22</v>
      </c>
      <c r="J104" t="s">
        <v>33</v>
      </c>
      <c r="K104" t="s">
        <v>58</v>
      </c>
      <c r="L104">
        <v>2426.06</v>
      </c>
      <c r="M104" s="1">
        <v>43538</v>
      </c>
      <c r="N104" t="s">
        <v>24</v>
      </c>
      <c r="O104" t="s">
        <v>25</v>
      </c>
      <c r="Q104" s="1">
        <v>43852</v>
      </c>
    </row>
    <row r="105" spans="1:17" x14ac:dyDescent="0.35">
      <c r="A105" t="s">
        <v>242</v>
      </c>
      <c r="B105" t="s">
        <v>276</v>
      </c>
      <c r="C105" t="s">
        <v>19</v>
      </c>
      <c r="D105" s="1">
        <v>43448</v>
      </c>
      <c r="E105" s="1">
        <v>44360</v>
      </c>
      <c r="F105" t="s">
        <v>133</v>
      </c>
      <c r="G105">
        <v>1</v>
      </c>
      <c r="H105" t="s">
        <v>21</v>
      </c>
      <c r="I105" t="s">
        <v>22</v>
      </c>
      <c r="J105" t="s">
        <v>33</v>
      </c>
      <c r="K105" t="s">
        <v>58</v>
      </c>
      <c r="L105">
        <v>2426.06</v>
      </c>
      <c r="M105" s="1">
        <v>43630</v>
      </c>
      <c r="N105" t="s">
        <v>24</v>
      </c>
      <c r="O105" t="s">
        <v>25</v>
      </c>
      <c r="Q105" s="1">
        <v>43852</v>
      </c>
    </row>
    <row r="106" spans="1:17" x14ac:dyDescent="0.35">
      <c r="A106" t="s">
        <v>242</v>
      </c>
      <c r="B106" t="s">
        <v>276</v>
      </c>
      <c r="C106" t="s">
        <v>19</v>
      </c>
      <c r="D106" s="1">
        <v>43448</v>
      </c>
      <c r="E106" s="1">
        <v>44360</v>
      </c>
      <c r="F106" t="s">
        <v>133</v>
      </c>
      <c r="G106">
        <v>1</v>
      </c>
      <c r="H106" t="s">
        <v>21</v>
      </c>
      <c r="I106" t="s">
        <v>22</v>
      </c>
      <c r="J106" t="s">
        <v>33</v>
      </c>
      <c r="K106" t="s">
        <v>58</v>
      </c>
      <c r="L106">
        <v>2426.06</v>
      </c>
      <c r="M106" s="1">
        <v>43722</v>
      </c>
      <c r="N106" t="s">
        <v>24</v>
      </c>
      <c r="O106" t="s">
        <v>25</v>
      </c>
      <c r="Q106" s="1">
        <v>43852</v>
      </c>
    </row>
    <row r="107" spans="1:17" x14ac:dyDescent="0.35">
      <c r="A107" t="s">
        <v>468</v>
      </c>
      <c r="B107" t="s">
        <v>471</v>
      </c>
      <c r="C107" t="s">
        <v>19</v>
      </c>
      <c r="D107" s="1">
        <v>43563</v>
      </c>
      <c r="E107" s="1">
        <v>43928</v>
      </c>
      <c r="F107" t="s">
        <v>20</v>
      </c>
      <c r="G107">
        <v>11</v>
      </c>
      <c r="H107" t="s">
        <v>99</v>
      </c>
      <c r="I107" t="s">
        <v>22</v>
      </c>
      <c r="J107" t="s">
        <v>20</v>
      </c>
      <c r="K107" t="s">
        <v>58</v>
      </c>
      <c r="L107">
        <v>2598.75</v>
      </c>
      <c r="M107" s="1">
        <v>43563</v>
      </c>
      <c r="N107" t="s">
        <v>24</v>
      </c>
      <c r="O107" t="s">
        <v>25</v>
      </c>
      <c r="Q107" s="1">
        <v>43852</v>
      </c>
    </row>
    <row r="108" spans="1:17" x14ac:dyDescent="0.35">
      <c r="A108" t="s">
        <v>184</v>
      </c>
      <c r="B108">
        <v>2280082714</v>
      </c>
      <c r="C108" t="s">
        <v>19</v>
      </c>
      <c r="D108" s="1">
        <v>43535</v>
      </c>
      <c r="E108" s="1">
        <v>43900</v>
      </c>
      <c r="F108" t="s">
        <v>34</v>
      </c>
      <c r="G108">
        <v>3</v>
      </c>
      <c r="H108" t="s">
        <v>56</v>
      </c>
      <c r="I108" t="s">
        <v>22</v>
      </c>
      <c r="J108" t="s">
        <v>57</v>
      </c>
      <c r="K108" t="s">
        <v>58</v>
      </c>
      <c r="L108">
        <v>2645.75</v>
      </c>
      <c r="M108" s="1">
        <v>43535</v>
      </c>
      <c r="N108" t="s">
        <v>24</v>
      </c>
      <c r="O108" t="s">
        <v>25</v>
      </c>
      <c r="Q108" s="1">
        <v>43852</v>
      </c>
    </row>
    <row r="109" spans="1:17" x14ac:dyDescent="0.35">
      <c r="A109" t="s">
        <v>221</v>
      </c>
      <c r="B109" t="s">
        <v>237</v>
      </c>
      <c r="C109" t="s">
        <v>19</v>
      </c>
      <c r="D109" s="1">
        <v>43369</v>
      </c>
      <c r="E109" s="1">
        <v>43733</v>
      </c>
      <c r="F109" t="s">
        <v>20</v>
      </c>
      <c r="G109">
        <v>1</v>
      </c>
      <c r="H109" t="s">
        <v>21</v>
      </c>
      <c r="I109" t="s">
        <v>22</v>
      </c>
      <c r="J109" t="s">
        <v>20</v>
      </c>
      <c r="K109" t="s">
        <v>58</v>
      </c>
      <c r="L109">
        <v>2722.5</v>
      </c>
      <c r="M109" s="1">
        <v>43369</v>
      </c>
      <c r="N109" t="s">
        <v>24</v>
      </c>
      <c r="O109" t="s">
        <v>25</v>
      </c>
      <c r="Q109" s="1">
        <v>43852</v>
      </c>
    </row>
    <row r="110" spans="1:17" x14ac:dyDescent="0.35">
      <c r="A110" t="s">
        <v>221</v>
      </c>
      <c r="B110">
        <v>43177302</v>
      </c>
      <c r="C110" t="s">
        <v>19</v>
      </c>
      <c r="D110" s="1">
        <v>43432</v>
      </c>
      <c r="E110" s="1">
        <v>43612</v>
      </c>
      <c r="F110" t="s">
        <v>34</v>
      </c>
      <c r="G110">
        <v>9</v>
      </c>
      <c r="H110" t="s">
        <v>53</v>
      </c>
      <c r="I110" t="s">
        <v>22</v>
      </c>
      <c r="J110" t="s">
        <v>40</v>
      </c>
      <c r="K110" t="s">
        <v>58</v>
      </c>
      <c r="L110">
        <v>2739.83</v>
      </c>
      <c r="M110" s="1">
        <v>43432</v>
      </c>
      <c r="N110" t="s">
        <v>24</v>
      </c>
      <c r="O110" t="s">
        <v>25</v>
      </c>
      <c r="Q110" s="1">
        <v>43852</v>
      </c>
    </row>
    <row r="111" spans="1:17" x14ac:dyDescent="0.35">
      <c r="A111" t="s">
        <v>402</v>
      </c>
      <c r="B111">
        <v>3.1142019576752998E+18</v>
      </c>
      <c r="C111" t="s">
        <v>31</v>
      </c>
      <c r="D111" s="1">
        <v>43392</v>
      </c>
      <c r="E111" s="1">
        <v>43756</v>
      </c>
      <c r="F111" t="s">
        <v>34</v>
      </c>
      <c r="G111">
        <v>13</v>
      </c>
      <c r="H111" t="s">
        <v>137</v>
      </c>
      <c r="I111" t="s">
        <v>22</v>
      </c>
      <c r="J111" t="s">
        <v>35</v>
      </c>
      <c r="K111" t="s">
        <v>58</v>
      </c>
      <c r="L111">
        <v>2767.5</v>
      </c>
      <c r="M111" s="1">
        <v>43392</v>
      </c>
      <c r="N111" t="s">
        <v>24</v>
      </c>
      <c r="O111" t="s">
        <v>177</v>
      </c>
      <c r="P111" t="s">
        <v>281</v>
      </c>
      <c r="Q111" s="1">
        <v>43852</v>
      </c>
    </row>
    <row r="112" spans="1:17" x14ac:dyDescent="0.35">
      <c r="A112" t="s">
        <v>402</v>
      </c>
      <c r="B112">
        <v>2280038722</v>
      </c>
      <c r="C112" t="s">
        <v>19</v>
      </c>
      <c r="D112" s="1">
        <v>43661</v>
      </c>
      <c r="E112" s="1">
        <v>43844</v>
      </c>
      <c r="F112" t="s">
        <v>34</v>
      </c>
      <c r="G112">
        <v>13</v>
      </c>
      <c r="H112" t="s">
        <v>137</v>
      </c>
      <c r="I112" t="s">
        <v>22</v>
      </c>
      <c r="J112" t="s">
        <v>411</v>
      </c>
      <c r="K112" t="s">
        <v>58</v>
      </c>
      <c r="L112">
        <v>2788.75</v>
      </c>
      <c r="M112" s="1">
        <v>43661</v>
      </c>
      <c r="N112" t="s">
        <v>24</v>
      </c>
      <c r="O112" t="s">
        <v>25</v>
      </c>
      <c r="Q112" s="1">
        <v>43852</v>
      </c>
    </row>
    <row r="113" spans="1:17" x14ac:dyDescent="0.35">
      <c r="A113" t="s">
        <v>221</v>
      </c>
      <c r="B113" t="s">
        <v>240</v>
      </c>
      <c r="C113" t="s">
        <v>19</v>
      </c>
      <c r="D113" s="1">
        <v>43245</v>
      </c>
      <c r="E113" s="1">
        <v>43609</v>
      </c>
      <c r="F113" t="s">
        <v>34</v>
      </c>
      <c r="G113">
        <v>1</v>
      </c>
      <c r="H113" t="s">
        <v>21</v>
      </c>
      <c r="I113" t="s">
        <v>22</v>
      </c>
      <c r="J113" t="s">
        <v>35</v>
      </c>
      <c r="K113" t="s">
        <v>58</v>
      </c>
      <c r="L113">
        <v>2809.13</v>
      </c>
      <c r="M113" s="1">
        <v>43245</v>
      </c>
      <c r="N113" t="s">
        <v>24</v>
      </c>
      <c r="O113" t="s">
        <v>25</v>
      </c>
      <c r="Q113" s="1">
        <v>43852</v>
      </c>
    </row>
    <row r="114" spans="1:17" x14ac:dyDescent="0.35">
      <c r="A114" t="s">
        <v>323</v>
      </c>
      <c r="B114">
        <v>9.9000021170200003E+19</v>
      </c>
      <c r="C114" t="s">
        <v>19</v>
      </c>
      <c r="D114" s="1">
        <v>42892</v>
      </c>
      <c r="E114" s="1">
        <v>43256</v>
      </c>
      <c r="F114" t="s">
        <v>20</v>
      </c>
      <c r="G114">
        <v>1</v>
      </c>
      <c r="H114" t="s">
        <v>21</v>
      </c>
      <c r="I114" t="s">
        <v>22</v>
      </c>
      <c r="J114" t="s">
        <v>33</v>
      </c>
      <c r="K114" t="s">
        <v>58</v>
      </c>
      <c r="L114">
        <v>2887.38</v>
      </c>
      <c r="M114" s="1">
        <v>42922</v>
      </c>
      <c r="N114" t="s">
        <v>24</v>
      </c>
      <c r="O114" t="s">
        <v>25</v>
      </c>
      <c r="Q114" s="1">
        <v>43852</v>
      </c>
    </row>
    <row r="115" spans="1:17" x14ac:dyDescent="0.35">
      <c r="A115" t="s">
        <v>323</v>
      </c>
      <c r="B115">
        <v>3.1142027482102001E+18</v>
      </c>
      <c r="C115" t="s">
        <v>19</v>
      </c>
      <c r="D115" s="1">
        <v>43566</v>
      </c>
      <c r="E115" s="1">
        <v>43930</v>
      </c>
      <c r="F115" t="s">
        <v>34</v>
      </c>
      <c r="G115">
        <v>3</v>
      </c>
      <c r="H115" t="s">
        <v>56</v>
      </c>
      <c r="I115" t="s">
        <v>22</v>
      </c>
      <c r="J115" t="s">
        <v>57</v>
      </c>
      <c r="K115" t="s">
        <v>58</v>
      </c>
      <c r="L115">
        <v>2942.25</v>
      </c>
      <c r="M115" s="1">
        <v>43566</v>
      </c>
      <c r="N115" t="s">
        <v>24</v>
      </c>
      <c r="O115" t="s">
        <v>25</v>
      </c>
      <c r="Q115" s="1">
        <v>43852</v>
      </c>
    </row>
    <row r="116" spans="1:17" x14ac:dyDescent="0.35">
      <c r="A116" t="s">
        <v>402</v>
      </c>
      <c r="B116">
        <v>9.9000044190299996E+19</v>
      </c>
      <c r="C116" t="s">
        <v>19</v>
      </c>
      <c r="D116" s="1">
        <v>43567</v>
      </c>
      <c r="E116" s="1">
        <v>43749</v>
      </c>
      <c r="F116" t="s">
        <v>133</v>
      </c>
      <c r="G116">
        <v>13</v>
      </c>
      <c r="H116" t="s">
        <v>137</v>
      </c>
      <c r="I116" t="s">
        <v>22</v>
      </c>
      <c r="J116" t="s">
        <v>33</v>
      </c>
      <c r="K116" t="s">
        <v>58</v>
      </c>
      <c r="L116">
        <v>3007.5</v>
      </c>
      <c r="M116" s="1">
        <v>43567</v>
      </c>
      <c r="N116" t="s">
        <v>24</v>
      </c>
      <c r="O116" t="s">
        <v>25</v>
      </c>
      <c r="Q116" s="1">
        <v>43852</v>
      </c>
    </row>
    <row r="117" spans="1:17" x14ac:dyDescent="0.35">
      <c r="A117" t="s">
        <v>323</v>
      </c>
      <c r="B117">
        <v>9.9000044160300007E+19</v>
      </c>
      <c r="C117" t="s">
        <v>19</v>
      </c>
      <c r="D117" s="1">
        <v>42774</v>
      </c>
      <c r="E117" s="1">
        <v>43319</v>
      </c>
      <c r="F117" t="s">
        <v>133</v>
      </c>
      <c r="G117">
        <v>1</v>
      </c>
      <c r="H117" t="s">
        <v>21</v>
      </c>
      <c r="I117" t="s">
        <v>22</v>
      </c>
      <c r="J117" t="s">
        <v>33</v>
      </c>
      <c r="K117" t="s">
        <v>58</v>
      </c>
      <c r="L117">
        <v>3050.6</v>
      </c>
      <c r="M117" s="1">
        <v>42954</v>
      </c>
      <c r="N117" t="s">
        <v>24</v>
      </c>
      <c r="O117" t="s">
        <v>25</v>
      </c>
      <c r="Q117" s="1">
        <v>43852</v>
      </c>
    </row>
    <row r="118" spans="1:17" x14ac:dyDescent="0.35">
      <c r="A118" t="s">
        <v>323</v>
      </c>
      <c r="B118">
        <v>9.9000044160300007E+19</v>
      </c>
      <c r="C118" t="s">
        <v>19</v>
      </c>
      <c r="D118" s="1">
        <v>42774</v>
      </c>
      <c r="E118" s="1">
        <v>43319</v>
      </c>
      <c r="F118" t="s">
        <v>133</v>
      </c>
      <c r="G118">
        <v>1</v>
      </c>
      <c r="H118" t="s">
        <v>21</v>
      </c>
      <c r="I118" t="s">
        <v>22</v>
      </c>
      <c r="J118" t="s">
        <v>33</v>
      </c>
      <c r="K118" t="s">
        <v>58</v>
      </c>
      <c r="L118">
        <v>3050.6</v>
      </c>
      <c r="M118" s="1">
        <v>42774</v>
      </c>
      <c r="N118" t="s">
        <v>24</v>
      </c>
      <c r="O118" t="s">
        <v>25</v>
      </c>
      <c r="Q118" s="1">
        <v>43852</v>
      </c>
    </row>
    <row r="119" spans="1:17" x14ac:dyDescent="0.35">
      <c r="A119" t="s">
        <v>323</v>
      </c>
      <c r="B119" t="s">
        <v>364</v>
      </c>
      <c r="C119" t="s">
        <v>31</v>
      </c>
      <c r="D119" s="1">
        <v>43145</v>
      </c>
      <c r="E119" s="1">
        <v>43509</v>
      </c>
      <c r="F119" t="s">
        <v>34</v>
      </c>
      <c r="G119">
        <v>1</v>
      </c>
      <c r="H119" t="s">
        <v>21</v>
      </c>
      <c r="I119" t="s">
        <v>22</v>
      </c>
      <c r="J119" t="s">
        <v>33</v>
      </c>
      <c r="K119" t="s">
        <v>58</v>
      </c>
      <c r="L119">
        <v>3120.25</v>
      </c>
      <c r="M119" s="1">
        <v>43145</v>
      </c>
      <c r="N119" t="s">
        <v>24</v>
      </c>
      <c r="O119" t="s">
        <v>25</v>
      </c>
      <c r="Q119" s="1">
        <v>43852</v>
      </c>
    </row>
    <row r="120" spans="1:17" x14ac:dyDescent="0.35">
      <c r="A120" t="s">
        <v>402</v>
      </c>
      <c r="B120">
        <v>9.9000044170299998E+19</v>
      </c>
      <c r="C120" t="s">
        <v>31</v>
      </c>
      <c r="D120" s="1">
        <v>43049</v>
      </c>
      <c r="E120" s="1">
        <v>43413</v>
      </c>
      <c r="F120" t="s">
        <v>34</v>
      </c>
      <c r="G120">
        <v>13</v>
      </c>
      <c r="H120" t="s">
        <v>137</v>
      </c>
      <c r="I120" t="s">
        <v>22</v>
      </c>
      <c r="J120" t="s">
        <v>33</v>
      </c>
      <c r="K120" t="s">
        <v>58</v>
      </c>
      <c r="L120">
        <v>3132.5</v>
      </c>
      <c r="M120" s="1">
        <v>43049</v>
      </c>
      <c r="N120" t="s">
        <v>24</v>
      </c>
      <c r="O120" t="s">
        <v>177</v>
      </c>
      <c r="P120" t="s">
        <v>281</v>
      </c>
      <c r="Q120" s="1">
        <v>43852</v>
      </c>
    </row>
    <row r="121" spans="1:17" x14ac:dyDescent="0.35">
      <c r="A121" t="s">
        <v>323</v>
      </c>
      <c r="B121" t="s">
        <v>324</v>
      </c>
      <c r="C121" t="s">
        <v>19</v>
      </c>
      <c r="D121" s="1">
        <v>43441</v>
      </c>
      <c r="E121" s="1">
        <v>43805</v>
      </c>
      <c r="F121" t="s">
        <v>20</v>
      </c>
      <c r="G121">
        <v>1</v>
      </c>
      <c r="H121" t="s">
        <v>21</v>
      </c>
      <c r="I121" t="s">
        <v>22</v>
      </c>
      <c r="J121" t="s">
        <v>20</v>
      </c>
      <c r="K121" t="s">
        <v>58</v>
      </c>
      <c r="L121">
        <v>3630</v>
      </c>
      <c r="M121" s="1">
        <v>43816</v>
      </c>
      <c r="N121" t="s">
        <v>24</v>
      </c>
      <c r="O121" t="s">
        <v>25</v>
      </c>
      <c r="Q121" s="1">
        <v>43852</v>
      </c>
    </row>
    <row r="122" spans="1:17" x14ac:dyDescent="0.35">
      <c r="A122" t="s">
        <v>242</v>
      </c>
      <c r="B122" t="s">
        <v>260</v>
      </c>
      <c r="C122" t="s">
        <v>19</v>
      </c>
      <c r="D122" s="1">
        <v>43585</v>
      </c>
      <c r="E122" s="1">
        <v>43646</v>
      </c>
      <c r="F122" t="s">
        <v>133</v>
      </c>
      <c r="G122">
        <v>3</v>
      </c>
      <c r="H122" t="s">
        <v>56</v>
      </c>
      <c r="I122" t="s">
        <v>22</v>
      </c>
      <c r="J122" t="s">
        <v>57</v>
      </c>
      <c r="K122" t="s">
        <v>58</v>
      </c>
      <c r="L122">
        <v>3854.23</v>
      </c>
      <c r="M122" s="1">
        <v>43585</v>
      </c>
      <c r="N122" t="s">
        <v>24</v>
      </c>
      <c r="O122" t="s">
        <v>25</v>
      </c>
      <c r="Q122" s="1">
        <v>43852</v>
      </c>
    </row>
    <row r="123" spans="1:17" x14ac:dyDescent="0.35">
      <c r="A123" t="s">
        <v>292</v>
      </c>
      <c r="B123">
        <v>3.1030411181E+17</v>
      </c>
      <c r="C123" t="s">
        <v>19</v>
      </c>
      <c r="D123" s="1">
        <v>43473</v>
      </c>
      <c r="E123" s="1">
        <v>43562</v>
      </c>
      <c r="F123" t="s">
        <v>32</v>
      </c>
      <c r="G123">
        <v>2</v>
      </c>
      <c r="H123" t="s">
        <v>27</v>
      </c>
      <c r="I123" t="s">
        <v>22</v>
      </c>
      <c r="J123" t="s">
        <v>54</v>
      </c>
      <c r="K123" t="s">
        <v>58</v>
      </c>
      <c r="L123">
        <v>3978.77</v>
      </c>
      <c r="M123" s="1">
        <v>43473</v>
      </c>
      <c r="N123" t="s">
        <v>24</v>
      </c>
      <c r="O123" t="s">
        <v>25</v>
      </c>
      <c r="Q123" s="1">
        <v>43852</v>
      </c>
    </row>
    <row r="124" spans="1:17" x14ac:dyDescent="0.35">
      <c r="A124" t="s">
        <v>292</v>
      </c>
      <c r="B124">
        <v>3.1030411181E+17</v>
      </c>
      <c r="C124" t="s">
        <v>19</v>
      </c>
      <c r="D124" s="1">
        <v>43522</v>
      </c>
      <c r="E124" s="1">
        <v>43580</v>
      </c>
      <c r="F124" t="s">
        <v>32</v>
      </c>
      <c r="G124">
        <v>2</v>
      </c>
      <c r="H124" t="s">
        <v>27</v>
      </c>
      <c r="I124" t="s">
        <v>22</v>
      </c>
      <c r="J124" t="s">
        <v>54</v>
      </c>
      <c r="K124" t="s">
        <v>58</v>
      </c>
      <c r="L124">
        <v>4156.79</v>
      </c>
      <c r="M124" s="1">
        <v>43522</v>
      </c>
      <c r="N124" t="s">
        <v>24</v>
      </c>
      <c r="O124" t="s">
        <v>25</v>
      </c>
      <c r="Q124" s="1">
        <v>43852</v>
      </c>
    </row>
    <row r="125" spans="1:17" x14ac:dyDescent="0.35">
      <c r="A125" t="s">
        <v>323</v>
      </c>
      <c r="B125" t="s">
        <v>366</v>
      </c>
      <c r="C125" t="s">
        <v>19</v>
      </c>
      <c r="D125" s="1">
        <v>43220</v>
      </c>
      <c r="E125" s="1">
        <v>44134</v>
      </c>
      <c r="F125" t="s">
        <v>133</v>
      </c>
      <c r="G125">
        <v>1</v>
      </c>
      <c r="H125" t="s">
        <v>21</v>
      </c>
      <c r="I125" t="s">
        <v>22</v>
      </c>
      <c r="J125" t="s">
        <v>33</v>
      </c>
      <c r="K125" t="s">
        <v>58</v>
      </c>
      <c r="L125">
        <v>4278.13</v>
      </c>
      <c r="M125" s="1">
        <v>43927</v>
      </c>
      <c r="N125" t="s">
        <v>24</v>
      </c>
      <c r="O125" t="s">
        <v>25</v>
      </c>
      <c r="Q125" s="1">
        <v>43852</v>
      </c>
    </row>
    <row r="126" spans="1:17" x14ac:dyDescent="0.35">
      <c r="A126" t="s">
        <v>323</v>
      </c>
      <c r="B126" t="s">
        <v>366</v>
      </c>
      <c r="C126" t="s">
        <v>19</v>
      </c>
      <c r="D126" s="1">
        <v>43220</v>
      </c>
      <c r="E126" s="1">
        <v>44134</v>
      </c>
      <c r="F126" t="s">
        <v>133</v>
      </c>
      <c r="G126">
        <v>1</v>
      </c>
      <c r="H126" t="s">
        <v>21</v>
      </c>
      <c r="I126" t="s">
        <v>22</v>
      </c>
      <c r="J126" t="s">
        <v>33</v>
      </c>
      <c r="K126" t="s">
        <v>58</v>
      </c>
      <c r="L126">
        <v>4278.13</v>
      </c>
      <c r="M126" s="1">
        <v>43826</v>
      </c>
      <c r="N126" t="s">
        <v>24</v>
      </c>
      <c r="O126" t="s">
        <v>25</v>
      </c>
      <c r="Q126" s="1">
        <v>43852</v>
      </c>
    </row>
    <row r="127" spans="1:17" x14ac:dyDescent="0.35">
      <c r="A127" t="s">
        <v>323</v>
      </c>
      <c r="B127" t="s">
        <v>366</v>
      </c>
      <c r="C127" t="s">
        <v>19</v>
      </c>
      <c r="D127" s="1">
        <v>43220</v>
      </c>
      <c r="E127" s="1">
        <v>44134</v>
      </c>
      <c r="F127" t="s">
        <v>133</v>
      </c>
      <c r="G127">
        <v>1</v>
      </c>
      <c r="H127" t="s">
        <v>21</v>
      </c>
      <c r="I127" t="s">
        <v>22</v>
      </c>
      <c r="J127" t="s">
        <v>33</v>
      </c>
      <c r="K127" t="s">
        <v>58</v>
      </c>
      <c r="L127">
        <v>4278.25</v>
      </c>
      <c r="M127" s="1">
        <v>44028</v>
      </c>
      <c r="N127" t="s">
        <v>24</v>
      </c>
      <c r="O127" t="s">
        <v>25</v>
      </c>
      <c r="Q127" s="1">
        <v>43852</v>
      </c>
    </row>
    <row r="128" spans="1:17" x14ac:dyDescent="0.35">
      <c r="A128" t="s">
        <v>323</v>
      </c>
      <c r="B128" t="s">
        <v>366</v>
      </c>
      <c r="C128" t="s">
        <v>19</v>
      </c>
      <c r="D128" s="1">
        <v>43220</v>
      </c>
      <c r="E128" s="1">
        <v>44134</v>
      </c>
      <c r="F128" t="s">
        <v>133</v>
      </c>
      <c r="G128">
        <v>1</v>
      </c>
      <c r="H128" t="s">
        <v>21</v>
      </c>
      <c r="I128" t="s">
        <v>22</v>
      </c>
      <c r="J128" t="s">
        <v>33</v>
      </c>
      <c r="K128" t="s">
        <v>58</v>
      </c>
      <c r="L128">
        <v>4278.25</v>
      </c>
      <c r="M128" s="1">
        <v>44028</v>
      </c>
      <c r="N128" t="s">
        <v>24</v>
      </c>
      <c r="O128" t="s">
        <v>25</v>
      </c>
      <c r="Q128" s="1">
        <v>43852</v>
      </c>
    </row>
    <row r="129" spans="1:17" x14ac:dyDescent="0.35">
      <c r="A129" t="s">
        <v>323</v>
      </c>
      <c r="B129" t="s">
        <v>366</v>
      </c>
      <c r="C129" t="s">
        <v>19</v>
      </c>
      <c r="D129" s="1">
        <v>43220</v>
      </c>
      <c r="E129" s="1">
        <v>44134</v>
      </c>
      <c r="F129" t="s">
        <v>133</v>
      </c>
      <c r="G129">
        <v>1</v>
      </c>
      <c r="H129" t="s">
        <v>21</v>
      </c>
      <c r="I129" t="s">
        <v>22</v>
      </c>
      <c r="J129" t="s">
        <v>33</v>
      </c>
      <c r="K129" t="s">
        <v>58</v>
      </c>
      <c r="L129">
        <v>4278.25</v>
      </c>
      <c r="M129" s="1">
        <v>44028</v>
      </c>
      <c r="N129" t="s">
        <v>24</v>
      </c>
      <c r="O129" t="s">
        <v>25</v>
      </c>
      <c r="Q129" s="1">
        <v>43852</v>
      </c>
    </row>
    <row r="130" spans="1:17" x14ac:dyDescent="0.35">
      <c r="A130" t="s">
        <v>323</v>
      </c>
      <c r="B130" t="s">
        <v>366</v>
      </c>
      <c r="C130" t="s">
        <v>19</v>
      </c>
      <c r="D130" s="1">
        <v>43220</v>
      </c>
      <c r="E130" s="1">
        <v>44134</v>
      </c>
      <c r="F130" t="s">
        <v>133</v>
      </c>
      <c r="G130">
        <v>1</v>
      </c>
      <c r="H130" t="s">
        <v>21</v>
      </c>
      <c r="I130" t="s">
        <v>22</v>
      </c>
      <c r="J130" t="s">
        <v>33</v>
      </c>
      <c r="K130" t="s">
        <v>58</v>
      </c>
      <c r="L130">
        <v>4278.25</v>
      </c>
      <c r="M130" s="1">
        <v>44028</v>
      </c>
      <c r="N130" t="s">
        <v>24</v>
      </c>
      <c r="O130" t="s">
        <v>25</v>
      </c>
      <c r="Q130" s="1">
        <v>43852</v>
      </c>
    </row>
    <row r="131" spans="1:17" x14ac:dyDescent="0.35">
      <c r="A131" t="s">
        <v>292</v>
      </c>
      <c r="B131" t="s">
        <v>317</v>
      </c>
      <c r="C131" t="s">
        <v>19</v>
      </c>
      <c r="D131" s="1">
        <v>43601</v>
      </c>
      <c r="E131" s="1">
        <v>43966</v>
      </c>
      <c r="F131" t="s">
        <v>32</v>
      </c>
      <c r="G131">
        <v>13</v>
      </c>
      <c r="H131" t="s">
        <v>137</v>
      </c>
      <c r="I131" t="s">
        <v>22</v>
      </c>
      <c r="J131" t="s">
        <v>48</v>
      </c>
      <c r="K131" t="s">
        <v>58</v>
      </c>
      <c r="L131">
        <v>4595.75</v>
      </c>
      <c r="M131" s="1">
        <v>43601</v>
      </c>
      <c r="N131" t="s">
        <v>24</v>
      </c>
      <c r="O131" t="s">
        <v>25</v>
      </c>
      <c r="Q131" s="1">
        <v>43852</v>
      </c>
    </row>
    <row r="132" spans="1:17" x14ac:dyDescent="0.35">
      <c r="A132" t="s">
        <v>323</v>
      </c>
      <c r="B132" t="s">
        <v>366</v>
      </c>
      <c r="C132" t="s">
        <v>19</v>
      </c>
      <c r="D132" s="1">
        <v>43220</v>
      </c>
      <c r="E132" s="1">
        <v>44134</v>
      </c>
      <c r="F132" t="s">
        <v>133</v>
      </c>
      <c r="G132">
        <v>1</v>
      </c>
      <c r="H132" t="s">
        <v>21</v>
      </c>
      <c r="I132" t="s">
        <v>22</v>
      </c>
      <c r="J132" t="s">
        <v>33</v>
      </c>
      <c r="K132" t="s">
        <v>58</v>
      </c>
      <c r="L132">
        <v>4705.88</v>
      </c>
      <c r="M132" s="1">
        <v>43725</v>
      </c>
      <c r="N132" t="s">
        <v>24</v>
      </c>
      <c r="O132" t="s">
        <v>25</v>
      </c>
      <c r="Q132" s="1">
        <v>43852</v>
      </c>
    </row>
    <row r="133" spans="1:17" x14ac:dyDescent="0.35">
      <c r="A133" t="s">
        <v>323</v>
      </c>
      <c r="B133" t="s">
        <v>366</v>
      </c>
      <c r="C133" t="s">
        <v>19</v>
      </c>
      <c r="D133" s="1">
        <v>43220</v>
      </c>
      <c r="E133" s="1">
        <v>44134</v>
      </c>
      <c r="F133" t="s">
        <v>133</v>
      </c>
      <c r="G133">
        <v>1</v>
      </c>
      <c r="H133" t="s">
        <v>21</v>
      </c>
      <c r="I133" t="s">
        <v>22</v>
      </c>
      <c r="J133" t="s">
        <v>33</v>
      </c>
      <c r="K133" t="s">
        <v>58</v>
      </c>
      <c r="L133">
        <v>4705.88</v>
      </c>
      <c r="M133" s="1">
        <v>43624</v>
      </c>
      <c r="N133" t="s">
        <v>24</v>
      </c>
      <c r="O133" t="s">
        <v>25</v>
      </c>
      <c r="Q133" s="1">
        <v>43852</v>
      </c>
    </row>
    <row r="134" spans="1:17" x14ac:dyDescent="0.35">
      <c r="A134" t="s">
        <v>323</v>
      </c>
      <c r="B134" t="s">
        <v>366</v>
      </c>
      <c r="C134" t="s">
        <v>19</v>
      </c>
      <c r="D134" s="1">
        <v>43220</v>
      </c>
      <c r="E134" s="1">
        <v>44134</v>
      </c>
      <c r="F134" t="s">
        <v>133</v>
      </c>
      <c r="G134">
        <v>1</v>
      </c>
      <c r="H134" t="s">
        <v>21</v>
      </c>
      <c r="I134" t="s">
        <v>22</v>
      </c>
      <c r="J134" t="s">
        <v>33</v>
      </c>
      <c r="K134" t="s">
        <v>58</v>
      </c>
      <c r="L134">
        <v>4705.88</v>
      </c>
      <c r="M134" s="1">
        <v>43523</v>
      </c>
      <c r="N134" t="s">
        <v>24</v>
      </c>
      <c r="O134" t="s">
        <v>25</v>
      </c>
      <c r="Q134" s="1">
        <v>43852</v>
      </c>
    </row>
    <row r="135" spans="1:17" x14ac:dyDescent="0.35">
      <c r="A135" t="s">
        <v>323</v>
      </c>
      <c r="B135" t="s">
        <v>366</v>
      </c>
      <c r="C135" t="s">
        <v>19</v>
      </c>
      <c r="D135" s="1">
        <v>43220</v>
      </c>
      <c r="E135" s="1">
        <v>44134</v>
      </c>
      <c r="F135" t="s">
        <v>133</v>
      </c>
      <c r="G135">
        <v>1</v>
      </c>
      <c r="H135" t="s">
        <v>21</v>
      </c>
      <c r="I135" t="s">
        <v>22</v>
      </c>
      <c r="J135" t="s">
        <v>33</v>
      </c>
      <c r="K135" t="s">
        <v>58</v>
      </c>
      <c r="L135">
        <v>4705.88</v>
      </c>
      <c r="M135" s="1">
        <v>43422</v>
      </c>
      <c r="N135" t="s">
        <v>24</v>
      </c>
      <c r="O135" t="s">
        <v>25</v>
      </c>
      <c r="Q135" s="1">
        <v>43852</v>
      </c>
    </row>
    <row r="136" spans="1:17" x14ac:dyDescent="0.35">
      <c r="A136" t="s">
        <v>323</v>
      </c>
      <c r="B136" t="s">
        <v>366</v>
      </c>
      <c r="C136" t="s">
        <v>19</v>
      </c>
      <c r="D136" s="1">
        <v>43220</v>
      </c>
      <c r="E136" s="1">
        <v>44134</v>
      </c>
      <c r="F136" t="s">
        <v>133</v>
      </c>
      <c r="G136">
        <v>1</v>
      </c>
      <c r="H136" t="s">
        <v>21</v>
      </c>
      <c r="I136" t="s">
        <v>22</v>
      </c>
      <c r="J136" t="s">
        <v>33</v>
      </c>
      <c r="K136" t="s">
        <v>58</v>
      </c>
      <c r="L136">
        <v>4705.88</v>
      </c>
      <c r="M136" s="1">
        <v>43321</v>
      </c>
      <c r="N136" t="s">
        <v>24</v>
      </c>
      <c r="O136" t="s">
        <v>25</v>
      </c>
      <c r="Q136" s="1">
        <v>43852</v>
      </c>
    </row>
    <row r="137" spans="1:17" x14ac:dyDescent="0.35">
      <c r="A137" t="s">
        <v>242</v>
      </c>
      <c r="B137" t="s">
        <v>250</v>
      </c>
      <c r="C137" t="s">
        <v>19</v>
      </c>
      <c r="D137" s="1">
        <v>43348</v>
      </c>
      <c r="E137" s="1">
        <v>43438</v>
      </c>
      <c r="F137" t="s">
        <v>133</v>
      </c>
      <c r="G137">
        <v>3</v>
      </c>
      <c r="H137" t="s">
        <v>56</v>
      </c>
      <c r="I137" t="s">
        <v>22</v>
      </c>
      <c r="J137" t="s">
        <v>57</v>
      </c>
      <c r="K137" t="s">
        <v>58</v>
      </c>
      <c r="L137">
        <v>5165.63</v>
      </c>
      <c r="M137" s="1">
        <v>43348</v>
      </c>
      <c r="N137" t="s">
        <v>24</v>
      </c>
      <c r="O137" t="s">
        <v>25</v>
      </c>
      <c r="Q137" s="1">
        <v>43852</v>
      </c>
    </row>
    <row r="138" spans="1:17" x14ac:dyDescent="0.35">
      <c r="A138" t="s">
        <v>323</v>
      </c>
      <c r="B138" t="s">
        <v>326</v>
      </c>
      <c r="C138" t="s">
        <v>19</v>
      </c>
      <c r="D138" s="1">
        <v>43448</v>
      </c>
      <c r="E138" s="1">
        <v>43812</v>
      </c>
      <c r="F138" t="s">
        <v>20</v>
      </c>
      <c r="G138">
        <v>12</v>
      </c>
      <c r="H138" t="s">
        <v>66</v>
      </c>
      <c r="I138" t="s">
        <v>22</v>
      </c>
      <c r="J138" t="s">
        <v>57</v>
      </c>
      <c r="K138" t="s">
        <v>58</v>
      </c>
      <c r="L138">
        <v>5659.5</v>
      </c>
      <c r="M138" s="1">
        <v>43448</v>
      </c>
      <c r="N138" t="s">
        <v>24</v>
      </c>
      <c r="O138" t="s">
        <v>25</v>
      </c>
      <c r="Q138" s="1">
        <v>43852</v>
      </c>
    </row>
    <row r="139" spans="1:17" x14ac:dyDescent="0.35">
      <c r="A139" t="s">
        <v>242</v>
      </c>
      <c r="B139" t="s">
        <v>274</v>
      </c>
      <c r="C139" t="s">
        <v>19</v>
      </c>
      <c r="D139" s="1">
        <v>43295</v>
      </c>
      <c r="E139" s="1">
        <v>44574</v>
      </c>
      <c r="F139" t="s">
        <v>133</v>
      </c>
      <c r="G139">
        <v>1</v>
      </c>
      <c r="H139" t="s">
        <v>21</v>
      </c>
      <c r="I139" t="s">
        <v>22</v>
      </c>
      <c r="J139" t="s">
        <v>33</v>
      </c>
      <c r="K139" t="s">
        <v>58</v>
      </c>
      <c r="L139">
        <v>5712.04</v>
      </c>
      <c r="M139" s="1">
        <v>43752</v>
      </c>
      <c r="N139" t="s">
        <v>24</v>
      </c>
      <c r="O139" t="s">
        <v>25</v>
      </c>
      <c r="Q139" s="1">
        <v>43852</v>
      </c>
    </row>
    <row r="140" spans="1:17" x14ac:dyDescent="0.35">
      <c r="A140" t="s">
        <v>242</v>
      </c>
      <c r="B140" t="s">
        <v>274</v>
      </c>
      <c r="C140" t="s">
        <v>19</v>
      </c>
      <c r="D140" s="1">
        <v>43295</v>
      </c>
      <c r="E140" s="1">
        <v>44574</v>
      </c>
      <c r="F140" t="s">
        <v>133</v>
      </c>
      <c r="G140">
        <v>1</v>
      </c>
      <c r="H140" t="s">
        <v>21</v>
      </c>
      <c r="I140" t="s">
        <v>22</v>
      </c>
      <c r="J140" t="s">
        <v>33</v>
      </c>
      <c r="K140" t="s">
        <v>58</v>
      </c>
      <c r="L140">
        <v>5712.04</v>
      </c>
      <c r="M140" s="1">
        <v>43844</v>
      </c>
      <c r="N140" t="s">
        <v>24</v>
      </c>
      <c r="O140" t="s">
        <v>25</v>
      </c>
      <c r="Q140" s="1">
        <v>43852</v>
      </c>
    </row>
    <row r="141" spans="1:17" x14ac:dyDescent="0.35">
      <c r="A141" t="s">
        <v>242</v>
      </c>
      <c r="B141" t="s">
        <v>274</v>
      </c>
      <c r="C141" t="s">
        <v>19</v>
      </c>
      <c r="D141" s="1">
        <v>43295</v>
      </c>
      <c r="E141" s="1">
        <v>44574</v>
      </c>
      <c r="F141" t="s">
        <v>133</v>
      </c>
      <c r="G141">
        <v>1</v>
      </c>
      <c r="H141" t="s">
        <v>21</v>
      </c>
      <c r="I141" t="s">
        <v>22</v>
      </c>
      <c r="J141" t="s">
        <v>33</v>
      </c>
      <c r="K141" t="s">
        <v>58</v>
      </c>
      <c r="L141">
        <v>5712.04</v>
      </c>
      <c r="M141" s="1">
        <v>43935</v>
      </c>
      <c r="N141" t="s">
        <v>24</v>
      </c>
      <c r="O141" t="s">
        <v>25</v>
      </c>
      <c r="Q141" s="1">
        <v>43852</v>
      </c>
    </row>
    <row r="142" spans="1:17" x14ac:dyDescent="0.35">
      <c r="A142" t="s">
        <v>242</v>
      </c>
      <c r="B142" t="s">
        <v>274</v>
      </c>
      <c r="C142" t="s">
        <v>19</v>
      </c>
      <c r="D142" s="1">
        <v>43295</v>
      </c>
      <c r="E142" s="1">
        <v>44574</v>
      </c>
      <c r="F142" t="s">
        <v>133</v>
      </c>
      <c r="G142">
        <v>1</v>
      </c>
      <c r="H142" t="s">
        <v>21</v>
      </c>
      <c r="I142" t="s">
        <v>22</v>
      </c>
      <c r="J142" t="s">
        <v>33</v>
      </c>
      <c r="K142" t="s">
        <v>58</v>
      </c>
      <c r="L142">
        <v>5712.04</v>
      </c>
      <c r="M142" s="1">
        <v>44026</v>
      </c>
      <c r="N142" t="s">
        <v>24</v>
      </c>
      <c r="O142" t="s">
        <v>25</v>
      </c>
      <c r="Q142" s="1">
        <v>43852</v>
      </c>
    </row>
    <row r="143" spans="1:17" x14ac:dyDescent="0.35">
      <c r="A143" t="s">
        <v>242</v>
      </c>
      <c r="B143" t="s">
        <v>274</v>
      </c>
      <c r="C143" t="s">
        <v>19</v>
      </c>
      <c r="D143" s="1">
        <v>43295</v>
      </c>
      <c r="E143" s="1">
        <v>44574</v>
      </c>
      <c r="F143" t="s">
        <v>133</v>
      </c>
      <c r="G143">
        <v>1</v>
      </c>
      <c r="H143" t="s">
        <v>21</v>
      </c>
      <c r="I143" t="s">
        <v>22</v>
      </c>
      <c r="J143" t="s">
        <v>33</v>
      </c>
      <c r="K143" t="s">
        <v>58</v>
      </c>
      <c r="L143">
        <v>5712.04</v>
      </c>
      <c r="M143" s="1">
        <v>44118</v>
      </c>
      <c r="N143" t="s">
        <v>24</v>
      </c>
      <c r="O143" t="s">
        <v>25</v>
      </c>
      <c r="Q143" s="1">
        <v>43852</v>
      </c>
    </row>
    <row r="144" spans="1:17" x14ac:dyDescent="0.35">
      <c r="A144" t="s">
        <v>242</v>
      </c>
      <c r="B144" t="s">
        <v>274</v>
      </c>
      <c r="C144" t="s">
        <v>19</v>
      </c>
      <c r="D144" s="1">
        <v>43295</v>
      </c>
      <c r="E144" s="1">
        <v>44574</v>
      </c>
      <c r="F144" t="s">
        <v>133</v>
      </c>
      <c r="G144">
        <v>1</v>
      </c>
      <c r="H144" t="s">
        <v>21</v>
      </c>
      <c r="I144" t="s">
        <v>22</v>
      </c>
      <c r="J144" t="s">
        <v>33</v>
      </c>
      <c r="K144" t="s">
        <v>58</v>
      </c>
      <c r="L144">
        <v>5712.04</v>
      </c>
      <c r="M144" s="1">
        <v>44210</v>
      </c>
      <c r="N144" t="s">
        <v>24</v>
      </c>
      <c r="O144" t="s">
        <v>25</v>
      </c>
      <c r="Q144" s="1">
        <v>43852</v>
      </c>
    </row>
    <row r="145" spans="1:17" x14ac:dyDescent="0.35">
      <c r="A145" t="s">
        <v>242</v>
      </c>
      <c r="B145" t="s">
        <v>274</v>
      </c>
      <c r="C145" t="s">
        <v>19</v>
      </c>
      <c r="D145" s="1">
        <v>43295</v>
      </c>
      <c r="E145" s="1">
        <v>44574</v>
      </c>
      <c r="F145" t="s">
        <v>133</v>
      </c>
      <c r="G145">
        <v>1</v>
      </c>
      <c r="H145" t="s">
        <v>21</v>
      </c>
      <c r="I145" t="s">
        <v>22</v>
      </c>
      <c r="J145" t="s">
        <v>33</v>
      </c>
      <c r="K145" t="s">
        <v>58</v>
      </c>
      <c r="L145">
        <v>5712.04</v>
      </c>
      <c r="M145" s="1">
        <v>44300</v>
      </c>
      <c r="N145" t="s">
        <v>24</v>
      </c>
      <c r="O145" t="s">
        <v>25</v>
      </c>
      <c r="Q145" s="1">
        <v>43852</v>
      </c>
    </row>
    <row r="146" spans="1:17" x14ac:dyDescent="0.35">
      <c r="A146" t="s">
        <v>242</v>
      </c>
      <c r="B146" t="s">
        <v>274</v>
      </c>
      <c r="C146" t="s">
        <v>19</v>
      </c>
      <c r="D146" s="1">
        <v>43295</v>
      </c>
      <c r="E146" s="1">
        <v>44574</v>
      </c>
      <c r="F146" t="s">
        <v>133</v>
      </c>
      <c r="G146">
        <v>1</v>
      </c>
      <c r="H146" t="s">
        <v>21</v>
      </c>
      <c r="I146" t="s">
        <v>22</v>
      </c>
      <c r="J146" t="s">
        <v>33</v>
      </c>
      <c r="K146" t="s">
        <v>58</v>
      </c>
      <c r="L146">
        <v>5712.04</v>
      </c>
      <c r="M146" s="1">
        <v>44391</v>
      </c>
      <c r="N146" t="s">
        <v>24</v>
      </c>
      <c r="O146" t="s">
        <v>25</v>
      </c>
      <c r="Q146" s="1">
        <v>43852</v>
      </c>
    </row>
    <row r="147" spans="1:17" x14ac:dyDescent="0.35">
      <c r="A147" t="s">
        <v>242</v>
      </c>
      <c r="B147" t="s">
        <v>274</v>
      </c>
      <c r="C147" t="s">
        <v>19</v>
      </c>
      <c r="D147" s="1">
        <v>43295</v>
      </c>
      <c r="E147" s="1">
        <v>44574</v>
      </c>
      <c r="F147" t="s">
        <v>133</v>
      </c>
      <c r="G147">
        <v>1</v>
      </c>
      <c r="H147" t="s">
        <v>21</v>
      </c>
      <c r="I147" t="s">
        <v>22</v>
      </c>
      <c r="J147" t="s">
        <v>33</v>
      </c>
      <c r="K147" t="s">
        <v>58</v>
      </c>
      <c r="L147">
        <v>5712.04</v>
      </c>
      <c r="M147" s="1">
        <v>44391</v>
      </c>
      <c r="N147" t="s">
        <v>24</v>
      </c>
      <c r="O147" t="s">
        <v>25</v>
      </c>
      <c r="Q147" s="1">
        <v>43852</v>
      </c>
    </row>
    <row r="148" spans="1:17" x14ac:dyDescent="0.35">
      <c r="A148" t="s">
        <v>242</v>
      </c>
      <c r="B148" t="s">
        <v>274</v>
      </c>
      <c r="C148" t="s">
        <v>19</v>
      </c>
      <c r="D148" s="1">
        <v>43295</v>
      </c>
      <c r="E148" s="1">
        <v>44574</v>
      </c>
      <c r="F148" t="s">
        <v>133</v>
      </c>
      <c r="G148">
        <v>1</v>
      </c>
      <c r="H148" t="s">
        <v>21</v>
      </c>
      <c r="I148" t="s">
        <v>22</v>
      </c>
      <c r="J148" t="s">
        <v>33</v>
      </c>
      <c r="K148" t="s">
        <v>58</v>
      </c>
      <c r="L148">
        <v>5712.04</v>
      </c>
      <c r="M148" s="1">
        <v>44391</v>
      </c>
      <c r="N148" t="s">
        <v>24</v>
      </c>
      <c r="O148" t="s">
        <v>25</v>
      </c>
      <c r="Q148" s="1">
        <v>43852</v>
      </c>
    </row>
    <row r="149" spans="1:17" x14ac:dyDescent="0.35">
      <c r="A149" t="s">
        <v>242</v>
      </c>
      <c r="B149" t="s">
        <v>274</v>
      </c>
      <c r="C149" t="s">
        <v>19</v>
      </c>
      <c r="D149" s="1">
        <v>43295</v>
      </c>
      <c r="E149" s="1">
        <v>44574</v>
      </c>
      <c r="F149" t="s">
        <v>133</v>
      </c>
      <c r="G149">
        <v>1</v>
      </c>
      <c r="H149" t="s">
        <v>21</v>
      </c>
      <c r="I149" t="s">
        <v>22</v>
      </c>
      <c r="J149" t="s">
        <v>33</v>
      </c>
      <c r="K149" t="s">
        <v>58</v>
      </c>
      <c r="L149">
        <v>5712.04</v>
      </c>
      <c r="M149" s="1">
        <v>44391</v>
      </c>
      <c r="N149" t="s">
        <v>24</v>
      </c>
      <c r="O149" t="s">
        <v>25</v>
      </c>
      <c r="Q149" s="1">
        <v>43852</v>
      </c>
    </row>
    <row r="150" spans="1:17" x14ac:dyDescent="0.35">
      <c r="A150" t="s">
        <v>242</v>
      </c>
      <c r="B150" t="s">
        <v>274</v>
      </c>
      <c r="C150" t="s">
        <v>19</v>
      </c>
      <c r="D150" s="1">
        <v>43295</v>
      </c>
      <c r="E150" s="1">
        <v>44574</v>
      </c>
      <c r="F150" t="s">
        <v>133</v>
      </c>
      <c r="G150">
        <v>1</v>
      </c>
      <c r="H150" t="s">
        <v>21</v>
      </c>
      <c r="I150" t="s">
        <v>22</v>
      </c>
      <c r="J150" t="s">
        <v>33</v>
      </c>
      <c r="K150" t="s">
        <v>58</v>
      </c>
      <c r="L150">
        <v>5712.04</v>
      </c>
      <c r="M150" s="1">
        <v>43387</v>
      </c>
      <c r="N150" t="s">
        <v>24</v>
      </c>
      <c r="O150" t="s">
        <v>25</v>
      </c>
      <c r="Q150" s="1">
        <v>43852</v>
      </c>
    </row>
    <row r="151" spans="1:17" x14ac:dyDescent="0.35">
      <c r="A151" t="s">
        <v>242</v>
      </c>
      <c r="B151" t="s">
        <v>274</v>
      </c>
      <c r="C151" t="s">
        <v>19</v>
      </c>
      <c r="D151" s="1">
        <v>43295</v>
      </c>
      <c r="E151" s="1">
        <v>44574</v>
      </c>
      <c r="F151" t="s">
        <v>133</v>
      </c>
      <c r="G151">
        <v>1</v>
      </c>
      <c r="H151" t="s">
        <v>21</v>
      </c>
      <c r="I151" t="s">
        <v>22</v>
      </c>
      <c r="J151" t="s">
        <v>33</v>
      </c>
      <c r="K151" t="s">
        <v>58</v>
      </c>
      <c r="L151">
        <v>5712.04</v>
      </c>
      <c r="M151" s="1">
        <v>43479</v>
      </c>
      <c r="N151" t="s">
        <v>24</v>
      </c>
      <c r="O151" t="s">
        <v>25</v>
      </c>
      <c r="Q151" s="1">
        <v>43852</v>
      </c>
    </row>
    <row r="152" spans="1:17" x14ac:dyDescent="0.35">
      <c r="A152" t="s">
        <v>242</v>
      </c>
      <c r="B152" t="s">
        <v>274</v>
      </c>
      <c r="C152" t="s">
        <v>19</v>
      </c>
      <c r="D152" s="1">
        <v>43295</v>
      </c>
      <c r="E152" s="1">
        <v>44574</v>
      </c>
      <c r="F152" t="s">
        <v>133</v>
      </c>
      <c r="G152">
        <v>1</v>
      </c>
      <c r="H152" t="s">
        <v>21</v>
      </c>
      <c r="I152" t="s">
        <v>22</v>
      </c>
      <c r="J152" t="s">
        <v>33</v>
      </c>
      <c r="K152" t="s">
        <v>58</v>
      </c>
      <c r="L152">
        <v>5712.04</v>
      </c>
      <c r="M152" s="1">
        <v>43569</v>
      </c>
      <c r="N152" t="s">
        <v>24</v>
      </c>
      <c r="O152" t="s">
        <v>25</v>
      </c>
      <c r="Q152" s="1">
        <v>43852</v>
      </c>
    </row>
    <row r="153" spans="1:17" x14ac:dyDescent="0.35">
      <c r="A153" t="s">
        <v>242</v>
      </c>
      <c r="B153" t="s">
        <v>274</v>
      </c>
      <c r="C153" t="s">
        <v>19</v>
      </c>
      <c r="D153" s="1">
        <v>43295</v>
      </c>
      <c r="E153" s="1">
        <v>44574</v>
      </c>
      <c r="F153" t="s">
        <v>133</v>
      </c>
      <c r="G153">
        <v>1</v>
      </c>
      <c r="H153" t="s">
        <v>21</v>
      </c>
      <c r="I153" t="s">
        <v>22</v>
      </c>
      <c r="J153" t="s">
        <v>33</v>
      </c>
      <c r="K153" t="s">
        <v>58</v>
      </c>
      <c r="L153">
        <v>5712.04</v>
      </c>
      <c r="M153" s="1">
        <v>43660</v>
      </c>
      <c r="N153" t="s">
        <v>24</v>
      </c>
      <c r="O153" t="s">
        <v>25</v>
      </c>
      <c r="Q153" s="1">
        <v>43852</v>
      </c>
    </row>
    <row r="154" spans="1:17" x14ac:dyDescent="0.35">
      <c r="A154" t="s">
        <v>292</v>
      </c>
      <c r="B154" t="s">
        <v>320</v>
      </c>
      <c r="C154" t="s">
        <v>19</v>
      </c>
      <c r="D154" s="1">
        <v>43462</v>
      </c>
      <c r="E154" s="1">
        <v>43826</v>
      </c>
      <c r="F154" t="s">
        <v>20</v>
      </c>
      <c r="G154">
        <v>1</v>
      </c>
      <c r="H154" t="s">
        <v>21</v>
      </c>
      <c r="I154" t="s">
        <v>22</v>
      </c>
      <c r="J154" t="s">
        <v>20</v>
      </c>
      <c r="K154" t="s">
        <v>58</v>
      </c>
      <c r="L154">
        <v>6112.76</v>
      </c>
      <c r="M154" s="1">
        <v>43462</v>
      </c>
      <c r="N154" t="s">
        <v>24</v>
      </c>
      <c r="O154" t="s">
        <v>43</v>
      </c>
      <c r="Q154" s="1">
        <v>43852</v>
      </c>
    </row>
    <row r="155" spans="1:17" x14ac:dyDescent="0.35">
      <c r="A155" t="s">
        <v>184</v>
      </c>
      <c r="B155" t="s">
        <v>219</v>
      </c>
      <c r="C155" t="s">
        <v>19</v>
      </c>
      <c r="D155" s="1">
        <v>43175</v>
      </c>
      <c r="E155" s="1">
        <v>43539</v>
      </c>
      <c r="F155" t="s">
        <v>34</v>
      </c>
      <c r="G155">
        <v>11</v>
      </c>
      <c r="H155" t="s">
        <v>99</v>
      </c>
      <c r="I155" t="s">
        <v>22</v>
      </c>
      <c r="J155" t="s">
        <v>35</v>
      </c>
      <c r="K155" t="s">
        <v>58</v>
      </c>
      <c r="L155">
        <v>6158.75</v>
      </c>
      <c r="M155" s="1">
        <v>43175</v>
      </c>
      <c r="N155" t="s">
        <v>24</v>
      </c>
      <c r="O155" t="s">
        <v>25</v>
      </c>
      <c r="Q155" s="1">
        <v>43852</v>
      </c>
    </row>
    <row r="156" spans="1:17" x14ac:dyDescent="0.35">
      <c r="A156" t="s">
        <v>135</v>
      </c>
      <c r="B156">
        <v>43170512</v>
      </c>
      <c r="C156" t="s">
        <v>31</v>
      </c>
      <c r="D156" s="1">
        <v>43502</v>
      </c>
      <c r="E156" s="1">
        <v>43683</v>
      </c>
      <c r="F156" t="s">
        <v>34</v>
      </c>
      <c r="G156">
        <v>13</v>
      </c>
      <c r="H156" t="s">
        <v>137</v>
      </c>
      <c r="I156" t="s">
        <v>22</v>
      </c>
      <c r="J156" t="s">
        <v>35</v>
      </c>
      <c r="K156" t="s">
        <v>58</v>
      </c>
      <c r="L156">
        <v>6183.87</v>
      </c>
      <c r="M156" s="1">
        <v>43502</v>
      </c>
      <c r="N156" t="s">
        <v>24</v>
      </c>
      <c r="O156" t="s">
        <v>25</v>
      </c>
      <c r="Q156" s="1">
        <v>43852</v>
      </c>
    </row>
    <row r="157" spans="1:17" x14ac:dyDescent="0.35">
      <c r="A157" t="s">
        <v>135</v>
      </c>
      <c r="B157">
        <v>43193940</v>
      </c>
      <c r="C157" t="s">
        <v>19</v>
      </c>
      <c r="D157" s="1">
        <v>43684</v>
      </c>
      <c r="E157" s="1">
        <v>43867</v>
      </c>
      <c r="F157" t="s">
        <v>34</v>
      </c>
      <c r="G157">
        <v>13</v>
      </c>
      <c r="H157" t="s">
        <v>137</v>
      </c>
      <c r="I157" t="s">
        <v>22</v>
      </c>
      <c r="J157" t="s">
        <v>35</v>
      </c>
      <c r="K157" t="s">
        <v>58</v>
      </c>
      <c r="L157">
        <v>6183.87</v>
      </c>
      <c r="M157" s="1">
        <v>43684</v>
      </c>
      <c r="N157" t="s">
        <v>24</v>
      </c>
      <c r="O157" t="s">
        <v>23</v>
      </c>
      <c r="Q157" s="1">
        <v>43852</v>
      </c>
    </row>
    <row r="158" spans="1:17" x14ac:dyDescent="0.35">
      <c r="A158" t="s">
        <v>242</v>
      </c>
      <c r="B158" t="s">
        <v>276</v>
      </c>
      <c r="C158" t="s">
        <v>19</v>
      </c>
      <c r="D158" s="1">
        <v>43448</v>
      </c>
      <c r="E158" s="1">
        <v>44360</v>
      </c>
      <c r="F158" t="s">
        <v>133</v>
      </c>
      <c r="G158">
        <v>1</v>
      </c>
      <c r="H158" t="s">
        <v>21</v>
      </c>
      <c r="I158" t="s">
        <v>22</v>
      </c>
      <c r="J158" t="s">
        <v>33</v>
      </c>
      <c r="K158" t="s">
        <v>58</v>
      </c>
      <c r="L158">
        <v>6203.49</v>
      </c>
      <c r="M158" s="1">
        <v>43448</v>
      </c>
      <c r="N158" t="s">
        <v>24</v>
      </c>
      <c r="O158" t="s">
        <v>25</v>
      </c>
      <c r="Q158" s="1">
        <v>43852</v>
      </c>
    </row>
    <row r="159" spans="1:17" x14ac:dyDescent="0.35">
      <c r="A159" t="s">
        <v>323</v>
      </c>
      <c r="B159" t="s">
        <v>366</v>
      </c>
      <c r="C159" t="s">
        <v>19</v>
      </c>
      <c r="D159" s="1">
        <v>43220</v>
      </c>
      <c r="E159" s="1">
        <v>44134</v>
      </c>
      <c r="F159" t="s">
        <v>133</v>
      </c>
      <c r="G159">
        <v>1</v>
      </c>
      <c r="H159" t="s">
        <v>21</v>
      </c>
      <c r="I159" t="s">
        <v>22</v>
      </c>
      <c r="J159" t="s">
        <v>33</v>
      </c>
      <c r="K159" t="s">
        <v>58</v>
      </c>
      <c r="L159">
        <v>6417.13</v>
      </c>
      <c r="M159" s="1">
        <v>43220</v>
      </c>
      <c r="N159" t="s">
        <v>24</v>
      </c>
      <c r="O159" t="s">
        <v>25</v>
      </c>
      <c r="Q159" s="1">
        <v>43852</v>
      </c>
    </row>
    <row r="160" spans="1:17" x14ac:dyDescent="0.35">
      <c r="A160" t="s">
        <v>242</v>
      </c>
      <c r="B160" t="s">
        <v>262</v>
      </c>
      <c r="C160" t="s">
        <v>19</v>
      </c>
      <c r="D160" s="1">
        <v>43528</v>
      </c>
      <c r="E160" s="1">
        <v>43534</v>
      </c>
      <c r="F160" t="s">
        <v>34</v>
      </c>
      <c r="G160">
        <v>3</v>
      </c>
      <c r="H160" t="s">
        <v>56</v>
      </c>
      <c r="I160" t="s">
        <v>22</v>
      </c>
      <c r="J160" t="s">
        <v>57</v>
      </c>
      <c r="K160" t="s">
        <v>58</v>
      </c>
      <c r="L160">
        <v>6739.76</v>
      </c>
      <c r="M160" s="1">
        <v>43528</v>
      </c>
      <c r="N160" t="s">
        <v>24</v>
      </c>
      <c r="O160" t="s">
        <v>25</v>
      </c>
      <c r="Q160" s="1">
        <v>43852</v>
      </c>
    </row>
    <row r="161" spans="1:17" x14ac:dyDescent="0.35">
      <c r="A161" t="s">
        <v>323</v>
      </c>
      <c r="B161" t="s">
        <v>400</v>
      </c>
      <c r="C161" t="s">
        <v>19</v>
      </c>
      <c r="D161" s="1">
        <v>42852</v>
      </c>
      <c r="E161" s="1">
        <v>43216</v>
      </c>
      <c r="F161" t="s">
        <v>34</v>
      </c>
      <c r="G161">
        <v>1</v>
      </c>
      <c r="H161" t="s">
        <v>21</v>
      </c>
      <c r="I161" t="s">
        <v>22</v>
      </c>
      <c r="J161" t="s">
        <v>33</v>
      </c>
      <c r="K161" t="s">
        <v>58</v>
      </c>
      <c r="L161">
        <v>7000</v>
      </c>
      <c r="M161" s="1">
        <v>43216</v>
      </c>
      <c r="N161" t="s">
        <v>24</v>
      </c>
      <c r="O161" t="s">
        <v>25</v>
      </c>
      <c r="Q161" s="1">
        <v>43852</v>
      </c>
    </row>
    <row r="162" spans="1:17" x14ac:dyDescent="0.35">
      <c r="A162" t="s">
        <v>124</v>
      </c>
      <c r="B162">
        <v>3.1142029633600998E+18</v>
      </c>
      <c r="C162" t="s">
        <v>19</v>
      </c>
      <c r="D162" s="1">
        <v>43703</v>
      </c>
      <c r="E162" s="1">
        <v>44068</v>
      </c>
      <c r="F162" t="s">
        <v>34</v>
      </c>
      <c r="G162">
        <v>3</v>
      </c>
      <c r="H162" t="s">
        <v>56</v>
      </c>
      <c r="I162" t="s">
        <v>22</v>
      </c>
      <c r="J162" t="s">
        <v>57</v>
      </c>
      <c r="K162" t="s">
        <v>58</v>
      </c>
      <c r="L162">
        <v>7022.25</v>
      </c>
      <c r="M162" s="1">
        <v>43703</v>
      </c>
      <c r="N162" t="s">
        <v>24</v>
      </c>
      <c r="O162" t="s">
        <v>25</v>
      </c>
      <c r="Q162" s="1">
        <v>43852</v>
      </c>
    </row>
    <row r="163" spans="1:17" x14ac:dyDescent="0.35">
      <c r="A163" t="s">
        <v>323</v>
      </c>
      <c r="B163">
        <v>9.9000044170699997E+19</v>
      </c>
      <c r="C163" t="s">
        <v>19</v>
      </c>
      <c r="D163" s="1">
        <v>42922</v>
      </c>
      <c r="E163" s="1">
        <v>43286</v>
      </c>
      <c r="F163" t="s">
        <v>133</v>
      </c>
      <c r="G163">
        <v>1</v>
      </c>
      <c r="H163" t="s">
        <v>21</v>
      </c>
      <c r="I163" t="s">
        <v>22</v>
      </c>
      <c r="J163" t="s">
        <v>33</v>
      </c>
      <c r="K163" t="s">
        <v>58</v>
      </c>
      <c r="L163">
        <v>7398.74</v>
      </c>
      <c r="M163" s="1">
        <v>43286</v>
      </c>
      <c r="N163" t="s">
        <v>24</v>
      </c>
      <c r="O163" t="s">
        <v>25</v>
      </c>
      <c r="Q163" s="1">
        <v>43852</v>
      </c>
    </row>
    <row r="164" spans="1:17" x14ac:dyDescent="0.35">
      <c r="A164" t="s">
        <v>221</v>
      </c>
      <c r="B164" t="s">
        <v>223</v>
      </c>
      <c r="C164" t="s">
        <v>19</v>
      </c>
      <c r="D164" s="1">
        <v>43466</v>
      </c>
      <c r="E164" s="1">
        <v>43830</v>
      </c>
      <c r="F164" t="s">
        <v>32</v>
      </c>
      <c r="G164">
        <v>9</v>
      </c>
      <c r="H164" t="s">
        <v>53</v>
      </c>
      <c r="I164" t="s">
        <v>22</v>
      </c>
      <c r="J164" t="s">
        <v>48</v>
      </c>
      <c r="K164" t="s">
        <v>58</v>
      </c>
      <c r="L164">
        <v>7475</v>
      </c>
      <c r="M164" s="1">
        <v>43466</v>
      </c>
      <c r="N164" t="s">
        <v>24</v>
      </c>
      <c r="O164" t="s">
        <v>25</v>
      </c>
      <c r="Q164" s="1">
        <v>43852</v>
      </c>
    </row>
    <row r="165" spans="1:17" x14ac:dyDescent="0.35">
      <c r="A165" t="s">
        <v>124</v>
      </c>
      <c r="B165" t="s">
        <v>128</v>
      </c>
      <c r="C165" t="s">
        <v>19</v>
      </c>
      <c r="D165" s="1">
        <v>43724</v>
      </c>
      <c r="E165" s="1">
        <v>44089</v>
      </c>
      <c r="F165" t="s">
        <v>38</v>
      </c>
      <c r="G165">
        <v>3</v>
      </c>
      <c r="H165" t="s">
        <v>56</v>
      </c>
      <c r="I165" t="s">
        <v>22</v>
      </c>
      <c r="J165" t="s">
        <v>57</v>
      </c>
      <c r="K165" t="s">
        <v>58</v>
      </c>
      <c r="L165">
        <v>7690.95</v>
      </c>
      <c r="M165" s="1">
        <v>43724</v>
      </c>
      <c r="N165" t="s">
        <v>24</v>
      </c>
      <c r="O165" t="s">
        <v>25</v>
      </c>
      <c r="Q165" s="1">
        <v>43852</v>
      </c>
    </row>
    <row r="166" spans="1:17" x14ac:dyDescent="0.35">
      <c r="A166" t="s">
        <v>402</v>
      </c>
      <c r="B166">
        <v>43190133</v>
      </c>
      <c r="C166" t="s">
        <v>19</v>
      </c>
      <c r="D166" s="1">
        <v>43627</v>
      </c>
      <c r="E166" s="1">
        <v>43809</v>
      </c>
      <c r="F166" t="s">
        <v>34</v>
      </c>
      <c r="G166">
        <v>13</v>
      </c>
      <c r="H166" t="s">
        <v>137</v>
      </c>
      <c r="I166" t="s">
        <v>22</v>
      </c>
      <c r="J166" t="s">
        <v>35</v>
      </c>
      <c r="K166" t="s">
        <v>58</v>
      </c>
      <c r="L166">
        <v>7782.56</v>
      </c>
      <c r="M166" s="1">
        <v>43627</v>
      </c>
      <c r="N166" t="s">
        <v>24</v>
      </c>
      <c r="O166" t="s">
        <v>25</v>
      </c>
      <c r="Q166" s="1">
        <v>43852</v>
      </c>
    </row>
    <row r="167" spans="1:17" x14ac:dyDescent="0.35">
      <c r="A167" t="s">
        <v>402</v>
      </c>
      <c r="B167">
        <v>43189992</v>
      </c>
      <c r="C167" t="s">
        <v>19</v>
      </c>
      <c r="D167" s="1">
        <v>43626</v>
      </c>
      <c r="E167" s="1">
        <v>43808</v>
      </c>
      <c r="F167" t="s">
        <v>34</v>
      </c>
      <c r="G167">
        <v>13</v>
      </c>
      <c r="H167" t="s">
        <v>137</v>
      </c>
      <c r="I167" t="s">
        <v>22</v>
      </c>
      <c r="J167" t="s">
        <v>35</v>
      </c>
      <c r="K167" t="s">
        <v>58</v>
      </c>
      <c r="L167">
        <v>7835.19</v>
      </c>
      <c r="M167" s="1">
        <v>43626</v>
      </c>
      <c r="N167" t="s">
        <v>24</v>
      </c>
      <c r="O167" t="s">
        <v>25</v>
      </c>
      <c r="Q167" s="1">
        <v>43852</v>
      </c>
    </row>
    <row r="168" spans="1:17" x14ac:dyDescent="0.35">
      <c r="A168" t="s">
        <v>135</v>
      </c>
      <c r="B168">
        <v>9.9000044190299996E+19</v>
      </c>
      <c r="C168" t="s">
        <v>19</v>
      </c>
      <c r="D168" s="1">
        <v>43730</v>
      </c>
      <c r="E168" s="1">
        <v>43911</v>
      </c>
      <c r="F168" t="s">
        <v>133</v>
      </c>
      <c r="G168">
        <v>13</v>
      </c>
      <c r="H168" t="s">
        <v>137</v>
      </c>
      <c r="I168" t="s">
        <v>22</v>
      </c>
      <c r="J168" t="s">
        <v>33</v>
      </c>
      <c r="K168" t="s">
        <v>58</v>
      </c>
      <c r="L168">
        <v>8044.5</v>
      </c>
      <c r="M168" s="1">
        <v>43730</v>
      </c>
      <c r="N168" t="s">
        <v>24</v>
      </c>
      <c r="O168" t="s">
        <v>25</v>
      </c>
      <c r="Q168" s="1">
        <v>43852</v>
      </c>
    </row>
    <row r="169" spans="1:17" x14ac:dyDescent="0.35">
      <c r="A169" t="s">
        <v>323</v>
      </c>
      <c r="B169">
        <v>9.9000044170699997E+19</v>
      </c>
      <c r="C169" t="s">
        <v>31</v>
      </c>
      <c r="D169" s="1">
        <v>42903</v>
      </c>
      <c r="E169" s="1">
        <v>43267</v>
      </c>
      <c r="F169" t="s">
        <v>133</v>
      </c>
      <c r="G169">
        <v>1</v>
      </c>
      <c r="H169" t="s">
        <v>21</v>
      </c>
      <c r="I169" t="s">
        <v>22</v>
      </c>
      <c r="J169" t="s">
        <v>33</v>
      </c>
      <c r="K169" t="s">
        <v>58</v>
      </c>
      <c r="L169">
        <v>8107.49</v>
      </c>
      <c r="M169" s="1">
        <v>43297</v>
      </c>
      <c r="N169" t="s">
        <v>24</v>
      </c>
      <c r="O169" t="s">
        <v>25</v>
      </c>
      <c r="Q169" s="1">
        <v>43852</v>
      </c>
    </row>
    <row r="170" spans="1:17" x14ac:dyDescent="0.35">
      <c r="A170" t="s">
        <v>402</v>
      </c>
      <c r="B170">
        <v>3.1142031258438999E+18</v>
      </c>
      <c r="C170" t="s">
        <v>19</v>
      </c>
      <c r="D170" s="1">
        <v>43763</v>
      </c>
      <c r="E170" s="1">
        <v>44128</v>
      </c>
      <c r="F170" t="s">
        <v>34</v>
      </c>
      <c r="G170">
        <v>13</v>
      </c>
      <c r="H170" t="s">
        <v>137</v>
      </c>
      <c r="I170" t="s">
        <v>22</v>
      </c>
      <c r="J170" t="s">
        <v>35</v>
      </c>
      <c r="K170" t="s">
        <v>58</v>
      </c>
      <c r="L170">
        <v>8198.25</v>
      </c>
      <c r="M170" s="1">
        <v>43763</v>
      </c>
      <c r="N170" t="s">
        <v>24</v>
      </c>
      <c r="O170" t="s">
        <v>25</v>
      </c>
      <c r="Q170" s="1">
        <v>43852</v>
      </c>
    </row>
    <row r="171" spans="1:17" x14ac:dyDescent="0.35">
      <c r="A171" t="s">
        <v>323</v>
      </c>
      <c r="B171" t="s">
        <v>381</v>
      </c>
      <c r="C171" t="s">
        <v>19</v>
      </c>
      <c r="D171" s="1">
        <v>43655</v>
      </c>
      <c r="E171" s="1">
        <v>43746</v>
      </c>
      <c r="F171" t="s">
        <v>133</v>
      </c>
      <c r="G171">
        <v>11</v>
      </c>
      <c r="H171" t="s">
        <v>99</v>
      </c>
      <c r="I171" t="s">
        <v>22</v>
      </c>
      <c r="J171" t="s">
        <v>33</v>
      </c>
      <c r="K171" t="s">
        <v>58</v>
      </c>
      <c r="L171">
        <v>8263.94</v>
      </c>
      <c r="M171" s="1">
        <v>43655</v>
      </c>
      <c r="N171" t="s">
        <v>24</v>
      </c>
      <c r="O171" t="s">
        <v>23</v>
      </c>
      <c r="Q171" s="1">
        <v>43852</v>
      </c>
    </row>
    <row r="172" spans="1:17" x14ac:dyDescent="0.35">
      <c r="A172" t="s">
        <v>242</v>
      </c>
      <c r="B172" t="s">
        <v>263</v>
      </c>
      <c r="C172" t="s">
        <v>19</v>
      </c>
      <c r="D172" s="1">
        <v>43514</v>
      </c>
      <c r="E172" s="1">
        <v>43529</v>
      </c>
      <c r="F172" t="s">
        <v>34</v>
      </c>
      <c r="G172">
        <v>3</v>
      </c>
      <c r="H172" t="s">
        <v>56</v>
      </c>
      <c r="I172" t="s">
        <v>22</v>
      </c>
      <c r="J172" t="s">
        <v>57</v>
      </c>
      <c r="K172" t="s">
        <v>58</v>
      </c>
      <c r="L172">
        <v>8468.49</v>
      </c>
      <c r="M172" s="1">
        <v>43514</v>
      </c>
      <c r="N172" t="s">
        <v>24</v>
      </c>
      <c r="O172" t="s">
        <v>25</v>
      </c>
      <c r="Q172" s="1">
        <v>43852</v>
      </c>
    </row>
    <row r="173" spans="1:17" x14ac:dyDescent="0.35">
      <c r="A173" t="s">
        <v>323</v>
      </c>
      <c r="B173">
        <v>9.9000044160300007E+19</v>
      </c>
      <c r="C173" t="s">
        <v>19</v>
      </c>
      <c r="D173" s="1">
        <v>42744</v>
      </c>
      <c r="E173" s="1">
        <v>43473</v>
      </c>
      <c r="F173" t="s">
        <v>133</v>
      </c>
      <c r="G173">
        <v>1</v>
      </c>
      <c r="H173" t="s">
        <v>21</v>
      </c>
      <c r="I173" t="s">
        <v>22</v>
      </c>
      <c r="J173" t="s">
        <v>33</v>
      </c>
      <c r="K173" t="s">
        <v>58</v>
      </c>
      <c r="L173">
        <v>8588.56</v>
      </c>
      <c r="M173" s="1">
        <v>42835</v>
      </c>
      <c r="N173" t="s">
        <v>24</v>
      </c>
      <c r="O173" t="s">
        <v>25</v>
      </c>
      <c r="Q173" s="1">
        <v>43852</v>
      </c>
    </row>
    <row r="174" spans="1:17" x14ac:dyDescent="0.35">
      <c r="A174" t="s">
        <v>323</v>
      </c>
      <c r="B174">
        <v>9.9000044165800002E+19</v>
      </c>
      <c r="C174" t="s">
        <v>19</v>
      </c>
      <c r="D174" s="1">
        <v>42823</v>
      </c>
      <c r="E174" s="1">
        <v>43187</v>
      </c>
      <c r="F174" t="s">
        <v>34</v>
      </c>
      <c r="G174">
        <v>1</v>
      </c>
      <c r="H174" t="s">
        <v>21</v>
      </c>
      <c r="I174" t="s">
        <v>22</v>
      </c>
      <c r="J174" t="s">
        <v>33</v>
      </c>
      <c r="K174" t="s">
        <v>58</v>
      </c>
      <c r="L174">
        <v>8961.75</v>
      </c>
      <c r="M174" s="1">
        <v>42823</v>
      </c>
      <c r="N174" t="s">
        <v>24</v>
      </c>
      <c r="O174" t="s">
        <v>25</v>
      </c>
      <c r="Q174" s="1">
        <v>43852</v>
      </c>
    </row>
    <row r="175" spans="1:17" x14ac:dyDescent="0.35">
      <c r="A175" t="s">
        <v>292</v>
      </c>
      <c r="B175">
        <v>54522170</v>
      </c>
      <c r="C175" t="s">
        <v>19</v>
      </c>
      <c r="D175" s="1">
        <v>43655</v>
      </c>
      <c r="E175" s="1">
        <v>44020</v>
      </c>
      <c r="F175" t="s">
        <v>38</v>
      </c>
      <c r="G175">
        <v>13</v>
      </c>
      <c r="H175" t="s">
        <v>137</v>
      </c>
      <c r="I175" t="s">
        <v>22</v>
      </c>
      <c r="J175" t="s">
        <v>40</v>
      </c>
      <c r="K175" t="s">
        <v>58</v>
      </c>
      <c r="L175">
        <v>9056.48</v>
      </c>
      <c r="M175" s="1">
        <v>43655</v>
      </c>
      <c r="N175" t="s">
        <v>24</v>
      </c>
      <c r="O175" t="s">
        <v>25</v>
      </c>
      <c r="Q175" s="1">
        <v>43852</v>
      </c>
    </row>
    <row r="176" spans="1:17" x14ac:dyDescent="0.35">
      <c r="A176" t="s">
        <v>323</v>
      </c>
      <c r="B176" t="s">
        <v>389</v>
      </c>
      <c r="C176" t="s">
        <v>31</v>
      </c>
      <c r="D176" s="1">
        <v>43258</v>
      </c>
      <c r="E176" s="1">
        <v>43622</v>
      </c>
      <c r="F176" t="s">
        <v>34</v>
      </c>
      <c r="G176">
        <v>1</v>
      </c>
      <c r="H176" t="s">
        <v>21</v>
      </c>
      <c r="I176" t="s">
        <v>22</v>
      </c>
      <c r="J176" t="s">
        <v>48</v>
      </c>
      <c r="K176" t="s">
        <v>58</v>
      </c>
      <c r="L176">
        <v>9277.1</v>
      </c>
      <c r="M176" s="1">
        <v>43258</v>
      </c>
      <c r="N176" t="s">
        <v>24</v>
      </c>
      <c r="O176" t="s">
        <v>25</v>
      </c>
      <c r="Q176" s="1">
        <v>43852</v>
      </c>
    </row>
    <row r="177" spans="1:17" x14ac:dyDescent="0.35">
      <c r="A177" t="s">
        <v>292</v>
      </c>
      <c r="B177">
        <v>3.1030411181E+17</v>
      </c>
      <c r="C177" t="s">
        <v>19</v>
      </c>
      <c r="D177" s="1">
        <v>43484</v>
      </c>
      <c r="E177" s="1">
        <v>43573</v>
      </c>
      <c r="F177" t="s">
        <v>32</v>
      </c>
      <c r="G177">
        <v>2</v>
      </c>
      <c r="H177" t="s">
        <v>27</v>
      </c>
      <c r="I177" t="s">
        <v>22</v>
      </c>
      <c r="J177" t="s">
        <v>54</v>
      </c>
      <c r="K177" t="s">
        <v>58</v>
      </c>
      <c r="L177">
        <v>9453.35</v>
      </c>
      <c r="M177" s="1">
        <v>43484</v>
      </c>
      <c r="N177" t="s">
        <v>24</v>
      </c>
      <c r="O177" t="s">
        <v>25</v>
      </c>
      <c r="Q177" s="1">
        <v>43852</v>
      </c>
    </row>
    <row r="178" spans="1:17" x14ac:dyDescent="0.35">
      <c r="A178" t="s">
        <v>242</v>
      </c>
      <c r="B178" t="s">
        <v>251</v>
      </c>
      <c r="C178" t="s">
        <v>19</v>
      </c>
      <c r="D178" s="1">
        <v>43608</v>
      </c>
      <c r="E178" s="1">
        <v>43921</v>
      </c>
      <c r="F178" t="s">
        <v>133</v>
      </c>
      <c r="G178">
        <v>3</v>
      </c>
      <c r="H178" t="s">
        <v>56</v>
      </c>
      <c r="I178" t="s">
        <v>22</v>
      </c>
      <c r="J178" t="s">
        <v>57</v>
      </c>
      <c r="K178" t="s">
        <v>58</v>
      </c>
      <c r="L178">
        <v>9990.15</v>
      </c>
      <c r="M178" s="1">
        <v>43608</v>
      </c>
      <c r="N178" t="s">
        <v>24</v>
      </c>
      <c r="O178" t="s">
        <v>25</v>
      </c>
      <c r="Q178" s="1">
        <v>43852</v>
      </c>
    </row>
    <row r="179" spans="1:17" x14ac:dyDescent="0.35">
      <c r="A179" t="s">
        <v>242</v>
      </c>
      <c r="B179" t="s">
        <v>283</v>
      </c>
      <c r="C179" t="s">
        <v>19</v>
      </c>
      <c r="D179" s="1">
        <v>43029</v>
      </c>
      <c r="E179" s="1">
        <v>43393</v>
      </c>
      <c r="F179" t="s">
        <v>32</v>
      </c>
      <c r="G179">
        <v>1</v>
      </c>
      <c r="H179" t="s">
        <v>21</v>
      </c>
      <c r="I179" t="s">
        <v>22</v>
      </c>
      <c r="J179" t="s">
        <v>33</v>
      </c>
      <c r="K179" t="s">
        <v>58</v>
      </c>
      <c r="L179">
        <v>10118.39</v>
      </c>
      <c r="M179" s="1">
        <v>43029</v>
      </c>
      <c r="N179" t="s">
        <v>24</v>
      </c>
      <c r="O179" t="s">
        <v>25</v>
      </c>
      <c r="Q179" s="1">
        <v>43852</v>
      </c>
    </row>
    <row r="180" spans="1:17" x14ac:dyDescent="0.35">
      <c r="A180" t="s">
        <v>292</v>
      </c>
      <c r="B180">
        <v>2.4122020718290002E+18</v>
      </c>
      <c r="C180" t="s">
        <v>31</v>
      </c>
      <c r="D180" s="1">
        <v>43112</v>
      </c>
      <c r="E180" s="1">
        <v>43476</v>
      </c>
      <c r="F180" t="s">
        <v>20</v>
      </c>
      <c r="G180">
        <v>13</v>
      </c>
      <c r="H180" t="s">
        <v>137</v>
      </c>
      <c r="I180" t="s">
        <v>22</v>
      </c>
      <c r="J180" t="s">
        <v>20</v>
      </c>
      <c r="K180" t="s">
        <v>58</v>
      </c>
      <c r="L180">
        <v>10395</v>
      </c>
      <c r="M180" s="1">
        <v>43112</v>
      </c>
      <c r="N180" t="s">
        <v>24</v>
      </c>
      <c r="O180" t="s">
        <v>43</v>
      </c>
      <c r="Q180" s="1">
        <v>43852</v>
      </c>
    </row>
    <row r="181" spans="1:17" x14ac:dyDescent="0.35">
      <c r="A181" t="s">
        <v>292</v>
      </c>
      <c r="B181" t="s">
        <v>313</v>
      </c>
      <c r="C181" t="s">
        <v>31</v>
      </c>
      <c r="D181" s="1">
        <v>43291</v>
      </c>
      <c r="E181" s="1">
        <v>43655</v>
      </c>
      <c r="F181" t="s">
        <v>32</v>
      </c>
      <c r="G181">
        <v>13</v>
      </c>
      <c r="H181" t="s">
        <v>137</v>
      </c>
      <c r="I181" t="s">
        <v>22</v>
      </c>
      <c r="J181" t="s">
        <v>48</v>
      </c>
      <c r="K181" t="s">
        <v>58</v>
      </c>
      <c r="L181">
        <v>10416.75</v>
      </c>
      <c r="M181" s="1">
        <v>43291</v>
      </c>
      <c r="N181" t="s">
        <v>24</v>
      </c>
      <c r="O181" t="s">
        <v>25</v>
      </c>
      <c r="Q181" s="1">
        <v>43852</v>
      </c>
    </row>
    <row r="182" spans="1:17" x14ac:dyDescent="0.35">
      <c r="A182" t="s">
        <v>292</v>
      </c>
      <c r="B182" t="s">
        <v>306</v>
      </c>
      <c r="C182" t="s">
        <v>19</v>
      </c>
      <c r="D182" s="1">
        <v>43511</v>
      </c>
      <c r="E182" s="1">
        <v>43875</v>
      </c>
      <c r="F182" t="s">
        <v>307</v>
      </c>
      <c r="G182">
        <v>9</v>
      </c>
      <c r="H182" t="s">
        <v>53</v>
      </c>
      <c r="I182" t="s">
        <v>22</v>
      </c>
      <c r="J182" t="s">
        <v>307</v>
      </c>
      <c r="K182" t="s">
        <v>58</v>
      </c>
      <c r="L182">
        <v>10578.39</v>
      </c>
      <c r="M182" s="1">
        <v>43511</v>
      </c>
      <c r="N182" t="s">
        <v>24</v>
      </c>
      <c r="O182" t="s">
        <v>25</v>
      </c>
      <c r="Q182" s="1">
        <v>43852</v>
      </c>
    </row>
    <row r="183" spans="1:17" x14ac:dyDescent="0.35">
      <c r="A183" t="s">
        <v>242</v>
      </c>
      <c r="B183">
        <v>2640011190</v>
      </c>
      <c r="C183" t="s">
        <v>19</v>
      </c>
      <c r="D183" s="1">
        <v>43262</v>
      </c>
      <c r="E183" s="1">
        <v>43353</v>
      </c>
      <c r="F183" t="s">
        <v>133</v>
      </c>
      <c r="G183">
        <v>3</v>
      </c>
      <c r="H183" t="s">
        <v>56</v>
      </c>
      <c r="I183" t="s">
        <v>22</v>
      </c>
      <c r="J183" t="s">
        <v>57</v>
      </c>
      <c r="K183" t="s">
        <v>58</v>
      </c>
      <c r="L183">
        <v>10625</v>
      </c>
      <c r="M183" s="1">
        <v>43262</v>
      </c>
      <c r="N183" t="s">
        <v>24</v>
      </c>
      <c r="O183" t="s">
        <v>25</v>
      </c>
      <c r="Q183" s="1">
        <v>43852</v>
      </c>
    </row>
    <row r="184" spans="1:17" x14ac:dyDescent="0.35">
      <c r="A184" t="s">
        <v>292</v>
      </c>
      <c r="B184" t="s">
        <v>321</v>
      </c>
      <c r="C184" t="s">
        <v>19</v>
      </c>
      <c r="D184" s="1">
        <v>43440</v>
      </c>
      <c r="E184" s="1">
        <v>43804</v>
      </c>
      <c r="F184" t="s">
        <v>20</v>
      </c>
      <c r="G184">
        <v>1</v>
      </c>
      <c r="H184" t="s">
        <v>21</v>
      </c>
      <c r="I184" t="s">
        <v>22</v>
      </c>
      <c r="J184" t="s">
        <v>20</v>
      </c>
      <c r="K184" t="s">
        <v>58</v>
      </c>
      <c r="L184">
        <v>10725</v>
      </c>
      <c r="M184" s="1">
        <v>43440</v>
      </c>
      <c r="N184" t="s">
        <v>24</v>
      </c>
      <c r="O184" t="s">
        <v>25</v>
      </c>
      <c r="Q184" s="1">
        <v>43852</v>
      </c>
    </row>
    <row r="185" spans="1:17" x14ac:dyDescent="0.35">
      <c r="A185" t="s">
        <v>323</v>
      </c>
      <c r="B185" t="s">
        <v>397</v>
      </c>
      <c r="C185" t="s">
        <v>19</v>
      </c>
      <c r="D185" s="1">
        <v>43662</v>
      </c>
      <c r="E185" s="1">
        <v>44027</v>
      </c>
      <c r="F185" t="s">
        <v>34</v>
      </c>
      <c r="G185">
        <v>1</v>
      </c>
      <c r="H185" t="s">
        <v>21</v>
      </c>
      <c r="I185" t="s">
        <v>22</v>
      </c>
      <c r="J185" t="s">
        <v>33</v>
      </c>
      <c r="K185" t="s">
        <v>58</v>
      </c>
      <c r="L185">
        <v>10776.25</v>
      </c>
      <c r="M185" s="1">
        <v>43662</v>
      </c>
      <c r="N185" t="s">
        <v>24</v>
      </c>
      <c r="O185" t="s">
        <v>23</v>
      </c>
      <c r="Q185" s="1">
        <v>43852</v>
      </c>
    </row>
    <row r="186" spans="1:17" x14ac:dyDescent="0.35">
      <c r="A186" t="s">
        <v>323</v>
      </c>
      <c r="B186" t="s">
        <v>395</v>
      </c>
      <c r="C186" t="s">
        <v>19</v>
      </c>
      <c r="D186" s="1">
        <v>43628</v>
      </c>
      <c r="E186" s="1">
        <v>43993</v>
      </c>
      <c r="F186" t="s">
        <v>34</v>
      </c>
      <c r="G186">
        <v>1</v>
      </c>
      <c r="H186" t="s">
        <v>21</v>
      </c>
      <c r="I186" t="s">
        <v>22</v>
      </c>
      <c r="J186" t="s">
        <v>48</v>
      </c>
      <c r="K186" t="s">
        <v>58</v>
      </c>
      <c r="L186">
        <v>10937.5</v>
      </c>
      <c r="M186" s="1">
        <v>43628</v>
      </c>
      <c r="N186" t="s">
        <v>24</v>
      </c>
      <c r="O186" t="s">
        <v>23</v>
      </c>
      <c r="Q186" s="1">
        <v>43852</v>
      </c>
    </row>
    <row r="187" spans="1:17" x14ac:dyDescent="0.35">
      <c r="A187" t="s">
        <v>242</v>
      </c>
      <c r="B187" t="s">
        <v>275</v>
      </c>
      <c r="C187" t="s">
        <v>19</v>
      </c>
      <c r="D187" s="1">
        <v>43295</v>
      </c>
      <c r="E187" s="1">
        <v>44574</v>
      </c>
      <c r="F187" t="s">
        <v>133</v>
      </c>
      <c r="G187">
        <v>1</v>
      </c>
      <c r="H187" t="s">
        <v>21</v>
      </c>
      <c r="I187" t="s">
        <v>22</v>
      </c>
      <c r="J187" t="s">
        <v>33</v>
      </c>
      <c r="K187" t="s">
        <v>58</v>
      </c>
      <c r="L187">
        <v>11198.33</v>
      </c>
      <c r="M187" s="1">
        <v>44391</v>
      </c>
      <c r="N187" t="s">
        <v>24</v>
      </c>
      <c r="O187" t="s">
        <v>25</v>
      </c>
      <c r="Q187" s="1">
        <v>43852</v>
      </c>
    </row>
    <row r="188" spans="1:17" x14ac:dyDescent="0.35">
      <c r="A188" t="s">
        <v>402</v>
      </c>
      <c r="B188">
        <v>9.9000044180300005E+19</v>
      </c>
      <c r="C188" t="s">
        <v>19</v>
      </c>
      <c r="D188" s="1">
        <v>43382</v>
      </c>
      <c r="E188" s="1">
        <v>43746</v>
      </c>
      <c r="F188" t="s">
        <v>133</v>
      </c>
      <c r="G188">
        <v>13</v>
      </c>
      <c r="H188" t="s">
        <v>137</v>
      </c>
      <c r="I188" t="s">
        <v>22</v>
      </c>
      <c r="J188" t="s">
        <v>33</v>
      </c>
      <c r="K188" t="s">
        <v>58</v>
      </c>
      <c r="L188">
        <v>11239.38</v>
      </c>
      <c r="M188" s="1">
        <v>43382</v>
      </c>
      <c r="N188" t="s">
        <v>24</v>
      </c>
      <c r="O188" t="s">
        <v>25</v>
      </c>
      <c r="Q188" s="1">
        <v>43852</v>
      </c>
    </row>
    <row r="189" spans="1:17" x14ac:dyDescent="0.35">
      <c r="A189" t="s">
        <v>402</v>
      </c>
      <c r="B189">
        <v>9.9000044180300005E+19</v>
      </c>
      <c r="C189" t="s">
        <v>19</v>
      </c>
      <c r="D189" s="1">
        <v>43199</v>
      </c>
      <c r="E189" s="1">
        <v>43654</v>
      </c>
      <c r="F189" t="s">
        <v>133</v>
      </c>
      <c r="G189">
        <v>13</v>
      </c>
      <c r="H189" t="s">
        <v>137</v>
      </c>
      <c r="I189" t="s">
        <v>22</v>
      </c>
      <c r="J189" t="s">
        <v>33</v>
      </c>
      <c r="K189" t="s">
        <v>58</v>
      </c>
      <c r="L189">
        <v>11239.38</v>
      </c>
      <c r="M189" s="1">
        <v>43199</v>
      </c>
      <c r="N189" t="s">
        <v>24</v>
      </c>
      <c r="O189" t="s">
        <v>25</v>
      </c>
      <c r="Q189" s="1">
        <v>43852</v>
      </c>
    </row>
    <row r="190" spans="1:17" x14ac:dyDescent="0.35">
      <c r="A190" t="s">
        <v>242</v>
      </c>
      <c r="B190" t="s">
        <v>275</v>
      </c>
      <c r="C190" t="s">
        <v>19</v>
      </c>
      <c r="D190" s="1">
        <v>43295</v>
      </c>
      <c r="E190" s="1">
        <v>44574</v>
      </c>
      <c r="F190" t="s">
        <v>133</v>
      </c>
      <c r="G190">
        <v>1</v>
      </c>
      <c r="H190" t="s">
        <v>21</v>
      </c>
      <c r="I190" t="s">
        <v>22</v>
      </c>
      <c r="J190" t="s">
        <v>33</v>
      </c>
      <c r="K190" t="s">
        <v>58</v>
      </c>
      <c r="L190">
        <v>11279.55</v>
      </c>
      <c r="M190" s="1">
        <v>43844</v>
      </c>
      <c r="N190" t="s">
        <v>24</v>
      </c>
      <c r="O190" t="s">
        <v>25</v>
      </c>
      <c r="Q190" s="1">
        <v>43852</v>
      </c>
    </row>
    <row r="191" spans="1:17" x14ac:dyDescent="0.35">
      <c r="A191" t="s">
        <v>242</v>
      </c>
      <c r="B191" t="s">
        <v>275</v>
      </c>
      <c r="C191" t="s">
        <v>19</v>
      </c>
      <c r="D191" s="1">
        <v>43295</v>
      </c>
      <c r="E191" s="1">
        <v>44574</v>
      </c>
      <c r="F191" t="s">
        <v>133</v>
      </c>
      <c r="G191">
        <v>1</v>
      </c>
      <c r="H191" t="s">
        <v>21</v>
      </c>
      <c r="I191" t="s">
        <v>22</v>
      </c>
      <c r="J191" t="s">
        <v>33</v>
      </c>
      <c r="K191" t="s">
        <v>58</v>
      </c>
      <c r="L191">
        <v>11279.55</v>
      </c>
      <c r="M191" s="1">
        <v>43935</v>
      </c>
      <c r="N191" t="s">
        <v>24</v>
      </c>
      <c r="O191" t="s">
        <v>25</v>
      </c>
      <c r="Q191" s="1">
        <v>43852</v>
      </c>
    </row>
    <row r="192" spans="1:17" x14ac:dyDescent="0.35">
      <c r="A192" t="s">
        <v>242</v>
      </c>
      <c r="B192" t="s">
        <v>275</v>
      </c>
      <c r="C192" t="s">
        <v>19</v>
      </c>
      <c r="D192" s="1">
        <v>43295</v>
      </c>
      <c r="E192" s="1">
        <v>44574</v>
      </c>
      <c r="F192" t="s">
        <v>133</v>
      </c>
      <c r="G192">
        <v>1</v>
      </c>
      <c r="H192" t="s">
        <v>21</v>
      </c>
      <c r="I192" t="s">
        <v>22</v>
      </c>
      <c r="J192" t="s">
        <v>33</v>
      </c>
      <c r="K192" t="s">
        <v>58</v>
      </c>
      <c r="L192">
        <v>11279.55</v>
      </c>
      <c r="M192" s="1">
        <v>44026</v>
      </c>
      <c r="N192" t="s">
        <v>24</v>
      </c>
      <c r="O192" t="s">
        <v>25</v>
      </c>
      <c r="Q192" s="1">
        <v>43852</v>
      </c>
    </row>
    <row r="193" spans="1:17" x14ac:dyDescent="0.35">
      <c r="A193" t="s">
        <v>242</v>
      </c>
      <c r="B193" t="s">
        <v>275</v>
      </c>
      <c r="C193" t="s">
        <v>19</v>
      </c>
      <c r="D193" s="1">
        <v>43295</v>
      </c>
      <c r="E193" s="1">
        <v>44574</v>
      </c>
      <c r="F193" t="s">
        <v>133</v>
      </c>
      <c r="G193">
        <v>1</v>
      </c>
      <c r="H193" t="s">
        <v>21</v>
      </c>
      <c r="I193" t="s">
        <v>22</v>
      </c>
      <c r="J193" t="s">
        <v>33</v>
      </c>
      <c r="K193" t="s">
        <v>58</v>
      </c>
      <c r="L193">
        <v>11279.55</v>
      </c>
      <c r="M193" s="1">
        <v>44118</v>
      </c>
      <c r="N193" t="s">
        <v>24</v>
      </c>
      <c r="O193" t="s">
        <v>25</v>
      </c>
      <c r="Q193" s="1">
        <v>43852</v>
      </c>
    </row>
    <row r="194" spans="1:17" x14ac:dyDescent="0.35">
      <c r="A194" t="s">
        <v>242</v>
      </c>
      <c r="B194" t="s">
        <v>275</v>
      </c>
      <c r="C194" t="s">
        <v>19</v>
      </c>
      <c r="D194" s="1">
        <v>43295</v>
      </c>
      <c r="E194" s="1">
        <v>44574</v>
      </c>
      <c r="F194" t="s">
        <v>133</v>
      </c>
      <c r="G194">
        <v>1</v>
      </c>
      <c r="H194" t="s">
        <v>21</v>
      </c>
      <c r="I194" t="s">
        <v>22</v>
      </c>
      <c r="J194" t="s">
        <v>33</v>
      </c>
      <c r="K194" t="s">
        <v>58</v>
      </c>
      <c r="L194">
        <v>11279.55</v>
      </c>
      <c r="M194" s="1">
        <v>44210</v>
      </c>
      <c r="N194" t="s">
        <v>24</v>
      </c>
      <c r="O194" t="s">
        <v>25</v>
      </c>
      <c r="Q194" s="1">
        <v>43852</v>
      </c>
    </row>
    <row r="195" spans="1:17" x14ac:dyDescent="0.35">
      <c r="A195" t="s">
        <v>242</v>
      </c>
      <c r="B195" t="s">
        <v>275</v>
      </c>
      <c r="C195" t="s">
        <v>19</v>
      </c>
      <c r="D195" s="1">
        <v>43295</v>
      </c>
      <c r="E195" s="1">
        <v>44574</v>
      </c>
      <c r="F195" t="s">
        <v>133</v>
      </c>
      <c r="G195">
        <v>1</v>
      </c>
      <c r="H195" t="s">
        <v>21</v>
      </c>
      <c r="I195" t="s">
        <v>22</v>
      </c>
      <c r="J195" t="s">
        <v>33</v>
      </c>
      <c r="K195" t="s">
        <v>58</v>
      </c>
      <c r="L195">
        <v>11279.55</v>
      </c>
      <c r="M195" s="1">
        <v>44300</v>
      </c>
      <c r="N195" t="s">
        <v>24</v>
      </c>
      <c r="O195" t="s">
        <v>25</v>
      </c>
      <c r="Q195" s="1">
        <v>43852</v>
      </c>
    </row>
    <row r="196" spans="1:17" x14ac:dyDescent="0.35">
      <c r="A196" t="s">
        <v>242</v>
      </c>
      <c r="B196" t="s">
        <v>275</v>
      </c>
      <c r="C196" t="s">
        <v>19</v>
      </c>
      <c r="D196" s="1">
        <v>43295</v>
      </c>
      <c r="E196" s="1">
        <v>44574</v>
      </c>
      <c r="F196" t="s">
        <v>133</v>
      </c>
      <c r="G196">
        <v>1</v>
      </c>
      <c r="H196" t="s">
        <v>21</v>
      </c>
      <c r="I196" t="s">
        <v>22</v>
      </c>
      <c r="J196" t="s">
        <v>33</v>
      </c>
      <c r="K196" t="s">
        <v>58</v>
      </c>
      <c r="L196">
        <v>11279.55</v>
      </c>
      <c r="M196" s="1">
        <v>43387</v>
      </c>
      <c r="N196" t="s">
        <v>24</v>
      </c>
      <c r="O196" t="s">
        <v>25</v>
      </c>
      <c r="Q196" s="1">
        <v>43852</v>
      </c>
    </row>
    <row r="197" spans="1:17" x14ac:dyDescent="0.35">
      <c r="A197" t="s">
        <v>242</v>
      </c>
      <c r="B197" t="s">
        <v>275</v>
      </c>
      <c r="C197" t="s">
        <v>19</v>
      </c>
      <c r="D197" s="1">
        <v>43295</v>
      </c>
      <c r="E197" s="1">
        <v>44574</v>
      </c>
      <c r="F197" t="s">
        <v>133</v>
      </c>
      <c r="G197">
        <v>1</v>
      </c>
      <c r="H197" t="s">
        <v>21</v>
      </c>
      <c r="I197" t="s">
        <v>22</v>
      </c>
      <c r="J197" t="s">
        <v>33</v>
      </c>
      <c r="K197" t="s">
        <v>58</v>
      </c>
      <c r="L197">
        <v>11279.55</v>
      </c>
      <c r="M197" s="1">
        <v>43479</v>
      </c>
      <c r="N197" t="s">
        <v>24</v>
      </c>
      <c r="O197" t="s">
        <v>25</v>
      </c>
      <c r="Q197" s="1">
        <v>43852</v>
      </c>
    </row>
    <row r="198" spans="1:17" x14ac:dyDescent="0.35">
      <c r="A198" t="s">
        <v>242</v>
      </c>
      <c r="B198" t="s">
        <v>275</v>
      </c>
      <c r="C198" t="s">
        <v>19</v>
      </c>
      <c r="D198" s="1">
        <v>43295</v>
      </c>
      <c r="E198" s="1">
        <v>44574</v>
      </c>
      <c r="F198" t="s">
        <v>133</v>
      </c>
      <c r="G198">
        <v>1</v>
      </c>
      <c r="H198" t="s">
        <v>21</v>
      </c>
      <c r="I198" t="s">
        <v>22</v>
      </c>
      <c r="J198" t="s">
        <v>33</v>
      </c>
      <c r="K198" t="s">
        <v>58</v>
      </c>
      <c r="L198">
        <v>11279.55</v>
      </c>
      <c r="M198" s="1">
        <v>43569</v>
      </c>
      <c r="N198" t="s">
        <v>24</v>
      </c>
      <c r="O198" t="s">
        <v>25</v>
      </c>
      <c r="Q198" s="1">
        <v>43852</v>
      </c>
    </row>
    <row r="199" spans="1:17" x14ac:dyDescent="0.35">
      <c r="A199" t="s">
        <v>242</v>
      </c>
      <c r="B199" t="s">
        <v>275</v>
      </c>
      <c r="C199" t="s">
        <v>19</v>
      </c>
      <c r="D199" s="1">
        <v>43295</v>
      </c>
      <c r="E199" s="1">
        <v>44574</v>
      </c>
      <c r="F199" t="s">
        <v>133</v>
      </c>
      <c r="G199">
        <v>1</v>
      </c>
      <c r="H199" t="s">
        <v>21</v>
      </c>
      <c r="I199" t="s">
        <v>22</v>
      </c>
      <c r="J199" t="s">
        <v>33</v>
      </c>
      <c r="K199" t="s">
        <v>58</v>
      </c>
      <c r="L199">
        <v>11279.55</v>
      </c>
      <c r="M199" s="1">
        <v>43660</v>
      </c>
      <c r="N199" t="s">
        <v>24</v>
      </c>
      <c r="O199" t="s">
        <v>25</v>
      </c>
      <c r="Q199" s="1">
        <v>43852</v>
      </c>
    </row>
    <row r="200" spans="1:17" x14ac:dyDescent="0.35">
      <c r="A200" t="s">
        <v>242</v>
      </c>
      <c r="B200" t="s">
        <v>275</v>
      </c>
      <c r="C200" t="s">
        <v>19</v>
      </c>
      <c r="D200" s="1">
        <v>43295</v>
      </c>
      <c r="E200" s="1">
        <v>44574</v>
      </c>
      <c r="F200" t="s">
        <v>133</v>
      </c>
      <c r="G200">
        <v>1</v>
      </c>
      <c r="H200" t="s">
        <v>21</v>
      </c>
      <c r="I200" t="s">
        <v>22</v>
      </c>
      <c r="J200" t="s">
        <v>33</v>
      </c>
      <c r="K200" t="s">
        <v>58</v>
      </c>
      <c r="L200">
        <v>11279.55</v>
      </c>
      <c r="M200" s="1">
        <v>43752</v>
      </c>
      <c r="N200" t="s">
        <v>24</v>
      </c>
      <c r="O200" t="s">
        <v>25</v>
      </c>
      <c r="Q200" s="1">
        <v>43852</v>
      </c>
    </row>
    <row r="201" spans="1:17" x14ac:dyDescent="0.35">
      <c r="A201" t="s">
        <v>292</v>
      </c>
      <c r="B201">
        <v>2.4122020718290002E+18</v>
      </c>
      <c r="C201" t="s">
        <v>19</v>
      </c>
      <c r="D201" s="1">
        <v>43842</v>
      </c>
      <c r="E201" s="1">
        <v>44207</v>
      </c>
      <c r="F201" t="s">
        <v>20</v>
      </c>
      <c r="G201">
        <v>13</v>
      </c>
      <c r="H201" t="s">
        <v>137</v>
      </c>
      <c r="I201" t="s">
        <v>22</v>
      </c>
      <c r="J201" t="s">
        <v>20</v>
      </c>
      <c r="K201" t="s">
        <v>58</v>
      </c>
      <c r="L201">
        <v>11310.75</v>
      </c>
      <c r="M201" s="1">
        <v>43842</v>
      </c>
      <c r="N201" t="s">
        <v>24</v>
      </c>
      <c r="O201" t="s">
        <v>23</v>
      </c>
      <c r="Q201" s="1">
        <v>43852</v>
      </c>
    </row>
    <row r="202" spans="1:17" x14ac:dyDescent="0.35">
      <c r="A202" t="s">
        <v>323</v>
      </c>
      <c r="B202" t="s">
        <v>373</v>
      </c>
      <c r="C202" t="s">
        <v>19</v>
      </c>
      <c r="D202" s="1">
        <v>43531</v>
      </c>
      <c r="E202" s="1">
        <v>43988</v>
      </c>
      <c r="F202" t="s">
        <v>133</v>
      </c>
      <c r="G202">
        <v>1</v>
      </c>
      <c r="H202" t="s">
        <v>21</v>
      </c>
      <c r="I202" t="s">
        <v>22</v>
      </c>
      <c r="J202" t="s">
        <v>33</v>
      </c>
      <c r="K202" t="s">
        <v>58</v>
      </c>
      <c r="L202">
        <v>11360</v>
      </c>
      <c r="M202" s="1">
        <v>43531</v>
      </c>
      <c r="N202" t="s">
        <v>24</v>
      </c>
      <c r="O202" t="s">
        <v>25</v>
      </c>
      <c r="Q202" s="1">
        <v>43852</v>
      </c>
    </row>
    <row r="203" spans="1:17" x14ac:dyDescent="0.35">
      <c r="A203" t="s">
        <v>323</v>
      </c>
      <c r="B203" t="s">
        <v>362</v>
      </c>
      <c r="C203" t="s">
        <v>19</v>
      </c>
      <c r="D203" s="1">
        <v>43494</v>
      </c>
      <c r="E203" s="1">
        <v>43858</v>
      </c>
      <c r="F203" t="s">
        <v>20</v>
      </c>
      <c r="G203">
        <v>1</v>
      </c>
      <c r="H203" t="s">
        <v>21</v>
      </c>
      <c r="I203" t="s">
        <v>22</v>
      </c>
      <c r="J203" t="s">
        <v>20</v>
      </c>
      <c r="K203" t="s">
        <v>58</v>
      </c>
      <c r="L203">
        <v>11539.77</v>
      </c>
      <c r="M203" s="1">
        <v>43494</v>
      </c>
      <c r="N203" t="s">
        <v>24</v>
      </c>
      <c r="O203" t="s">
        <v>25</v>
      </c>
      <c r="Q203" s="1">
        <v>43852</v>
      </c>
    </row>
    <row r="204" spans="1:17" x14ac:dyDescent="0.35">
      <c r="A204" t="s">
        <v>242</v>
      </c>
      <c r="B204">
        <v>32119154</v>
      </c>
      <c r="C204" t="s">
        <v>19</v>
      </c>
      <c r="D204" s="1">
        <v>43556</v>
      </c>
      <c r="E204" s="1">
        <v>43616</v>
      </c>
      <c r="F204" t="s">
        <v>133</v>
      </c>
      <c r="G204">
        <v>3</v>
      </c>
      <c r="H204" t="s">
        <v>56</v>
      </c>
      <c r="I204" t="s">
        <v>22</v>
      </c>
      <c r="J204" t="s">
        <v>57</v>
      </c>
      <c r="K204" t="s">
        <v>58</v>
      </c>
      <c r="L204">
        <v>11593.27</v>
      </c>
      <c r="M204" s="1">
        <v>43556</v>
      </c>
      <c r="N204" t="s">
        <v>24</v>
      </c>
      <c r="O204" t="s">
        <v>25</v>
      </c>
      <c r="Q204" s="1">
        <v>43852</v>
      </c>
    </row>
    <row r="205" spans="1:17" x14ac:dyDescent="0.35">
      <c r="A205" t="s">
        <v>468</v>
      </c>
      <c r="B205" t="s">
        <v>480</v>
      </c>
      <c r="C205" t="s">
        <v>19</v>
      </c>
      <c r="D205" s="1">
        <v>43466</v>
      </c>
      <c r="E205" s="1">
        <v>43830</v>
      </c>
      <c r="F205" t="s">
        <v>35</v>
      </c>
      <c r="G205">
        <v>3</v>
      </c>
      <c r="H205" t="s">
        <v>56</v>
      </c>
      <c r="I205" t="s">
        <v>22</v>
      </c>
      <c r="J205" t="s">
        <v>57</v>
      </c>
      <c r="K205" t="s">
        <v>58</v>
      </c>
      <c r="L205">
        <v>12019.2</v>
      </c>
      <c r="M205" s="1">
        <v>43466</v>
      </c>
      <c r="N205" t="s">
        <v>24</v>
      </c>
      <c r="O205" t="s">
        <v>25</v>
      </c>
      <c r="Q205" s="1">
        <v>43852</v>
      </c>
    </row>
    <row r="206" spans="1:17" x14ac:dyDescent="0.35">
      <c r="A206" t="s">
        <v>55</v>
      </c>
      <c r="B206" t="s">
        <v>60</v>
      </c>
      <c r="C206" t="s">
        <v>19</v>
      </c>
      <c r="D206" s="1">
        <v>43466</v>
      </c>
      <c r="E206" s="1">
        <v>43830</v>
      </c>
      <c r="F206" t="s">
        <v>35</v>
      </c>
      <c r="G206">
        <v>3</v>
      </c>
      <c r="H206" t="s">
        <v>56</v>
      </c>
      <c r="I206" t="s">
        <v>22</v>
      </c>
      <c r="J206" t="s">
        <v>57</v>
      </c>
      <c r="K206" t="s">
        <v>58</v>
      </c>
      <c r="L206">
        <v>12019.2</v>
      </c>
      <c r="M206" s="1">
        <v>43466</v>
      </c>
      <c r="N206" t="s">
        <v>24</v>
      </c>
      <c r="O206" t="s">
        <v>25</v>
      </c>
      <c r="Q206" s="1">
        <v>43852</v>
      </c>
    </row>
    <row r="207" spans="1:17" x14ac:dyDescent="0.35">
      <c r="A207" t="s">
        <v>402</v>
      </c>
      <c r="B207">
        <v>2.4142025629033999E+18</v>
      </c>
      <c r="C207" t="s">
        <v>19</v>
      </c>
      <c r="D207" s="1">
        <v>43448</v>
      </c>
      <c r="E207" s="1">
        <v>43812</v>
      </c>
      <c r="F207" t="s">
        <v>20</v>
      </c>
      <c r="G207">
        <v>2</v>
      </c>
      <c r="H207" t="s">
        <v>27</v>
      </c>
      <c r="I207" t="s">
        <v>22</v>
      </c>
      <c r="J207" t="s">
        <v>20</v>
      </c>
      <c r="K207" t="s">
        <v>58</v>
      </c>
      <c r="L207">
        <v>14025</v>
      </c>
      <c r="M207" s="1">
        <v>43760</v>
      </c>
      <c r="N207" t="s">
        <v>44</v>
      </c>
      <c r="O207" t="s">
        <v>43</v>
      </c>
      <c r="Q207" s="1">
        <v>43852</v>
      </c>
    </row>
    <row r="208" spans="1:17" x14ac:dyDescent="0.35">
      <c r="A208" t="s">
        <v>402</v>
      </c>
      <c r="B208">
        <v>2.4142025629033999E+18</v>
      </c>
      <c r="C208" t="s">
        <v>19</v>
      </c>
      <c r="D208" s="1">
        <v>43448</v>
      </c>
      <c r="E208" s="1">
        <v>43812</v>
      </c>
      <c r="F208" t="s">
        <v>20</v>
      </c>
      <c r="G208">
        <v>2</v>
      </c>
      <c r="H208" t="s">
        <v>27</v>
      </c>
      <c r="I208" t="s">
        <v>22</v>
      </c>
      <c r="J208" t="s">
        <v>20</v>
      </c>
      <c r="K208" t="s">
        <v>58</v>
      </c>
      <c r="L208">
        <v>14025</v>
      </c>
      <c r="M208" s="1">
        <v>43760</v>
      </c>
      <c r="N208" t="s">
        <v>44</v>
      </c>
      <c r="O208" t="s">
        <v>43</v>
      </c>
      <c r="Q208" s="1">
        <v>43852</v>
      </c>
    </row>
    <row r="209" spans="1:17" x14ac:dyDescent="0.35">
      <c r="A209" t="s">
        <v>242</v>
      </c>
      <c r="B209" t="s">
        <v>271</v>
      </c>
      <c r="C209" t="s">
        <v>19</v>
      </c>
      <c r="D209" s="1">
        <v>43321</v>
      </c>
      <c r="E209" s="1">
        <v>44416</v>
      </c>
      <c r="F209" t="s">
        <v>133</v>
      </c>
      <c r="G209">
        <v>1</v>
      </c>
      <c r="H209" t="s">
        <v>21</v>
      </c>
      <c r="I209" t="s">
        <v>22</v>
      </c>
      <c r="J209" t="s">
        <v>33</v>
      </c>
      <c r="K209" t="s">
        <v>58</v>
      </c>
      <c r="L209">
        <v>14274.76</v>
      </c>
      <c r="M209" s="1">
        <v>43778</v>
      </c>
      <c r="N209" t="s">
        <v>24</v>
      </c>
      <c r="O209" t="s">
        <v>25</v>
      </c>
      <c r="Q209" s="1">
        <v>43852</v>
      </c>
    </row>
    <row r="210" spans="1:17" x14ac:dyDescent="0.35">
      <c r="A210" t="s">
        <v>242</v>
      </c>
      <c r="B210" t="s">
        <v>271</v>
      </c>
      <c r="C210" t="s">
        <v>19</v>
      </c>
      <c r="D210" s="1">
        <v>43321</v>
      </c>
      <c r="E210" s="1">
        <v>44416</v>
      </c>
      <c r="F210" t="s">
        <v>133</v>
      </c>
      <c r="G210">
        <v>1</v>
      </c>
      <c r="H210" t="s">
        <v>21</v>
      </c>
      <c r="I210" t="s">
        <v>22</v>
      </c>
      <c r="J210" t="s">
        <v>33</v>
      </c>
      <c r="K210" t="s">
        <v>58</v>
      </c>
      <c r="L210">
        <v>14274.76</v>
      </c>
      <c r="M210" s="1">
        <v>43870</v>
      </c>
      <c r="N210" t="s">
        <v>24</v>
      </c>
      <c r="O210" t="s">
        <v>25</v>
      </c>
      <c r="Q210" s="1">
        <v>43852</v>
      </c>
    </row>
    <row r="211" spans="1:17" x14ac:dyDescent="0.35">
      <c r="A211" t="s">
        <v>242</v>
      </c>
      <c r="B211" t="s">
        <v>271</v>
      </c>
      <c r="C211" t="s">
        <v>19</v>
      </c>
      <c r="D211" s="1">
        <v>43321</v>
      </c>
      <c r="E211" s="1">
        <v>44416</v>
      </c>
      <c r="F211" t="s">
        <v>133</v>
      </c>
      <c r="G211">
        <v>1</v>
      </c>
      <c r="H211" t="s">
        <v>21</v>
      </c>
      <c r="I211" t="s">
        <v>22</v>
      </c>
      <c r="J211" t="s">
        <v>33</v>
      </c>
      <c r="K211" t="s">
        <v>58</v>
      </c>
      <c r="L211">
        <v>14274.76</v>
      </c>
      <c r="M211" s="1">
        <v>43960</v>
      </c>
      <c r="N211" t="s">
        <v>24</v>
      </c>
      <c r="O211" t="s">
        <v>25</v>
      </c>
      <c r="Q211" s="1">
        <v>43852</v>
      </c>
    </row>
    <row r="212" spans="1:17" x14ac:dyDescent="0.35">
      <c r="A212" t="s">
        <v>242</v>
      </c>
      <c r="B212" t="s">
        <v>271</v>
      </c>
      <c r="C212" t="s">
        <v>19</v>
      </c>
      <c r="D212" s="1">
        <v>43321</v>
      </c>
      <c r="E212" s="1">
        <v>44416</v>
      </c>
      <c r="F212" t="s">
        <v>133</v>
      </c>
      <c r="G212">
        <v>1</v>
      </c>
      <c r="H212" t="s">
        <v>21</v>
      </c>
      <c r="I212" t="s">
        <v>22</v>
      </c>
      <c r="J212" t="s">
        <v>33</v>
      </c>
      <c r="K212" t="s">
        <v>58</v>
      </c>
      <c r="L212">
        <v>14274.76</v>
      </c>
      <c r="M212" s="1">
        <v>44052</v>
      </c>
      <c r="N212" t="s">
        <v>24</v>
      </c>
      <c r="O212" t="s">
        <v>25</v>
      </c>
      <c r="Q212" s="1">
        <v>43852</v>
      </c>
    </row>
    <row r="213" spans="1:17" x14ac:dyDescent="0.35">
      <c r="A213" t="s">
        <v>242</v>
      </c>
      <c r="B213" t="s">
        <v>271</v>
      </c>
      <c r="C213" t="s">
        <v>19</v>
      </c>
      <c r="D213" s="1">
        <v>43321</v>
      </c>
      <c r="E213" s="1">
        <v>44416</v>
      </c>
      <c r="F213" t="s">
        <v>133</v>
      </c>
      <c r="G213">
        <v>1</v>
      </c>
      <c r="H213" t="s">
        <v>21</v>
      </c>
      <c r="I213" t="s">
        <v>22</v>
      </c>
      <c r="J213" t="s">
        <v>33</v>
      </c>
      <c r="K213" t="s">
        <v>58</v>
      </c>
      <c r="L213">
        <v>14274.76</v>
      </c>
      <c r="M213" s="1">
        <v>44144</v>
      </c>
      <c r="N213" t="s">
        <v>24</v>
      </c>
      <c r="O213" t="s">
        <v>25</v>
      </c>
      <c r="Q213" s="1">
        <v>43852</v>
      </c>
    </row>
    <row r="214" spans="1:17" x14ac:dyDescent="0.35">
      <c r="A214" t="s">
        <v>242</v>
      </c>
      <c r="B214" t="s">
        <v>271</v>
      </c>
      <c r="C214" t="s">
        <v>19</v>
      </c>
      <c r="D214" s="1">
        <v>43321</v>
      </c>
      <c r="E214" s="1">
        <v>44416</v>
      </c>
      <c r="F214" t="s">
        <v>133</v>
      </c>
      <c r="G214">
        <v>1</v>
      </c>
      <c r="H214" t="s">
        <v>21</v>
      </c>
      <c r="I214" t="s">
        <v>22</v>
      </c>
      <c r="J214" t="s">
        <v>33</v>
      </c>
      <c r="K214" t="s">
        <v>58</v>
      </c>
      <c r="L214">
        <v>14274.76</v>
      </c>
      <c r="M214" s="1">
        <v>44236</v>
      </c>
      <c r="N214" t="s">
        <v>24</v>
      </c>
      <c r="O214" t="s">
        <v>25</v>
      </c>
      <c r="Q214" s="1">
        <v>43852</v>
      </c>
    </row>
    <row r="215" spans="1:17" x14ac:dyDescent="0.35">
      <c r="A215" t="s">
        <v>242</v>
      </c>
      <c r="B215" t="s">
        <v>271</v>
      </c>
      <c r="C215" t="s">
        <v>19</v>
      </c>
      <c r="D215" s="1">
        <v>43321</v>
      </c>
      <c r="E215" s="1">
        <v>44416</v>
      </c>
      <c r="F215" t="s">
        <v>133</v>
      </c>
      <c r="G215">
        <v>1</v>
      </c>
      <c r="H215" t="s">
        <v>21</v>
      </c>
      <c r="I215" t="s">
        <v>22</v>
      </c>
      <c r="J215" t="s">
        <v>33</v>
      </c>
      <c r="K215" t="s">
        <v>58</v>
      </c>
      <c r="L215">
        <v>14274.76</v>
      </c>
      <c r="M215" s="1">
        <v>43505</v>
      </c>
      <c r="N215" t="s">
        <v>24</v>
      </c>
      <c r="O215" t="s">
        <v>25</v>
      </c>
      <c r="Q215" s="1">
        <v>43852</v>
      </c>
    </row>
    <row r="216" spans="1:17" x14ac:dyDescent="0.35">
      <c r="A216" t="s">
        <v>242</v>
      </c>
      <c r="B216" t="s">
        <v>271</v>
      </c>
      <c r="C216" t="s">
        <v>19</v>
      </c>
      <c r="D216" s="1">
        <v>43321</v>
      </c>
      <c r="E216" s="1">
        <v>44416</v>
      </c>
      <c r="F216" t="s">
        <v>133</v>
      </c>
      <c r="G216">
        <v>1</v>
      </c>
      <c r="H216" t="s">
        <v>21</v>
      </c>
      <c r="I216" t="s">
        <v>22</v>
      </c>
      <c r="J216" t="s">
        <v>33</v>
      </c>
      <c r="K216" t="s">
        <v>58</v>
      </c>
      <c r="L216">
        <v>14274.76</v>
      </c>
      <c r="M216" s="1">
        <v>43505</v>
      </c>
      <c r="N216" t="s">
        <v>24</v>
      </c>
      <c r="O216" t="s">
        <v>25</v>
      </c>
      <c r="Q216" s="1">
        <v>43852</v>
      </c>
    </row>
    <row r="217" spans="1:17" x14ac:dyDescent="0.35">
      <c r="A217" t="s">
        <v>242</v>
      </c>
      <c r="B217" t="s">
        <v>271</v>
      </c>
      <c r="C217" t="s">
        <v>19</v>
      </c>
      <c r="D217" s="1">
        <v>43321</v>
      </c>
      <c r="E217" s="1">
        <v>44416</v>
      </c>
      <c r="F217" t="s">
        <v>133</v>
      </c>
      <c r="G217">
        <v>1</v>
      </c>
      <c r="H217" t="s">
        <v>21</v>
      </c>
      <c r="I217" t="s">
        <v>22</v>
      </c>
      <c r="J217" t="s">
        <v>33</v>
      </c>
      <c r="K217" t="s">
        <v>58</v>
      </c>
      <c r="L217">
        <v>14274.76</v>
      </c>
      <c r="M217" s="1">
        <v>43594</v>
      </c>
      <c r="N217" t="s">
        <v>24</v>
      </c>
      <c r="O217" t="s">
        <v>25</v>
      </c>
      <c r="Q217" s="1">
        <v>43852</v>
      </c>
    </row>
    <row r="218" spans="1:17" x14ac:dyDescent="0.35">
      <c r="A218" t="s">
        <v>242</v>
      </c>
      <c r="B218" t="s">
        <v>271</v>
      </c>
      <c r="C218" t="s">
        <v>19</v>
      </c>
      <c r="D218" s="1">
        <v>43321</v>
      </c>
      <c r="E218" s="1">
        <v>44416</v>
      </c>
      <c r="F218" t="s">
        <v>133</v>
      </c>
      <c r="G218">
        <v>1</v>
      </c>
      <c r="H218" t="s">
        <v>21</v>
      </c>
      <c r="I218" t="s">
        <v>22</v>
      </c>
      <c r="J218" t="s">
        <v>33</v>
      </c>
      <c r="K218" t="s">
        <v>58</v>
      </c>
      <c r="L218">
        <v>14274.76</v>
      </c>
      <c r="M218" s="1">
        <v>43686</v>
      </c>
      <c r="N218" t="s">
        <v>24</v>
      </c>
      <c r="O218" t="s">
        <v>25</v>
      </c>
      <c r="Q218" s="1">
        <v>43852</v>
      </c>
    </row>
    <row r="219" spans="1:17" x14ac:dyDescent="0.35">
      <c r="A219" t="s">
        <v>242</v>
      </c>
      <c r="B219" t="s">
        <v>271</v>
      </c>
      <c r="C219" t="s">
        <v>19</v>
      </c>
      <c r="D219" s="1">
        <v>43321</v>
      </c>
      <c r="E219" s="1">
        <v>44416</v>
      </c>
      <c r="F219" t="s">
        <v>133</v>
      </c>
      <c r="G219">
        <v>1</v>
      </c>
      <c r="H219" t="s">
        <v>21</v>
      </c>
      <c r="I219" t="s">
        <v>22</v>
      </c>
      <c r="J219" t="s">
        <v>33</v>
      </c>
      <c r="K219" t="s">
        <v>58</v>
      </c>
      <c r="L219">
        <v>14274.8</v>
      </c>
      <c r="M219" s="1">
        <v>43413</v>
      </c>
      <c r="N219" t="s">
        <v>24</v>
      </c>
      <c r="O219" t="s">
        <v>25</v>
      </c>
      <c r="Q219" s="1">
        <v>43852</v>
      </c>
    </row>
    <row r="220" spans="1:17" x14ac:dyDescent="0.35">
      <c r="A220" t="s">
        <v>323</v>
      </c>
      <c r="B220" t="s">
        <v>346</v>
      </c>
      <c r="C220" t="s">
        <v>19</v>
      </c>
      <c r="D220" s="1">
        <v>43486</v>
      </c>
      <c r="E220" s="1">
        <v>43850</v>
      </c>
      <c r="F220" t="s">
        <v>38</v>
      </c>
      <c r="G220">
        <v>3</v>
      </c>
      <c r="H220" t="s">
        <v>56</v>
      </c>
      <c r="I220" t="s">
        <v>22</v>
      </c>
      <c r="J220" t="s">
        <v>57</v>
      </c>
      <c r="K220" t="s">
        <v>58</v>
      </c>
      <c r="L220">
        <v>15084.15</v>
      </c>
      <c r="M220" s="1">
        <v>43486</v>
      </c>
      <c r="N220" t="s">
        <v>24</v>
      </c>
      <c r="O220" t="s">
        <v>25</v>
      </c>
      <c r="Q220" s="1">
        <v>43852</v>
      </c>
    </row>
    <row r="221" spans="1:17" x14ac:dyDescent="0.35">
      <c r="A221" t="s">
        <v>323</v>
      </c>
      <c r="B221" t="s">
        <v>391</v>
      </c>
      <c r="C221" t="s">
        <v>31</v>
      </c>
      <c r="D221" s="1">
        <v>43297</v>
      </c>
      <c r="E221" s="1">
        <v>43661</v>
      </c>
      <c r="F221" t="s">
        <v>34</v>
      </c>
      <c r="G221">
        <v>1</v>
      </c>
      <c r="H221" t="s">
        <v>21</v>
      </c>
      <c r="I221" t="s">
        <v>22</v>
      </c>
      <c r="J221" t="s">
        <v>48</v>
      </c>
      <c r="K221" t="s">
        <v>58</v>
      </c>
      <c r="L221">
        <v>15408.4</v>
      </c>
      <c r="M221" s="1">
        <v>43297</v>
      </c>
      <c r="N221" t="s">
        <v>24</v>
      </c>
      <c r="O221" t="s">
        <v>25</v>
      </c>
      <c r="Q221" s="1">
        <v>43852</v>
      </c>
    </row>
    <row r="222" spans="1:17" x14ac:dyDescent="0.35">
      <c r="A222" t="s">
        <v>323</v>
      </c>
      <c r="B222">
        <v>9.9000044170699997E+19</v>
      </c>
      <c r="C222" t="s">
        <v>19</v>
      </c>
      <c r="D222" s="1">
        <v>43017</v>
      </c>
      <c r="E222" s="1">
        <v>43381</v>
      </c>
      <c r="F222" t="s">
        <v>133</v>
      </c>
      <c r="G222">
        <v>1</v>
      </c>
      <c r="H222" t="s">
        <v>21</v>
      </c>
      <c r="I222" t="s">
        <v>22</v>
      </c>
      <c r="J222" t="s">
        <v>33</v>
      </c>
      <c r="K222" t="s">
        <v>58</v>
      </c>
      <c r="L222">
        <v>15429.84</v>
      </c>
      <c r="M222" s="1">
        <v>43017</v>
      </c>
      <c r="N222" t="s">
        <v>24</v>
      </c>
      <c r="O222" t="s">
        <v>25</v>
      </c>
      <c r="Q222" s="1">
        <v>43852</v>
      </c>
    </row>
    <row r="223" spans="1:17" x14ac:dyDescent="0.35">
      <c r="A223" t="s">
        <v>221</v>
      </c>
      <c r="B223" t="s">
        <v>224</v>
      </c>
      <c r="C223" t="s">
        <v>19</v>
      </c>
      <c r="D223" s="1">
        <v>43507</v>
      </c>
      <c r="E223" s="1">
        <v>43871</v>
      </c>
      <c r="F223" t="s">
        <v>34</v>
      </c>
      <c r="G223">
        <v>9</v>
      </c>
      <c r="H223" t="s">
        <v>53</v>
      </c>
      <c r="I223" t="s">
        <v>22</v>
      </c>
      <c r="J223" t="s">
        <v>48</v>
      </c>
      <c r="K223" t="s">
        <v>58</v>
      </c>
      <c r="L223">
        <v>15563.87</v>
      </c>
      <c r="M223" s="1">
        <v>43507</v>
      </c>
      <c r="N223" t="s">
        <v>24</v>
      </c>
      <c r="O223" t="s">
        <v>25</v>
      </c>
      <c r="Q223" s="1">
        <v>43852</v>
      </c>
    </row>
    <row r="224" spans="1:17" x14ac:dyDescent="0.35">
      <c r="A224" t="s">
        <v>292</v>
      </c>
      <c r="B224" t="s">
        <v>310</v>
      </c>
      <c r="C224" t="s">
        <v>31</v>
      </c>
      <c r="D224" s="1">
        <v>43477</v>
      </c>
      <c r="E224" s="1">
        <v>43841</v>
      </c>
      <c r="F224" t="s">
        <v>20</v>
      </c>
      <c r="G224">
        <v>13</v>
      </c>
      <c r="H224" t="s">
        <v>137</v>
      </c>
      <c r="I224" t="s">
        <v>22</v>
      </c>
      <c r="J224" t="s">
        <v>20</v>
      </c>
      <c r="K224" t="s">
        <v>58</v>
      </c>
      <c r="L224">
        <v>15592.5</v>
      </c>
      <c r="M224" s="1">
        <v>43477</v>
      </c>
      <c r="N224" t="s">
        <v>24</v>
      </c>
      <c r="O224" t="s">
        <v>23</v>
      </c>
      <c r="Q224" s="1">
        <v>43852</v>
      </c>
    </row>
    <row r="225" spans="1:17" x14ac:dyDescent="0.35">
      <c r="A225" t="s">
        <v>323</v>
      </c>
      <c r="B225" t="s">
        <v>399</v>
      </c>
      <c r="C225" t="s">
        <v>19</v>
      </c>
      <c r="D225" s="1">
        <v>43661</v>
      </c>
      <c r="E225" s="1">
        <v>44026</v>
      </c>
      <c r="F225" t="s">
        <v>32</v>
      </c>
      <c r="G225">
        <v>11</v>
      </c>
      <c r="H225" t="s">
        <v>99</v>
      </c>
      <c r="I225" t="s">
        <v>22</v>
      </c>
      <c r="J225" t="s">
        <v>48</v>
      </c>
      <c r="K225" t="s">
        <v>58</v>
      </c>
      <c r="L225">
        <v>15601.02</v>
      </c>
      <c r="M225" s="1">
        <v>43661</v>
      </c>
      <c r="N225" t="s">
        <v>24</v>
      </c>
      <c r="O225" t="s">
        <v>25</v>
      </c>
      <c r="Q225" s="1">
        <v>43852</v>
      </c>
    </row>
    <row r="226" spans="1:17" x14ac:dyDescent="0.35">
      <c r="A226" t="s">
        <v>135</v>
      </c>
      <c r="B226">
        <v>9.9000044180300005E+19</v>
      </c>
      <c r="C226" t="s">
        <v>31</v>
      </c>
      <c r="D226" s="1">
        <v>43273</v>
      </c>
      <c r="E226" s="1">
        <v>43729</v>
      </c>
      <c r="F226" t="s">
        <v>133</v>
      </c>
      <c r="G226">
        <v>13</v>
      </c>
      <c r="H226" t="s">
        <v>137</v>
      </c>
      <c r="I226" t="s">
        <v>22</v>
      </c>
      <c r="J226" t="s">
        <v>33</v>
      </c>
      <c r="K226" t="s">
        <v>58</v>
      </c>
      <c r="L226">
        <v>15625</v>
      </c>
      <c r="M226" s="1">
        <v>43273</v>
      </c>
      <c r="N226" t="s">
        <v>24</v>
      </c>
      <c r="O226" t="s">
        <v>177</v>
      </c>
      <c r="P226" t="s">
        <v>179</v>
      </c>
      <c r="Q226" s="1">
        <v>43852</v>
      </c>
    </row>
    <row r="227" spans="1:17" x14ac:dyDescent="0.35">
      <c r="A227" t="s">
        <v>402</v>
      </c>
      <c r="B227">
        <v>9.9000044170299998E+19</v>
      </c>
      <c r="C227" t="s">
        <v>19</v>
      </c>
      <c r="D227" s="1">
        <v>43152</v>
      </c>
      <c r="E227" s="1">
        <v>43881</v>
      </c>
      <c r="F227" t="s">
        <v>133</v>
      </c>
      <c r="G227">
        <v>13</v>
      </c>
      <c r="H227" t="s">
        <v>137</v>
      </c>
      <c r="I227" t="s">
        <v>22</v>
      </c>
      <c r="J227" t="s">
        <v>33</v>
      </c>
      <c r="K227" t="s">
        <v>58</v>
      </c>
      <c r="L227">
        <v>15668.25</v>
      </c>
      <c r="M227" s="1">
        <v>43152</v>
      </c>
      <c r="N227" t="s">
        <v>24</v>
      </c>
      <c r="O227" t="s">
        <v>25</v>
      </c>
      <c r="Q227" s="1">
        <v>43852</v>
      </c>
    </row>
    <row r="228" spans="1:17" x14ac:dyDescent="0.35">
      <c r="A228" t="s">
        <v>242</v>
      </c>
      <c r="B228" t="s">
        <v>274</v>
      </c>
      <c r="C228" t="s">
        <v>19</v>
      </c>
      <c r="D228" s="1">
        <v>43295</v>
      </c>
      <c r="E228" s="1">
        <v>44574</v>
      </c>
      <c r="F228" t="s">
        <v>133</v>
      </c>
      <c r="G228">
        <v>1</v>
      </c>
      <c r="H228" t="s">
        <v>21</v>
      </c>
      <c r="I228" t="s">
        <v>22</v>
      </c>
      <c r="J228" t="s">
        <v>33</v>
      </c>
      <c r="K228" t="s">
        <v>58</v>
      </c>
      <c r="L228">
        <v>15832.08</v>
      </c>
      <c r="M228" s="1">
        <v>43295</v>
      </c>
      <c r="N228" t="s">
        <v>24</v>
      </c>
      <c r="O228" t="s">
        <v>25</v>
      </c>
      <c r="Q228" s="1">
        <v>43852</v>
      </c>
    </row>
    <row r="229" spans="1:17" x14ac:dyDescent="0.35">
      <c r="A229" t="s">
        <v>292</v>
      </c>
      <c r="B229">
        <v>43169018</v>
      </c>
      <c r="C229" t="s">
        <v>31</v>
      </c>
      <c r="D229" s="1">
        <v>43292</v>
      </c>
      <c r="E229" s="1">
        <v>43656</v>
      </c>
      <c r="F229" t="s">
        <v>34</v>
      </c>
      <c r="G229">
        <v>13</v>
      </c>
      <c r="H229" t="s">
        <v>137</v>
      </c>
      <c r="I229" t="s">
        <v>22</v>
      </c>
      <c r="J229" t="s">
        <v>35</v>
      </c>
      <c r="K229" t="s">
        <v>58</v>
      </c>
      <c r="L229">
        <v>16170</v>
      </c>
      <c r="M229" s="1">
        <v>43292</v>
      </c>
      <c r="N229" t="s">
        <v>24</v>
      </c>
      <c r="O229" t="s">
        <v>177</v>
      </c>
      <c r="P229" t="s">
        <v>281</v>
      </c>
      <c r="Q229" s="1">
        <v>43852</v>
      </c>
    </row>
    <row r="230" spans="1:17" x14ac:dyDescent="0.35">
      <c r="A230" t="s">
        <v>402</v>
      </c>
      <c r="B230" t="s">
        <v>437</v>
      </c>
      <c r="C230" t="s">
        <v>19</v>
      </c>
      <c r="D230" s="1">
        <v>43388</v>
      </c>
      <c r="E230" s="1">
        <v>43752</v>
      </c>
      <c r="F230" t="s">
        <v>32</v>
      </c>
      <c r="G230">
        <v>12</v>
      </c>
      <c r="H230" t="s">
        <v>66</v>
      </c>
      <c r="I230" t="s">
        <v>22</v>
      </c>
      <c r="J230" t="s">
        <v>57</v>
      </c>
      <c r="K230" t="s">
        <v>58</v>
      </c>
      <c r="L230">
        <v>16387.5</v>
      </c>
      <c r="M230" s="1">
        <v>43388</v>
      </c>
      <c r="N230" t="s">
        <v>24</v>
      </c>
      <c r="O230" t="s">
        <v>25</v>
      </c>
      <c r="Q230" s="1">
        <v>43852</v>
      </c>
    </row>
    <row r="231" spans="1:17" x14ac:dyDescent="0.35">
      <c r="A231" t="s">
        <v>323</v>
      </c>
      <c r="B231" t="s">
        <v>372</v>
      </c>
      <c r="C231" t="s">
        <v>31</v>
      </c>
      <c r="D231" s="1">
        <v>43474</v>
      </c>
      <c r="E231" s="1">
        <v>43654</v>
      </c>
      <c r="F231" t="s">
        <v>133</v>
      </c>
      <c r="G231">
        <v>1</v>
      </c>
      <c r="H231" t="s">
        <v>21</v>
      </c>
      <c r="I231" t="s">
        <v>22</v>
      </c>
      <c r="J231" t="s">
        <v>33</v>
      </c>
      <c r="K231" t="s">
        <v>58</v>
      </c>
      <c r="L231">
        <v>16455</v>
      </c>
      <c r="M231" s="1">
        <v>43474</v>
      </c>
      <c r="N231" t="s">
        <v>24</v>
      </c>
      <c r="O231" t="s">
        <v>25</v>
      </c>
      <c r="Q231" s="1">
        <v>43852</v>
      </c>
    </row>
    <row r="232" spans="1:17" x14ac:dyDescent="0.35">
      <c r="A232" t="s">
        <v>323</v>
      </c>
      <c r="B232" t="s">
        <v>396</v>
      </c>
      <c r="C232" t="s">
        <v>19</v>
      </c>
      <c r="D232" s="1">
        <v>43662</v>
      </c>
      <c r="E232" s="1">
        <v>44027</v>
      </c>
      <c r="F232" t="s">
        <v>34</v>
      </c>
      <c r="G232">
        <v>1</v>
      </c>
      <c r="H232" t="s">
        <v>21</v>
      </c>
      <c r="I232" t="s">
        <v>22</v>
      </c>
      <c r="J232" t="s">
        <v>48</v>
      </c>
      <c r="K232" t="s">
        <v>58</v>
      </c>
      <c r="L232">
        <v>16474.5</v>
      </c>
      <c r="M232" s="1">
        <v>43662</v>
      </c>
      <c r="N232" t="s">
        <v>24</v>
      </c>
      <c r="O232" t="s">
        <v>23</v>
      </c>
      <c r="Q232" s="1">
        <v>43852</v>
      </c>
    </row>
    <row r="233" spans="1:17" x14ac:dyDescent="0.35">
      <c r="A233" t="s">
        <v>323</v>
      </c>
      <c r="B233" t="s">
        <v>390</v>
      </c>
      <c r="C233" t="s">
        <v>31</v>
      </c>
      <c r="D233" s="1">
        <v>43297</v>
      </c>
      <c r="E233" s="1">
        <v>43661</v>
      </c>
      <c r="F233" t="s">
        <v>34</v>
      </c>
      <c r="G233">
        <v>1</v>
      </c>
      <c r="H233" t="s">
        <v>21</v>
      </c>
      <c r="I233" t="s">
        <v>22</v>
      </c>
      <c r="J233" t="s">
        <v>33</v>
      </c>
      <c r="K233" t="s">
        <v>58</v>
      </c>
      <c r="L233">
        <v>16533.25</v>
      </c>
      <c r="M233" s="1">
        <v>43297</v>
      </c>
      <c r="N233" t="s">
        <v>24</v>
      </c>
      <c r="O233" t="s">
        <v>25</v>
      </c>
      <c r="Q233" s="1">
        <v>43852</v>
      </c>
    </row>
    <row r="234" spans="1:17" x14ac:dyDescent="0.35">
      <c r="A234" t="s">
        <v>242</v>
      </c>
      <c r="B234" t="s">
        <v>249</v>
      </c>
      <c r="C234" t="s">
        <v>19</v>
      </c>
      <c r="D234" s="1">
        <v>43301</v>
      </c>
      <c r="E234" s="1">
        <v>43392</v>
      </c>
      <c r="F234" t="s">
        <v>133</v>
      </c>
      <c r="G234">
        <v>3</v>
      </c>
      <c r="H234" t="s">
        <v>56</v>
      </c>
      <c r="I234" t="s">
        <v>22</v>
      </c>
      <c r="J234" t="s">
        <v>57</v>
      </c>
      <c r="K234" t="s">
        <v>58</v>
      </c>
      <c r="L234">
        <v>17419.13</v>
      </c>
      <c r="M234" s="1">
        <v>43301</v>
      </c>
      <c r="N234" t="s">
        <v>24</v>
      </c>
      <c r="O234" t="s">
        <v>25</v>
      </c>
      <c r="Q234" s="1">
        <v>43852</v>
      </c>
    </row>
    <row r="235" spans="1:17" x14ac:dyDescent="0.35">
      <c r="A235" t="s">
        <v>402</v>
      </c>
      <c r="B235">
        <v>9.9000044170299998E+19</v>
      </c>
      <c r="C235" t="s">
        <v>19</v>
      </c>
      <c r="D235" s="1">
        <v>43133</v>
      </c>
      <c r="E235" s="1">
        <v>43862</v>
      </c>
      <c r="F235" t="s">
        <v>133</v>
      </c>
      <c r="G235">
        <v>13</v>
      </c>
      <c r="H235" t="s">
        <v>137</v>
      </c>
      <c r="I235" t="s">
        <v>22</v>
      </c>
      <c r="J235" t="s">
        <v>35</v>
      </c>
      <c r="K235" t="s">
        <v>58</v>
      </c>
      <c r="L235">
        <v>17934.88</v>
      </c>
      <c r="M235" s="1">
        <v>43133</v>
      </c>
      <c r="N235" t="s">
        <v>24</v>
      </c>
      <c r="O235" t="s">
        <v>25</v>
      </c>
      <c r="Q235" s="1">
        <v>43852</v>
      </c>
    </row>
    <row r="236" spans="1:17" x14ac:dyDescent="0.35">
      <c r="A236" t="s">
        <v>402</v>
      </c>
      <c r="B236">
        <v>9.9000044180300005E+19</v>
      </c>
      <c r="C236" t="s">
        <v>19</v>
      </c>
      <c r="D236" s="1">
        <v>43322</v>
      </c>
      <c r="E236" s="1">
        <v>43870</v>
      </c>
      <c r="F236" t="s">
        <v>133</v>
      </c>
      <c r="G236">
        <v>13</v>
      </c>
      <c r="H236" t="s">
        <v>137</v>
      </c>
      <c r="I236" t="s">
        <v>22</v>
      </c>
      <c r="J236" t="s">
        <v>33</v>
      </c>
      <c r="K236" t="s">
        <v>58</v>
      </c>
      <c r="L236">
        <v>17949.04</v>
      </c>
      <c r="M236" s="1">
        <v>43758</v>
      </c>
      <c r="N236" t="s">
        <v>24</v>
      </c>
      <c r="O236" t="s">
        <v>25</v>
      </c>
      <c r="Q236" s="1">
        <v>43852</v>
      </c>
    </row>
    <row r="237" spans="1:17" x14ac:dyDescent="0.35">
      <c r="A237" t="s">
        <v>402</v>
      </c>
      <c r="B237">
        <v>9.9000044180300005E+19</v>
      </c>
      <c r="C237" t="s">
        <v>19</v>
      </c>
      <c r="D237" s="1">
        <v>43322</v>
      </c>
      <c r="E237" s="1">
        <v>43870</v>
      </c>
      <c r="F237" t="s">
        <v>133</v>
      </c>
      <c r="G237">
        <v>13</v>
      </c>
      <c r="H237" t="s">
        <v>137</v>
      </c>
      <c r="I237" t="s">
        <v>22</v>
      </c>
      <c r="J237" t="s">
        <v>33</v>
      </c>
      <c r="K237" t="s">
        <v>58</v>
      </c>
      <c r="L237">
        <v>17949.04</v>
      </c>
      <c r="M237" s="1">
        <v>43649</v>
      </c>
      <c r="N237" t="s">
        <v>24</v>
      </c>
      <c r="O237" t="s">
        <v>25</v>
      </c>
      <c r="Q237" s="1">
        <v>43852</v>
      </c>
    </row>
    <row r="238" spans="1:17" x14ac:dyDescent="0.35">
      <c r="A238" t="s">
        <v>402</v>
      </c>
      <c r="B238">
        <v>9.9000044180300005E+19</v>
      </c>
      <c r="C238" t="s">
        <v>19</v>
      </c>
      <c r="D238" s="1">
        <v>43322</v>
      </c>
      <c r="E238" s="1">
        <v>43870</v>
      </c>
      <c r="F238" t="s">
        <v>133</v>
      </c>
      <c r="G238">
        <v>13</v>
      </c>
      <c r="H238" t="s">
        <v>137</v>
      </c>
      <c r="I238" t="s">
        <v>22</v>
      </c>
      <c r="J238" t="s">
        <v>33</v>
      </c>
      <c r="K238" t="s">
        <v>58</v>
      </c>
      <c r="L238">
        <v>17949.04</v>
      </c>
      <c r="M238" s="1">
        <v>43540</v>
      </c>
      <c r="N238" t="s">
        <v>24</v>
      </c>
      <c r="O238" t="s">
        <v>25</v>
      </c>
      <c r="Q238" s="1">
        <v>43852</v>
      </c>
    </row>
    <row r="239" spans="1:17" x14ac:dyDescent="0.35">
      <c r="A239" t="s">
        <v>402</v>
      </c>
      <c r="B239">
        <v>9.9000044180300005E+19</v>
      </c>
      <c r="C239" t="s">
        <v>19</v>
      </c>
      <c r="D239" s="1">
        <v>43322</v>
      </c>
      <c r="E239" s="1">
        <v>43870</v>
      </c>
      <c r="F239" t="s">
        <v>133</v>
      </c>
      <c r="G239">
        <v>13</v>
      </c>
      <c r="H239" t="s">
        <v>137</v>
      </c>
      <c r="I239" t="s">
        <v>22</v>
      </c>
      <c r="J239" t="s">
        <v>33</v>
      </c>
      <c r="K239" t="s">
        <v>58</v>
      </c>
      <c r="L239">
        <v>17949.04</v>
      </c>
      <c r="M239" s="1">
        <v>43431</v>
      </c>
      <c r="N239" t="s">
        <v>24</v>
      </c>
      <c r="O239" t="s">
        <v>25</v>
      </c>
      <c r="Q239" s="1">
        <v>43852</v>
      </c>
    </row>
    <row r="240" spans="1:17" x14ac:dyDescent="0.35">
      <c r="A240" t="s">
        <v>184</v>
      </c>
      <c r="B240" t="s">
        <v>218</v>
      </c>
      <c r="C240" t="s">
        <v>19</v>
      </c>
      <c r="D240" s="1">
        <v>43536</v>
      </c>
      <c r="E240" s="1">
        <v>43901</v>
      </c>
      <c r="F240" t="s">
        <v>133</v>
      </c>
      <c r="G240">
        <v>11</v>
      </c>
      <c r="H240" t="s">
        <v>99</v>
      </c>
      <c r="I240" t="s">
        <v>22</v>
      </c>
      <c r="J240" t="s">
        <v>33</v>
      </c>
      <c r="K240" t="s">
        <v>58</v>
      </c>
      <c r="L240">
        <v>18229.13</v>
      </c>
      <c r="M240" s="1">
        <v>43536</v>
      </c>
      <c r="N240" t="s">
        <v>24</v>
      </c>
      <c r="O240" t="s">
        <v>25</v>
      </c>
      <c r="Q240" s="1">
        <v>43852</v>
      </c>
    </row>
    <row r="241" spans="1:17" x14ac:dyDescent="0.35">
      <c r="A241" t="s">
        <v>292</v>
      </c>
      <c r="B241" t="s">
        <v>312</v>
      </c>
      <c r="C241" t="s">
        <v>31</v>
      </c>
      <c r="D241" s="1">
        <v>43291</v>
      </c>
      <c r="E241" s="1">
        <v>43655</v>
      </c>
      <c r="F241" t="s">
        <v>32</v>
      </c>
      <c r="G241">
        <v>13</v>
      </c>
      <c r="H241" t="s">
        <v>137</v>
      </c>
      <c r="I241" t="s">
        <v>22</v>
      </c>
      <c r="J241" t="s">
        <v>48</v>
      </c>
      <c r="K241" t="s">
        <v>58</v>
      </c>
      <c r="L241">
        <v>18357</v>
      </c>
      <c r="M241" s="1">
        <v>43291</v>
      </c>
      <c r="N241" t="s">
        <v>24</v>
      </c>
      <c r="O241" t="s">
        <v>177</v>
      </c>
      <c r="P241" t="s">
        <v>178</v>
      </c>
      <c r="Q241" s="1">
        <v>43852</v>
      </c>
    </row>
    <row r="242" spans="1:17" x14ac:dyDescent="0.35">
      <c r="A242" t="s">
        <v>106</v>
      </c>
      <c r="B242" t="s">
        <v>108</v>
      </c>
      <c r="C242" t="s">
        <v>19</v>
      </c>
      <c r="D242" s="1">
        <v>43377</v>
      </c>
      <c r="E242" s="1">
        <v>43741</v>
      </c>
      <c r="F242" t="s">
        <v>35</v>
      </c>
      <c r="G242">
        <v>1</v>
      </c>
      <c r="H242" t="s">
        <v>21</v>
      </c>
      <c r="I242" t="s">
        <v>22</v>
      </c>
      <c r="J242" t="s">
        <v>35</v>
      </c>
      <c r="K242" t="s">
        <v>58</v>
      </c>
      <c r="L242">
        <v>18750</v>
      </c>
      <c r="M242" s="1">
        <v>43377</v>
      </c>
      <c r="N242" t="s">
        <v>24</v>
      </c>
      <c r="O242" t="s">
        <v>25</v>
      </c>
      <c r="Q242" s="1">
        <v>43852</v>
      </c>
    </row>
    <row r="243" spans="1:17" x14ac:dyDescent="0.35">
      <c r="A243" t="s">
        <v>323</v>
      </c>
      <c r="B243" t="s">
        <v>376</v>
      </c>
      <c r="C243" t="s">
        <v>19</v>
      </c>
      <c r="D243" s="1">
        <v>43514</v>
      </c>
      <c r="E243" s="1">
        <v>43878</v>
      </c>
      <c r="F243" t="s">
        <v>133</v>
      </c>
      <c r="G243">
        <v>1</v>
      </c>
      <c r="H243" t="s">
        <v>21</v>
      </c>
      <c r="I243" t="s">
        <v>22</v>
      </c>
      <c r="J243" t="s">
        <v>33</v>
      </c>
      <c r="K243" t="s">
        <v>58</v>
      </c>
      <c r="L243">
        <v>19113.41</v>
      </c>
      <c r="M243" s="1">
        <v>43514</v>
      </c>
      <c r="N243" t="s">
        <v>24</v>
      </c>
      <c r="O243" t="s">
        <v>25</v>
      </c>
      <c r="Q243" s="1">
        <v>43852</v>
      </c>
    </row>
    <row r="244" spans="1:17" x14ac:dyDescent="0.35">
      <c r="A244" t="s">
        <v>468</v>
      </c>
      <c r="B244" t="s">
        <v>479</v>
      </c>
      <c r="C244" t="s">
        <v>19</v>
      </c>
      <c r="D244" s="1">
        <v>43466</v>
      </c>
      <c r="E244" s="1">
        <v>43830</v>
      </c>
      <c r="F244" t="s">
        <v>20</v>
      </c>
      <c r="G244">
        <v>3</v>
      </c>
      <c r="H244" t="s">
        <v>56</v>
      </c>
      <c r="I244" t="s">
        <v>22</v>
      </c>
      <c r="J244" t="s">
        <v>57</v>
      </c>
      <c r="K244" t="s">
        <v>58</v>
      </c>
      <c r="L244">
        <v>21157.34</v>
      </c>
      <c r="M244" s="1">
        <v>43466</v>
      </c>
      <c r="N244" t="s">
        <v>24</v>
      </c>
      <c r="O244" t="s">
        <v>25</v>
      </c>
      <c r="Q244" s="1">
        <v>43852</v>
      </c>
    </row>
    <row r="245" spans="1:17" x14ac:dyDescent="0.35">
      <c r="A245" t="s">
        <v>402</v>
      </c>
      <c r="B245">
        <v>9.9000044180300005E+19</v>
      </c>
      <c r="C245" t="s">
        <v>19</v>
      </c>
      <c r="D245" s="1">
        <v>43322</v>
      </c>
      <c r="E245" s="1">
        <v>43870</v>
      </c>
      <c r="F245" t="s">
        <v>133</v>
      </c>
      <c r="G245">
        <v>13</v>
      </c>
      <c r="H245" t="s">
        <v>137</v>
      </c>
      <c r="I245" t="s">
        <v>22</v>
      </c>
      <c r="J245" t="s">
        <v>33</v>
      </c>
      <c r="K245" t="s">
        <v>58</v>
      </c>
      <c r="L245">
        <v>21442.38</v>
      </c>
      <c r="M245" s="1">
        <v>43758</v>
      </c>
      <c r="N245" t="s">
        <v>24</v>
      </c>
      <c r="O245" t="s">
        <v>25</v>
      </c>
      <c r="Q245" s="1">
        <v>43852</v>
      </c>
    </row>
    <row r="246" spans="1:17" x14ac:dyDescent="0.35">
      <c r="A246" t="s">
        <v>402</v>
      </c>
      <c r="B246">
        <v>9.9000044180300005E+19</v>
      </c>
      <c r="C246" t="s">
        <v>19</v>
      </c>
      <c r="D246" s="1">
        <v>43322</v>
      </c>
      <c r="E246" s="1">
        <v>43870</v>
      </c>
      <c r="F246" t="s">
        <v>133</v>
      </c>
      <c r="G246">
        <v>13</v>
      </c>
      <c r="H246" t="s">
        <v>137</v>
      </c>
      <c r="I246" t="s">
        <v>22</v>
      </c>
      <c r="J246" t="s">
        <v>33</v>
      </c>
      <c r="K246" t="s">
        <v>58</v>
      </c>
      <c r="L246">
        <v>21442.75</v>
      </c>
      <c r="M246" s="1">
        <v>43649</v>
      </c>
      <c r="N246" t="s">
        <v>24</v>
      </c>
      <c r="O246" t="s">
        <v>25</v>
      </c>
      <c r="Q246" s="1">
        <v>43852</v>
      </c>
    </row>
    <row r="247" spans="1:17" x14ac:dyDescent="0.35">
      <c r="A247" t="s">
        <v>402</v>
      </c>
      <c r="B247">
        <v>9.9000044180300005E+19</v>
      </c>
      <c r="C247" t="s">
        <v>19</v>
      </c>
      <c r="D247" s="1">
        <v>43322</v>
      </c>
      <c r="E247" s="1">
        <v>43870</v>
      </c>
      <c r="F247" t="s">
        <v>133</v>
      </c>
      <c r="G247">
        <v>13</v>
      </c>
      <c r="H247" t="s">
        <v>137</v>
      </c>
      <c r="I247" t="s">
        <v>22</v>
      </c>
      <c r="J247" t="s">
        <v>33</v>
      </c>
      <c r="K247" t="s">
        <v>58</v>
      </c>
      <c r="L247">
        <v>21442.75</v>
      </c>
      <c r="M247" s="1">
        <v>43540</v>
      </c>
      <c r="N247" t="s">
        <v>24</v>
      </c>
      <c r="O247" t="s">
        <v>25</v>
      </c>
      <c r="Q247" s="1">
        <v>43852</v>
      </c>
    </row>
    <row r="248" spans="1:17" x14ac:dyDescent="0.35">
      <c r="A248" t="s">
        <v>402</v>
      </c>
      <c r="B248">
        <v>9.9000044180300005E+19</v>
      </c>
      <c r="C248" t="s">
        <v>19</v>
      </c>
      <c r="D248" s="1">
        <v>43322</v>
      </c>
      <c r="E248" s="1">
        <v>43870</v>
      </c>
      <c r="F248" t="s">
        <v>133</v>
      </c>
      <c r="G248">
        <v>13</v>
      </c>
      <c r="H248" t="s">
        <v>137</v>
      </c>
      <c r="I248" t="s">
        <v>22</v>
      </c>
      <c r="J248" t="s">
        <v>33</v>
      </c>
      <c r="K248" t="s">
        <v>58</v>
      </c>
      <c r="L248">
        <v>21442.75</v>
      </c>
      <c r="M248" s="1">
        <v>43431</v>
      </c>
      <c r="N248" t="s">
        <v>24</v>
      </c>
      <c r="O248" t="s">
        <v>25</v>
      </c>
      <c r="Q248" s="1">
        <v>43852</v>
      </c>
    </row>
    <row r="249" spans="1:17" x14ac:dyDescent="0.35">
      <c r="A249" t="s">
        <v>55</v>
      </c>
      <c r="B249" t="s">
        <v>59</v>
      </c>
      <c r="C249" t="s">
        <v>19</v>
      </c>
      <c r="D249" s="1">
        <v>43466</v>
      </c>
      <c r="E249" s="1">
        <v>43830</v>
      </c>
      <c r="F249" t="s">
        <v>20</v>
      </c>
      <c r="G249">
        <v>3</v>
      </c>
      <c r="H249" t="s">
        <v>56</v>
      </c>
      <c r="I249" t="s">
        <v>22</v>
      </c>
      <c r="J249" t="s">
        <v>57</v>
      </c>
      <c r="K249" t="s">
        <v>58</v>
      </c>
      <c r="L249">
        <v>21768.61</v>
      </c>
      <c r="M249" s="1">
        <v>43466</v>
      </c>
      <c r="N249" t="s">
        <v>24</v>
      </c>
      <c r="O249" t="s">
        <v>25</v>
      </c>
      <c r="Q249" s="1">
        <v>43852</v>
      </c>
    </row>
    <row r="250" spans="1:17" x14ac:dyDescent="0.35">
      <c r="A250" t="s">
        <v>184</v>
      </c>
      <c r="B250" t="s">
        <v>196</v>
      </c>
      <c r="C250" t="s">
        <v>19</v>
      </c>
      <c r="D250" s="1">
        <v>43507</v>
      </c>
      <c r="E250" s="1">
        <v>43871</v>
      </c>
      <c r="F250" t="s">
        <v>35</v>
      </c>
      <c r="G250">
        <v>1</v>
      </c>
      <c r="H250" t="s">
        <v>21</v>
      </c>
      <c r="I250" t="s">
        <v>22</v>
      </c>
      <c r="J250" t="s">
        <v>35</v>
      </c>
      <c r="K250" t="s">
        <v>58</v>
      </c>
      <c r="L250">
        <v>21875</v>
      </c>
      <c r="M250" s="1">
        <v>43507</v>
      </c>
      <c r="N250" t="s">
        <v>24</v>
      </c>
      <c r="O250" t="s">
        <v>23</v>
      </c>
      <c r="Q250" s="1">
        <v>43852</v>
      </c>
    </row>
    <row r="251" spans="1:17" x14ac:dyDescent="0.35">
      <c r="A251" t="s">
        <v>323</v>
      </c>
      <c r="B251" t="s">
        <v>363</v>
      </c>
      <c r="C251" t="s">
        <v>19</v>
      </c>
      <c r="D251" s="1">
        <v>43497</v>
      </c>
      <c r="E251" s="1">
        <v>43861</v>
      </c>
      <c r="F251" t="s">
        <v>35</v>
      </c>
      <c r="G251">
        <v>1</v>
      </c>
      <c r="H251" t="s">
        <v>21</v>
      </c>
      <c r="I251" t="s">
        <v>22</v>
      </c>
      <c r="J251" t="s">
        <v>35</v>
      </c>
      <c r="K251" t="s">
        <v>58</v>
      </c>
      <c r="L251">
        <v>21875</v>
      </c>
      <c r="M251" s="1">
        <v>43497</v>
      </c>
      <c r="N251" t="s">
        <v>24</v>
      </c>
      <c r="O251" t="s">
        <v>25</v>
      </c>
      <c r="Q251" s="1">
        <v>43852</v>
      </c>
    </row>
    <row r="252" spans="1:17" x14ac:dyDescent="0.35">
      <c r="A252" t="s">
        <v>292</v>
      </c>
      <c r="B252" t="s">
        <v>318</v>
      </c>
      <c r="C252" t="s">
        <v>19</v>
      </c>
      <c r="D252" s="1">
        <v>43657</v>
      </c>
      <c r="E252" s="1">
        <v>44022</v>
      </c>
      <c r="F252" t="s">
        <v>32</v>
      </c>
      <c r="G252">
        <v>13</v>
      </c>
      <c r="H252" t="s">
        <v>137</v>
      </c>
      <c r="I252" t="s">
        <v>22</v>
      </c>
      <c r="J252" t="s">
        <v>48</v>
      </c>
      <c r="K252" t="s">
        <v>58</v>
      </c>
      <c r="L252">
        <v>21905.200000000001</v>
      </c>
      <c r="M252" s="1">
        <v>43657</v>
      </c>
      <c r="N252" t="s">
        <v>24</v>
      </c>
      <c r="O252" t="s">
        <v>23</v>
      </c>
      <c r="Q252" s="1">
        <v>43852</v>
      </c>
    </row>
    <row r="253" spans="1:17" x14ac:dyDescent="0.35">
      <c r="A253" t="s">
        <v>242</v>
      </c>
      <c r="B253" t="s">
        <v>278</v>
      </c>
      <c r="C253" t="s">
        <v>19</v>
      </c>
      <c r="D253" s="1">
        <v>43524</v>
      </c>
      <c r="E253" s="1">
        <v>43612</v>
      </c>
      <c r="F253" t="s">
        <v>133</v>
      </c>
      <c r="G253">
        <v>1</v>
      </c>
      <c r="H253" t="s">
        <v>21</v>
      </c>
      <c r="I253" t="s">
        <v>22</v>
      </c>
      <c r="J253" t="s">
        <v>33</v>
      </c>
      <c r="K253" t="s">
        <v>58</v>
      </c>
      <c r="L253">
        <v>21929.45</v>
      </c>
      <c r="M253" s="1">
        <v>43525</v>
      </c>
      <c r="N253" t="s">
        <v>24</v>
      </c>
      <c r="O253" t="s">
        <v>23</v>
      </c>
      <c r="Q253" s="1">
        <v>43852</v>
      </c>
    </row>
    <row r="254" spans="1:17" x14ac:dyDescent="0.35">
      <c r="A254" t="s">
        <v>242</v>
      </c>
      <c r="B254" t="s">
        <v>271</v>
      </c>
      <c r="C254" t="s">
        <v>19</v>
      </c>
      <c r="D254" s="1">
        <v>43321</v>
      </c>
      <c r="E254" s="1">
        <v>44416</v>
      </c>
      <c r="F254" t="s">
        <v>133</v>
      </c>
      <c r="G254">
        <v>1</v>
      </c>
      <c r="H254" t="s">
        <v>21</v>
      </c>
      <c r="I254" t="s">
        <v>22</v>
      </c>
      <c r="J254" t="s">
        <v>33</v>
      </c>
      <c r="K254" t="s">
        <v>58</v>
      </c>
      <c r="L254">
        <v>22539.08</v>
      </c>
      <c r="M254" s="1">
        <v>43321</v>
      </c>
      <c r="N254" t="s">
        <v>24</v>
      </c>
      <c r="O254" t="s">
        <v>25</v>
      </c>
      <c r="Q254" s="1">
        <v>43852</v>
      </c>
    </row>
    <row r="255" spans="1:17" x14ac:dyDescent="0.35">
      <c r="A255" t="s">
        <v>402</v>
      </c>
      <c r="B255">
        <v>9.9000044180300005E+19</v>
      </c>
      <c r="C255" t="s">
        <v>19</v>
      </c>
      <c r="D255" s="1">
        <v>43322</v>
      </c>
      <c r="E255" s="1">
        <v>43870</v>
      </c>
      <c r="F255" t="s">
        <v>133</v>
      </c>
      <c r="G255">
        <v>13</v>
      </c>
      <c r="H255" t="s">
        <v>137</v>
      </c>
      <c r="I255" t="s">
        <v>22</v>
      </c>
      <c r="J255" t="s">
        <v>33</v>
      </c>
      <c r="K255" t="s">
        <v>58</v>
      </c>
      <c r="L255">
        <v>22672.47</v>
      </c>
      <c r="M255" s="1">
        <v>43322</v>
      </c>
      <c r="N255" t="s">
        <v>24</v>
      </c>
      <c r="O255" t="s">
        <v>25</v>
      </c>
      <c r="Q255" s="1">
        <v>43852</v>
      </c>
    </row>
    <row r="256" spans="1:17" x14ac:dyDescent="0.35">
      <c r="A256" t="s">
        <v>184</v>
      </c>
      <c r="B256">
        <v>2302003268</v>
      </c>
      <c r="C256" t="s">
        <v>31</v>
      </c>
      <c r="D256" s="1">
        <v>43142</v>
      </c>
      <c r="E256" s="1">
        <v>43506</v>
      </c>
      <c r="F256" t="s">
        <v>35</v>
      </c>
      <c r="G256">
        <v>1</v>
      </c>
      <c r="H256" t="s">
        <v>21</v>
      </c>
      <c r="I256" t="s">
        <v>22</v>
      </c>
      <c r="J256" t="s">
        <v>35</v>
      </c>
      <c r="K256" t="s">
        <v>58</v>
      </c>
      <c r="L256">
        <v>23125</v>
      </c>
      <c r="M256" s="1">
        <v>43142</v>
      </c>
      <c r="N256" t="s">
        <v>24</v>
      </c>
      <c r="O256" t="s">
        <v>25</v>
      </c>
      <c r="Q256" s="1">
        <v>43852</v>
      </c>
    </row>
    <row r="257" spans="1:17" x14ac:dyDescent="0.35">
      <c r="A257" t="s">
        <v>242</v>
      </c>
      <c r="B257" t="s">
        <v>272</v>
      </c>
      <c r="C257" t="s">
        <v>19</v>
      </c>
      <c r="D257" s="1">
        <v>43447</v>
      </c>
      <c r="E257" s="1">
        <v>44359</v>
      </c>
      <c r="F257" t="s">
        <v>133</v>
      </c>
      <c r="G257">
        <v>1</v>
      </c>
      <c r="H257" t="s">
        <v>21</v>
      </c>
      <c r="I257" t="s">
        <v>22</v>
      </c>
      <c r="J257" t="s">
        <v>33</v>
      </c>
      <c r="K257" t="s">
        <v>58</v>
      </c>
      <c r="L257">
        <v>24072.23</v>
      </c>
      <c r="M257" s="1">
        <v>43812</v>
      </c>
      <c r="N257" t="s">
        <v>24</v>
      </c>
      <c r="O257" t="s">
        <v>25</v>
      </c>
      <c r="Q257" s="1">
        <v>43852</v>
      </c>
    </row>
    <row r="258" spans="1:17" x14ac:dyDescent="0.35">
      <c r="A258" t="s">
        <v>242</v>
      </c>
      <c r="B258" t="s">
        <v>272</v>
      </c>
      <c r="C258" t="s">
        <v>19</v>
      </c>
      <c r="D258" s="1">
        <v>43447</v>
      </c>
      <c r="E258" s="1">
        <v>44359</v>
      </c>
      <c r="F258" t="s">
        <v>133</v>
      </c>
      <c r="G258">
        <v>1</v>
      </c>
      <c r="H258" t="s">
        <v>21</v>
      </c>
      <c r="I258" t="s">
        <v>22</v>
      </c>
      <c r="J258" t="s">
        <v>33</v>
      </c>
      <c r="K258" t="s">
        <v>58</v>
      </c>
      <c r="L258">
        <v>24072.23</v>
      </c>
      <c r="M258" s="1">
        <v>43903</v>
      </c>
      <c r="N258" t="s">
        <v>24</v>
      </c>
      <c r="O258" t="s">
        <v>25</v>
      </c>
      <c r="Q258" s="1">
        <v>43852</v>
      </c>
    </row>
    <row r="259" spans="1:17" x14ac:dyDescent="0.35">
      <c r="A259" t="s">
        <v>242</v>
      </c>
      <c r="B259" t="s">
        <v>272</v>
      </c>
      <c r="C259" t="s">
        <v>19</v>
      </c>
      <c r="D259" s="1">
        <v>43447</v>
      </c>
      <c r="E259" s="1">
        <v>44359</v>
      </c>
      <c r="F259" t="s">
        <v>133</v>
      </c>
      <c r="G259">
        <v>1</v>
      </c>
      <c r="H259" t="s">
        <v>21</v>
      </c>
      <c r="I259" t="s">
        <v>22</v>
      </c>
      <c r="J259" t="s">
        <v>33</v>
      </c>
      <c r="K259" t="s">
        <v>58</v>
      </c>
      <c r="L259">
        <v>24072.23</v>
      </c>
      <c r="M259" s="1">
        <v>43995</v>
      </c>
      <c r="N259" t="s">
        <v>24</v>
      </c>
      <c r="O259" t="s">
        <v>25</v>
      </c>
      <c r="Q259" s="1">
        <v>43852</v>
      </c>
    </row>
    <row r="260" spans="1:17" x14ac:dyDescent="0.35">
      <c r="A260" t="s">
        <v>242</v>
      </c>
      <c r="B260" t="s">
        <v>272</v>
      </c>
      <c r="C260" t="s">
        <v>19</v>
      </c>
      <c r="D260" s="1">
        <v>43447</v>
      </c>
      <c r="E260" s="1">
        <v>44359</v>
      </c>
      <c r="F260" t="s">
        <v>133</v>
      </c>
      <c r="G260">
        <v>1</v>
      </c>
      <c r="H260" t="s">
        <v>21</v>
      </c>
      <c r="I260" t="s">
        <v>22</v>
      </c>
      <c r="J260" t="s">
        <v>33</v>
      </c>
      <c r="K260" t="s">
        <v>58</v>
      </c>
      <c r="L260">
        <v>24072.23</v>
      </c>
      <c r="M260" s="1">
        <v>44087</v>
      </c>
      <c r="N260" t="s">
        <v>24</v>
      </c>
      <c r="O260" t="s">
        <v>25</v>
      </c>
      <c r="Q260" s="1">
        <v>43852</v>
      </c>
    </row>
    <row r="261" spans="1:17" x14ac:dyDescent="0.35">
      <c r="A261" t="s">
        <v>242</v>
      </c>
      <c r="B261" t="s">
        <v>272</v>
      </c>
      <c r="C261" t="s">
        <v>19</v>
      </c>
      <c r="D261" s="1">
        <v>43447</v>
      </c>
      <c r="E261" s="1">
        <v>44359</v>
      </c>
      <c r="F261" t="s">
        <v>133</v>
      </c>
      <c r="G261">
        <v>1</v>
      </c>
      <c r="H261" t="s">
        <v>21</v>
      </c>
      <c r="I261" t="s">
        <v>22</v>
      </c>
      <c r="J261" t="s">
        <v>33</v>
      </c>
      <c r="K261" t="s">
        <v>58</v>
      </c>
      <c r="L261">
        <v>24072.23</v>
      </c>
      <c r="M261" s="1">
        <v>44178</v>
      </c>
      <c r="N261" t="s">
        <v>24</v>
      </c>
      <c r="O261" t="s">
        <v>25</v>
      </c>
      <c r="Q261" s="1">
        <v>43852</v>
      </c>
    </row>
    <row r="262" spans="1:17" x14ac:dyDescent="0.35">
      <c r="A262" t="s">
        <v>242</v>
      </c>
      <c r="B262" t="s">
        <v>272</v>
      </c>
      <c r="C262" t="s">
        <v>19</v>
      </c>
      <c r="D262" s="1">
        <v>43447</v>
      </c>
      <c r="E262" s="1">
        <v>44359</v>
      </c>
      <c r="F262" t="s">
        <v>133</v>
      </c>
      <c r="G262">
        <v>1</v>
      </c>
      <c r="H262" t="s">
        <v>21</v>
      </c>
      <c r="I262" t="s">
        <v>22</v>
      </c>
      <c r="J262" t="s">
        <v>33</v>
      </c>
      <c r="K262" t="s">
        <v>58</v>
      </c>
      <c r="L262">
        <v>24072.23</v>
      </c>
      <c r="M262" s="1">
        <v>43629</v>
      </c>
      <c r="N262" t="s">
        <v>24</v>
      </c>
      <c r="O262" t="s">
        <v>25</v>
      </c>
      <c r="Q262" s="1">
        <v>43852</v>
      </c>
    </row>
    <row r="263" spans="1:17" x14ac:dyDescent="0.35">
      <c r="A263" t="s">
        <v>242</v>
      </c>
      <c r="B263" t="s">
        <v>272</v>
      </c>
      <c r="C263" t="s">
        <v>19</v>
      </c>
      <c r="D263" s="1">
        <v>43447</v>
      </c>
      <c r="E263" s="1">
        <v>44359</v>
      </c>
      <c r="F263" t="s">
        <v>133</v>
      </c>
      <c r="G263">
        <v>1</v>
      </c>
      <c r="H263" t="s">
        <v>21</v>
      </c>
      <c r="I263" t="s">
        <v>22</v>
      </c>
      <c r="J263" t="s">
        <v>33</v>
      </c>
      <c r="K263" t="s">
        <v>58</v>
      </c>
      <c r="L263">
        <v>24072.23</v>
      </c>
      <c r="M263" s="1">
        <v>43721</v>
      </c>
      <c r="N263" t="s">
        <v>24</v>
      </c>
      <c r="O263" t="s">
        <v>25</v>
      </c>
      <c r="Q263" s="1">
        <v>43852</v>
      </c>
    </row>
    <row r="264" spans="1:17" x14ac:dyDescent="0.35">
      <c r="A264" t="s">
        <v>242</v>
      </c>
      <c r="B264" t="s">
        <v>272</v>
      </c>
      <c r="C264" t="s">
        <v>19</v>
      </c>
      <c r="D264" s="1">
        <v>43447</v>
      </c>
      <c r="E264" s="1">
        <v>44359</v>
      </c>
      <c r="F264" t="s">
        <v>133</v>
      </c>
      <c r="G264">
        <v>1</v>
      </c>
      <c r="H264" t="s">
        <v>21</v>
      </c>
      <c r="I264" t="s">
        <v>22</v>
      </c>
      <c r="J264" t="s">
        <v>33</v>
      </c>
      <c r="K264" t="s">
        <v>58</v>
      </c>
      <c r="L264">
        <v>24072.26</v>
      </c>
      <c r="M264" s="1">
        <v>43537</v>
      </c>
      <c r="N264" t="s">
        <v>24</v>
      </c>
      <c r="O264" t="s">
        <v>25</v>
      </c>
      <c r="Q264" s="1">
        <v>43852</v>
      </c>
    </row>
    <row r="265" spans="1:17" x14ac:dyDescent="0.35">
      <c r="A265" t="s">
        <v>242</v>
      </c>
      <c r="B265" t="s">
        <v>272</v>
      </c>
      <c r="C265" t="s">
        <v>19</v>
      </c>
      <c r="D265" s="1">
        <v>43447</v>
      </c>
      <c r="E265" s="1">
        <v>44359</v>
      </c>
      <c r="F265" t="s">
        <v>133</v>
      </c>
      <c r="G265">
        <v>1</v>
      </c>
      <c r="H265" t="s">
        <v>21</v>
      </c>
      <c r="I265" t="s">
        <v>22</v>
      </c>
      <c r="J265" t="s">
        <v>33</v>
      </c>
      <c r="K265" t="s">
        <v>58</v>
      </c>
      <c r="L265">
        <v>24072.26</v>
      </c>
      <c r="M265" s="1">
        <v>43537</v>
      </c>
      <c r="N265" t="s">
        <v>24</v>
      </c>
      <c r="O265" t="s">
        <v>25</v>
      </c>
      <c r="Q265" s="1">
        <v>43852</v>
      </c>
    </row>
    <row r="266" spans="1:17" x14ac:dyDescent="0.35">
      <c r="A266" t="s">
        <v>124</v>
      </c>
      <c r="B266" t="s">
        <v>132</v>
      </c>
      <c r="C266" t="s">
        <v>19</v>
      </c>
      <c r="D266" s="1">
        <v>43066</v>
      </c>
      <c r="E266" s="1">
        <v>44161</v>
      </c>
      <c r="F266" t="s">
        <v>133</v>
      </c>
      <c r="G266">
        <v>11</v>
      </c>
      <c r="H266" t="s">
        <v>99</v>
      </c>
      <c r="I266" t="s">
        <v>22</v>
      </c>
      <c r="J266" t="s">
        <v>33</v>
      </c>
      <c r="K266" t="s">
        <v>58</v>
      </c>
      <c r="L266">
        <v>25302.959999999999</v>
      </c>
      <c r="M266" s="1">
        <v>43612</v>
      </c>
      <c r="N266" t="s">
        <v>24</v>
      </c>
      <c r="O266" t="s">
        <v>25</v>
      </c>
      <c r="Q266" s="1">
        <v>43852</v>
      </c>
    </row>
    <row r="267" spans="1:17" x14ac:dyDescent="0.35">
      <c r="A267" t="s">
        <v>124</v>
      </c>
      <c r="B267" t="s">
        <v>132</v>
      </c>
      <c r="C267" t="s">
        <v>19</v>
      </c>
      <c r="D267" s="1">
        <v>43066</v>
      </c>
      <c r="E267" s="1">
        <v>44161</v>
      </c>
      <c r="F267" t="s">
        <v>133</v>
      </c>
      <c r="G267">
        <v>11</v>
      </c>
      <c r="H267" t="s">
        <v>99</v>
      </c>
      <c r="I267" t="s">
        <v>22</v>
      </c>
      <c r="J267" t="s">
        <v>33</v>
      </c>
      <c r="K267" t="s">
        <v>58</v>
      </c>
      <c r="L267">
        <v>25302.959999999999</v>
      </c>
      <c r="M267" s="1">
        <v>43704</v>
      </c>
      <c r="N267" t="s">
        <v>24</v>
      </c>
      <c r="O267" t="s">
        <v>25</v>
      </c>
      <c r="Q267" s="1">
        <v>43852</v>
      </c>
    </row>
    <row r="268" spans="1:17" x14ac:dyDescent="0.35">
      <c r="A268" t="s">
        <v>124</v>
      </c>
      <c r="B268" t="s">
        <v>132</v>
      </c>
      <c r="C268" t="s">
        <v>19</v>
      </c>
      <c r="D268" s="1">
        <v>43066</v>
      </c>
      <c r="E268" s="1">
        <v>44161</v>
      </c>
      <c r="F268" t="s">
        <v>133</v>
      </c>
      <c r="G268">
        <v>11</v>
      </c>
      <c r="H268" t="s">
        <v>99</v>
      </c>
      <c r="I268" t="s">
        <v>22</v>
      </c>
      <c r="J268" t="s">
        <v>33</v>
      </c>
      <c r="K268" t="s">
        <v>58</v>
      </c>
      <c r="L268">
        <v>25302.959999999999</v>
      </c>
      <c r="M268" s="1">
        <v>43796</v>
      </c>
      <c r="N268" t="s">
        <v>24</v>
      </c>
      <c r="O268" t="s">
        <v>25</v>
      </c>
      <c r="Q268" s="1">
        <v>43852</v>
      </c>
    </row>
    <row r="269" spans="1:17" x14ac:dyDescent="0.35">
      <c r="A269" t="s">
        <v>124</v>
      </c>
      <c r="B269" t="s">
        <v>132</v>
      </c>
      <c r="C269" t="s">
        <v>19</v>
      </c>
      <c r="D269" s="1">
        <v>43066</v>
      </c>
      <c r="E269" s="1">
        <v>44161</v>
      </c>
      <c r="F269" t="s">
        <v>133</v>
      </c>
      <c r="G269">
        <v>11</v>
      </c>
      <c r="H269" t="s">
        <v>99</v>
      </c>
      <c r="I269" t="s">
        <v>22</v>
      </c>
      <c r="J269" t="s">
        <v>33</v>
      </c>
      <c r="K269" t="s">
        <v>58</v>
      </c>
      <c r="L269">
        <v>25302.959999999999</v>
      </c>
      <c r="M269" s="1">
        <v>43888</v>
      </c>
      <c r="N269" t="s">
        <v>24</v>
      </c>
      <c r="O269" t="s">
        <v>25</v>
      </c>
      <c r="Q269" s="1">
        <v>43852</v>
      </c>
    </row>
    <row r="270" spans="1:17" x14ac:dyDescent="0.35">
      <c r="A270" t="s">
        <v>124</v>
      </c>
      <c r="B270" t="s">
        <v>132</v>
      </c>
      <c r="C270" t="s">
        <v>19</v>
      </c>
      <c r="D270" s="1">
        <v>43066</v>
      </c>
      <c r="E270" s="1">
        <v>44161</v>
      </c>
      <c r="F270" t="s">
        <v>133</v>
      </c>
      <c r="G270">
        <v>11</v>
      </c>
      <c r="H270" t="s">
        <v>99</v>
      </c>
      <c r="I270" t="s">
        <v>22</v>
      </c>
      <c r="J270" t="s">
        <v>33</v>
      </c>
      <c r="K270" t="s">
        <v>58</v>
      </c>
      <c r="L270">
        <v>25302.959999999999</v>
      </c>
      <c r="M270" s="1">
        <v>43978</v>
      </c>
      <c r="N270" t="s">
        <v>24</v>
      </c>
      <c r="O270" t="s">
        <v>25</v>
      </c>
      <c r="Q270" s="1">
        <v>43852</v>
      </c>
    </row>
    <row r="271" spans="1:17" x14ac:dyDescent="0.35">
      <c r="A271" t="s">
        <v>124</v>
      </c>
      <c r="B271" t="s">
        <v>132</v>
      </c>
      <c r="C271" t="s">
        <v>19</v>
      </c>
      <c r="D271" s="1">
        <v>43066</v>
      </c>
      <c r="E271" s="1">
        <v>44161</v>
      </c>
      <c r="F271" t="s">
        <v>133</v>
      </c>
      <c r="G271">
        <v>11</v>
      </c>
      <c r="H271" t="s">
        <v>99</v>
      </c>
      <c r="I271" t="s">
        <v>22</v>
      </c>
      <c r="J271" t="s">
        <v>33</v>
      </c>
      <c r="K271" t="s">
        <v>58</v>
      </c>
      <c r="L271">
        <v>25302.959999999999</v>
      </c>
      <c r="M271" s="1">
        <v>43339</v>
      </c>
      <c r="N271" t="s">
        <v>24</v>
      </c>
      <c r="O271" t="s">
        <v>25</v>
      </c>
      <c r="Q271" s="1">
        <v>43852</v>
      </c>
    </row>
    <row r="272" spans="1:17" x14ac:dyDescent="0.35">
      <c r="A272" t="s">
        <v>124</v>
      </c>
      <c r="B272" t="s">
        <v>132</v>
      </c>
      <c r="C272" t="s">
        <v>19</v>
      </c>
      <c r="D272" s="1">
        <v>43066</v>
      </c>
      <c r="E272" s="1">
        <v>44161</v>
      </c>
      <c r="F272" t="s">
        <v>133</v>
      </c>
      <c r="G272">
        <v>11</v>
      </c>
      <c r="H272" t="s">
        <v>99</v>
      </c>
      <c r="I272" t="s">
        <v>22</v>
      </c>
      <c r="J272" t="s">
        <v>33</v>
      </c>
      <c r="K272" t="s">
        <v>58</v>
      </c>
      <c r="L272">
        <v>25302.959999999999</v>
      </c>
      <c r="M272" s="1">
        <v>43431</v>
      </c>
      <c r="N272" t="s">
        <v>24</v>
      </c>
      <c r="O272" t="s">
        <v>25</v>
      </c>
      <c r="Q272" s="1">
        <v>43852</v>
      </c>
    </row>
    <row r="273" spans="1:17" x14ac:dyDescent="0.35">
      <c r="A273" t="s">
        <v>124</v>
      </c>
      <c r="B273" t="s">
        <v>132</v>
      </c>
      <c r="C273" t="s">
        <v>19</v>
      </c>
      <c r="D273" s="1">
        <v>43066</v>
      </c>
      <c r="E273" s="1">
        <v>44161</v>
      </c>
      <c r="F273" t="s">
        <v>133</v>
      </c>
      <c r="G273">
        <v>11</v>
      </c>
      <c r="H273" t="s">
        <v>99</v>
      </c>
      <c r="I273" t="s">
        <v>22</v>
      </c>
      <c r="J273" t="s">
        <v>33</v>
      </c>
      <c r="K273" t="s">
        <v>58</v>
      </c>
      <c r="L273">
        <v>25302.959999999999</v>
      </c>
      <c r="M273" s="1">
        <v>43523</v>
      </c>
      <c r="N273" t="s">
        <v>24</v>
      </c>
      <c r="O273" t="s">
        <v>25</v>
      </c>
      <c r="Q273" s="1">
        <v>43852</v>
      </c>
    </row>
    <row r="274" spans="1:17" x14ac:dyDescent="0.35">
      <c r="A274" t="s">
        <v>124</v>
      </c>
      <c r="B274" t="s">
        <v>132</v>
      </c>
      <c r="C274" t="s">
        <v>19</v>
      </c>
      <c r="D274" s="1">
        <v>43066</v>
      </c>
      <c r="E274" s="1">
        <v>44161</v>
      </c>
      <c r="F274" t="s">
        <v>133</v>
      </c>
      <c r="G274">
        <v>11</v>
      </c>
      <c r="H274" t="s">
        <v>99</v>
      </c>
      <c r="I274" t="s">
        <v>22</v>
      </c>
      <c r="J274" t="s">
        <v>33</v>
      </c>
      <c r="K274" t="s">
        <v>58</v>
      </c>
      <c r="L274">
        <v>25303.02</v>
      </c>
      <c r="M274" s="1">
        <v>43247</v>
      </c>
      <c r="N274" t="s">
        <v>24</v>
      </c>
      <c r="O274" t="s">
        <v>25</v>
      </c>
      <c r="Q274" s="1">
        <v>43852</v>
      </c>
    </row>
    <row r="275" spans="1:17" x14ac:dyDescent="0.35">
      <c r="A275" t="s">
        <v>124</v>
      </c>
      <c r="B275" t="s">
        <v>132</v>
      </c>
      <c r="C275" t="s">
        <v>19</v>
      </c>
      <c r="D275" s="1">
        <v>43066</v>
      </c>
      <c r="E275" s="1">
        <v>44161</v>
      </c>
      <c r="F275" t="s">
        <v>133</v>
      </c>
      <c r="G275">
        <v>11</v>
      </c>
      <c r="H275" t="s">
        <v>99</v>
      </c>
      <c r="I275" t="s">
        <v>22</v>
      </c>
      <c r="J275" t="s">
        <v>33</v>
      </c>
      <c r="K275" t="s">
        <v>58</v>
      </c>
      <c r="L275">
        <v>25303.02</v>
      </c>
      <c r="M275" s="1">
        <v>43158</v>
      </c>
      <c r="N275" t="s">
        <v>24</v>
      </c>
      <c r="O275" t="s">
        <v>25</v>
      </c>
      <c r="Q275" s="1">
        <v>43852</v>
      </c>
    </row>
    <row r="276" spans="1:17" x14ac:dyDescent="0.35">
      <c r="A276" t="s">
        <v>402</v>
      </c>
      <c r="B276">
        <v>9.9000044190299996E+19</v>
      </c>
      <c r="C276" t="s">
        <v>19</v>
      </c>
      <c r="D276" s="1">
        <v>43825</v>
      </c>
      <c r="E276" s="1">
        <v>44007</v>
      </c>
      <c r="F276" t="s">
        <v>133</v>
      </c>
      <c r="G276">
        <v>13</v>
      </c>
      <c r="H276" t="s">
        <v>137</v>
      </c>
      <c r="I276" t="s">
        <v>22</v>
      </c>
      <c r="J276" t="s">
        <v>33</v>
      </c>
      <c r="K276" t="s">
        <v>58</v>
      </c>
      <c r="L276">
        <v>25598</v>
      </c>
      <c r="M276" s="1">
        <v>43825</v>
      </c>
      <c r="N276" t="s">
        <v>24</v>
      </c>
      <c r="O276" t="s">
        <v>25</v>
      </c>
      <c r="Q276" s="1">
        <v>43852</v>
      </c>
    </row>
    <row r="277" spans="1:17" x14ac:dyDescent="0.35">
      <c r="A277" t="s">
        <v>402</v>
      </c>
      <c r="B277">
        <v>9.9000044190299996E+19</v>
      </c>
      <c r="C277" t="s">
        <v>19</v>
      </c>
      <c r="D277" s="1">
        <v>43642</v>
      </c>
      <c r="E277" s="1">
        <v>43824</v>
      </c>
      <c r="F277" t="s">
        <v>133</v>
      </c>
      <c r="G277">
        <v>13</v>
      </c>
      <c r="H277" t="s">
        <v>137</v>
      </c>
      <c r="I277" t="s">
        <v>22</v>
      </c>
      <c r="J277" t="s">
        <v>33</v>
      </c>
      <c r="K277" t="s">
        <v>58</v>
      </c>
      <c r="L277">
        <v>25598</v>
      </c>
      <c r="M277" s="1">
        <v>43642</v>
      </c>
      <c r="N277" t="s">
        <v>24</v>
      </c>
      <c r="O277" t="s">
        <v>25</v>
      </c>
      <c r="Q277" s="1">
        <v>43852</v>
      </c>
    </row>
    <row r="278" spans="1:17" x14ac:dyDescent="0.35">
      <c r="A278" t="s">
        <v>402</v>
      </c>
      <c r="B278">
        <v>9.9000044190299996E+19</v>
      </c>
      <c r="C278" t="s">
        <v>19</v>
      </c>
      <c r="D278" s="1">
        <v>43642</v>
      </c>
      <c r="E278" s="1">
        <v>43824</v>
      </c>
      <c r="F278" t="s">
        <v>133</v>
      </c>
      <c r="G278">
        <v>13</v>
      </c>
      <c r="H278" t="s">
        <v>137</v>
      </c>
      <c r="I278" t="s">
        <v>22</v>
      </c>
      <c r="J278" t="s">
        <v>33</v>
      </c>
      <c r="K278" t="s">
        <v>58</v>
      </c>
      <c r="L278">
        <v>25598</v>
      </c>
      <c r="M278" s="1">
        <v>43642</v>
      </c>
      <c r="N278" t="s">
        <v>24</v>
      </c>
      <c r="O278" t="s">
        <v>25</v>
      </c>
      <c r="Q278" s="1">
        <v>43852</v>
      </c>
    </row>
    <row r="279" spans="1:17" x14ac:dyDescent="0.35">
      <c r="A279" t="s">
        <v>402</v>
      </c>
      <c r="B279">
        <v>9.9000044180300005E+19</v>
      </c>
      <c r="C279" t="s">
        <v>31</v>
      </c>
      <c r="D279" s="1">
        <v>43258</v>
      </c>
      <c r="E279" s="1">
        <v>43622</v>
      </c>
      <c r="F279" t="s">
        <v>133</v>
      </c>
      <c r="G279">
        <v>13</v>
      </c>
      <c r="H279" t="s">
        <v>137</v>
      </c>
      <c r="I279" t="s">
        <v>22</v>
      </c>
      <c r="J279" t="s">
        <v>33</v>
      </c>
      <c r="K279" t="s">
        <v>58</v>
      </c>
      <c r="L279">
        <v>25619.25</v>
      </c>
      <c r="M279" s="1">
        <v>43258</v>
      </c>
      <c r="N279" t="s">
        <v>24</v>
      </c>
      <c r="O279" t="s">
        <v>177</v>
      </c>
      <c r="P279" t="s">
        <v>178</v>
      </c>
      <c r="Q279" s="1">
        <v>43852</v>
      </c>
    </row>
    <row r="280" spans="1:17" x14ac:dyDescent="0.35">
      <c r="A280" t="s">
        <v>242</v>
      </c>
      <c r="B280" t="s">
        <v>270</v>
      </c>
      <c r="C280" t="s">
        <v>19</v>
      </c>
      <c r="D280" s="1">
        <v>43182</v>
      </c>
      <c r="E280" s="1">
        <v>44096</v>
      </c>
      <c r="F280" t="s">
        <v>133</v>
      </c>
      <c r="G280">
        <v>1</v>
      </c>
      <c r="H280" t="s">
        <v>21</v>
      </c>
      <c r="I280" t="s">
        <v>22</v>
      </c>
      <c r="J280" t="s">
        <v>33</v>
      </c>
      <c r="K280" t="s">
        <v>58</v>
      </c>
      <c r="L280">
        <v>26763.4</v>
      </c>
      <c r="M280" s="1">
        <v>43822</v>
      </c>
      <c r="N280" t="s">
        <v>24</v>
      </c>
      <c r="O280" t="s">
        <v>25</v>
      </c>
      <c r="Q280" s="1">
        <v>43852</v>
      </c>
    </row>
    <row r="281" spans="1:17" x14ac:dyDescent="0.35">
      <c r="A281" t="s">
        <v>242</v>
      </c>
      <c r="B281" t="s">
        <v>270</v>
      </c>
      <c r="C281" t="s">
        <v>19</v>
      </c>
      <c r="D281" s="1">
        <v>43182</v>
      </c>
      <c r="E281" s="1">
        <v>44096</v>
      </c>
      <c r="F281" t="s">
        <v>133</v>
      </c>
      <c r="G281">
        <v>1</v>
      </c>
      <c r="H281" t="s">
        <v>21</v>
      </c>
      <c r="I281" t="s">
        <v>22</v>
      </c>
      <c r="J281" t="s">
        <v>33</v>
      </c>
      <c r="K281" t="s">
        <v>58</v>
      </c>
      <c r="L281">
        <v>26763.4</v>
      </c>
      <c r="M281" s="1">
        <v>43913</v>
      </c>
      <c r="N281" t="s">
        <v>24</v>
      </c>
      <c r="O281" t="s">
        <v>25</v>
      </c>
      <c r="Q281" s="1">
        <v>43852</v>
      </c>
    </row>
    <row r="282" spans="1:17" x14ac:dyDescent="0.35">
      <c r="A282" t="s">
        <v>242</v>
      </c>
      <c r="B282" t="s">
        <v>270</v>
      </c>
      <c r="C282" t="s">
        <v>19</v>
      </c>
      <c r="D282" s="1">
        <v>43182</v>
      </c>
      <c r="E282" s="1">
        <v>44096</v>
      </c>
      <c r="F282" t="s">
        <v>133</v>
      </c>
      <c r="G282">
        <v>1</v>
      </c>
      <c r="H282" t="s">
        <v>21</v>
      </c>
      <c r="I282" t="s">
        <v>22</v>
      </c>
      <c r="J282" t="s">
        <v>33</v>
      </c>
      <c r="K282" t="s">
        <v>58</v>
      </c>
      <c r="L282">
        <v>26763.439999999999</v>
      </c>
      <c r="M282" s="1">
        <v>43274</v>
      </c>
      <c r="N282" t="s">
        <v>24</v>
      </c>
      <c r="O282" t="s">
        <v>25</v>
      </c>
      <c r="Q282" s="1">
        <v>43852</v>
      </c>
    </row>
    <row r="283" spans="1:17" x14ac:dyDescent="0.35">
      <c r="A283" t="s">
        <v>242</v>
      </c>
      <c r="B283" t="s">
        <v>270</v>
      </c>
      <c r="C283" t="s">
        <v>19</v>
      </c>
      <c r="D283" s="1">
        <v>43182</v>
      </c>
      <c r="E283" s="1">
        <v>44096</v>
      </c>
      <c r="F283" t="s">
        <v>133</v>
      </c>
      <c r="G283">
        <v>1</v>
      </c>
      <c r="H283" t="s">
        <v>21</v>
      </c>
      <c r="I283" t="s">
        <v>22</v>
      </c>
      <c r="J283" t="s">
        <v>33</v>
      </c>
      <c r="K283" t="s">
        <v>58</v>
      </c>
      <c r="L283">
        <v>26763.439999999999</v>
      </c>
      <c r="M283" s="1">
        <v>43366</v>
      </c>
      <c r="N283" t="s">
        <v>24</v>
      </c>
      <c r="O283" t="s">
        <v>25</v>
      </c>
      <c r="Q283" s="1">
        <v>43852</v>
      </c>
    </row>
    <row r="284" spans="1:17" x14ac:dyDescent="0.35">
      <c r="A284" t="s">
        <v>242</v>
      </c>
      <c r="B284" t="s">
        <v>270</v>
      </c>
      <c r="C284" t="s">
        <v>19</v>
      </c>
      <c r="D284" s="1">
        <v>43182</v>
      </c>
      <c r="E284" s="1">
        <v>44096</v>
      </c>
      <c r="F284" t="s">
        <v>133</v>
      </c>
      <c r="G284">
        <v>1</v>
      </c>
      <c r="H284" t="s">
        <v>21</v>
      </c>
      <c r="I284" t="s">
        <v>22</v>
      </c>
      <c r="J284" t="s">
        <v>33</v>
      </c>
      <c r="K284" t="s">
        <v>58</v>
      </c>
      <c r="L284">
        <v>26763.439999999999</v>
      </c>
      <c r="M284" s="1">
        <v>43457</v>
      </c>
      <c r="N284" t="s">
        <v>24</v>
      </c>
      <c r="O284" t="s">
        <v>25</v>
      </c>
      <c r="Q284" s="1">
        <v>43852</v>
      </c>
    </row>
    <row r="285" spans="1:17" x14ac:dyDescent="0.35">
      <c r="A285" t="s">
        <v>242</v>
      </c>
      <c r="B285" t="s">
        <v>270</v>
      </c>
      <c r="C285" t="s">
        <v>19</v>
      </c>
      <c r="D285" s="1">
        <v>43182</v>
      </c>
      <c r="E285" s="1">
        <v>44096</v>
      </c>
      <c r="F285" t="s">
        <v>133</v>
      </c>
      <c r="G285">
        <v>1</v>
      </c>
      <c r="H285" t="s">
        <v>21</v>
      </c>
      <c r="I285" t="s">
        <v>22</v>
      </c>
      <c r="J285" t="s">
        <v>33</v>
      </c>
      <c r="K285" t="s">
        <v>58</v>
      </c>
      <c r="L285">
        <v>26763.439999999999</v>
      </c>
      <c r="M285" s="1">
        <v>43547</v>
      </c>
      <c r="N285" t="s">
        <v>24</v>
      </c>
      <c r="O285" t="s">
        <v>25</v>
      </c>
      <c r="Q285" s="1">
        <v>43852</v>
      </c>
    </row>
    <row r="286" spans="1:17" x14ac:dyDescent="0.35">
      <c r="A286" t="s">
        <v>242</v>
      </c>
      <c r="B286" t="s">
        <v>270</v>
      </c>
      <c r="C286" t="s">
        <v>19</v>
      </c>
      <c r="D286" s="1">
        <v>43182</v>
      </c>
      <c r="E286" s="1">
        <v>44096</v>
      </c>
      <c r="F286" t="s">
        <v>133</v>
      </c>
      <c r="G286">
        <v>1</v>
      </c>
      <c r="H286" t="s">
        <v>21</v>
      </c>
      <c r="I286" t="s">
        <v>22</v>
      </c>
      <c r="J286" t="s">
        <v>33</v>
      </c>
      <c r="K286" t="s">
        <v>58</v>
      </c>
      <c r="L286">
        <v>26763.439999999999</v>
      </c>
      <c r="M286" s="1">
        <v>43639</v>
      </c>
      <c r="N286" t="s">
        <v>24</v>
      </c>
      <c r="O286" t="s">
        <v>25</v>
      </c>
      <c r="Q286" s="1">
        <v>43852</v>
      </c>
    </row>
    <row r="287" spans="1:17" x14ac:dyDescent="0.35">
      <c r="A287" t="s">
        <v>242</v>
      </c>
      <c r="B287" t="s">
        <v>270</v>
      </c>
      <c r="C287" t="s">
        <v>19</v>
      </c>
      <c r="D287" s="1">
        <v>43182</v>
      </c>
      <c r="E287" s="1">
        <v>44096</v>
      </c>
      <c r="F287" t="s">
        <v>133</v>
      </c>
      <c r="G287">
        <v>1</v>
      </c>
      <c r="H287" t="s">
        <v>21</v>
      </c>
      <c r="I287" t="s">
        <v>22</v>
      </c>
      <c r="J287" t="s">
        <v>33</v>
      </c>
      <c r="K287" t="s">
        <v>58</v>
      </c>
      <c r="L287">
        <v>26763.439999999999</v>
      </c>
      <c r="M287" s="1">
        <v>43731</v>
      </c>
      <c r="N287" t="s">
        <v>24</v>
      </c>
      <c r="O287" t="s">
        <v>25</v>
      </c>
      <c r="Q287" s="1">
        <v>43852</v>
      </c>
    </row>
    <row r="288" spans="1:17" x14ac:dyDescent="0.35">
      <c r="A288" t="s">
        <v>402</v>
      </c>
      <c r="B288">
        <v>9.9000044190299996E+19</v>
      </c>
      <c r="C288" t="s">
        <v>19</v>
      </c>
      <c r="D288" s="1">
        <v>43788</v>
      </c>
      <c r="E288" s="1">
        <v>44153</v>
      </c>
      <c r="F288" t="s">
        <v>133</v>
      </c>
      <c r="G288">
        <v>13</v>
      </c>
      <c r="H288" t="s">
        <v>137</v>
      </c>
      <c r="I288" t="s">
        <v>22</v>
      </c>
      <c r="J288" t="s">
        <v>33</v>
      </c>
      <c r="K288" t="s">
        <v>58</v>
      </c>
      <c r="L288">
        <v>26804.5</v>
      </c>
      <c r="M288" s="1">
        <v>43788</v>
      </c>
      <c r="N288" t="s">
        <v>24</v>
      </c>
      <c r="O288" t="s">
        <v>25</v>
      </c>
      <c r="Q288" s="1">
        <v>43852</v>
      </c>
    </row>
    <row r="289" spans="1:17" x14ac:dyDescent="0.35">
      <c r="A289" t="s">
        <v>135</v>
      </c>
      <c r="B289">
        <v>3.2134002011810001E+23</v>
      </c>
      <c r="C289" t="s">
        <v>31</v>
      </c>
      <c r="D289" s="1">
        <v>43312</v>
      </c>
      <c r="E289" s="1">
        <v>43676</v>
      </c>
      <c r="F289" t="s">
        <v>133</v>
      </c>
      <c r="G289">
        <v>3</v>
      </c>
      <c r="H289" t="s">
        <v>56</v>
      </c>
      <c r="I289" t="s">
        <v>22</v>
      </c>
      <c r="J289" t="s">
        <v>57</v>
      </c>
      <c r="K289" t="s">
        <v>58</v>
      </c>
      <c r="L289">
        <v>27057.200000000001</v>
      </c>
      <c r="M289" s="1">
        <v>43312</v>
      </c>
      <c r="N289" t="s">
        <v>24</v>
      </c>
      <c r="O289" t="s">
        <v>25</v>
      </c>
      <c r="Q289" s="1">
        <v>43852</v>
      </c>
    </row>
    <row r="290" spans="1:17" x14ac:dyDescent="0.35">
      <c r="A290" t="s">
        <v>402</v>
      </c>
      <c r="B290">
        <v>9.9000044180300005E+19</v>
      </c>
      <c r="C290" t="s">
        <v>19</v>
      </c>
      <c r="D290" s="1">
        <v>43322</v>
      </c>
      <c r="E290" s="1">
        <v>43870</v>
      </c>
      <c r="F290" t="s">
        <v>133</v>
      </c>
      <c r="G290">
        <v>13</v>
      </c>
      <c r="H290" t="s">
        <v>137</v>
      </c>
      <c r="I290" t="s">
        <v>22</v>
      </c>
      <c r="J290" t="s">
        <v>33</v>
      </c>
      <c r="K290" t="s">
        <v>58</v>
      </c>
      <c r="L290">
        <v>27085.5</v>
      </c>
      <c r="M290" s="1">
        <v>43322</v>
      </c>
      <c r="N290" t="s">
        <v>24</v>
      </c>
      <c r="O290" t="s">
        <v>25</v>
      </c>
      <c r="Q290" s="1">
        <v>43852</v>
      </c>
    </row>
    <row r="291" spans="1:17" x14ac:dyDescent="0.35">
      <c r="A291" t="s">
        <v>242</v>
      </c>
      <c r="B291" t="s">
        <v>275</v>
      </c>
      <c r="C291" t="s">
        <v>19</v>
      </c>
      <c r="D291" s="1">
        <v>43295</v>
      </c>
      <c r="E291" s="1">
        <v>44574</v>
      </c>
      <c r="F291" t="s">
        <v>133</v>
      </c>
      <c r="G291">
        <v>1</v>
      </c>
      <c r="H291" t="s">
        <v>21</v>
      </c>
      <c r="I291" t="s">
        <v>22</v>
      </c>
      <c r="J291" t="s">
        <v>33</v>
      </c>
      <c r="K291" t="s">
        <v>58</v>
      </c>
      <c r="L291">
        <v>27256.2</v>
      </c>
      <c r="M291" s="1">
        <v>43295</v>
      </c>
      <c r="N291" t="s">
        <v>24</v>
      </c>
      <c r="O291" t="s">
        <v>25</v>
      </c>
      <c r="Q291" s="1">
        <v>43852</v>
      </c>
    </row>
    <row r="292" spans="1:17" x14ac:dyDescent="0.35">
      <c r="A292" t="s">
        <v>292</v>
      </c>
      <c r="B292">
        <v>2280014070</v>
      </c>
      <c r="C292" t="s">
        <v>19</v>
      </c>
      <c r="D292" s="1">
        <v>43533</v>
      </c>
      <c r="E292" s="1">
        <v>43898</v>
      </c>
      <c r="F292" t="s">
        <v>35</v>
      </c>
      <c r="G292">
        <v>2</v>
      </c>
      <c r="H292" t="s">
        <v>27</v>
      </c>
      <c r="I292" t="s">
        <v>22</v>
      </c>
      <c r="J292" t="s">
        <v>35</v>
      </c>
      <c r="K292" t="s">
        <v>58</v>
      </c>
      <c r="L292">
        <v>27530.38</v>
      </c>
      <c r="M292" s="1">
        <v>43533</v>
      </c>
      <c r="N292" t="s">
        <v>24</v>
      </c>
      <c r="O292" t="s">
        <v>25</v>
      </c>
      <c r="Q292" s="1">
        <v>43852</v>
      </c>
    </row>
    <row r="293" spans="1:17" x14ac:dyDescent="0.35">
      <c r="A293" t="s">
        <v>402</v>
      </c>
      <c r="B293">
        <v>2.4142025629033999E+18</v>
      </c>
      <c r="C293" t="s">
        <v>19</v>
      </c>
      <c r="D293" s="1">
        <v>43448</v>
      </c>
      <c r="E293" s="1">
        <v>43812</v>
      </c>
      <c r="F293" t="s">
        <v>20</v>
      </c>
      <c r="G293">
        <v>2</v>
      </c>
      <c r="H293" t="s">
        <v>27</v>
      </c>
      <c r="I293" t="s">
        <v>22</v>
      </c>
      <c r="J293" t="s">
        <v>20</v>
      </c>
      <c r="K293" t="s">
        <v>58</v>
      </c>
      <c r="L293">
        <v>28050</v>
      </c>
      <c r="M293" s="1">
        <v>43448</v>
      </c>
      <c r="N293" t="s">
        <v>24</v>
      </c>
      <c r="O293" t="s">
        <v>43</v>
      </c>
      <c r="Q293" s="1">
        <v>43852</v>
      </c>
    </row>
    <row r="294" spans="1:17" x14ac:dyDescent="0.35">
      <c r="A294" t="s">
        <v>323</v>
      </c>
      <c r="B294" t="s">
        <v>401</v>
      </c>
      <c r="C294" t="s">
        <v>19</v>
      </c>
      <c r="D294" s="1">
        <v>43687</v>
      </c>
      <c r="E294" s="1">
        <v>44052</v>
      </c>
      <c r="F294" t="s">
        <v>38</v>
      </c>
      <c r="G294">
        <v>13</v>
      </c>
      <c r="H294" t="s">
        <v>137</v>
      </c>
      <c r="I294" t="s">
        <v>22</v>
      </c>
      <c r="J294" t="s">
        <v>40</v>
      </c>
      <c r="K294" t="s">
        <v>58</v>
      </c>
      <c r="L294">
        <v>28069.13</v>
      </c>
      <c r="M294" s="1">
        <v>43687</v>
      </c>
      <c r="N294" t="s">
        <v>24</v>
      </c>
      <c r="O294" t="s">
        <v>25</v>
      </c>
      <c r="Q294" s="1">
        <v>43852</v>
      </c>
    </row>
    <row r="295" spans="1:17" x14ac:dyDescent="0.35">
      <c r="A295" t="s">
        <v>103</v>
      </c>
      <c r="B295" t="s">
        <v>105</v>
      </c>
      <c r="C295" t="s">
        <v>19</v>
      </c>
      <c r="D295" s="1">
        <v>43555</v>
      </c>
      <c r="E295" s="1">
        <v>43920</v>
      </c>
      <c r="F295" t="s">
        <v>35</v>
      </c>
      <c r="G295">
        <v>6</v>
      </c>
      <c r="H295" t="s">
        <v>77</v>
      </c>
      <c r="I295" t="s">
        <v>22</v>
      </c>
      <c r="J295" t="s">
        <v>35</v>
      </c>
      <c r="K295" t="s">
        <v>58</v>
      </c>
      <c r="L295">
        <v>28087.5</v>
      </c>
      <c r="M295" s="1">
        <v>43555</v>
      </c>
      <c r="N295" t="s">
        <v>24</v>
      </c>
      <c r="O295" t="s">
        <v>25</v>
      </c>
      <c r="Q295" s="1">
        <v>43852</v>
      </c>
    </row>
    <row r="296" spans="1:17" x14ac:dyDescent="0.35">
      <c r="A296" t="s">
        <v>124</v>
      </c>
      <c r="B296" t="s">
        <v>127</v>
      </c>
      <c r="C296" t="s">
        <v>19</v>
      </c>
      <c r="D296" s="1">
        <v>43466</v>
      </c>
      <c r="E296" s="1">
        <v>43830</v>
      </c>
      <c r="F296" t="s">
        <v>35</v>
      </c>
      <c r="G296">
        <v>3</v>
      </c>
      <c r="H296" t="s">
        <v>56</v>
      </c>
      <c r="I296" t="s">
        <v>22</v>
      </c>
      <c r="J296" t="s">
        <v>57</v>
      </c>
      <c r="K296" t="s">
        <v>58</v>
      </c>
      <c r="L296">
        <v>30048.080000000002</v>
      </c>
      <c r="M296" s="1">
        <v>43466</v>
      </c>
      <c r="N296" t="s">
        <v>24</v>
      </c>
      <c r="O296" t="s">
        <v>25</v>
      </c>
      <c r="Q296" s="1">
        <v>43852</v>
      </c>
    </row>
    <row r="297" spans="1:17" x14ac:dyDescent="0.35">
      <c r="A297" t="s">
        <v>402</v>
      </c>
      <c r="B297">
        <v>9.9000044170299998E+19</v>
      </c>
      <c r="C297" t="s">
        <v>19</v>
      </c>
      <c r="D297" s="1">
        <v>43049</v>
      </c>
      <c r="E297" s="1">
        <v>43778</v>
      </c>
      <c r="F297" t="s">
        <v>133</v>
      </c>
      <c r="G297">
        <v>13</v>
      </c>
      <c r="H297" t="s">
        <v>137</v>
      </c>
      <c r="I297" t="s">
        <v>22</v>
      </c>
      <c r="J297" t="s">
        <v>33</v>
      </c>
      <c r="K297" t="s">
        <v>58</v>
      </c>
      <c r="L297">
        <v>30978.63</v>
      </c>
      <c r="M297" s="1">
        <v>43049</v>
      </c>
      <c r="N297" t="s">
        <v>24</v>
      </c>
      <c r="O297" t="s">
        <v>25</v>
      </c>
      <c r="Q297" s="1">
        <v>43852</v>
      </c>
    </row>
    <row r="298" spans="1:17" x14ac:dyDescent="0.35">
      <c r="A298" t="s">
        <v>323</v>
      </c>
      <c r="B298">
        <v>9.9000044160300007E+19</v>
      </c>
      <c r="C298" t="s">
        <v>19</v>
      </c>
      <c r="D298" s="1">
        <v>42731</v>
      </c>
      <c r="E298" s="1">
        <v>43307</v>
      </c>
      <c r="F298" t="s">
        <v>133</v>
      </c>
      <c r="G298">
        <v>1</v>
      </c>
      <c r="H298" t="s">
        <v>21</v>
      </c>
      <c r="I298" t="s">
        <v>22</v>
      </c>
      <c r="J298" t="s">
        <v>33</v>
      </c>
      <c r="K298" t="s">
        <v>58</v>
      </c>
      <c r="L298">
        <v>31079.56</v>
      </c>
      <c r="M298" s="1">
        <v>43005</v>
      </c>
      <c r="N298" t="s">
        <v>24</v>
      </c>
      <c r="O298" t="s">
        <v>25</v>
      </c>
      <c r="Q298" s="1">
        <v>43852</v>
      </c>
    </row>
    <row r="299" spans="1:17" x14ac:dyDescent="0.35">
      <c r="A299" t="s">
        <v>323</v>
      </c>
      <c r="B299">
        <v>9.9000044160300007E+19</v>
      </c>
      <c r="C299" t="s">
        <v>19</v>
      </c>
      <c r="D299" s="1">
        <v>42731</v>
      </c>
      <c r="E299" s="1">
        <v>43307</v>
      </c>
      <c r="F299" t="s">
        <v>133</v>
      </c>
      <c r="G299">
        <v>1</v>
      </c>
      <c r="H299" t="s">
        <v>21</v>
      </c>
      <c r="I299" t="s">
        <v>22</v>
      </c>
      <c r="J299" t="s">
        <v>33</v>
      </c>
      <c r="K299" t="s">
        <v>58</v>
      </c>
      <c r="L299">
        <v>31079.56</v>
      </c>
      <c r="M299" s="1">
        <v>42913</v>
      </c>
      <c r="N299" t="s">
        <v>24</v>
      </c>
      <c r="O299" t="s">
        <v>25</v>
      </c>
      <c r="Q299" s="1">
        <v>43852</v>
      </c>
    </row>
    <row r="300" spans="1:17" x14ac:dyDescent="0.35">
      <c r="A300" t="s">
        <v>323</v>
      </c>
      <c r="B300">
        <v>9.9000044160300007E+19</v>
      </c>
      <c r="C300" t="s">
        <v>19</v>
      </c>
      <c r="D300" s="1">
        <v>42731</v>
      </c>
      <c r="E300" s="1">
        <v>43307</v>
      </c>
      <c r="F300" t="s">
        <v>133</v>
      </c>
      <c r="G300">
        <v>1</v>
      </c>
      <c r="H300" t="s">
        <v>21</v>
      </c>
      <c r="I300" t="s">
        <v>22</v>
      </c>
      <c r="J300" t="s">
        <v>33</v>
      </c>
      <c r="K300" t="s">
        <v>58</v>
      </c>
      <c r="L300">
        <v>31079.56</v>
      </c>
      <c r="M300" s="1">
        <v>42821</v>
      </c>
      <c r="N300" t="s">
        <v>24</v>
      </c>
      <c r="O300" t="s">
        <v>25</v>
      </c>
      <c r="Q300" s="1">
        <v>43852</v>
      </c>
    </row>
    <row r="301" spans="1:17" x14ac:dyDescent="0.35">
      <c r="A301" t="s">
        <v>323</v>
      </c>
      <c r="B301">
        <v>9.9000044160300007E+19</v>
      </c>
      <c r="C301" t="s">
        <v>19</v>
      </c>
      <c r="D301" s="1">
        <v>42731</v>
      </c>
      <c r="E301" s="1">
        <v>43307</v>
      </c>
      <c r="F301" t="s">
        <v>133</v>
      </c>
      <c r="G301">
        <v>1</v>
      </c>
      <c r="H301" t="s">
        <v>21</v>
      </c>
      <c r="I301" t="s">
        <v>22</v>
      </c>
      <c r="J301" t="s">
        <v>33</v>
      </c>
      <c r="K301" t="s">
        <v>58</v>
      </c>
      <c r="L301">
        <v>31088.49</v>
      </c>
      <c r="M301" s="1">
        <v>43096</v>
      </c>
      <c r="N301" t="s">
        <v>24</v>
      </c>
      <c r="O301" t="s">
        <v>25</v>
      </c>
      <c r="Q301" s="1">
        <v>43852</v>
      </c>
    </row>
    <row r="302" spans="1:17" x14ac:dyDescent="0.35">
      <c r="A302" t="s">
        <v>184</v>
      </c>
      <c r="B302">
        <v>1.2140036170800001E+19</v>
      </c>
      <c r="C302" t="s">
        <v>31</v>
      </c>
      <c r="D302" s="1">
        <v>43160</v>
      </c>
      <c r="E302" s="1">
        <v>43524</v>
      </c>
      <c r="F302" t="s">
        <v>35</v>
      </c>
      <c r="G302">
        <v>1</v>
      </c>
      <c r="H302" t="s">
        <v>21</v>
      </c>
      <c r="I302" t="s">
        <v>22</v>
      </c>
      <c r="J302" t="s">
        <v>35</v>
      </c>
      <c r="K302" t="s">
        <v>58</v>
      </c>
      <c r="L302">
        <v>31250</v>
      </c>
      <c r="M302" s="1">
        <v>43160</v>
      </c>
      <c r="N302" t="s">
        <v>24</v>
      </c>
      <c r="O302" t="s">
        <v>25</v>
      </c>
      <c r="Q302" s="1">
        <v>43852</v>
      </c>
    </row>
    <row r="303" spans="1:17" x14ac:dyDescent="0.35">
      <c r="A303" t="s">
        <v>184</v>
      </c>
      <c r="B303" t="s">
        <v>193</v>
      </c>
      <c r="C303" t="s">
        <v>19</v>
      </c>
      <c r="D303" s="1">
        <v>43525</v>
      </c>
      <c r="E303" s="1">
        <v>43890</v>
      </c>
      <c r="F303" t="s">
        <v>35</v>
      </c>
      <c r="G303">
        <v>1</v>
      </c>
      <c r="H303" t="s">
        <v>21</v>
      </c>
      <c r="I303" t="s">
        <v>22</v>
      </c>
      <c r="J303" t="s">
        <v>35</v>
      </c>
      <c r="K303" t="s">
        <v>58</v>
      </c>
      <c r="L303">
        <v>31250</v>
      </c>
      <c r="M303" s="1">
        <v>43525</v>
      </c>
      <c r="N303" t="s">
        <v>24</v>
      </c>
      <c r="O303" t="s">
        <v>23</v>
      </c>
      <c r="Q303" s="1">
        <v>43852</v>
      </c>
    </row>
    <row r="304" spans="1:17" x14ac:dyDescent="0.35">
      <c r="A304" t="s">
        <v>242</v>
      </c>
      <c r="B304" t="s">
        <v>273</v>
      </c>
      <c r="C304" t="s">
        <v>19</v>
      </c>
      <c r="D304" s="1">
        <v>43445</v>
      </c>
      <c r="E304" s="1">
        <v>44357</v>
      </c>
      <c r="F304" t="s">
        <v>133</v>
      </c>
      <c r="G304">
        <v>1</v>
      </c>
      <c r="H304" t="s">
        <v>21</v>
      </c>
      <c r="I304" t="s">
        <v>22</v>
      </c>
      <c r="J304" t="s">
        <v>33</v>
      </c>
      <c r="K304" t="s">
        <v>58</v>
      </c>
      <c r="L304">
        <v>31816.79</v>
      </c>
      <c r="M304" s="1">
        <v>43810</v>
      </c>
      <c r="N304" t="s">
        <v>24</v>
      </c>
      <c r="O304" t="s">
        <v>25</v>
      </c>
      <c r="Q304" s="1">
        <v>43852</v>
      </c>
    </row>
    <row r="305" spans="1:17" x14ac:dyDescent="0.35">
      <c r="A305" t="s">
        <v>242</v>
      </c>
      <c r="B305" t="s">
        <v>273</v>
      </c>
      <c r="C305" t="s">
        <v>19</v>
      </c>
      <c r="D305" s="1">
        <v>43445</v>
      </c>
      <c r="E305" s="1">
        <v>44357</v>
      </c>
      <c r="F305" t="s">
        <v>133</v>
      </c>
      <c r="G305">
        <v>1</v>
      </c>
      <c r="H305" t="s">
        <v>21</v>
      </c>
      <c r="I305" t="s">
        <v>22</v>
      </c>
      <c r="J305" t="s">
        <v>33</v>
      </c>
      <c r="K305" t="s">
        <v>58</v>
      </c>
      <c r="L305">
        <v>31816.79</v>
      </c>
      <c r="M305" s="1">
        <v>43901</v>
      </c>
      <c r="N305" t="s">
        <v>24</v>
      </c>
      <c r="O305" t="s">
        <v>25</v>
      </c>
      <c r="Q305" s="1">
        <v>43852</v>
      </c>
    </row>
    <row r="306" spans="1:17" x14ac:dyDescent="0.35">
      <c r="A306" t="s">
        <v>242</v>
      </c>
      <c r="B306" t="s">
        <v>273</v>
      </c>
      <c r="C306" t="s">
        <v>19</v>
      </c>
      <c r="D306" s="1">
        <v>43445</v>
      </c>
      <c r="E306" s="1">
        <v>44357</v>
      </c>
      <c r="F306" t="s">
        <v>133</v>
      </c>
      <c r="G306">
        <v>1</v>
      </c>
      <c r="H306" t="s">
        <v>21</v>
      </c>
      <c r="I306" t="s">
        <v>22</v>
      </c>
      <c r="J306" t="s">
        <v>33</v>
      </c>
      <c r="K306" t="s">
        <v>58</v>
      </c>
      <c r="L306">
        <v>31816.79</v>
      </c>
      <c r="M306" s="1">
        <v>43993</v>
      </c>
      <c r="N306" t="s">
        <v>24</v>
      </c>
      <c r="O306" t="s">
        <v>25</v>
      </c>
      <c r="Q306" s="1">
        <v>43852</v>
      </c>
    </row>
    <row r="307" spans="1:17" x14ac:dyDescent="0.35">
      <c r="A307" t="s">
        <v>242</v>
      </c>
      <c r="B307" t="s">
        <v>273</v>
      </c>
      <c r="C307" t="s">
        <v>19</v>
      </c>
      <c r="D307" s="1">
        <v>43445</v>
      </c>
      <c r="E307" s="1">
        <v>44357</v>
      </c>
      <c r="F307" t="s">
        <v>133</v>
      </c>
      <c r="G307">
        <v>1</v>
      </c>
      <c r="H307" t="s">
        <v>21</v>
      </c>
      <c r="I307" t="s">
        <v>22</v>
      </c>
      <c r="J307" t="s">
        <v>33</v>
      </c>
      <c r="K307" t="s">
        <v>58</v>
      </c>
      <c r="L307">
        <v>31816.79</v>
      </c>
      <c r="M307" s="1">
        <v>44085</v>
      </c>
      <c r="N307" t="s">
        <v>24</v>
      </c>
      <c r="O307" t="s">
        <v>25</v>
      </c>
      <c r="Q307" s="1">
        <v>43852</v>
      </c>
    </row>
    <row r="308" spans="1:17" x14ac:dyDescent="0.35">
      <c r="A308" t="s">
        <v>242</v>
      </c>
      <c r="B308" t="s">
        <v>273</v>
      </c>
      <c r="C308" t="s">
        <v>19</v>
      </c>
      <c r="D308" s="1">
        <v>43445</v>
      </c>
      <c r="E308" s="1">
        <v>44357</v>
      </c>
      <c r="F308" t="s">
        <v>133</v>
      </c>
      <c r="G308">
        <v>1</v>
      </c>
      <c r="H308" t="s">
        <v>21</v>
      </c>
      <c r="I308" t="s">
        <v>22</v>
      </c>
      <c r="J308" t="s">
        <v>33</v>
      </c>
      <c r="K308" t="s">
        <v>58</v>
      </c>
      <c r="L308">
        <v>31816.79</v>
      </c>
      <c r="M308" s="1">
        <v>44176</v>
      </c>
      <c r="N308" t="s">
        <v>24</v>
      </c>
      <c r="O308" t="s">
        <v>25</v>
      </c>
      <c r="Q308" s="1">
        <v>43852</v>
      </c>
    </row>
    <row r="309" spans="1:17" x14ac:dyDescent="0.35">
      <c r="A309" t="s">
        <v>242</v>
      </c>
      <c r="B309" t="s">
        <v>273</v>
      </c>
      <c r="C309" t="s">
        <v>19</v>
      </c>
      <c r="D309" s="1">
        <v>43445</v>
      </c>
      <c r="E309" s="1">
        <v>44357</v>
      </c>
      <c r="F309" t="s">
        <v>133</v>
      </c>
      <c r="G309">
        <v>1</v>
      </c>
      <c r="H309" t="s">
        <v>21</v>
      </c>
      <c r="I309" t="s">
        <v>22</v>
      </c>
      <c r="J309" t="s">
        <v>33</v>
      </c>
      <c r="K309" t="s">
        <v>58</v>
      </c>
      <c r="L309">
        <v>31816.79</v>
      </c>
      <c r="M309" s="1">
        <v>43719</v>
      </c>
      <c r="N309" t="s">
        <v>24</v>
      </c>
      <c r="O309" t="s">
        <v>25</v>
      </c>
      <c r="Q309" s="1">
        <v>43852</v>
      </c>
    </row>
    <row r="310" spans="1:17" x14ac:dyDescent="0.35">
      <c r="A310" t="s">
        <v>242</v>
      </c>
      <c r="B310" t="s">
        <v>273</v>
      </c>
      <c r="C310" t="s">
        <v>19</v>
      </c>
      <c r="D310" s="1">
        <v>43445</v>
      </c>
      <c r="E310" s="1">
        <v>44357</v>
      </c>
      <c r="F310" t="s">
        <v>133</v>
      </c>
      <c r="G310">
        <v>1</v>
      </c>
      <c r="H310" t="s">
        <v>21</v>
      </c>
      <c r="I310" t="s">
        <v>22</v>
      </c>
      <c r="J310" t="s">
        <v>33</v>
      </c>
      <c r="K310" t="s">
        <v>58</v>
      </c>
      <c r="L310">
        <v>31816.79</v>
      </c>
      <c r="M310" s="1">
        <v>43719</v>
      </c>
      <c r="N310" t="s">
        <v>24</v>
      </c>
      <c r="O310" t="s">
        <v>25</v>
      </c>
      <c r="Q310" s="1">
        <v>43852</v>
      </c>
    </row>
    <row r="311" spans="1:17" x14ac:dyDescent="0.35">
      <c r="A311" t="s">
        <v>242</v>
      </c>
      <c r="B311" t="s">
        <v>273</v>
      </c>
      <c r="C311" t="s">
        <v>19</v>
      </c>
      <c r="D311" s="1">
        <v>43445</v>
      </c>
      <c r="E311" s="1">
        <v>44357</v>
      </c>
      <c r="F311" t="s">
        <v>133</v>
      </c>
      <c r="G311">
        <v>1</v>
      </c>
      <c r="H311" t="s">
        <v>21</v>
      </c>
      <c r="I311" t="s">
        <v>22</v>
      </c>
      <c r="J311" t="s">
        <v>33</v>
      </c>
      <c r="K311" t="s">
        <v>58</v>
      </c>
      <c r="L311">
        <v>31816.83</v>
      </c>
      <c r="M311" s="1">
        <v>43535</v>
      </c>
      <c r="N311" t="s">
        <v>24</v>
      </c>
      <c r="O311" t="s">
        <v>25</v>
      </c>
      <c r="Q311" s="1">
        <v>43852</v>
      </c>
    </row>
    <row r="312" spans="1:17" x14ac:dyDescent="0.35">
      <c r="A312" t="s">
        <v>242</v>
      </c>
      <c r="B312" t="s">
        <v>273</v>
      </c>
      <c r="C312" t="s">
        <v>19</v>
      </c>
      <c r="D312" s="1">
        <v>43445</v>
      </c>
      <c r="E312" s="1">
        <v>44357</v>
      </c>
      <c r="F312" t="s">
        <v>133</v>
      </c>
      <c r="G312">
        <v>1</v>
      </c>
      <c r="H312" t="s">
        <v>21</v>
      </c>
      <c r="I312" t="s">
        <v>22</v>
      </c>
      <c r="J312" t="s">
        <v>33</v>
      </c>
      <c r="K312" t="s">
        <v>58</v>
      </c>
      <c r="L312">
        <v>31816.83</v>
      </c>
      <c r="M312" s="1">
        <v>43535</v>
      </c>
      <c r="N312" t="s">
        <v>24</v>
      </c>
      <c r="O312" t="s">
        <v>25</v>
      </c>
      <c r="Q312" s="1">
        <v>43852</v>
      </c>
    </row>
    <row r="313" spans="1:17" x14ac:dyDescent="0.35">
      <c r="A313" t="s">
        <v>242</v>
      </c>
      <c r="B313" t="s">
        <v>273</v>
      </c>
      <c r="C313" t="s">
        <v>19</v>
      </c>
      <c r="D313" s="1">
        <v>43445</v>
      </c>
      <c r="E313" s="1">
        <v>44357</v>
      </c>
      <c r="F313" t="s">
        <v>133</v>
      </c>
      <c r="G313">
        <v>1</v>
      </c>
      <c r="H313" t="s">
        <v>21</v>
      </c>
      <c r="I313" t="s">
        <v>22</v>
      </c>
      <c r="J313" t="s">
        <v>33</v>
      </c>
      <c r="K313" t="s">
        <v>58</v>
      </c>
      <c r="L313">
        <v>31816.83</v>
      </c>
      <c r="M313" s="1">
        <v>43535</v>
      </c>
      <c r="N313" t="s">
        <v>24</v>
      </c>
      <c r="O313" t="s">
        <v>25</v>
      </c>
      <c r="Q313" s="1">
        <v>43852</v>
      </c>
    </row>
    <row r="314" spans="1:17" x14ac:dyDescent="0.35">
      <c r="A314" t="s">
        <v>242</v>
      </c>
      <c r="B314" t="s">
        <v>273</v>
      </c>
      <c r="C314" t="s">
        <v>19</v>
      </c>
      <c r="D314" s="1">
        <v>43445</v>
      </c>
      <c r="E314" s="1">
        <v>44357</v>
      </c>
      <c r="F314" t="s">
        <v>133</v>
      </c>
      <c r="G314">
        <v>1</v>
      </c>
      <c r="H314" t="s">
        <v>21</v>
      </c>
      <c r="I314" t="s">
        <v>22</v>
      </c>
      <c r="J314" t="s">
        <v>33</v>
      </c>
      <c r="K314" t="s">
        <v>58</v>
      </c>
      <c r="L314">
        <v>31816.83</v>
      </c>
      <c r="M314" s="1">
        <v>43627</v>
      </c>
      <c r="N314" t="s">
        <v>24</v>
      </c>
      <c r="O314" t="s">
        <v>25</v>
      </c>
      <c r="Q314" s="1">
        <v>43852</v>
      </c>
    </row>
    <row r="315" spans="1:17" x14ac:dyDescent="0.35">
      <c r="A315" t="s">
        <v>242</v>
      </c>
      <c r="B315" t="s">
        <v>273</v>
      </c>
      <c r="C315" t="s">
        <v>19</v>
      </c>
      <c r="D315" s="1">
        <v>43445</v>
      </c>
      <c r="E315" s="1">
        <v>44357</v>
      </c>
      <c r="F315" t="s">
        <v>133</v>
      </c>
      <c r="G315">
        <v>1</v>
      </c>
      <c r="H315" t="s">
        <v>21</v>
      </c>
      <c r="I315" t="s">
        <v>22</v>
      </c>
      <c r="J315" t="s">
        <v>33</v>
      </c>
      <c r="K315" t="s">
        <v>58</v>
      </c>
      <c r="L315">
        <v>31816.83</v>
      </c>
      <c r="M315" s="1">
        <v>43627</v>
      </c>
      <c r="N315" t="s">
        <v>24</v>
      </c>
      <c r="O315" t="s">
        <v>25</v>
      </c>
      <c r="Q315" s="1">
        <v>43852</v>
      </c>
    </row>
    <row r="316" spans="1:17" x14ac:dyDescent="0.35">
      <c r="A316" t="s">
        <v>135</v>
      </c>
      <c r="B316">
        <v>9.9000044190299996E+19</v>
      </c>
      <c r="C316" t="s">
        <v>19</v>
      </c>
      <c r="D316" s="1">
        <v>43719</v>
      </c>
      <c r="E316" s="1">
        <v>44084</v>
      </c>
      <c r="F316" t="s">
        <v>133</v>
      </c>
      <c r="G316">
        <v>13</v>
      </c>
      <c r="H316" t="s">
        <v>137</v>
      </c>
      <c r="I316" t="s">
        <v>22</v>
      </c>
      <c r="J316" t="s">
        <v>33</v>
      </c>
      <c r="K316" t="s">
        <v>58</v>
      </c>
      <c r="L316">
        <v>32584.880000000001</v>
      </c>
      <c r="M316" s="1">
        <v>43719</v>
      </c>
      <c r="N316" t="s">
        <v>24</v>
      </c>
      <c r="O316" t="s">
        <v>25</v>
      </c>
      <c r="Q316" s="1">
        <v>43852</v>
      </c>
    </row>
    <row r="317" spans="1:17" x14ac:dyDescent="0.35">
      <c r="A317" t="s">
        <v>242</v>
      </c>
      <c r="B317" t="s">
        <v>272</v>
      </c>
      <c r="C317" t="s">
        <v>19</v>
      </c>
      <c r="D317" s="1">
        <v>43447</v>
      </c>
      <c r="E317" s="1">
        <v>44359</v>
      </c>
      <c r="F317" t="s">
        <v>133</v>
      </c>
      <c r="G317">
        <v>1</v>
      </c>
      <c r="H317" t="s">
        <v>21</v>
      </c>
      <c r="I317" t="s">
        <v>22</v>
      </c>
      <c r="J317" t="s">
        <v>33</v>
      </c>
      <c r="K317" t="s">
        <v>58</v>
      </c>
      <c r="L317">
        <v>35521.53</v>
      </c>
      <c r="M317" s="1">
        <v>43447</v>
      </c>
      <c r="N317" t="s">
        <v>24</v>
      </c>
      <c r="O317" t="s">
        <v>25</v>
      </c>
      <c r="Q317" s="1">
        <v>43852</v>
      </c>
    </row>
    <row r="318" spans="1:17" x14ac:dyDescent="0.35">
      <c r="A318" t="s">
        <v>292</v>
      </c>
      <c r="B318" t="s">
        <v>294</v>
      </c>
      <c r="C318" t="s">
        <v>19</v>
      </c>
      <c r="D318" s="1">
        <v>42916</v>
      </c>
      <c r="E318" s="1">
        <v>43280</v>
      </c>
      <c r="F318" t="s">
        <v>20</v>
      </c>
      <c r="G318">
        <v>1</v>
      </c>
      <c r="H318" t="s">
        <v>21</v>
      </c>
      <c r="I318" t="s">
        <v>22</v>
      </c>
      <c r="J318" t="s">
        <v>20</v>
      </c>
      <c r="K318" t="s">
        <v>58</v>
      </c>
      <c r="L318">
        <v>37754.15</v>
      </c>
      <c r="M318" s="1">
        <v>43281</v>
      </c>
      <c r="N318" t="s">
        <v>24</v>
      </c>
      <c r="O318" t="s">
        <v>25</v>
      </c>
      <c r="Q318" s="1">
        <v>43852</v>
      </c>
    </row>
    <row r="319" spans="1:17" x14ac:dyDescent="0.35">
      <c r="A319" t="s">
        <v>323</v>
      </c>
      <c r="B319">
        <v>9.9000044160300007E+19</v>
      </c>
      <c r="C319" t="s">
        <v>19</v>
      </c>
      <c r="D319" s="1">
        <v>42731</v>
      </c>
      <c r="E319" s="1">
        <v>43307</v>
      </c>
      <c r="F319" t="s">
        <v>133</v>
      </c>
      <c r="G319">
        <v>1</v>
      </c>
      <c r="H319" t="s">
        <v>21</v>
      </c>
      <c r="I319" t="s">
        <v>22</v>
      </c>
      <c r="J319" t="s">
        <v>33</v>
      </c>
      <c r="K319" t="s">
        <v>58</v>
      </c>
      <c r="L319">
        <v>39249.53</v>
      </c>
      <c r="M319" s="1">
        <v>42731</v>
      </c>
      <c r="N319" t="s">
        <v>24</v>
      </c>
      <c r="O319" t="s">
        <v>25</v>
      </c>
      <c r="Q319" s="1">
        <v>43852</v>
      </c>
    </row>
    <row r="320" spans="1:17" x14ac:dyDescent="0.35">
      <c r="A320" t="s">
        <v>242</v>
      </c>
      <c r="B320" t="s">
        <v>270</v>
      </c>
      <c r="C320" t="s">
        <v>19</v>
      </c>
      <c r="D320" s="1">
        <v>43182</v>
      </c>
      <c r="E320" s="1">
        <v>44096</v>
      </c>
      <c r="F320" t="s">
        <v>133</v>
      </c>
      <c r="G320">
        <v>1</v>
      </c>
      <c r="H320" t="s">
        <v>21</v>
      </c>
      <c r="I320" t="s">
        <v>22</v>
      </c>
      <c r="J320" t="s">
        <v>33</v>
      </c>
      <c r="K320" t="s">
        <v>58</v>
      </c>
      <c r="L320">
        <v>39440.839999999997</v>
      </c>
      <c r="M320" s="1">
        <v>43182</v>
      </c>
      <c r="N320" t="s">
        <v>24</v>
      </c>
      <c r="O320" t="s">
        <v>25</v>
      </c>
      <c r="Q320" s="1">
        <v>43852</v>
      </c>
    </row>
    <row r="321" spans="1:17" x14ac:dyDescent="0.35">
      <c r="A321" t="s">
        <v>124</v>
      </c>
      <c r="B321" t="s">
        <v>132</v>
      </c>
      <c r="C321" t="s">
        <v>19</v>
      </c>
      <c r="D321" s="1">
        <v>43066</v>
      </c>
      <c r="E321" s="1">
        <v>44161</v>
      </c>
      <c r="F321" t="s">
        <v>133</v>
      </c>
      <c r="G321">
        <v>11</v>
      </c>
      <c r="H321" t="s">
        <v>99</v>
      </c>
      <c r="I321" t="s">
        <v>22</v>
      </c>
      <c r="J321" t="s">
        <v>33</v>
      </c>
      <c r="K321" t="s">
        <v>58</v>
      </c>
      <c r="L321">
        <v>39952.080000000002</v>
      </c>
      <c r="M321" s="1">
        <v>43066</v>
      </c>
      <c r="N321" t="s">
        <v>24</v>
      </c>
      <c r="O321" t="s">
        <v>25</v>
      </c>
      <c r="Q321" s="1">
        <v>43852</v>
      </c>
    </row>
    <row r="322" spans="1:17" x14ac:dyDescent="0.35">
      <c r="A322" t="s">
        <v>323</v>
      </c>
      <c r="B322">
        <v>9.9000044160300007E+19</v>
      </c>
      <c r="C322" t="s">
        <v>19</v>
      </c>
      <c r="D322" s="1">
        <v>42663</v>
      </c>
      <c r="E322" s="1">
        <v>43209</v>
      </c>
      <c r="F322" t="s">
        <v>133</v>
      </c>
      <c r="G322">
        <v>1</v>
      </c>
      <c r="H322" t="s">
        <v>21</v>
      </c>
      <c r="I322" t="s">
        <v>22</v>
      </c>
      <c r="J322" t="s">
        <v>33</v>
      </c>
      <c r="K322" t="s">
        <v>58</v>
      </c>
      <c r="L322">
        <v>40309.5</v>
      </c>
      <c r="M322" s="1">
        <v>43099</v>
      </c>
      <c r="N322" t="s">
        <v>24</v>
      </c>
      <c r="O322" t="s">
        <v>25</v>
      </c>
      <c r="Q322" s="1">
        <v>43852</v>
      </c>
    </row>
    <row r="323" spans="1:17" x14ac:dyDescent="0.35">
      <c r="A323" t="s">
        <v>323</v>
      </c>
      <c r="B323">
        <v>9.9000044160300007E+19</v>
      </c>
      <c r="C323" t="s">
        <v>19</v>
      </c>
      <c r="D323" s="1">
        <v>42663</v>
      </c>
      <c r="E323" s="1">
        <v>43209</v>
      </c>
      <c r="F323" t="s">
        <v>133</v>
      </c>
      <c r="G323">
        <v>1</v>
      </c>
      <c r="H323" t="s">
        <v>21</v>
      </c>
      <c r="I323" t="s">
        <v>22</v>
      </c>
      <c r="J323" t="s">
        <v>33</v>
      </c>
      <c r="K323" t="s">
        <v>58</v>
      </c>
      <c r="L323">
        <v>40309.68</v>
      </c>
      <c r="M323" s="1">
        <v>42990</v>
      </c>
      <c r="N323" t="s">
        <v>24</v>
      </c>
      <c r="O323" t="s">
        <v>25</v>
      </c>
      <c r="Q323" s="1">
        <v>43852</v>
      </c>
    </row>
    <row r="324" spans="1:17" x14ac:dyDescent="0.35">
      <c r="A324" t="s">
        <v>323</v>
      </c>
      <c r="B324">
        <v>9.9000044160300007E+19</v>
      </c>
      <c r="C324" t="s">
        <v>19</v>
      </c>
      <c r="D324" s="1">
        <v>42663</v>
      </c>
      <c r="E324" s="1">
        <v>43209</v>
      </c>
      <c r="F324" t="s">
        <v>133</v>
      </c>
      <c r="G324">
        <v>1</v>
      </c>
      <c r="H324" t="s">
        <v>21</v>
      </c>
      <c r="I324" t="s">
        <v>22</v>
      </c>
      <c r="J324" t="s">
        <v>33</v>
      </c>
      <c r="K324" t="s">
        <v>58</v>
      </c>
      <c r="L324">
        <v>40309.68</v>
      </c>
      <c r="M324" s="1">
        <v>42880</v>
      </c>
      <c r="N324" t="s">
        <v>24</v>
      </c>
      <c r="O324" t="s">
        <v>25</v>
      </c>
      <c r="Q324" s="1">
        <v>43852</v>
      </c>
    </row>
    <row r="325" spans="1:17" x14ac:dyDescent="0.35">
      <c r="A325" t="s">
        <v>323</v>
      </c>
      <c r="B325">
        <v>9.9000044160300007E+19</v>
      </c>
      <c r="C325" t="s">
        <v>19</v>
      </c>
      <c r="D325" s="1">
        <v>42663</v>
      </c>
      <c r="E325" s="1">
        <v>43209</v>
      </c>
      <c r="F325" t="s">
        <v>133</v>
      </c>
      <c r="G325">
        <v>1</v>
      </c>
      <c r="H325" t="s">
        <v>21</v>
      </c>
      <c r="I325" t="s">
        <v>22</v>
      </c>
      <c r="J325" t="s">
        <v>33</v>
      </c>
      <c r="K325" t="s">
        <v>58</v>
      </c>
      <c r="L325">
        <v>40309.68</v>
      </c>
      <c r="M325" s="1">
        <v>42772</v>
      </c>
      <c r="N325" t="s">
        <v>24</v>
      </c>
      <c r="O325" t="s">
        <v>25</v>
      </c>
      <c r="Q325" s="1">
        <v>43852</v>
      </c>
    </row>
    <row r="326" spans="1:17" x14ac:dyDescent="0.35">
      <c r="A326" t="s">
        <v>323</v>
      </c>
      <c r="B326" t="s">
        <v>380</v>
      </c>
      <c r="C326" t="s">
        <v>19</v>
      </c>
      <c r="D326" s="1">
        <v>43575</v>
      </c>
      <c r="E326" s="1">
        <v>43665</v>
      </c>
      <c r="F326" t="s">
        <v>133</v>
      </c>
      <c r="G326">
        <v>1</v>
      </c>
      <c r="H326" t="s">
        <v>21</v>
      </c>
      <c r="I326" t="s">
        <v>22</v>
      </c>
      <c r="J326" t="s">
        <v>33</v>
      </c>
      <c r="K326" t="s">
        <v>58</v>
      </c>
      <c r="L326">
        <v>40959.629999999997</v>
      </c>
      <c r="M326" s="1">
        <v>43575</v>
      </c>
      <c r="N326" t="s">
        <v>24</v>
      </c>
      <c r="O326" t="s">
        <v>23</v>
      </c>
      <c r="Q326" s="1">
        <v>43852</v>
      </c>
    </row>
    <row r="327" spans="1:17" x14ac:dyDescent="0.35">
      <c r="A327" t="s">
        <v>135</v>
      </c>
      <c r="B327">
        <v>22515779</v>
      </c>
      <c r="C327" t="s">
        <v>19</v>
      </c>
      <c r="D327" s="1">
        <v>43738</v>
      </c>
      <c r="E327" s="1">
        <v>44103</v>
      </c>
      <c r="F327" t="s">
        <v>20</v>
      </c>
      <c r="G327">
        <v>3</v>
      </c>
      <c r="H327" t="s">
        <v>56</v>
      </c>
      <c r="I327" t="s">
        <v>22</v>
      </c>
      <c r="J327" t="s">
        <v>57</v>
      </c>
      <c r="K327" t="s">
        <v>58</v>
      </c>
      <c r="L327">
        <v>44259.67</v>
      </c>
      <c r="M327" s="1">
        <v>43738</v>
      </c>
      <c r="N327" t="s">
        <v>24</v>
      </c>
      <c r="O327" t="s">
        <v>25</v>
      </c>
      <c r="Q327" s="1">
        <v>43852</v>
      </c>
    </row>
    <row r="328" spans="1:17" x14ac:dyDescent="0.35">
      <c r="A328" t="s">
        <v>323</v>
      </c>
      <c r="B328">
        <v>1.1120044185899999E+19</v>
      </c>
      <c r="C328" t="s">
        <v>19</v>
      </c>
      <c r="D328" s="1">
        <v>43468</v>
      </c>
      <c r="E328" s="1">
        <v>43740</v>
      </c>
      <c r="F328" t="s">
        <v>133</v>
      </c>
      <c r="G328">
        <v>3</v>
      </c>
      <c r="H328" t="s">
        <v>56</v>
      </c>
      <c r="I328" t="s">
        <v>22</v>
      </c>
      <c r="J328" t="s">
        <v>57</v>
      </c>
      <c r="K328" t="s">
        <v>58</v>
      </c>
      <c r="L328">
        <v>45000</v>
      </c>
      <c r="M328" s="1">
        <v>43468</v>
      </c>
      <c r="N328" t="s">
        <v>24</v>
      </c>
      <c r="O328" t="s">
        <v>25</v>
      </c>
      <c r="Q328" s="1">
        <v>43852</v>
      </c>
    </row>
    <row r="329" spans="1:17" x14ac:dyDescent="0.35">
      <c r="A329" t="s">
        <v>242</v>
      </c>
      <c r="B329" t="s">
        <v>273</v>
      </c>
      <c r="C329" t="s">
        <v>19</v>
      </c>
      <c r="D329" s="1">
        <v>43445</v>
      </c>
      <c r="E329" s="1">
        <v>44357</v>
      </c>
      <c r="F329" t="s">
        <v>133</v>
      </c>
      <c r="G329">
        <v>1</v>
      </c>
      <c r="H329" t="s">
        <v>21</v>
      </c>
      <c r="I329" t="s">
        <v>22</v>
      </c>
      <c r="J329" t="s">
        <v>33</v>
      </c>
      <c r="K329" t="s">
        <v>58</v>
      </c>
      <c r="L329">
        <v>46888.34</v>
      </c>
      <c r="M329" s="1">
        <v>43445</v>
      </c>
      <c r="N329" t="s">
        <v>24</v>
      </c>
      <c r="O329" t="s">
        <v>25</v>
      </c>
      <c r="Q329" s="1">
        <v>43852</v>
      </c>
    </row>
    <row r="330" spans="1:17" x14ac:dyDescent="0.35">
      <c r="A330" t="s">
        <v>242</v>
      </c>
      <c r="B330" t="s">
        <v>273</v>
      </c>
      <c r="C330" t="s">
        <v>19</v>
      </c>
      <c r="D330" s="1">
        <v>43445</v>
      </c>
      <c r="E330" s="1">
        <v>44357</v>
      </c>
      <c r="F330" t="s">
        <v>133</v>
      </c>
      <c r="G330">
        <v>1</v>
      </c>
      <c r="H330" t="s">
        <v>21</v>
      </c>
      <c r="I330" t="s">
        <v>22</v>
      </c>
      <c r="J330" t="s">
        <v>33</v>
      </c>
      <c r="K330" t="s">
        <v>58</v>
      </c>
      <c r="L330">
        <v>46888.34</v>
      </c>
      <c r="M330" s="1">
        <v>43445</v>
      </c>
      <c r="N330" t="s">
        <v>24</v>
      </c>
      <c r="O330" t="s">
        <v>25</v>
      </c>
      <c r="Q330" s="1">
        <v>43852</v>
      </c>
    </row>
    <row r="331" spans="1:17" x14ac:dyDescent="0.35">
      <c r="A331" t="s">
        <v>242</v>
      </c>
      <c r="B331" t="s">
        <v>273</v>
      </c>
      <c r="C331" t="s">
        <v>19</v>
      </c>
      <c r="D331" s="1">
        <v>43445</v>
      </c>
      <c r="E331" s="1">
        <v>44357</v>
      </c>
      <c r="F331" t="s">
        <v>133</v>
      </c>
      <c r="G331">
        <v>1</v>
      </c>
      <c r="H331" t="s">
        <v>21</v>
      </c>
      <c r="I331" t="s">
        <v>22</v>
      </c>
      <c r="J331" t="s">
        <v>33</v>
      </c>
      <c r="K331" t="s">
        <v>58</v>
      </c>
      <c r="L331">
        <v>46888.34</v>
      </c>
      <c r="M331" s="1">
        <v>43445</v>
      </c>
      <c r="N331" t="s">
        <v>24</v>
      </c>
      <c r="O331" t="s">
        <v>25</v>
      </c>
      <c r="Q331" s="1">
        <v>43852</v>
      </c>
    </row>
    <row r="332" spans="1:17" x14ac:dyDescent="0.35">
      <c r="A332" t="s">
        <v>242</v>
      </c>
      <c r="B332" t="s">
        <v>273</v>
      </c>
      <c r="C332" t="s">
        <v>19</v>
      </c>
      <c r="D332" s="1">
        <v>43445</v>
      </c>
      <c r="E332" s="1">
        <v>44357</v>
      </c>
      <c r="F332" t="s">
        <v>133</v>
      </c>
      <c r="G332">
        <v>1</v>
      </c>
      <c r="H332" t="s">
        <v>21</v>
      </c>
      <c r="I332" t="s">
        <v>22</v>
      </c>
      <c r="J332" t="s">
        <v>33</v>
      </c>
      <c r="K332" t="s">
        <v>58</v>
      </c>
      <c r="L332">
        <v>46888.34</v>
      </c>
      <c r="M332" s="1">
        <v>43445</v>
      </c>
      <c r="N332" t="s">
        <v>24</v>
      </c>
      <c r="O332" t="s">
        <v>25</v>
      </c>
      <c r="Q332" s="1">
        <v>43852</v>
      </c>
    </row>
    <row r="333" spans="1:17" x14ac:dyDescent="0.35">
      <c r="A333" t="s">
        <v>135</v>
      </c>
      <c r="B333">
        <v>2309004639</v>
      </c>
      <c r="C333" t="s">
        <v>19</v>
      </c>
      <c r="D333" s="1">
        <v>43738</v>
      </c>
      <c r="E333" s="1">
        <v>45929</v>
      </c>
      <c r="F333" t="s">
        <v>35</v>
      </c>
      <c r="G333">
        <v>13</v>
      </c>
      <c r="H333" t="s">
        <v>137</v>
      </c>
      <c r="I333" t="s">
        <v>22</v>
      </c>
      <c r="J333" t="s">
        <v>35</v>
      </c>
      <c r="K333" t="s">
        <v>58</v>
      </c>
      <c r="L333">
        <v>47500</v>
      </c>
      <c r="M333" s="1">
        <v>43738</v>
      </c>
      <c r="N333" t="s">
        <v>24</v>
      </c>
      <c r="O333" t="s">
        <v>25</v>
      </c>
      <c r="Q333" s="1">
        <v>43852</v>
      </c>
    </row>
    <row r="334" spans="1:17" x14ac:dyDescent="0.35">
      <c r="A334" t="s">
        <v>184</v>
      </c>
      <c r="B334">
        <v>2309003346</v>
      </c>
      <c r="C334" t="s">
        <v>19</v>
      </c>
      <c r="D334" s="1">
        <v>43332</v>
      </c>
      <c r="E334" s="1">
        <v>45523</v>
      </c>
      <c r="F334" t="s">
        <v>35</v>
      </c>
      <c r="G334">
        <v>1</v>
      </c>
      <c r="H334" t="s">
        <v>21</v>
      </c>
      <c r="I334" t="s">
        <v>22</v>
      </c>
      <c r="J334" t="s">
        <v>35</v>
      </c>
      <c r="K334" t="s">
        <v>58</v>
      </c>
      <c r="L334">
        <v>47500</v>
      </c>
      <c r="M334" s="1">
        <v>43332</v>
      </c>
      <c r="N334" t="s">
        <v>24</v>
      </c>
      <c r="O334" t="s">
        <v>25</v>
      </c>
      <c r="Q334" s="1">
        <v>43852</v>
      </c>
    </row>
    <row r="335" spans="1:17" x14ac:dyDescent="0.35">
      <c r="A335" t="s">
        <v>323</v>
      </c>
      <c r="B335">
        <v>1.11200441808E+19</v>
      </c>
      <c r="C335" t="s">
        <v>19</v>
      </c>
      <c r="D335" s="1">
        <v>43468</v>
      </c>
      <c r="E335" s="1">
        <v>43740</v>
      </c>
      <c r="F335" t="s">
        <v>133</v>
      </c>
      <c r="G335">
        <v>3</v>
      </c>
      <c r="H335" t="s">
        <v>56</v>
      </c>
      <c r="I335" t="s">
        <v>22</v>
      </c>
      <c r="J335" t="s">
        <v>57</v>
      </c>
      <c r="K335" t="s">
        <v>58</v>
      </c>
      <c r="L335">
        <v>49401.25</v>
      </c>
      <c r="M335" s="1">
        <v>43468</v>
      </c>
      <c r="N335" t="s">
        <v>24</v>
      </c>
      <c r="O335" t="s">
        <v>25</v>
      </c>
      <c r="Q335" s="1">
        <v>43852</v>
      </c>
    </row>
    <row r="336" spans="1:17" x14ac:dyDescent="0.35">
      <c r="A336" t="s">
        <v>323</v>
      </c>
      <c r="B336">
        <v>1.11200441808E+19</v>
      </c>
      <c r="C336" t="s">
        <v>19</v>
      </c>
      <c r="D336" s="1">
        <v>43468</v>
      </c>
      <c r="E336" s="1">
        <v>43740</v>
      </c>
      <c r="F336" t="s">
        <v>133</v>
      </c>
      <c r="G336">
        <v>3</v>
      </c>
      <c r="H336" t="s">
        <v>56</v>
      </c>
      <c r="I336" t="s">
        <v>22</v>
      </c>
      <c r="J336" t="s">
        <v>57</v>
      </c>
      <c r="K336" t="s">
        <v>58</v>
      </c>
      <c r="L336">
        <v>49401.25</v>
      </c>
      <c r="M336" s="1">
        <v>43468</v>
      </c>
      <c r="N336" t="s">
        <v>24</v>
      </c>
      <c r="O336" t="s">
        <v>25</v>
      </c>
      <c r="Q336" s="1">
        <v>43852</v>
      </c>
    </row>
    <row r="337" spans="1:17" x14ac:dyDescent="0.35">
      <c r="A337" t="s">
        <v>242</v>
      </c>
      <c r="B337" t="s">
        <v>289</v>
      </c>
      <c r="C337" t="s">
        <v>19</v>
      </c>
      <c r="D337" s="1">
        <v>43550</v>
      </c>
      <c r="E337" s="1">
        <v>44099</v>
      </c>
      <c r="F337" t="s">
        <v>133</v>
      </c>
      <c r="G337">
        <v>1</v>
      </c>
      <c r="H337" t="s">
        <v>21</v>
      </c>
      <c r="I337" t="s">
        <v>22</v>
      </c>
      <c r="J337" t="s">
        <v>33</v>
      </c>
      <c r="K337" t="s">
        <v>58</v>
      </c>
      <c r="L337">
        <v>49576</v>
      </c>
      <c r="M337" s="1">
        <v>43550</v>
      </c>
      <c r="N337" t="s">
        <v>24</v>
      </c>
      <c r="O337" t="s">
        <v>25</v>
      </c>
      <c r="Q337" s="1">
        <v>43852</v>
      </c>
    </row>
    <row r="338" spans="1:17" x14ac:dyDescent="0.35">
      <c r="A338" t="s">
        <v>323</v>
      </c>
      <c r="B338">
        <v>9.9000044160300007E+19</v>
      </c>
      <c r="C338" t="s">
        <v>19</v>
      </c>
      <c r="D338" s="1">
        <v>42663</v>
      </c>
      <c r="E338" s="1">
        <v>43209</v>
      </c>
      <c r="F338" t="s">
        <v>133</v>
      </c>
      <c r="G338">
        <v>1</v>
      </c>
      <c r="H338" t="s">
        <v>21</v>
      </c>
      <c r="I338" t="s">
        <v>22</v>
      </c>
      <c r="J338" t="s">
        <v>33</v>
      </c>
      <c r="K338" t="s">
        <v>58</v>
      </c>
      <c r="L338">
        <v>50909.599999999999</v>
      </c>
      <c r="M338" s="1">
        <v>42663</v>
      </c>
      <c r="N338" t="s">
        <v>24</v>
      </c>
      <c r="O338" t="s">
        <v>25</v>
      </c>
      <c r="Q338" s="1">
        <v>43852</v>
      </c>
    </row>
    <row r="339" spans="1:17" x14ac:dyDescent="0.35">
      <c r="A339" t="s">
        <v>323</v>
      </c>
      <c r="B339" t="s">
        <v>360</v>
      </c>
      <c r="C339" t="s">
        <v>19</v>
      </c>
      <c r="D339" s="1">
        <v>43644</v>
      </c>
      <c r="E339" s="1">
        <v>44009</v>
      </c>
      <c r="F339" t="s">
        <v>32</v>
      </c>
      <c r="G339">
        <v>1</v>
      </c>
      <c r="H339" t="s">
        <v>21</v>
      </c>
      <c r="I339" t="s">
        <v>22</v>
      </c>
      <c r="J339" t="s">
        <v>33</v>
      </c>
      <c r="K339" t="s">
        <v>58</v>
      </c>
      <c r="L339">
        <v>53595</v>
      </c>
      <c r="M339" s="1">
        <v>43644</v>
      </c>
      <c r="N339" t="s">
        <v>24</v>
      </c>
      <c r="O339" t="s">
        <v>23</v>
      </c>
      <c r="Q339" s="1">
        <v>43852</v>
      </c>
    </row>
    <row r="340" spans="1:17" x14ac:dyDescent="0.35">
      <c r="A340" t="s">
        <v>242</v>
      </c>
      <c r="B340" t="s">
        <v>288</v>
      </c>
      <c r="C340" t="s">
        <v>19</v>
      </c>
      <c r="D340" s="1">
        <v>43440</v>
      </c>
      <c r="E340" s="1">
        <v>43804</v>
      </c>
      <c r="F340" t="s">
        <v>133</v>
      </c>
      <c r="G340">
        <v>1</v>
      </c>
      <c r="H340" t="s">
        <v>21</v>
      </c>
      <c r="I340" t="s">
        <v>22</v>
      </c>
      <c r="J340" t="s">
        <v>33</v>
      </c>
      <c r="K340" t="s">
        <v>58</v>
      </c>
      <c r="L340">
        <v>53711</v>
      </c>
      <c r="M340" s="1">
        <v>43440</v>
      </c>
      <c r="N340" t="s">
        <v>24</v>
      </c>
      <c r="O340" t="s">
        <v>25</v>
      </c>
      <c r="Q340" s="1">
        <v>43852</v>
      </c>
    </row>
    <row r="341" spans="1:17" x14ac:dyDescent="0.35">
      <c r="A341" t="s">
        <v>242</v>
      </c>
      <c r="B341" t="s">
        <v>279</v>
      </c>
      <c r="C341" t="s">
        <v>31</v>
      </c>
      <c r="D341" s="1">
        <v>42611</v>
      </c>
      <c r="E341" s="1">
        <v>43524</v>
      </c>
      <c r="F341" t="s">
        <v>133</v>
      </c>
      <c r="G341">
        <v>1</v>
      </c>
      <c r="H341" t="s">
        <v>21</v>
      </c>
      <c r="I341" t="s">
        <v>22</v>
      </c>
      <c r="J341" t="s">
        <v>33</v>
      </c>
      <c r="K341" t="s">
        <v>58</v>
      </c>
      <c r="L341">
        <v>55777.3</v>
      </c>
      <c r="M341" s="1">
        <v>42611</v>
      </c>
      <c r="N341" t="s">
        <v>24</v>
      </c>
      <c r="O341" t="s">
        <v>25</v>
      </c>
      <c r="Q341" s="1">
        <v>43852</v>
      </c>
    </row>
    <row r="342" spans="1:17" x14ac:dyDescent="0.35">
      <c r="A342" t="s">
        <v>402</v>
      </c>
      <c r="B342">
        <v>2.4142025629033999E+18</v>
      </c>
      <c r="C342" t="s">
        <v>19</v>
      </c>
      <c r="D342" s="1">
        <v>43448</v>
      </c>
      <c r="E342" s="1">
        <v>43812</v>
      </c>
      <c r="F342" t="s">
        <v>20</v>
      </c>
      <c r="G342">
        <v>2</v>
      </c>
      <c r="H342" t="s">
        <v>27</v>
      </c>
      <c r="I342" t="s">
        <v>22</v>
      </c>
      <c r="J342" t="s">
        <v>20</v>
      </c>
      <c r="K342" t="s">
        <v>58</v>
      </c>
      <c r="L342">
        <v>56100</v>
      </c>
      <c r="M342" s="1">
        <v>43532</v>
      </c>
      <c r="N342" t="s">
        <v>44</v>
      </c>
      <c r="O342" t="s">
        <v>43</v>
      </c>
      <c r="Q342" s="1">
        <v>43852</v>
      </c>
    </row>
    <row r="343" spans="1:17" x14ac:dyDescent="0.35">
      <c r="A343" t="s">
        <v>402</v>
      </c>
      <c r="B343">
        <v>2.4142025629033999E+18</v>
      </c>
      <c r="C343" t="s">
        <v>19</v>
      </c>
      <c r="D343" s="1">
        <v>43448</v>
      </c>
      <c r="E343" s="1">
        <v>43812</v>
      </c>
      <c r="F343" t="s">
        <v>20</v>
      </c>
      <c r="G343">
        <v>2</v>
      </c>
      <c r="H343" t="s">
        <v>27</v>
      </c>
      <c r="I343" t="s">
        <v>22</v>
      </c>
      <c r="J343" t="s">
        <v>20</v>
      </c>
      <c r="K343" t="s">
        <v>58</v>
      </c>
      <c r="L343">
        <v>56100</v>
      </c>
      <c r="M343" s="1">
        <v>43532</v>
      </c>
      <c r="N343" t="s">
        <v>44</v>
      </c>
      <c r="O343" t="s">
        <v>43</v>
      </c>
      <c r="Q343" s="1">
        <v>43852</v>
      </c>
    </row>
    <row r="344" spans="1:17" x14ac:dyDescent="0.35">
      <c r="A344" t="s">
        <v>402</v>
      </c>
      <c r="B344">
        <v>9.9000044160300007E+19</v>
      </c>
      <c r="C344" t="s">
        <v>31</v>
      </c>
      <c r="D344" s="1">
        <v>42744</v>
      </c>
      <c r="E344" s="1">
        <v>43198</v>
      </c>
      <c r="F344" t="s">
        <v>133</v>
      </c>
      <c r="G344">
        <v>13</v>
      </c>
      <c r="H344" t="s">
        <v>137</v>
      </c>
      <c r="I344" t="s">
        <v>22</v>
      </c>
      <c r="J344" t="s">
        <v>33</v>
      </c>
      <c r="K344" t="s">
        <v>58</v>
      </c>
      <c r="L344">
        <v>56150.75</v>
      </c>
      <c r="M344" s="1">
        <v>42744</v>
      </c>
      <c r="N344" t="s">
        <v>24</v>
      </c>
      <c r="O344" t="s">
        <v>177</v>
      </c>
      <c r="P344" t="s">
        <v>281</v>
      </c>
      <c r="Q344" s="1">
        <v>43852</v>
      </c>
    </row>
    <row r="345" spans="1:17" x14ac:dyDescent="0.35">
      <c r="A345" t="s">
        <v>323</v>
      </c>
      <c r="B345">
        <v>9.9000011180099994E+19</v>
      </c>
      <c r="C345" t="s">
        <v>31</v>
      </c>
      <c r="D345" s="1">
        <v>43279</v>
      </c>
      <c r="E345" s="1">
        <v>43643</v>
      </c>
      <c r="F345" t="s">
        <v>32</v>
      </c>
      <c r="G345">
        <v>1</v>
      </c>
      <c r="H345" t="s">
        <v>21</v>
      </c>
      <c r="I345" t="s">
        <v>22</v>
      </c>
      <c r="J345" t="s">
        <v>33</v>
      </c>
      <c r="K345" t="s">
        <v>58</v>
      </c>
      <c r="L345">
        <v>56276.26</v>
      </c>
      <c r="M345" s="1">
        <v>43279</v>
      </c>
      <c r="N345" t="s">
        <v>24</v>
      </c>
      <c r="O345" t="s">
        <v>23</v>
      </c>
      <c r="Q345" s="1">
        <v>43852</v>
      </c>
    </row>
    <row r="346" spans="1:17" x14ac:dyDescent="0.35">
      <c r="A346" t="s">
        <v>323</v>
      </c>
      <c r="B346" t="s">
        <v>392</v>
      </c>
      <c r="C346" t="s">
        <v>31</v>
      </c>
      <c r="D346" s="1">
        <v>43297</v>
      </c>
      <c r="E346" s="1">
        <v>43661</v>
      </c>
      <c r="F346" t="s">
        <v>34</v>
      </c>
      <c r="G346">
        <v>1</v>
      </c>
      <c r="H346" t="s">
        <v>21</v>
      </c>
      <c r="I346" t="s">
        <v>22</v>
      </c>
      <c r="J346" t="s">
        <v>48</v>
      </c>
      <c r="K346" t="s">
        <v>58</v>
      </c>
      <c r="L346">
        <v>56757.75</v>
      </c>
      <c r="M346" s="1">
        <v>43297</v>
      </c>
      <c r="N346" t="s">
        <v>24</v>
      </c>
      <c r="O346" t="s">
        <v>25</v>
      </c>
      <c r="Q346" s="1">
        <v>43852</v>
      </c>
    </row>
    <row r="347" spans="1:17" x14ac:dyDescent="0.35">
      <c r="A347" t="s">
        <v>402</v>
      </c>
      <c r="B347">
        <v>9.9000036180199997E+19</v>
      </c>
      <c r="C347" t="s">
        <v>19</v>
      </c>
      <c r="D347" s="1">
        <v>43349</v>
      </c>
      <c r="E347" s="1">
        <v>45356</v>
      </c>
      <c r="F347" t="s">
        <v>35</v>
      </c>
      <c r="G347">
        <v>13</v>
      </c>
      <c r="H347" t="s">
        <v>137</v>
      </c>
      <c r="I347" t="s">
        <v>22</v>
      </c>
      <c r="J347" t="s">
        <v>35</v>
      </c>
      <c r="K347" t="s">
        <v>58</v>
      </c>
      <c r="L347">
        <v>59375</v>
      </c>
      <c r="M347" s="1">
        <v>43349</v>
      </c>
      <c r="N347" t="s">
        <v>24</v>
      </c>
      <c r="O347" t="s">
        <v>25</v>
      </c>
      <c r="Q347" s="1">
        <v>43852</v>
      </c>
    </row>
    <row r="348" spans="1:17" x14ac:dyDescent="0.35">
      <c r="A348" t="s">
        <v>221</v>
      </c>
      <c r="B348" t="s">
        <v>230</v>
      </c>
      <c r="C348" t="s">
        <v>19</v>
      </c>
      <c r="D348" s="1">
        <v>43577</v>
      </c>
      <c r="E348" s="1">
        <v>43942</v>
      </c>
      <c r="F348" t="s">
        <v>35</v>
      </c>
      <c r="G348">
        <v>11</v>
      </c>
      <c r="H348" t="s">
        <v>99</v>
      </c>
      <c r="I348" t="s">
        <v>22</v>
      </c>
      <c r="J348" t="s">
        <v>35</v>
      </c>
      <c r="K348" t="s">
        <v>58</v>
      </c>
      <c r="L348">
        <v>60025</v>
      </c>
      <c r="M348" s="1">
        <v>43577</v>
      </c>
      <c r="N348" t="s">
        <v>24</v>
      </c>
      <c r="O348" t="s">
        <v>25</v>
      </c>
      <c r="Q348" s="1">
        <v>43852</v>
      </c>
    </row>
    <row r="349" spans="1:17" x14ac:dyDescent="0.35">
      <c r="A349" t="s">
        <v>221</v>
      </c>
      <c r="B349">
        <v>2.9992028732742001E+18</v>
      </c>
      <c r="C349" t="s">
        <v>19</v>
      </c>
      <c r="D349" s="1">
        <v>43654</v>
      </c>
      <c r="E349" s="1">
        <v>44019</v>
      </c>
      <c r="F349" t="s">
        <v>35</v>
      </c>
      <c r="G349">
        <v>11</v>
      </c>
      <c r="H349" t="s">
        <v>99</v>
      </c>
      <c r="I349" t="s">
        <v>22</v>
      </c>
      <c r="J349" t="s">
        <v>35</v>
      </c>
      <c r="K349" t="s">
        <v>58</v>
      </c>
      <c r="L349">
        <v>60025</v>
      </c>
      <c r="M349" s="1">
        <v>43654</v>
      </c>
      <c r="N349" t="s">
        <v>24</v>
      </c>
      <c r="O349" t="s">
        <v>25</v>
      </c>
      <c r="Q349" s="1">
        <v>43852</v>
      </c>
    </row>
    <row r="350" spans="1:17" x14ac:dyDescent="0.35">
      <c r="A350" t="s">
        <v>221</v>
      </c>
      <c r="B350">
        <v>2.9992028733097999E+18</v>
      </c>
      <c r="C350" t="s">
        <v>19</v>
      </c>
      <c r="D350" s="1">
        <v>43654</v>
      </c>
      <c r="E350" s="1">
        <v>44019</v>
      </c>
      <c r="F350" t="s">
        <v>35</v>
      </c>
      <c r="G350">
        <v>11</v>
      </c>
      <c r="H350" t="s">
        <v>99</v>
      </c>
      <c r="I350" t="s">
        <v>22</v>
      </c>
      <c r="J350" t="s">
        <v>35</v>
      </c>
      <c r="K350" t="s">
        <v>58</v>
      </c>
      <c r="L350">
        <v>60025</v>
      </c>
      <c r="M350" s="1">
        <v>43654</v>
      </c>
      <c r="N350" t="s">
        <v>24</v>
      </c>
      <c r="O350" t="s">
        <v>25</v>
      </c>
      <c r="Q350" s="1">
        <v>43852</v>
      </c>
    </row>
    <row r="351" spans="1:17" x14ac:dyDescent="0.35">
      <c r="A351" t="s">
        <v>323</v>
      </c>
      <c r="B351" t="s">
        <v>398</v>
      </c>
      <c r="C351" t="s">
        <v>19</v>
      </c>
      <c r="D351" s="1">
        <v>43662</v>
      </c>
      <c r="E351" s="1">
        <v>44027</v>
      </c>
      <c r="F351" t="s">
        <v>34</v>
      </c>
      <c r="G351">
        <v>1</v>
      </c>
      <c r="H351" t="s">
        <v>21</v>
      </c>
      <c r="I351" t="s">
        <v>22</v>
      </c>
      <c r="J351" t="s">
        <v>48</v>
      </c>
      <c r="K351" t="s">
        <v>58</v>
      </c>
      <c r="L351">
        <v>61042.25</v>
      </c>
      <c r="M351" s="1">
        <v>43662</v>
      </c>
      <c r="N351" t="s">
        <v>24</v>
      </c>
      <c r="O351" t="s">
        <v>23</v>
      </c>
      <c r="Q351" s="1">
        <v>43852</v>
      </c>
    </row>
    <row r="352" spans="1:17" x14ac:dyDescent="0.35">
      <c r="A352" t="s">
        <v>323</v>
      </c>
      <c r="B352">
        <v>9.9000011170100003E+19</v>
      </c>
      <c r="C352" t="s">
        <v>31</v>
      </c>
      <c r="D352" s="1">
        <v>42914</v>
      </c>
      <c r="E352" s="1">
        <v>43278</v>
      </c>
      <c r="F352" t="s">
        <v>32</v>
      </c>
      <c r="G352">
        <v>1</v>
      </c>
      <c r="H352" t="s">
        <v>21</v>
      </c>
      <c r="I352" t="s">
        <v>22</v>
      </c>
      <c r="J352" t="s">
        <v>33</v>
      </c>
      <c r="K352" t="s">
        <v>58</v>
      </c>
      <c r="L352">
        <v>61251.58</v>
      </c>
      <c r="M352" s="1">
        <v>42914</v>
      </c>
      <c r="N352" t="s">
        <v>24</v>
      </c>
      <c r="O352" t="s">
        <v>25</v>
      </c>
      <c r="Q352" s="1">
        <v>43852</v>
      </c>
    </row>
    <row r="353" spans="1:17" x14ac:dyDescent="0.35">
      <c r="A353" t="s">
        <v>323</v>
      </c>
      <c r="B353">
        <v>9.9000011180099994E+19</v>
      </c>
      <c r="C353" t="s">
        <v>31</v>
      </c>
      <c r="D353" s="1">
        <v>43279</v>
      </c>
      <c r="E353" s="1">
        <v>43643</v>
      </c>
      <c r="F353" t="s">
        <v>32</v>
      </c>
      <c r="G353">
        <v>1</v>
      </c>
      <c r="H353" t="s">
        <v>21</v>
      </c>
      <c r="I353" t="s">
        <v>22</v>
      </c>
      <c r="J353" t="s">
        <v>33</v>
      </c>
      <c r="K353" t="s">
        <v>58</v>
      </c>
      <c r="L353">
        <v>61936.46</v>
      </c>
      <c r="M353" s="1">
        <v>43279</v>
      </c>
      <c r="N353" t="s">
        <v>24</v>
      </c>
      <c r="O353" t="s">
        <v>23</v>
      </c>
      <c r="Q353" s="1">
        <v>43852</v>
      </c>
    </row>
    <row r="354" spans="1:17" x14ac:dyDescent="0.35">
      <c r="A354" t="s">
        <v>323</v>
      </c>
      <c r="B354" t="s">
        <v>350</v>
      </c>
      <c r="C354" t="s">
        <v>31</v>
      </c>
      <c r="D354" s="1">
        <v>42914</v>
      </c>
      <c r="E354" s="1">
        <v>43278</v>
      </c>
      <c r="F354" t="s">
        <v>32</v>
      </c>
      <c r="G354">
        <v>1</v>
      </c>
      <c r="H354" t="s">
        <v>21</v>
      </c>
      <c r="I354" t="s">
        <v>22</v>
      </c>
      <c r="J354" t="s">
        <v>33</v>
      </c>
      <c r="K354" t="s">
        <v>58</v>
      </c>
      <c r="L354">
        <v>62070.81</v>
      </c>
      <c r="M354" s="1">
        <v>42914</v>
      </c>
      <c r="N354" t="s">
        <v>24</v>
      </c>
      <c r="O354" t="s">
        <v>25</v>
      </c>
      <c r="Q354" s="1">
        <v>43852</v>
      </c>
    </row>
    <row r="355" spans="1:17" x14ac:dyDescent="0.35">
      <c r="A355" t="s">
        <v>323</v>
      </c>
      <c r="B355" t="s">
        <v>369</v>
      </c>
      <c r="C355" t="s">
        <v>19</v>
      </c>
      <c r="D355" s="1">
        <v>43326</v>
      </c>
      <c r="E355" s="1">
        <v>44240</v>
      </c>
      <c r="F355" t="s">
        <v>133</v>
      </c>
      <c r="G355">
        <v>1</v>
      </c>
      <c r="H355" t="s">
        <v>21</v>
      </c>
      <c r="I355" t="s">
        <v>22</v>
      </c>
      <c r="J355" t="s">
        <v>33</v>
      </c>
      <c r="K355" t="s">
        <v>58</v>
      </c>
      <c r="L355">
        <v>62399.23</v>
      </c>
      <c r="M355" s="1">
        <v>44057</v>
      </c>
      <c r="N355" t="s">
        <v>24</v>
      </c>
      <c r="O355" t="s">
        <v>25</v>
      </c>
      <c r="Q355" s="1">
        <v>43852</v>
      </c>
    </row>
    <row r="356" spans="1:17" x14ac:dyDescent="0.35">
      <c r="A356" t="s">
        <v>323</v>
      </c>
      <c r="B356" t="s">
        <v>369</v>
      </c>
      <c r="C356" t="s">
        <v>19</v>
      </c>
      <c r="D356" s="1">
        <v>43326</v>
      </c>
      <c r="E356" s="1">
        <v>44240</v>
      </c>
      <c r="F356" t="s">
        <v>133</v>
      </c>
      <c r="G356">
        <v>1</v>
      </c>
      <c r="H356" t="s">
        <v>21</v>
      </c>
      <c r="I356" t="s">
        <v>22</v>
      </c>
      <c r="J356" t="s">
        <v>33</v>
      </c>
      <c r="K356" t="s">
        <v>58</v>
      </c>
      <c r="L356">
        <v>62399.23</v>
      </c>
      <c r="M356" s="1">
        <v>44057</v>
      </c>
      <c r="N356" t="s">
        <v>24</v>
      </c>
      <c r="O356" t="s">
        <v>25</v>
      </c>
      <c r="Q356" s="1">
        <v>43852</v>
      </c>
    </row>
    <row r="357" spans="1:17" x14ac:dyDescent="0.35">
      <c r="A357" t="s">
        <v>323</v>
      </c>
      <c r="B357" t="s">
        <v>369</v>
      </c>
      <c r="C357" t="s">
        <v>19</v>
      </c>
      <c r="D357" s="1">
        <v>43326</v>
      </c>
      <c r="E357" s="1">
        <v>44240</v>
      </c>
      <c r="F357" t="s">
        <v>133</v>
      </c>
      <c r="G357">
        <v>1</v>
      </c>
      <c r="H357" t="s">
        <v>21</v>
      </c>
      <c r="I357" t="s">
        <v>22</v>
      </c>
      <c r="J357" t="s">
        <v>33</v>
      </c>
      <c r="K357" t="s">
        <v>58</v>
      </c>
      <c r="L357">
        <v>62399.23</v>
      </c>
      <c r="M357" s="1">
        <v>44057</v>
      </c>
      <c r="N357" t="s">
        <v>24</v>
      </c>
      <c r="O357" t="s">
        <v>25</v>
      </c>
      <c r="Q357" s="1">
        <v>43852</v>
      </c>
    </row>
    <row r="358" spans="1:17" x14ac:dyDescent="0.35">
      <c r="A358" t="s">
        <v>323</v>
      </c>
      <c r="B358" t="s">
        <v>369</v>
      </c>
      <c r="C358" t="s">
        <v>19</v>
      </c>
      <c r="D358" s="1">
        <v>43326</v>
      </c>
      <c r="E358" s="1">
        <v>44240</v>
      </c>
      <c r="F358" t="s">
        <v>133</v>
      </c>
      <c r="G358">
        <v>1</v>
      </c>
      <c r="H358" t="s">
        <v>21</v>
      </c>
      <c r="I358" t="s">
        <v>22</v>
      </c>
      <c r="J358" t="s">
        <v>33</v>
      </c>
      <c r="K358" t="s">
        <v>58</v>
      </c>
      <c r="L358">
        <v>62399.23</v>
      </c>
      <c r="M358" s="1">
        <v>44057</v>
      </c>
      <c r="N358" t="s">
        <v>24</v>
      </c>
      <c r="O358" t="s">
        <v>25</v>
      </c>
      <c r="Q358" s="1">
        <v>43852</v>
      </c>
    </row>
    <row r="359" spans="1:17" x14ac:dyDescent="0.35">
      <c r="A359" t="s">
        <v>323</v>
      </c>
      <c r="B359" t="s">
        <v>369</v>
      </c>
      <c r="C359" t="s">
        <v>19</v>
      </c>
      <c r="D359" s="1">
        <v>43326</v>
      </c>
      <c r="E359" s="1">
        <v>44240</v>
      </c>
      <c r="F359" t="s">
        <v>133</v>
      </c>
      <c r="G359">
        <v>1</v>
      </c>
      <c r="H359" t="s">
        <v>21</v>
      </c>
      <c r="I359" t="s">
        <v>22</v>
      </c>
      <c r="J359" t="s">
        <v>33</v>
      </c>
      <c r="K359" t="s">
        <v>58</v>
      </c>
      <c r="L359">
        <v>62399.23</v>
      </c>
      <c r="M359" s="1">
        <v>44057</v>
      </c>
      <c r="N359" t="s">
        <v>24</v>
      </c>
      <c r="O359" t="s">
        <v>25</v>
      </c>
      <c r="Q359" s="1">
        <v>43852</v>
      </c>
    </row>
    <row r="360" spans="1:17" x14ac:dyDescent="0.35">
      <c r="A360" t="s">
        <v>323</v>
      </c>
      <c r="B360" t="s">
        <v>369</v>
      </c>
      <c r="C360" t="s">
        <v>19</v>
      </c>
      <c r="D360" s="1">
        <v>43326</v>
      </c>
      <c r="E360" s="1">
        <v>44240</v>
      </c>
      <c r="F360" t="s">
        <v>133</v>
      </c>
      <c r="G360">
        <v>1</v>
      </c>
      <c r="H360" t="s">
        <v>21</v>
      </c>
      <c r="I360" t="s">
        <v>22</v>
      </c>
      <c r="J360" t="s">
        <v>33</v>
      </c>
      <c r="K360" t="s">
        <v>58</v>
      </c>
      <c r="L360">
        <v>62399.23</v>
      </c>
      <c r="M360" s="1">
        <v>44057</v>
      </c>
      <c r="N360" t="s">
        <v>24</v>
      </c>
      <c r="O360" t="s">
        <v>25</v>
      </c>
      <c r="Q360" s="1">
        <v>43852</v>
      </c>
    </row>
    <row r="361" spans="1:17" x14ac:dyDescent="0.35">
      <c r="A361" t="s">
        <v>323</v>
      </c>
      <c r="B361" t="s">
        <v>369</v>
      </c>
      <c r="C361" t="s">
        <v>19</v>
      </c>
      <c r="D361" s="1">
        <v>43326</v>
      </c>
      <c r="E361" s="1">
        <v>44240</v>
      </c>
      <c r="F361" t="s">
        <v>133</v>
      </c>
      <c r="G361">
        <v>1</v>
      </c>
      <c r="H361" t="s">
        <v>21</v>
      </c>
      <c r="I361" t="s">
        <v>22</v>
      </c>
      <c r="J361" t="s">
        <v>33</v>
      </c>
      <c r="K361" t="s">
        <v>58</v>
      </c>
      <c r="L361">
        <v>62399.23</v>
      </c>
      <c r="M361" s="1">
        <v>44057</v>
      </c>
      <c r="N361" t="s">
        <v>24</v>
      </c>
      <c r="O361" t="s">
        <v>25</v>
      </c>
      <c r="Q361" s="1">
        <v>43852</v>
      </c>
    </row>
    <row r="362" spans="1:17" x14ac:dyDescent="0.35">
      <c r="A362" t="s">
        <v>323</v>
      </c>
      <c r="B362" t="s">
        <v>369</v>
      </c>
      <c r="C362" t="s">
        <v>19</v>
      </c>
      <c r="D362" s="1">
        <v>43326</v>
      </c>
      <c r="E362" s="1">
        <v>44240</v>
      </c>
      <c r="F362" t="s">
        <v>133</v>
      </c>
      <c r="G362">
        <v>1</v>
      </c>
      <c r="H362" t="s">
        <v>21</v>
      </c>
      <c r="I362" t="s">
        <v>22</v>
      </c>
      <c r="J362" t="s">
        <v>33</v>
      </c>
      <c r="K362" t="s">
        <v>58</v>
      </c>
      <c r="L362">
        <v>62399.23</v>
      </c>
      <c r="M362" s="1">
        <v>44057</v>
      </c>
      <c r="N362" t="s">
        <v>24</v>
      </c>
      <c r="O362" t="s">
        <v>25</v>
      </c>
      <c r="Q362" s="1">
        <v>43852</v>
      </c>
    </row>
    <row r="363" spans="1:17" x14ac:dyDescent="0.35">
      <c r="A363" t="s">
        <v>323</v>
      </c>
      <c r="B363" t="s">
        <v>369</v>
      </c>
      <c r="C363" t="s">
        <v>19</v>
      </c>
      <c r="D363" s="1">
        <v>43326</v>
      </c>
      <c r="E363" s="1">
        <v>44240</v>
      </c>
      <c r="F363" t="s">
        <v>133</v>
      </c>
      <c r="G363">
        <v>1</v>
      </c>
      <c r="H363" t="s">
        <v>21</v>
      </c>
      <c r="I363" t="s">
        <v>22</v>
      </c>
      <c r="J363" t="s">
        <v>33</v>
      </c>
      <c r="K363" t="s">
        <v>58</v>
      </c>
      <c r="L363">
        <v>62399.4</v>
      </c>
      <c r="M363" s="1">
        <v>43783</v>
      </c>
      <c r="N363" t="s">
        <v>24</v>
      </c>
      <c r="O363" t="s">
        <v>25</v>
      </c>
      <c r="Q363" s="1">
        <v>43852</v>
      </c>
    </row>
    <row r="364" spans="1:17" x14ac:dyDescent="0.35">
      <c r="A364" t="s">
        <v>323</v>
      </c>
      <c r="B364" t="s">
        <v>369</v>
      </c>
      <c r="C364" t="s">
        <v>19</v>
      </c>
      <c r="D364" s="1">
        <v>43326</v>
      </c>
      <c r="E364" s="1">
        <v>44240</v>
      </c>
      <c r="F364" t="s">
        <v>133</v>
      </c>
      <c r="G364">
        <v>1</v>
      </c>
      <c r="H364" t="s">
        <v>21</v>
      </c>
      <c r="I364" t="s">
        <v>22</v>
      </c>
      <c r="J364" t="s">
        <v>33</v>
      </c>
      <c r="K364" t="s">
        <v>58</v>
      </c>
      <c r="L364">
        <v>62399.4</v>
      </c>
      <c r="M364" s="1">
        <v>43965</v>
      </c>
      <c r="N364" t="s">
        <v>24</v>
      </c>
      <c r="O364" t="s">
        <v>25</v>
      </c>
      <c r="Q364" s="1">
        <v>43852</v>
      </c>
    </row>
    <row r="365" spans="1:17" x14ac:dyDescent="0.35">
      <c r="A365" t="s">
        <v>323</v>
      </c>
      <c r="B365" t="s">
        <v>369</v>
      </c>
      <c r="C365" t="s">
        <v>19</v>
      </c>
      <c r="D365" s="1">
        <v>43326</v>
      </c>
      <c r="E365" s="1">
        <v>44240</v>
      </c>
      <c r="F365" t="s">
        <v>133</v>
      </c>
      <c r="G365">
        <v>1</v>
      </c>
      <c r="H365" t="s">
        <v>21</v>
      </c>
      <c r="I365" t="s">
        <v>22</v>
      </c>
      <c r="J365" t="s">
        <v>33</v>
      </c>
      <c r="K365" t="s">
        <v>58</v>
      </c>
      <c r="L365">
        <v>62399.4</v>
      </c>
      <c r="M365" s="1">
        <v>43875</v>
      </c>
      <c r="N365" t="s">
        <v>24</v>
      </c>
      <c r="O365" t="s">
        <v>25</v>
      </c>
      <c r="Q365" s="1">
        <v>43852</v>
      </c>
    </row>
    <row r="366" spans="1:17" x14ac:dyDescent="0.35">
      <c r="A366" t="s">
        <v>242</v>
      </c>
      <c r="B366">
        <v>14055133</v>
      </c>
      <c r="C366" t="s">
        <v>19</v>
      </c>
      <c r="D366" s="1">
        <v>43672</v>
      </c>
      <c r="E366" s="1">
        <v>44037</v>
      </c>
      <c r="F366" t="s">
        <v>35</v>
      </c>
      <c r="G366">
        <v>2</v>
      </c>
      <c r="H366" t="s">
        <v>27</v>
      </c>
      <c r="I366" t="s">
        <v>22</v>
      </c>
      <c r="J366" t="s">
        <v>35</v>
      </c>
      <c r="K366" t="s">
        <v>58</v>
      </c>
      <c r="L366">
        <v>63000</v>
      </c>
      <c r="M366" s="1">
        <v>43672</v>
      </c>
      <c r="N366" t="s">
        <v>24</v>
      </c>
      <c r="O366" t="s">
        <v>25</v>
      </c>
      <c r="Q366" s="1">
        <v>43852</v>
      </c>
    </row>
    <row r="367" spans="1:17" x14ac:dyDescent="0.35">
      <c r="A367" t="s">
        <v>468</v>
      </c>
      <c r="B367">
        <v>52971603</v>
      </c>
      <c r="C367" t="s">
        <v>31</v>
      </c>
      <c r="D367" s="1">
        <v>43263</v>
      </c>
      <c r="E367" s="1">
        <v>43627</v>
      </c>
      <c r="F367" t="s">
        <v>38</v>
      </c>
      <c r="G367">
        <v>10</v>
      </c>
      <c r="H367" t="s">
        <v>39</v>
      </c>
      <c r="I367" t="s">
        <v>22</v>
      </c>
      <c r="J367" t="s">
        <v>40</v>
      </c>
      <c r="K367" t="s">
        <v>58</v>
      </c>
      <c r="L367">
        <v>63872.4</v>
      </c>
      <c r="M367" s="1">
        <v>43263</v>
      </c>
      <c r="N367" t="s">
        <v>24</v>
      </c>
      <c r="O367" t="s">
        <v>177</v>
      </c>
      <c r="P367" t="s">
        <v>178</v>
      </c>
      <c r="Q367" s="1">
        <v>43852</v>
      </c>
    </row>
    <row r="368" spans="1:17" x14ac:dyDescent="0.35">
      <c r="A368" t="s">
        <v>242</v>
      </c>
      <c r="B368" t="s">
        <v>291</v>
      </c>
      <c r="C368" t="s">
        <v>19</v>
      </c>
      <c r="D368" s="1">
        <v>42887</v>
      </c>
      <c r="E368" s="1">
        <v>43616</v>
      </c>
      <c r="F368" t="s">
        <v>133</v>
      </c>
      <c r="G368">
        <v>1</v>
      </c>
      <c r="H368" t="s">
        <v>21</v>
      </c>
      <c r="I368" t="s">
        <v>22</v>
      </c>
      <c r="J368" t="s">
        <v>33</v>
      </c>
      <c r="K368" t="s">
        <v>58</v>
      </c>
      <c r="L368">
        <v>64971</v>
      </c>
      <c r="M368" s="1">
        <v>43435</v>
      </c>
      <c r="N368" t="s">
        <v>24</v>
      </c>
      <c r="O368" t="s">
        <v>25</v>
      </c>
      <c r="Q368" s="1">
        <v>43852</v>
      </c>
    </row>
    <row r="369" spans="1:17" x14ac:dyDescent="0.35">
      <c r="A369" t="s">
        <v>402</v>
      </c>
      <c r="B369">
        <v>9.9000036180199997E+19</v>
      </c>
      <c r="C369" t="s">
        <v>19</v>
      </c>
      <c r="D369" s="1">
        <v>43349</v>
      </c>
      <c r="E369" s="1">
        <v>43713</v>
      </c>
      <c r="F369" t="s">
        <v>35</v>
      </c>
      <c r="G369">
        <v>13</v>
      </c>
      <c r="H369" t="s">
        <v>137</v>
      </c>
      <c r="I369" t="s">
        <v>22</v>
      </c>
      <c r="J369" t="s">
        <v>35</v>
      </c>
      <c r="K369" t="s">
        <v>58</v>
      </c>
      <c r="L369">
        <v>65000</v>
      </c>
      <c r="M369" s="1">
        <v>43349</v>
      </c>
      <c r="N369" t="s">
        <v>24</v>
      </c>
      <c r="O369" t="s">
        <v>25</v>
      </c>
      <c r="Q369" s="1">
        <v>43852</v>
      </c>
    </row>
    <row r="370" spans="1:17" x14ac:dyDescent="0.35">
      <c r="A370" t="s">
        <v>323</v>
      </c>
      <c r="B370" t="s">
        <v>370</v>
      </c>
      <c r="C370" t="s">
        <v>19</v>
      </c>
      <c r="D370" s="1">
        <v>43368</v>
      </c>
      <c r="E370" s="1">
        <v>44098</v>
      </c>
      <c r="F370" t="s">
        <v>133</v>
      </c>
      <c r="G370">
        <v>1</v>
      </c>
      <c r="H370" t="s">
        <v>21</v>
      </c>
      <c r="I370" t="s">
        <v>22</v>
      </c>
      <c r="J370" t="s">
        <v>33</v>
      </c>
      <c r="K370" t="s">
        <v>58</v>
      </c>
      <c r="L370">
        <v>65412.72</v>
      </c>
      <c r="M370" s="1">
        <v>43915</v>
      </c>
      <c r="N370" t="s">
        <v>24</v>
      </c>
      <c r="O370" t="s">
        <v>25</v>
      </c>
      <c r="Q370" s="1">
        <v>43852</v>
      </c>
    </row>
    <row r="371" spans="1:17" x14ac:dyDescent="0.35">
      <c r="A371" t="s">
        <v>323</v>
      </c>
      <c r="B371" t="s">
        <v>379</v>
      </c>
      <c r="C371" t="s">
        <v>19</v>
      </c>
      <c r="D371" s="1">
        <v>43326</v>
      </c>
      <c r="E371" s="1">
        <v>44240</v>
      </c>
      <c r="F371" t="s">
        <v>32</v>
      </c>
      <c r="G371">
        <v>1</v>
      </c>
      <c r="H371" t="s">
        <v>21</v>
      </c>
      <c r="I371" t="s">
        <v>22</v>
      </c>
      <c r="J371" t="s">
        <v>33</v>
      </c>
      <c r="K371" t="s">
        <v>58</v>
      </c>
      <c r="L371">
        <v>66556.88</v>
      </c>
      <c r="M371" s="1">
        <v>43326</v>
      </c>
      <c r="N371" t="s">
        <v>24</v>
      </c>
      <c r="O371" t="s">
        <v>25</v>
      </c>
      <c r="Q371" s="1">
        <v>43852</v>
      </c>
    </row>
    <row r="372" spans="1:17" x14ac:dyDescent="0.35">
      <c r="A372" t="s">
        <v>323</v>
      </c>
      <c r="B372" t="s">
        <v>374</v>
      </c>
      <c r="C372" t="s">
        <v>31</v>
      </c>
      <c r="D372" s="1">
        <v>43551</v>
      </c>
      <c r="E372" s="1">
        <v>43734</v>
      </c>
      <c r="F372" t="s">
        <v>133</v>
      </c>
      <c r="G372">
        <v>1</v>
      </c>
      <c r="H372" t="s">
        <v>21</v>
      </c>
      <c r="I372" t="s">
        <v>22</v>
      </c>
      <c r="J372" t="s">
        <v>33</v>
      </c>
      <c r="K372" t="s">
        <v>58</v>
      </c>
      <c r="L372">
        <v>67102</v>
      </c>
      <c r="M372" s="1">
        <v>43551</v>
      </c>
      <c r="N372" t="s">
        <v>24</v>
      </c>
      <c r="O372" t="s">
        <v>25</v>
      </c>
      <c r="Q372" s="1">
        <v>43852</v>
      </c>
    </row>
    <row r="373" spans="1:17" x14ac:dyDescent="0.35">
      <c r="A373" t="s">
        <v>323</v>
      </c>
      <c r="B373" t="s">
        <v>382</v>
      </c>
      <c r="C373" t="s">
        <v>19</v>
      </c>
      <c r="D373" s="1">
        <v>43735</v>
      </c>
      <c r="E373" s="1">
        <v>43916</v>
      </c>
      <c r="F373" t="s">
        <v>133</v>
      </c>
      <c r="G373">
        <v>11</v>
      </c>
      <c r="H373" t="s">
        <v>99</v>
      </c>
      <c r="I373" t="s">
        <v>22</v>
      </c>
      <c r="J373" t="s">
        <v>33</v>
      </c>
      <c r="K373" t="s">
        <v>58</v>
      </c>
      <c r="L373">
        <v>67102.13</v>
      </c>
      <c r="M373" s="1">
        <v>43735</v>
      </c>
      <c r="N373" t="s">
        <v>24</v>
      </c>
      <c r="O373" t="s">
        <v>23</v>
      </c>
      <c r="Q373" s="1">
        <v>43852</v>
      </c>
    </row>
    <row r="374" spans="1:17" x14ac:dyDescent="0.35">
      <c r="A374" t="s">
        <v>323</v>
      </c>
      <c r="B374" t="s">
        <v>369</v>
      </c>
      <c r="C374" t="s">
        <v>19</v>
      </c>
      <c r="D374" s="1">
        <v>43326</v>
      </c>
      <c r="E374" s="1">
        <v>44240</v>
      </c>
      <c r="F374" t="s">
        <v>133</v>
      </c>
      <c r="G374">
        <v>1</v>
      </c>
      <c r="H374" t="s">
        <v>21</v>
      </c>
      <c r="I374" t="s">
        <v>22</v>
      </c>
      <c r="J374" t="s">
        <v>33</v>
      </c>
      <c r="K374" t="s">
        <v>58</v>
      </c>
      <c r="L374">
        <v>68639.38</v>
      </c>
      <c r="M374" s="1">
        <v>43691</v>
      </c>
      <c r="N374" t="s">
        <v>24</v>
      </c>
      <c r="O374" t="s">
        <v>25</v>
      </c>
      <c r="Q374" s="1">
        <v>43852</v>
      </c>
    </row>
    <row r="375" spans="1:17" x14ac:dyDescent="0.35">
      <c r="A375" t="s">
        <v>323</v>
      </c>
      <c r="B375" t="s">
        <v>369</v>
      </c>
      <c r="C375" t="s">
        <v>19</v>
      </c>
      <c r="D375" s="1">
        <v>43326</v>
      </c>
      <c r="E375" s="1">
        <v>44240</v>
      </c>
      <c r="F375" t="s">
        <v>133</v>
      </c>
      <c r="G375">
        <v>1</v>
      </c>
      <c r="H375" t="s">
        <v>21</v>
      </c>
      <c r="I375" t="s">
        <v>22</v>
      </c>
      <c r="J375" t="s">
        <v>33</v>
      </c>
      <c r="K375" t="s">
        <v>58</v>
      </c>
      <c r="L375">
        <v>68639.38</v>
      </c>
      <c r="M375" s="1">
        <v>43599</v>
      </c>
      <c r="N375" t="s">
        <v>24</v>
      </c>
      <c r="O375" t="s">
        <v>25</v>
      </c>
      <c r="Q375" s="1">
        <v>43852</v>
      </c>
    </row>
    <row r="376" spans="1:17" x14ac:dyDescent="0.35">
      <c r="A376" t="s">
        <v>323</v>
      </c>
      <c r="B376" t="s">
        <v>369</v>
      </c>
      <c r="C376" t="s">
        <v>19</v>
      </c>
      <c r="D376" s="1">
        <v>43326</v>
      </c>
      <c r="E376" s="1">
        <v>44240</v>
      </c>
      <c r="F376" t="s">
        <v>133</v>
      </c>
      <c r="G376">
        <v>1</v>
      </c>
      <c r="H376" t="s">
        <v>21</v>
      </c>
      <c r="I376" t="s">
        <v>22</v>
      </c>
      <c r="J376" t="s">
        <v>33</v>
      </c>
      <c r="K376" t="s">
        <v>58</v>
      </c>
      <c r="L376">
        <v>68639.38</v>
      </c>
      <c r="M376" s="1">
        <v>43510</v>
      </c>
      <c r="N376" t="s">
        <v>24</v>
      </c>
      <c r="O376" t="s">
        <v>25</v>
      </c>
      <c r="Q376" s="1">
        <v>43852</v>
      </c>
    </row>
    <row r="377" spans="1:17" x14ac:dyDescent="0.35">
      <c r="A377" t="s">
        <v>323</v>
      </c>
      <c r="B377" t="s">
        <v>369</v>
      </c>
      <c r="C377" t="s">
        <v>19</v>
      </c>
      <c r="D377" s="1">
        <v>43326</v>
      </c>
      <c r="E377" s="1">
        <v>44240</v>
      </c>
      <c r="F377" t="s">
        <v>133</v>
      </c>
      <c r="G377">
        <v>1</v>
      </c>
      <c r="H377" t="s">
        <v>21</v>
      </c>
      <c r="I377" t="s">
        <v>22</v>
      </c>
      <c r="J377" t="s">
        <v>33</v>
      </c>
      <c r="K377" t="s">
        <v>58</v>
      </c>
      <c r="L377">
        <v>68639.38</v>
      </c>
      <c r="M377" s="1">
        <v>43418</v>
      </c>
      <c r="N377" t="s">
        <v>24</v>
      </c>
      <c r="O377" t="s">
        <v>25</v>
      </c>
      <c r="Q377" s="1">
        <v>43852</v>
      </c>
    </row>
    <row r="378" spans="1:17" x14ac:dyDescent="0.35">
      <c r="A378" t="s">
        <v>323</v>
      </c>
      <c r="B378" t="s">
        <v>365</v>
      </c>
      <c r="C378" t="s">
        <v>31</v>
      </c>
      <c r="D378" s="1">
        <v>43210</v>
      </c>
      <c r="E378" s="1">
        <v>43574</v>
      </c>
      <c r="F378" t="s">
        <v>133</v>
      </c>
      <c r="G378">
        <v>1</v>
      </c>
      <c r="H378" t="s">
        <v>21</v>
      </c>
      <c r="I378" t="s">
        <v>22</v>
      </c>
      <c r="J378" t="s">
        <v>33</v>
      </c>
      <c r="K378" t="s">
        <v>58</v>
      </c>
      <c r="L378">
        <v>70725.990000000005</v>
      </c>
      <c r="M378" s="1">
        <v>43210</v>
      </c>
      <c r="N378" t="s">
        <v>24</v>
      </c>
      <c r="O378" t="s">
        <v>177</v>
      </c>
      <c r="P378" t="s">
        <v>347</v>
      </c>
      <c r="Q378" s="1">
        <v>43852</v>
      </c>
    </row>
    <row r="379" spans="1:17" x14ac:dyDescent="0.35">
      <c r="A379" t="s">
        <v>323</v>
      </c>
      <c r="B379" t="s">
        <v>368</v>
      </c>
      <c r="C379" t="s">
        <v>19</v>
      </c>
      <c r="D379" s="1">
        <v>43339</v>
      </c>
      <c r="E379" s="1">
        <v>44069</v>
      </c>
      <c r="F379" t="s">
        <v>133</v>
      </c>
      <c r="G379">
        <v>1</v>
      </c>
      <c r="H379" t="s">
        <v>21</v>
      </c>
      <c r="I379" t="s">
        <v>22</v>
      </c>
      <c r="J379" t="s">
        <v>33</v>
      </c>
      <c r="K379" t="s">
        <v>58</v>
      </c>
      <c r="L379">
        <v>70935.55</v>
      </c>
      <c r="M379" s="1">
        <v>43888</v>
      </c>
      <c r="N379" t="s">
        <v>24</v>
      </c>
      <c r="O379" t="s">
        <v>25</v>
      </c>
      <c r="Q379" s="1">
        <v>43852</v>
      </c>
    </row>
    <row r="380" spans="1:17" x14ac:dyDescent="0.35">
      <c r="A380" t="s">
        <v>323</v>
      </c>
      <c r="B380" t="s">
        <v>368</v>
      </c>
      <c r="C380" t="s">
        <v>19</v>
      </c>
      <c r="D380" s="1">
        <v>43339</v>
      </c>
      <c r="E380" s="1">
        <v>44069</v>
      </c>
      <c r="F380" t="s">
        <v>133</v>
      </c>
      <c r="G380">
        <v>1</v>
      </c>
      <c r="H380" t="s">
        <v>21</v>
      </c>
      <c r="I380" t="s">
        <v>22</v>
      </c>
      <c r="J380" t="s">
        <v>33</v>
      </c>
      <c r="K380" t="s">
        <v>58</v>
      </c>
      <c r="L380">
        <v>70935.55</v>
      </c>
      <c r="M380" s="1">
        <v>43888</v>
      </c>
      <c r="N380" t="s">
        <v>24</v>
      </c>
      <c r="O380" t="s">
        <v>25</v>
      </c>
      <c r="Q380" s="1">
        <v>43852</v>
      </c>
    </row>
    <row r="381" spans="1:17" x14ac:dyDescent="0.35">
      <c r="A381" t="s">
        <v>323</v>
      </c>
      <c r="B381" t="s">
        <v>368</v>
      </c>
      <c r="C381" t="s">
        <v>19</v>
      </c>
      <c r="D381" s="1">
        <v>43339</v>
      </c>
      <c r="E381" s="1">
        <v>44069</v>
      </c>
      <c r="F381" t="s">
        <v>133</v>
      </c>
      <c r="G381">
        <v>1</v>
      </c>
      <c r="H381" t="s">
        <v>21</v>
      </c>
      <c r="I381" t="s">
        <v>22</v>
      </c>
      <c r="J381" t="s">
        <v>33</v>
      </c>
      <c r="K381" t="s">
        <v>58</v>
      </c>
      <c r="L381">
        <v>70935.55</v>
      </c>
      <c r="M381" s="1">
        <v>43888</v>
      </c>
      <c r="N381" t="s">
        <v>24</v>
      </c>
      <c r="O381" t="s">
        <v>25</v>
      </c>
      <c r="Q381" s="1">
        <v>43852</v>
      </c>
    </row>
    <row r="382" spans="1:17" x14ac:dyDescent="0.35">
      <c r="A382" t="s">
        <v>323</v>
      </c>
      <c r="B382" t="s">
        <v>368</v>
      </c>
      <c r="C382" t="s">
        <v>19</v>
      </c>
      <c r="D382" s="1">
        <v>43339</v>
      </c>
      <c r="E382" s="1">
        <v>44069</v>
      </c>
      <c r="F382" t="s">
        <v>133</v>
      </c>
      <c r="G382">
        <v>1</v>
      </c>
      <c r="H382" t="s">
        <v>21</v>
      </c>
      <c r="I382" t="s">
        <v>22</v>
      </c>
      <c r="J382" t="s">
        <v>33</v>
      </c>
      <c r="K382" t="s">
        <v>58</v>
      </c>
      <c r="L382">
        <v>70935.55</v>
      </c>
      <c r="M382" s="1">
        <v>43888</v>
      </c>
      <c r="N382" t="s">
        <v>24</v>
      </c>
      <c r="O382" t="s">
        <v>25</v>
      </c>
      <c r="Q382" s="1">
        <v>43852</v>
      </c>
    </row>
    <row r="383" spans="1:17" x14ac:dyDescent="0.35">
      <c r="A383" t="s">
        <v>468</v>
      </c>
      <c r="B383">
        <v>41045707</v>
      </c>
      <c r="C383" t="s">
        <v>19</v>
      </c>
      <c r="D383" s="1">
        <v>43556</v>
      </c>
      <c r="E383" s="1">
        <v>43921</v>
      </c>
      <c r="F383" t="s">
        <v>35</v>
      </c>
      <c r="G383">
        <v>13</v>
      </c>
      <c r="H383" t="s">
        <v>137</v>
      </c>
      <c r="I383" t="s">
        <v>22</v>
      </c>
      <c r="J383" t="s">
        <v>35</v>
      </c>
      <c r="K383" t="s">
        <v>58</v>
      </c>
      <c r="L383">
        <v>74250</v>
      </c>
      <c r="M383" s="1">
        <v>43556</v>
      </c>
      <c r="N383" t="s">
        <v>24</v>
      </c>
      <c r="O383" t="s">
        <v>25</v>
      </c>
      <c r="Q383" s="1">
        <v>43852</v>
      </c>
    </row>
    <row r="384" spans="1:17" x14ac:dyDescent="0.35">
      <c r="A384" t="s">
        <v>184</v>
      </c>
      <c r="B384" t="s">
        <v>192</v>
      </c>
      <c r="C384" t="s">
        <v>31</v>
      </c>
      <c r="D384" s="1">
        <v>43160</v>
      </c>
      <c r="E384" s="1">
        <v>43524</v>
      </c>
      <c r="F384" t="s">
        <v>35</v>
      </c>
      <c r="G384">
        <v>1</v>
      </c>
      <c r="H384" t="s">
        <v>21</v>
      </c>
      <c r="I384" t="s">
        <v>22</v>
      </c>
      <c r="J384" t="s">
        <v>35</v>
      </c>
      <c r="K384" t="s">
        <v>58</v>
      </c>
      <c r="L384">
        <v>75000</v>
      </c>
      <c r="M384" s="1">
        <v>43160</v>
      </c>
      <c r="N384" t="s">
        <v>24</v>
      </c>
      <c r="O384" t="s">
        <v>25</v>
      </c>
      <c r="Q384" s="1">
        <v>43852</v>
      </c>
    </row>
    <row r="385" spans="1:17" x14ac:dyDescent="0.35">
      <c r="A385" t="s">
        <v>184</v>
      </c>
      <c r="B385" t="s">
        <v>195</v>
      </c>
      <c r="C385" t="s">
        <v>19</v>
      </c>
      <c r="D385" s="1">
        <v>43525</v>
      </c>
      <c r="E385" s="1">
        <v>43890</v>
      </c>
      <c r="F385" t="s">
        <v>35</v>
      </c>
      <c r="G385">
        <v>1</v>
      </c>
      <c r="H385" t="s">
        <v>21</v>
      </c>
      <c r="I385" t="s">
        <v>22</v>
      </c>
      <c r="J385" t="s">
        <v>35</v>
      </c>
      <c r="K385" t="s">
        <v>58</v>
      </c>
      <c r="L385">
        <v>75000</v>
      </c>
      <c r="M385" s="1">
        <v>43525</v>
      </c>
      <c r="N385" t="s">
        <v>24</v>
      </c>
      <c r="O385" t="s">
        <v>23</v>
      </c>
      <c r="Q385" s="1">
        <v>43852</v>
      </c>
    </row>
    <row r="386" spans="1:17" x14ac:dyDescent="0.35">
      <c r="A386" t="s">
        <v>323</v>
      </c>
      <c r="B386" t="s">
        <v>359</v>
      </c>
      <c r="C386" t="s">
        <v>19</v>
      </c>
      <c r="D386" s="1">
        <v>43644</v>
      </c>
      <c r="E386" s="1">
        <v>44009</v>
      </c>
      <c r="F386" t="s">
        <v>32</v>
      </c>
      <c r="G386">
        <v>1</v>
      </c>
      <c r="H386" t="s">
        <v>21</v>
      </c>
      <c r="I386" t="s">
        <v>22</v>
      </c>
      <c r="J386" t="s">
        <v>33</v>
      </c>
      <c r="K386" t="s">
        <v>58</v>
      </c>
      <c r="L386">
        <v>75395.039999999994</v>
      </c>
      <c r="M386" s="1">
        <v>43644</v>
      </c>
      <c r="N386" t="s">
        <v>24</v>
      </c>
      <c r="O386" t="s">
        <v>23</v>
      </c>
      <c r="Q386" s="1">
        <v>43852</v>
      </c>
    </row>
    <row r="387" spans="1:17" x14ac:dyDescent="0.35">
      <c r="A387" t="s">
        <v>124</v>
      </c>
      <c r="B387" t="s">
        <v>126</v>
      </c>
      <c r="C387" t="s">
        <v>19</v>
      </c>
      <c r="D387" s="1">
        <v>43466</v>
      </c>
      <c r="E387" s="1">
        <v>43830</v>
      </c>
      <c r="F387" t="s">
        <v>20</v>
      </c>
      <c r="G387">
        <v>3</v>
      </c>
      <c r="H387" t="s">
        <v>56</v>
      </c>
      <c r="I387" t="s">
        <v>22</v>
      </c>
      <c r="J387" t="s">
        <v>57</v>
      </c>
      <c r="K387" t="s">
        <v>58</v>
      </c>
      <c r="L387">
        <v>77787.360000000001</v>
      </c>
      <c r="M387" s="1">
        <v>43466</v>
      </c>
      <c r="N387" t="s">
        <v>24</v>
      </c>
      <c r="O387" t="s">
        <v>25</v>
      </c>
      <c r="Q387" s="1">
        <v>43852</v>
      </c>
    </row>
    <row r="388" spans="1:17" x14ac:dyDescent="0.35">
      <c r="A388" t="s">
        <v>242</v>
      </c>
      <c r="B388" t="s">
        <v>267</v>
      </c>
      <c r="C388" t="s">
        <v>31</v>
      </c>
      <c r="D388" s="1">
        <v>42949</v>
      </c>
      <c r="E388" s="1">
        <v>43313</v>
      </c>
      <c r="F388" t="s">
        <v>32</v>
      </c>
      <c r="G388">
        <v>1</v>
      </c>
      <c r="H388" t="s">
        <v>21</v>
      </c>
      <c r="I388" t="s">
        <v>22</v>
      </c>
      <c r="J388" t="s">
        <v>33</v>
      </c>
      <c r="K388" t="s">
        <v>58</v>
      </c>
      <c r="L388">
        <v>78837.100000000006</v>
      </c>
      <c r="M388" s="1">
        <v>42949</v>
      </c>
      <c r="N388" t="s">
        <v>24</v>
      </c>
      <c r="O388" t="s">
        <v>177</v>
      </c>
      <c r="P388" t="s">
        <v>268</v>
      </c>
      <c r="Q388" s="1">
        <v>43852</v>
      </c>
    </row>
    <row r="389" spans="1:17" x14ac:dyDescent="0.35">
      <c r="A389" t="s">
        <v>323</v>
      </c>
      <c r="B389" t="s">
        <v>367</v>
      </c>
      <c r="C389" t="s">
        <v>31</v>
      </c>
      <c r="D389" s="1">
        <v>43278</v>
      </c>
      <c r="E389" s="1">
        <v>43642</v>
      </c>
      <c r="F389" t="s">
        <v>133</v>
      </c>
      <c r="G389">
        <v>1</v>
      </c>
      <c r="H389" t="s">
        <v>21</v>
      </c>
      <c r="I389" t="s">
        <v>22</v>
      </c>
      <c r="J389" t="s">
        <v>33</v>
      </c>
      <c r="K389" t="s">
        <v>58</v>
      </c>
      <c r="L389">
        <v>81783.89</v>
      </c>
      <c r="M389" s="1">
        <v>43278</v>
      </c>
      <c r="N389" t="s">
        <v>24</v>
      </c>
      <c r="O389" t="s">
        <v>177</v>
      </c>
      <c r="P389" t="s">
        <v>178</v>
      </c>
      <c r="Q389" s="1">
        <v>43852</v>
      </c>
    </row>
    <row r="390" spans="1:17" x14ac:dyDescent="0.35">
      <c r="A390" t="s">
        <v>323</v>
      </c>
      <c r="B390" t="s">
        <v>370</v>
      </c>
      <c r="C390" t="s">
        <v>19</v>
      </c>
      <c r="D390" s="1">
        <v>43368</v>
      </c>
      <c r="E390" s="1">
        <v>44098</v>
      </c>
      <c r="F390" t="s">
        <v>133</v>
      </c>
      <c r="G390">
        <v>1</v>
      </c>
      <c r="H390" t="s">
        <v>21</v>
      </c>
      <c r="I390" t="s">
        <v>22</v>
      </c>
      <c r="J390" t="s">
        <v>33</v>
      </c>
      <c r="K390" t="s">
        <v>58</v>
      </c>
      <c r="L390">
        <v>83253.179999999993</v>
      </c>
      <c r="M390" s="1">
        <v>43824</v>
      </c>
      <c r="N390" t="s">
        <v>24</v>
      </c>
      <c r="O390" t="s">
        <v>25</v>
      </c>
      <c r="Q390" s="1">
        <v>43852</v>
      </c>
    </row>
    <row r="391" spans="1:17" x14ac:dyDescent="0.35">
      <c r="A391" t="s">
        <v>323</v>
      </c>
      <c r="B391" t="s">
        <v>370</v>
      </c>
      <c r="C391" t="s">
        <v>19</v>
      </c>
      <c r="D391" s="1">
        <v>43368</v>
      </c>
      <c r="E391" s="1">
        <v>44098</v>
      </c>
      <c r="F391" t="s">
        <v>133</v>
      </c>
      <c r="G391">
        <v>1</v>
      </c>
      <c r="H391" t="s">
        <v>21</v>
      </c>
      <c r="I391" t="s">
        <v>22</v>
      </c>
      <c r="J391" t="s">
        <v>33</v>
      </c>
      <c r="K391" t="s">
        <v>58</v>
      </c>
      <c r="L391">
        <v>83253.179999999993</v>
      </c>
      <c r="M391" s="1">
        <v>43733</v>
      </c>
      <c r="N391" t="s">
        <v>24</v>
      </c>
      <c r="O391" t="s">
        <v>25</v>
      </c>
      <c r="Q391" s="1">
        <v>43852</v>
      </c>
    </row>
    <row r="392" spans="1:17" x14ac:dyDescent="0.35">
      <c r="A392" t="s">
        <v>323</v>
      </c>
      <c r="B392" t="s">
        <v>370</v>
      </c>
      <c r="C392" t="s">
        <v>19</v>
      </c>
      <c r="D392" s="1">
        <v>43368</v>
      </c>
      <c r="E392" s="1">
        <v>44098</v>
      </c>
      <c r="F392" t="s">
        <v>133</v>
      </c>
      <c r="G392">
        <v>1</v>
      </c>
      <c r="H392" t="s">
        <v>21</v>
      </c>
      <c r="I392" t="s">
        <v>22</v>
      </c>
      <c r="J392" t="s">
        <v>33</v>
      </c>
      <c r="K392" t="s">
        <v>58</v>
      </c>
      <c r="L392">
        <v>83253.179999999993</v>
      </c>
      <c r="M392" s="1">
        <v>43641</v>
      </c>
      <c r="N392" t="s">
        <v>24</v>
      </c>
      <c r="O392" t="s">
        <v>25</v>
      </c>
      <c r="Q392" s="1">
        <v>43852</v>
      </c>
    </row>
    <row r="393" spans="1:17" x14ac:dyDescent="0.35">
      <c r="A393" t="s">
        <v>323</v>
      </c>
      <c r="B393" t="s">
        <v>370</v>
      </c>
      <c r="C393" t="s">
        <v>19</v>
      </c>
      <c r="D393" s="1">
        <v>43368</v>
      </c>
      <c r="E393" s="1">
        <v>44098</v>
      </c>
      <c r="F393" t="s">
        <v>133</v>
      </c>
      <c r="G393">
        <v>1</v>
      </c>
      <c r="H393" t="s">
        <v>21</v>
      </c>
      <c r="I393" t="s">
        <v>22</v>
      </c>
      <c r="J393" t="s">
        <v>33</v>
      </c>
      <c r="K393" t="s">
        <v>58</v>
      </c>
      <c r="L393">
        <v>83253.179999999993</v>
      </c>
      <c r="M393" s="1">
        <v>43549</v>
      </c>
      <c r="N393" t="s">
        <v>24</v>
      </c>
      <c r="O393" t="s">
        <v>25</v>
      </c>
      <c r="Q393" s="1">
        <v>43852</v>
      </c>
    </row>
    <row r="394" spans="1:17" x14ac:dyDescent="0.35">
      <c r="A394" t="s">
        <v>323</v>
      </c>
      <c r="B394" t="s">
        <v>370</v>
      </c>
      <c r="C394" t="s">
        <v>19</v>
      </c>
      <c r="D394" s="1">
        <v>43368</v>
      </c>
      <c r="E394" s="1">
        <v>44098</v>
      </c>
      <c r="F394" t="s">
        <v>133</v>
      </c>
      <c r="G394">
        <v>1</v>
      </c>
      <c r="H394" t="s">
        <v>21</v>
      </c>
      <c r="I394" t="s">
        <v>22</v>
      </c>
      <c r="J394" t="s">
        <v>33</v>
      </c>
      <c r="K394" t="s">
        <v>58</v>
      </c>
      <c r="L394">
        <v>83253.179999999993</v>
      </c>
      <c r="M394" s="1">
        <v>43459</v>
      </c>
      <c r="N394" t="s">
        <v>24</v>
      </c>
      <c r="O394" t="s">
        <v>25</v>
      </c>
      <c r="Q394" s="1">
        <v>43852</v>
      </c>
    </row>
    <row r="395" spans="1:17" x14ac:dyDescent="0.35">
      <c r="A395" t="s">
        <v>135</v>
      </c>
      <c r="B395">
        <v>3.213400201191E+23</v>
      </c>
      <c r="C395" t="s">
        <v>19</v>
      </c>
      <c r="D395" s="1">
        <v>43677</v>
      </c>
      <c r="E395" s="1">
        <v>44042</v>
      </c>
      <c r="F395" t="s">
        <v>133</v>
      </c>
      <c r="G395">
        <v>3</v>
      </c>
      <c r="H395" t="s">
        <v>56</v>
      </c>
      <c r="I395" t="s">
        <v>22</v>
      </c>
      <c r="J395" t="s">
        <v>57</v>
      </c>
      <c r="K395" t="s">
        <v>58</v>
      </c>
      <c r="L395">
        <v>87500</v>
      </c>
      <c r="M395" s="1">
        <v>43677</v>
      </c>
      <c r="N395" t="s">
        <v>24</v>
      </c>
      <c r="O395" t="s">
        <v>23</v>
      </c>
      <c r="Q395" s="1">
        <v>43852</v>
      </c>
    </row>
    <row r="396" spans="1:17" x14ac:dyDescent="0.35">
      <c r="A396" t="s">
        <v>323</v>
      </c>
      <c r="B396" t="s">
        <v>368</v>
      </c>
      <c r="C396" t="s">
        <v>19</v>
      </c>
      <c r="D396" s="1">
        <v>43339</v>
      </c>
      <c r="E396" s="1">
        <v>44069</v>
      </c>
      <c r="F396" t="s">
        <v>133</v>
      </c>
      <c r="G396">
        <v>1</v>
      </c>
      <c r="H396" t="s">
        <v>21</v>
      </c>
      <c r="I396" t="s">
        <v>22</v>
      </c>
      <c r="J396" t="s">
        <v>33</v>
      </c>
      <c r="K396" t="s">
        <v>58</v>
      </c>
      <c r="L396">
        <v>90281.89</v>
      </c>
      <c r="M396" s="1">
        <v>43796</v>
      </c>
      <c r="N396" t="s">
        <v>24</v>
      </c>
      <c r="O396" t="s">
        <v>25</v>
      </c>
      <c r="Q396" s="1">
        <v>43852</v>
      </c>
    </row>
    <row r="397" spans="1:17" x14ac:dyDescent="0.35">
      <c r="A397" t="s">
        <v>323</v>
      </c>
      <c r="B397" t="s">
        <v>368</v>
      </c>
      <c r="C397" t="s">
        <v>19</v>
      </c>
      <c r="D397" s="1">
        <v>43339</v>
      </c>
      <c r="E397" s="1">
        <v>44069</v>
      </c>
      <c r="F397" t="s">
        <v>133</v>
      </c>
      <c r="G397">
        <v>1</v>
      </c>
      <c r="H397" t="s">
        <v>21</v>
      </c>
      <c r="I397" t="s">
        <v>22</v>
      </c>
      <c r="J397" t="s">
        <v>33</v>
      </c>
      <c r="K397" t="s">
        <v>58</v>
      </c>
      <c r="L397">
        <v>90281.89</v>
      </c>
      <c r="M397" s="1">
        <v>43704</v>
      </c>
      <c r="N397" t="s">
        <v>24</v>
      </c>
      <c r="O397" t="s">
        <v>25</v>
      </c>
      <c r="Q397" s="1">
        <v>43852</v>
      </c>
    </row>
    <row r="398" spans="1:17" x14ac:dyDescent="0.35">
      <c r="A398" t="s">
        <v>323</v>
      </c>
      <c r="B398" t="s">
        <v>368</v>
      </c>
      <c r="C398" t="s">
        <v>19</v>
      </c>
      <c r="D398" s="1">
        <v>43339</v>
      </c>
      <c r="E398" s="1">
        <v>44069</v>
      </c>
      <c r="F398" t="s">
        <v>133</v>
      </c>
      <c r="G398">
        <v>1</v>
      </c>
      <c r="H398" t="s">
        <v>21</v>
      </c>
      <c r="I398" t="s">
        <v>22</v>
      </c>
      <c r="J398" t="s">
        <v>33</v>
      </c>
      <c r="K398" t="s">
        <v>58</v>
      </c>
      <c r="L398">
        <v>90281.89</v>
      </c>
      <c r="M398" s="1">
        <v>43612</v>
      </c>
      <c r="N398" t="s">
        <v>24</v>
      </c>
      <c r="O398" t="s">
        <v>25</v>
      </c>
      <c r="Q398" s="1">
        <v>43852</v>
      </c>
    </row>
    <row r="399" spans="1:17" x14ac:dyDescent="0.35">
      <c r="A399" t="s">
        <v>323</v>
      </c>
      <c r="B399" t="s">
        <v>368</v>
      </c>
      <c r="C399" t="s">
        <v>19</v>
      </c>
      <c r="D399" s="1">
        <v>43339</v>
      </c>
      <c r="E399" s="1">
        <v>44069</v>
      </c>
      <c r="F399" t="s">
        <v>133</v>
      </c>
      <c r="G399">
        <v>1</v>
      </c>
      <c r="H399" t="s">
        <v>21</v>
      </c>
      <c r="I399" t="s">
        <v>22</v>
      </c>
      <c r="J399" t="s">
        <v>33</v>
      </c>
      <c r="K399" t="s">
        <v>58</v>
      </c>
      <c r="L399">
        <v>90281.89</v>
      </c>
      <c r="M399" s="1">
        <v>43523</v>
      </c>
      <c r="N399" t="s">
        <v>24</v>
      </c>
      <c r="O399" t="s">
        <v>25</v>
      </c>
      <c r="Q399" s="1">
        <v>43852</v>
      </c>
    </row>
    <row r="400" spans="1:17" x14ac:dyDescent="0.35">
      <c r="A400" t="s">
        <v>323</v>
      </c>
      <c r="B400" t="s">
        <v>368</v>
      </c>
      <c r="C400" t="s">
        <v>19</v>
      </c>
      <c r="D400" s="1">
        <v>43339</v>
      </c>
      <c r="E400" s="1">
        <v>44069</v>
      </c>
      <c r="F400" t="s">
        <v>133</v>
      </c>
      <c r="G400">
        <v>1</v>
      </c>
      <c r="H400" t="s">
        <v>21</v>
      </c>
      <c r="I400" t="s">
        <v>22</v>
      </c>
      <c r="J400" t="s">
        <v>33</v>
      </c>
      <c r="K400" t="s">
        <v>58</v>
      </c>
      <c r="L400">
        <v>90281.89</v>
      </c>
      <c r="M400" s="1">
        <v>43431</v>
      </c>
      <c r="N400" t="s">
        <v>24</v>
      </c>
      <c r="O400" t="s">
        <v>25</v>
      </c>
      <c r="Q400" s="1">
        <v>43852</v>
      </c>
    </row>
    <row r="401" spans="1:19" x14ac:dyDescent="0.35">
      <c r="A401" t="s">
        <v>323</v>
      </c>
      <c r="B401" t="s">
        <v>384</v>
      </c>
      <c r="C401" t="s">
        <v>19</v>
      </c>
      <c r="D401" s="1">
        <v>43556</v>
      </c>
      <c r="E401" s="1">
        <v>43921</v>
      </c>
      <c r="F401" t="s">
        <v>133</v>
      </c>
      <c r="G401">
        <v>11</v>
      </c>
      <c r="H401" t="s">
        <v>99</v>
      </c>
      <c r="I401" t="s">
        <v>22</v>
      </c>
      <c r="J401" t="s">
        <v>33</v>
      </c>
      <c r="K401" t="s">
        <v>58</v>
      </c>
      <c r="L401">
        <v>90663.25</v>
      </c>
      <c r="M401" s="1">
        <v>43556</v>
      </c>
      <c r="N401" t="s">
        <v>24</v>
      </c>
      <c r="O401" t="s">
        <v>25</v>
      </c>
      <c r="Q401" s="1">
        <v>43852</v>
      </c>
    </row>
    <row r="402" spans="1:19" x14ac:dyDescent="0.35">
      <c r="A402" t="s">
        <v>323</v>
      </c>
      <c r="B402" t="s">
        <v>388</v>
      </c>
      <c r="C402" t="s">
        <v>31</v>
      </c>
      <c r="D402" s="1">
        <v>43191</v>
      </c>
      <c r="E402" s="1">
        <v>43555</v>
      </c>
      <c r="F402" t="s">
        <v>34</v>
      </c>
      <c r="G402">
        <v>1</v>
      </c>
      <c r="H402" t="s">
        <v>21</v>
      </c>
      <c r="I402" t="s">
        <v>22</v>
      </c>
      <c r="J402" t="s">
        <v>48</v>
      </c>
      <c r="K402" t="s">
        <v>58</v>
      </c>
      <c r="L402">
        <v>96758.81</v>
      </c>
      <c r="M402" s="1">
        <v>43191</v>
      </c>
      <c r="N402" t="s">
        <v>24</v>
      </c>
      <c r="O402" t="s">
        <v>25</v>
      </c>
      <c r="Q402" s="1">
        <v>43852</v>
      </c>
    </row>
    <row r="403" spans="1:19" x14ac:dyDescent="0.35">
      <c r="A403" t="s">
        <v>323</v>
      </c>
      <c r="B403" t="s">
        <v>369</v>
      </c>
      <c r="C403" t="s">
        <v>19</v>
      </c>
      <c r="D403" s="1">
        <v>43326</v>
      </c>
      <c r="E403" s="1">
        <v>44240</v>
      </c>
      <c r="F403" t="s">
        <v>133</v>
      </c>
      <c r="G403">
        <v>1</v>
      </c>
      <c r="H403" t="s">
        <v>21</v>
      </c>
      <c r="I403" t="s">
        <v>22</v>
      </c>
      <c r="J403" t="s">
        <v>33</v>
      </c>
      <c r="K403" t="s">
        <v>58</v>
      </c>
      <c r="L403">
        <v>99839.08</v>
      </c>
      <c r="M403" s="1">
        <v>43326</v>
      </c>
      <c r="N403" t="s">
        <v>24</v>
      </c>
      <c r="O403" t="s">
        <v>25</v>
      </c>
      <c r="Q403" s="1">
        <v>43852</v>
      </c>
    </row>
    <row r="404" spans="1:19" x14ac:dyDescent="0.35">
      <c r="A404" t="s">
        <v>323</v>
      </c>
      <c r="B404" t="s">
        <v>371</v>
      </c>
      <c r="C404" t="s">
        <v>31</v>
      </c>
      <c r="D404" s="1">
        <v>43393</v>
      </c>
      <c r="E404" s="1">
        <v>43574</v>
      </c>
      <c r="F404" t="s">
        <v>133</v>
      </c>
      <c r="G404">
        <v>1</v>
      </c>
      <c r="H404" t="s">
        <v>21</v>
      </c>
      <c r="I404" t="s">
        <v>22</v>
      </c>
      <c r="J404" t="s">
        <v>33</v>
      </c>
      <c r="K404" t="s">
        <v>58</v>
      </c>
      <c r="L404">
        <v>101037</v>
      </c>
      <c r="M404" s="1">
        <v>43393</v>
      </c>
      <c r="N404" t="s">
        <v>24</v>
      </c>
      <c r="O404" t="s">
        <v>25</v>
      </c>
      <c r="Q404" s="1">
        <v>43852</v>
      </c>
    </row>
    <row r="405" spans="1:19" x14ac:dyDescent="0.35">
      <c r="A405" t="s">
        <v>242</v>
      </c>
      <c r="B405" t="s">
        <v>280</v>
      </c>
      <c r="C405" t="s">
        <v>31</v>
      </c>
      <c r="D405" s="1">
        <v>42608</v>
      </c>
      <c r="E405" s="1">
        <v>43337</v>
      </c>
      <c r="F405" t="s">
        <v>133</v>
      </c>
      <c r="G405">
        <v>1</v>
      </c>
      <c r="H405" t="s">
        <v>21</v>
      </c>
      <c r="I405" t="s">
        <v>22</v>
      </c>
      <c r="J405" t="s">
        <v>33</v>
      </c>
      <c r="K405" t="s">
        <v>58</v>
      </c>
      <c r="L405">
        <v>101109.75</v>
      </c>
      <c r="M405" s="1">
        <v>43337</v>
      </c>
      <c r="N405" t="s">
        <v>24</v>
      </c>
      <c r="O405" t="s">
        <v>177</v>
      </c>
      <c r="P405" t="s">
        <v>281</v>
      </c>
      <c r="Q405" s="1">
        <v>43852</v>
      </c>
    </row>
    <row r="406" spans="1:19" x14ac:dyDescent="0.35">
      <c r="A406" t="s">
        <v>292</v>
      </c>
      <c r="B406">
        <v>3.1030411181E+17</v>
      </c>
      <c r="C406" t="s">
        <v>31</v>
      </c>
      <c r="D406" s="1">
        <v>43191</v>
      </c>
      <c r="E406" s="1">
        <v>43555</v>
      </c>
      <c r="F406" t="s">
        <v>34</v>
      </c>
      <c r="G406">
        <v>1</v>
      </c>
      <c r="H406" t="s">
        <v>21</v>
      </c>
      <c r="I406" t="s">
        <v>22</v>
      </c>
      <c r="J406" t="s">
        <v>48</v>
      </c>
      <c r="K406" t="s">
        <v>58</v>
      </c>
      <c r="L406">
        <v>106033.91</v>
      </c>
      <c r="M406" s="1">
        <v>43191</v>
      </c>
      <c r="N406" t="s">
        <v>24</v>
      </c>
      <c r="O406" t="s">
        <v>177</v>
      </c>
      <c r="P406" t="s">
        <v>322</v>
      </c>
      <c r="Q406" s="1">
        <v>43852</v>
      </c>
    </row>
    <row r="407" spans="1:19" x14ac:dyDescent="0.35">
      <c r="A407" t="s">
        <v>323</v>
      </c>
      <c r="B407" t="s">
        <v>370</v>
      </c>
      <c r="C407" t="s">
        <v>19</v>
      </c>
      <c r="D407" s="1">
        <v>43368</v>
      </c>
      <c r="E407" s="1">
        <v>44098</v>
      </c>
      <c r="F407" t="s">
        <v>133</v>
      </c>
      <c r="G407">
        <v>1</v>
      </c>
      <c r="H407" t="s">
        <v>21</v>
      </c>
      <c r="I407" t="s">
        <v>22</v>
      </c>
      <c r="J407" t="s">
        <v>33</v>
      </c>
      <c r="K407" t="s">
        <v>58</v>
      </c>
      <c r="L407">
        <v>112986.38</v>
      </c>
      <c r="M407" s="1">
        <v>43368</v>
      </c>
      <c r="N407" t="s">
        <v>24</v>
      </c>
      <c r="O407" t="s">
        <v>25</v>
      </c>
      <c r="Q407" s="1">
        <v>43852</v>
      </c>
    </row>
    <row r="408" spans="1:19" x14ac:dyDescent="0.35">
      <c r="A408" t="s">
        <v>41</v>
      </c>
      <c r="I408" t="s">
        <v>22</v>
      </c>
      <c r="J408" t="s">
        <v>33</v>
      </c>
      <c r="K408" t="s">
        <v>58</v>
      </c>
      <c r="L408">
        <v>118000</v>
      </c>
      <c r="M408" s="1">
        <v>43539</v>
      </c>
      <c r="N408" t="s">
        <v>489</v>
      </c>
      <c r="R408">
        <v>3</v>
      </c>
      <c r="S408" t="s">
        <v>488</v>
      </c>
    </row>
    <row r="409" spans="1:19" x14ac:dyDescent="0.35">
      <c r="A409" t="s">
        <v>242</v>
      </c>
      <c r="B409">
        <v>2309003004</v>
      </c>
      <c r="C409" t="s">
        <v>19</v>
      </c>
      <c r="D409" s="1">
        <v>43249</v>
      </c>
      <c r="E409" s="1">
        <v>46535</v>
      </c>
      <c r="F409" t="s">
        <v>35</v>
      </c>
      <c r="G409">
        <v>1</v>
      </c>
      <c r="H409" t="s">
        <v>21</v>
      </c>
      <c r="I409" t="s">
        <v>22</v>
      </c>
      <c r="J409" t="s">
        <v>35</v>
      </c>
      <c r="K409" t="s">
        <v>58</v>
      </c>
      <c r="L409">
        <v>118750</v>
      </c>
      <c r="M409" s="1">
        <v>43249</v>
      </c>
      <c r="N409" t="s">
        <v>24</v>
      </c>
      <c r="O409" t="s">
        <v>25</v>
      </c>
      <c r="Q409" s="1">
        <v>43852</v>
      </c>
    </row>
    <row r="410" spans="1:19" x14ac:dyDescent="0.35">
      <c r="A410" t="s">
        <v>323</v>
      </c>
      <c r="B410" t="s">
        <v>375</v>
      </c>
      <c r="C410" t="s">
        <v>19</v>
      </c>
      <c r="D410" s="1">
        <v>43549</v>
      </c>
      <c r="E410" s="1">
        <v>44279</v>
      </c>
      <c r="F410" t="s">
        <v>133</v>
      </c>
      <c r="G410">
        <v>1</v>
      </c>
      <c r="H410" t="s">
        <v>21</v>
      </c>
      <c r="I410" t="s">
        <v>22</v>
      </c>
      <c r="J410" t="s">
        <v>33</v>
      </c>
      <c r="K410" t="s">
        <v>58</v>
      </c>
      <c r="L410">
        <v>120474.73</v>
      </c>
      <c r="M410" s="1">
        <v>44173</v>
      </c>
      <c r="N410" t="s">
        <v>24</v>
      </c>
      <c r="O410" t="s">
        <v>25</v>
      </c>
      <c r="Q410" s="1">
        <v>43852</v>
      </c>
    </row>
    <row r="411" spans="1:19" x14ac:dyDescent="0.35">
      <c r="A411" t="s">
        <v>323</v>
      </c>
      <c r="B411" t="s">
        <v>375</v>
      </c>
      <c r="C411" t="s">
        <v>19</v>
      </c>
      <c r="D411" s="1">
        <v>43549</v>
      </c>
      <c r="E411" s="1">
        <v>44279</v>
      </c>
      <c r="F411" t="s">
        <v>133</v>
      </c>
      <c r="G411">
        <v>1</v>
      </c>
      <c r="H411" t="s">
        <v>21</v>
      </c>
      <c r="I411" t="s">
        <v>22</v>
      </c>
      <c r="J411" t="s">
        <v>33</v>
      </c>
      <c r="K411" t="s">
        <v>58</v>
      </c>
      <c r="L411">
        <v>120474.73</v>
      </c>
      <c r="M411" s="1">
        <v>44173</v>
      </c>
      <c r="N411" t="s">
        <v>24</v>
      </c>
      <c r="O411" t="s">
        <v>25</v>
      </c>
      <c r="Q411" s="1">
        <v>43852</v>
      </c>
    </row>
    <row r="412" spans="1:19" x14ac:dyDescent="0.35">
      <c r="A412" t="s">
        <v>323</v>
      </c>
      <c r="B412">
        <v>9.9000046172479996E+19</v>
      </c>
      <c r="C412" t="s">
        <v>31</v>
      </c>
      <c r="D412" s="1">
        <v>42852</v>
      </c>
      <c r="E412" s="1">
        <v>43216</v>
      </c>
      <c r="F412" t="s">
        <v>34</v>
      </c>
      <c r="G412">
        <v>1</v>
      </c>
      <c r="H412" t="s">
        <v>21</v>
      </c>
      <c r="I412" t="s">
        <v>22</v>
      </c>
      <c r="J412" t="s">
        <v>33</v>
      </c>
      <c r="K412" t="s">
        <v>58</v>
      </c>
      <c r="L412">
        <v>121755.9</v>
      </c>
      <c r="M412" s="1">
        <v>42852</v>
      </c>
      <c r="N412" t="s">
        <v>24</v>
      </c>
      <c r="O412" t="s">
        <v>177</v>
      </c>
      <c r="P412" t="s">
        <v>387</v>
      </c>
      <c r="Q412" s="1">
        <v>43852</v>
      </c>
    </row>
    <row r="413" spans="1:19" x14ac:dyDescent="0.35">
      <c r="A413" t="s">
        <v>323</v>
      </c>
      <c r="B413" t="s">
        <v>368</v>
      </c>
      <c r="C413" t="s">
        <v>19</v>
      </c>
      <c r="D413" s="1">
        <v>43339</v>
      </c>
      <c r="E413" s="1">
        <v>44069</v>
      </c>
      <c r="F413" t="s">
        <v>133</v>
      </c>
      <c r="G413">
        <v>1</v>
      </c>
      <c r="H413" t="s">
        <v>21</v>
      </c>
      <c r="I413" t="s">
        <v>22</v>
      </c>
      <c r="J413" t="s">
        <v>33</v>
      </c>
      <c r="K413" t="s">
        <v>58</v>
      </c>
      <c r="L413">
        <v>122525.38</v>
      </c>
      <c r="M413" s="1">
        <v>43339</v>
      </c>
      <c r="N413" t="s">
        <v>24</v>
      </c>
      <c r="O413" t="s">
        <v>25</v>
      </c>
      <c r="Q413" s="1">
        <v>43852</v>
      </c>
    </row>
    <row r="414" spans="1:19" x14ac:dyDescent="0.35">
      <c r="A414" t="s">
        <v>135</v>
      </c>
      <c r="B414">
        <v>9.9000044190299996E+19</v>
      </c>
      <c r="C414" t="s">
        <v>19</v>
      </c>
      <c r="D414" s="1">
        <v>43580</v>
      </c>
      <c r="E414" s="1">
        <v>44310</v>
      </c>
      <c r="F414" t="s">
        <v>133</v>
      </c>
      <c r="G414">
        <v>13</v>
      </c>
      <c r="H414" t="s">
        <v>137</v>
      </c>
      <c r="I414" t="s">
        <v>22</v>
      </c>
      <c r="J414" t="s">
        <v>33</v>
      </c>
      <c r="K414" t="s">
        <v>58</v>
      </c>
      <c r="L414">
        <v>134736.13</v>
      </c>
      <c r="M414" s="1">
        <v>43580</v>
      </c>
      <c r="N414" t="s">
        <v>24</v>
      </c>
      <c r="O414" t="s">
        <v>25</v>
      </c>
      <c r="Q414" s="1">
        <v>43852</v>
      </c>
    </row>
    <row r="415" spans="1:19" x14ac:dyDescent="0.35">
      <c r="A415" t="s">
        <v>242</v>
      </c>
      <c r="B415" t="s">
        <v>277</v>
      </c>
      <c r="C415" t="s">
        <v>19</v>
      </c>
      <c r="D415" s="1">
        <v>43642</v>
      </c>
      <c r="E415" s="1">
        <v>44007</v>
      </c>
      <c r="F415" t="s">
        <v>32</v>
      </c>
      <c r="G415">
        <v>11</v>
      </c>
      <c r="H415" t="s">
        <v>99</v>
      </c>
      <c r="I415" t="s">
        <v>22</v>
      </c>
      <c r="J415" t="s">
        <v>33</v>
      </c>
      <c r="K415" t="s">
        <v>58</v>
      </c>
      <c r="L415">
        <v>137712.39000000001</v>
      </c>
      <c r="M415" s="1">
        <v>43642</v>
      </c>
      <c r="N415" t="s">
        <v>24</v>
      </c>
      <c r="O415" t="s">
        <v>25</v>
      </c>
      <c r="Q415" s="1">
        <v>43852</v>
      </c>
    </row>
    <row r="416" spans="1:19" x14ac:dyDescent="0.35">
      <c r="A416" t="s">
        <v>17</v>
      </c>
      <c r="I416" t="s">
        <v>22</v>
      </c>
      <c r="J416" t="s">
        <v>33</v>
      </c>
      <c r="K416" t="s">
        <v>58</v>
      </c>
      <c r="L416">
        <v>139240</v>
      </c>
      <c r="M416" s="1">
        <v>43486</v>
      </c>
      <c r="N416" t="s">
        <v>489</v>
      </c>
      <c r="R416">
        <v>3</v>
      </c>
      <c r="S416" t="s">
        <v>488</v>
      </c>
    </row>
    <row r="417" spans="1:19" x14ac:dyDescent="0.35">
      <c r="A417" t="s">
        <v>17</v>
      </c>
      <c r="I417" t="s">
        <v>22</v>
      </c>
      <c r="J417" t="s">
        <v>33</v>
      </c>
      <c r="K417" t="s">
        <v>58</v>
      </c>
      <c r="L417">
        <v>139240</v>
      </c>
      <c r="M417" s="1">
        <v>43663</v>
      </c>
      <c r="N417" t="s">
        <v>489</v>
      </c>
      <c r="R417">
        <v>3</v>
      </c>
      <c r="S417" t="s">
        <v>488</v>
      </c>
    </row>
    <row r="418" spans="1:19" x14ac:dyDescent="0.35">
      <c r="A418" t="s">
        <v>323</v>
      </c>
      <c r="B418" t="s">
        <v>375</v>
      </c>
      <c r="C418" t="s">
        <v>19</v>
      </c>
      <c r="D418" s="1">
        <v>43549</v>
      </c>
      <c r="E418" s="1">
        <v>44279</v>
      </c>
      <c r="F418" t="s">
        <v>133</v>
      </c>
      <c r="G418">
        <v>1</v>
      </c>
      <c r="H418" t="s">
        <v>21</v>
      </c>
      <c r="I418" t="s">
        <v>22</v>
      </c>
      <c r="J418" t="s">
        <v>33</v>
      </c>
      <c r="K418" t="s">
        <v>58</v>
      </c>
      <c r="L418">
        <v>153332.03</v>
      </c>
      <c r="M418" s="1">
        <v>43757</v>
      </c>
      <c r="N418" t="s">
        <v>24</v>
      </c>
      <c r="O418" t="s">
        <v>25</v>
      </c>
      <c r="Q418" s="1">
        <v>43852</v>
      </c>
    </row>
    <row r="419" spans="1:19" x14ac:dyDescent="0.35">
      <c r="A419" t="s">
        <v>323</v>
      </c>
      <c r="B419" t="s">
        <v>375</v>
      </c>
      <c r="C419" t="s">
        <v>19</v>
      </c>
      <c r="D419" s="1">
        <v>43549</v>
      </c>
      <c r="E419" s="1">
        <v>44279</v>
      </c>
      <c r="F419" t="s">
        <v>133</v>
      </c>
      <c r="G419">
        <v>1</v>
      </c>
      <c r="H419" t="s">
        <v>21</v>
      </c>
      <c r="I419" t="s">
        <v>22</v>
      </c>
      <c r="J419" t="s">
        <v>33</v>
      </c>
      <c r="K419" t="s">
        <v>58</v>
      </c>
      <c r="L419">
        <v>153332.03</v>
      </c>
      <c r="M419" s="1">
        <v>43653</v>
      </c>
      <c r="N419" t="s">
        <v>24</v>
      </c>
      <c r="O419" t="s">
        <v>25</v>
      </c>
      <c r="Q419" s="1">
        <v>43852</v>
      </c>
    </row>
    <row r="420" spans="1:19" x14ac:dyDescent="0.35">
      <c r="A420" t="s">
        <v>323</v>
      </c>
      <c r="B420" t="s">
        <v>375</v>
      </c>
      <c r="C420" t="s">
        <v>19</v>
      </c>
      <c r="D420" s="1">
        <v>43549</v>
      </c>
      <c r="E420" s="1">
        <v>44279</v>
      </c>
      <c r="F420" t="s">
        <v>133</v>
      </c>
      <c r="G420">
        <v>1</v>
      </c>
      <c r="H420" t="s">
        <v>21</v>
      </c>
      <c r="I420" t="s">
        <v>22</v>
      </c>
      <c r="J420" t="s">
        <v>33</v>
      </c>
      <c r="K420" t="s">
        <v>58</v>
      </c>
      <c r="L420">
        <v>153332.03</v>
      </c>
      <c r="M420" s="1">
        <v>44069</v>
      </c>
      <c r="N420" t="s">
        <v>24</v>
      </c>
      <c r="O420" t="s">
        <v>25</v>
      </c>
      <c r="Q420" s="1">
        <v>43852</v>
      </c>
    </row>
    <row r="421" spans="1:19" x14ac:dyDescent="0.35">
      <c r="A421" t="s">
        <v>323</v>
      </c>
      <c r="B421" t="s">
        <v>375</v>
      </c>
      <c r="C421" t="s">
        <v>19</v>
      </c>
      <c r="D421" s="1">
        <v>43549</v>
      </c>
      <c r="E421" s="1">
        <v>44279</v>
      </c>
      <c r="F421" t="s">
        <v>133</v>
      </c>
      <c r="G421">
        <v>1</v>
      </c>
      <c r="H421" t="s">
        <v>21</v>
      </c>
      <c r="I421" t="s">
        <v>22</v>
      </c>
      <c r="J421" t="s">
        <v>33</v>
      </c>
      <c r="K421" t="s">
        <v>58</v>
      </c>
      <c r="L421">
        <v>153332.03</v>
      </c>
      <c r="M421" s="1">
        <v>43965</v>
      </c>
      <c r="N421" t="s">
        <v>24</v>
      </c>
      <c r="O421" t="s">
        <v>25</v>
      </c>
      <c r="Q421" s="1">
        <v>43852</v>
      </c>
    </row>
    <row r="422" spans="1:19" x14ac:dyDescent="0.35">
      <c r="A422" t="s">
        <v>323</v>
      </c>
      <c r="B422" t="s">
        <v>375</v>
      </c>
      <c r="C422" t="s">
        <v>19</v>
      </c>
      <c r="D422" s="1">
        <v>43549</v>
      </c>
      <c r="E422" s="1">
        <v>44279</v>
      </c>
      <c r="F422" t="s">
        <v>133</v>
      </c>
      <c r="G422">
        <v>1</v>
      </c>
      <c r="H422" t="s">
        <v>21</v>
      </c>
      <c r="I422" t="s">
        <v>22</v>
      </c>
      <c r="J422" t="s">
        <v>33</v>
      </c>
      <c r="K422" t="s">
        <v>58</v>
      </c>
      <c r="L422">
        <v>153332.03</v>
      </c>
      <c r="M422" s="1">
        <v>43861</v>
      </c>
      <c r="N422" t="s">
        <v>24</v>
      </c>
      <c r="O422" t="s">
        <v>25</v>
      </c>
      <c r="Q422" s="1">
        <v>43852</v>
      </c>
    </row>
    <row r="423" spans="1:19" x14ac:dyDescent="0.35">
      <c r="A423" t="s">
        <v>242</v>
      </c>
      <c r="B423" t="s">
        <v>265</v>
      </c>
      <c r="C423" t="s">
        <v>19</v>
      </c>
      <c r="D423" s="1">
        <v>43560</v>
      </c>
      <c r="E423" s="1">
        <v>46116</v>
      </c>
      <c r="F423" t="s">
        <v>35</v>
      </c>
      <c r="G423">
        <v>1</v>
      </c>
      <c r="H423" t="s">
        <v>21</v>
      </c>
      <c r="I423" t="s">
        <v>22</v>
      </c>
      <c r="J423" t="s">
        <v>35</v>
      </c>
      <c r="K423" t="s">
        <v>58</v>
      </c>
      <c r="L423">
        <v>162500</v>
      </c>
      <c r="M423" s="1">
        <v>43560</v>
      </c>
      <c r="N423" t="s">
        <v>24</v>
      </c>
      <c r="O423" t="s">
        <v>25</v>
      </c>
      <c r="Q423" s="1">
        <v>43852</v>
      </c>
    </row>
    <row r="424" spans="1:19" x14ac:dyDescent="0.35">
      <c r="A424" t="s">
        <v>323</v>
      </c>
      <c r="B424" t="s">
        <v>375</v>
      </c>
      <c r="C424" t="s">
        <v>19</v>
      </c>
      <c r="D424" s="1">
        <v>43549</v>
      </c>
      <c r="E424" s="1">
        <v>44279</v>
      </c>
      <c r="F424" t="s">
        <v>133</v>
      </c>
      <c r="G424">
        <v>1</v>
      </c>
      <c r="H424" t="s">
        <v>21</v>
      </c>
      <c r="I424" t="s">
        <v>22</v>
      </c>
      <c r="J424" t="s">
        <v>33</v>
      </c>
      <c r="K424" t="s">
        <v>58</v>
      </c>
      <c r="L424">
        <v>208093.46</v>
      </c>
      <c r="M424" s="1">
        <v>43549</v>
      </c>
      <c r="N424" t="s">
        <v>24</v>
      </c>
      <c r="O424" t="s">
        <v>25</v>
      </c>
      <c r="Q424" s="1">
        <v>43852</v>
      </c>
    </row>
    <row r="425" spans="1:19" x14ac:dyDescent="0.35">
      <c r="A425" t="s">
        <v>242</v>
      </c>
      <c r="B425" t="s">
        <v>266</v>
      </c>
      <c r="C425" t="s">
        <v>19</v>
      </c>
      <c r="D425" s="1">
        <v>43573</v>
      </c>
      <c r="E425" s="1">
        <v>45947</v>
      </c>
      <c r="F425" t="s">
        <v>35</v>
      </c>
      <c r="G425">
        <v>1</v>
      </c>
      <c r="H425" t="s">
        <v>21</v>
      </c>
      <c r="I425" t="s">
        <v>22</v>
      </c>
      <c r="J425" t="s">
        <v>35</v>
      </c>
      <c r="K425" t="s">
        <v>58</v>
      </c>
      <c r="L425">
        <v>250000</v>
      </c>
      <c r="M425" s="1">
        <v>43573</v>
      </c>
      <c r="N425" t="s">
        <v>24</v>
      </c>
      <c r="O425" t="s">
        <v>25</v>
      </c>
      <c r="Q425" s="1">
        <v>43852</v>
      </c>
    </row>
    <row r="426" spans="1:19" x14ac:dyDescent="0.35">
      <c r="A426" t="s">
        <v>323</v>
      </c>
      <c r="B426">
        <v>9.9000011170100003E+19</v>
      </c>
      <c r="C426" t="s">
        <v>31</v>
      </c>
      <c r="D426" s="1">
        <v>43101</v>
      </c>
      <c r="E426" s="1">
        <v>43465</v>
      </c>
      <c r="F426" t="s">
        <v>32</v>
      </c>
      <c r="G426">
        <v>1</v>
      </c>
      <c r="H426" t="s">
        <v>21</v>
      </c>
      <c r="I426" t="s">
        <v>22</v>
      </c>
      <c r="J426" t="s">
        <v>33</v>
      </c>
      <c r="K426" t="s">
        <v>58</v>
      </c>
      <c r="L426">
        <v>349157.16</v>
      </c>
      <c r="M426" s="1">
        <v>43101</v>
      </c>
      <c r="N426" t="s">
        <v>24</v>
      </c>
      <c r="O426" t="s">
        <v>177</v>
      </c>
      <c r="P426" t="s">
        <v>178</v>
      </c>
      <c r="Q426" s="1">
        <v>43852</v>
      </c>
    </row>
    <row r="427" spans="1:19" x14ac:dyDescent="0.35">
      <c r="A427" t="s">
        <v>323</v>
      </c>
      <c r="B427">
        <v>9.9000011160099996E+19</v>
      </c>
      <c r="C427" t="s">
        <v>31</v>
      </c>
      <c r="D427" s="1">
        <v>42735</v>
      </c>
      <c r="E427" s="1">
        <v>43099</v>
      </c>
      <c r="F427" t="s">
        <v>32</v>
      </c>
      <c r="G427">
        <v>1</v>
      </c>
      <c r="H427" t="s">
        <v>21</v>
      </c>
      <c r="I427" t="s">
        <v>22</v>
      </c>
      <c r="J427" t="s">
        <v>33</v>
      </c>
      <c r="K427" t="s">
        <v>58</v>
      </c>
      <c r="L427">
        <v>377079.15</v>
      </c>
      <c r="M427" s="1">
        <v>42735</v>
      </c>
      <c r="N427" t="s">
        <v>24</v>
      </c>
      <c r="O427" t="s">
        <v>177</v>
      </c>
      <c r="P427" t="s">
        <v>178</v>
      </c>
      <c r="Q427" s="1">
        <v>43852</v>
      </c>
    </row>
    <row r="428" spans="1:19" x14ac:dyDescent="0.35">
      <c r="A428" t="s">
        <v>323</v>
      </c>
      <c r="B428" t="s">
        <v>353</v>
      </c>
      <c r="C428" t="s">
        <v>19</v>
      </c>
      <c r="D428" s="1">
        <v>43466</v>
      </c>
      <c r="E428" s="1">
        <v>43830</v>
      </c>
      <c r="F428" t="s">
        <v>32</v>
      </c>
      <c r="G428">
        <v>1</v>
      </c>
      <c r="H428" t="s">
        <v>21</v>
      </c>
      <c r="I428" t="s">
        <v>22</v>
      </c>
      <c r="J428" t="s">
        <v>33</v>
      </c>
      <c r="K428" t="s">
        <v>58</v>
      </c>
      <c r="L428">
        <v>399509.89</v>
      </c>
      <c r="M428" s="1">
        <v>43466</v>
      </c>
      <c r="N428" t="s">
        <v>24</v>
      </c>
      <c r="O428" t="s">
        <v>23</v>
      </c>
      <c r="Q428" s="1">
        <v>43852</v>
      </c>
    </row>
    <row r="429" spans="1:19" x14ac:dyDescent="0.35">
      <c r="A429" t="s">
        <v>468</v>
      </c>
      <c r="B429">
        <v>52971603</v>
      </c>
      <c r="C429" t="s">
        <v>31</v>
      </c>
      <c r="D429" s="1">
        <v>43263</v>
      </c>
      <c r="E429" s="1">
        <v>43627</v>
      </c>
      <c r="F429" t="s">
        <v>38</v>
      </c>
      <c r="G429">
        <v>10</v>
      </c>
      <c r="H429" t="s">
        <v>39</v>
      </c>
      <c r="I429" t="s">
        <v>22</v>
      </c>
      <c r="J429" t="s">
        <v>40</v>
      </c>
      <c r="K429" t="s">
        <v>58</v>
      </c>
      <c r="M429" s="1">
        <v>43318</v>
      </c>
      <c r="N429" t="s">
        <v>44</v>
      </c>
      <c r="O429" t="s">
        <v>177</v>
      </c>
      <c r="Q429" s="1">
        <v>43852</v>
      </c>
    </row>
    <row r="430" spans="1:19" x14ac:dyDescent="0.35">
      <c r="A430" t="s">
        <v>242</v>
      </c>
      <c r="B430" t="s">
        <v>290</v>
      </c>
      <c r="C430" t="s">
        <v>19</v>
      </c>
      <c r="D430" s="1">
        <v>42634</v>
      </c>
      <c r="E430" s="1">
        <v>44002</v>
      </c>
      <c r="F430" t="s">
        <v>133</v>
      </c>
      <c r="G430">
        <v>1</v>
      </c>
      <c r="H430" t="s">
        <v>21</v>
      </c>
      <c r="I430" t="s">
        <v>22</v>
      </c>
      <c r="J430" t="s">
        <v>33</v>
      </c>
      <c r="K430" t="s">
        <v>58</v>
      </c>
      <c r="M430" s="1">
        <v>43455</v>
      </c>
      <c r="N430" t="s">
        <v>44</v>
      </c>
      <c r="O430" t="s">
        <v>43</v>
      </c>
      <c r="Q430" s="1">
        <v>43852</v>
      </c>
    </row>
    <row r="431" spans="1:19" x14ac:dyDescent="0.35">
      <c r="A431" t="s">
        <v>242</v>
      </c>
      <c r="B431" t="s">
        <v>290</v>
      </c>
      <c r="C431" t="s">
        <v>19</v>
      </c>
      <c r="D431" s="1">
        <v>42634</v>
      </c>
      <c r="E431" s="1">
        <v>44002</v>
      </c>
      <c r="F431" t="s">
        <v>133</v>
      </c>
      <c r="G431">
        <v>1</v>
      </c>
      <c r="H431" t="s">
        <v>21</v>
      </c>
      <c r="I431" t="s">
        <v>22</v>
      </c>
      <c r="J431" t="s">
        <v>33</v>
      </c>
      <c r="K431" t="s">
        <v>58</v>
      </c>
      <c r="M431" s="1">
        <v>43364</v>
      </c>
      <c r="N431" t="s">
        <v>44</v>
      </c>
      <c r="O431" t="s">
        <v>43</v>
      </c>
      <c r="Q431" s="1">
        <v>43852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87FA4-F6E2-4AAC-85BA-17713200777D}">
  <dimension ref="A1:Q428"/>
  <sheetViews>
    <sheetView workbookViewId="0"/>
  </sheetViews>
  <sheetFormatPr defaultRowHeight="14.5" x14ac:dyDescent="0.35"/>
  <cols>
    <col min="1" max="1" width="36.7265625" bestFit="1" customWidth="1"/>
    <col min="2" max="2" width="53.81640625" bestFit="1" customWidth="1"/>
    <col min="3" max="3" width="37.453125" bestFit="1" customWidth="1"/>
    <col min="4" max="4" width="41.1796875" bestFit="1" customWidth="1"/>
    <col min="5" max="5" width="40.36328125" bestFit="1" customWidth="1"/>
    <col min="6" max="6" width="39" bestFit="1" customWidth="1"/>
    <col min="7" max="7" width="35.26953125" bestFit="1" customWidth="1"/>
    <col min="8" max="8" width="38.90625" bestFit="1" customWidth="1"/>
    <col min="9" max="9" width="38" bestFit="1" customWidth="1"/>
    <col min="10" max="10" width="39.1796875" bestFit="1" customWidth="1"/>
    <col min="11" max="11" width="37.453125" bestFit="1" customWidth="1"/>
    <col min="12" max="12" width="33.1796875" bestFit="1" customWidth="1"/>
    <col min="13" max="13" width="41.6328125" bestFit="1" customWidth="1"/>
    <col min="14" max="14" width="48.81640625" bestFit="1" customWidth="1"/>
    <col min="15" max="15" width="39.36328125" bestFit="1" customWidth="1"/>
    <col min="16" max="16" width="38.6328125" bestFit="1" customWidth="1"/>
    <col min="17" max="17" width="42.453125" bestFit="1" customWidth="1"/>
  </cols>
  <sheetData>
    <row r="1" spans="1:17" x14ac:dyDescent="0.35">
      <c r="A1" s="16" t="s">
        <v>769</v>
      </c>
    </row>
    <row r="3" spans="1:17" x14ac:dyDescent="0.35">
      <c r="A3" t="s">
        <v>706</v>
      </c>
      <c r="B3" t="s">
        <v>707</v>
      </c>
      <c r="C3" t="s">
        <v>708</v>
      </c>
      <c r="D3" t="s">
        <v>709</v>
      </c>
      <c r="E3" t="s">
        <v>710</v>
      </c>
      <c r="F3" t="s">
        <v>711</v>
      </c>
      <c r="G3" t="s">
        <v>712</v>
      </c>
      <c r="H3" t="s">
        <v>713</v>
      </c>
      <c r="I3" t="s">
        <v>714</v>
      </c>
      <c r="J3" t="s">
        <v>715</v>
      </c>
      <c r="K3" t="s">
        <v>716</v>
      </c>
      <c r="L3" t="s">
        <v>717</v>
      </c>
      <c r="M3" t="s">
        <v>718</v>
      </c>
      <c r="N3" t="s">
        <v>719</v>
      </c>
      <c r="O3" t="s">
        <v>720</v>
      </c>
      <c r="P3" t="s">
        <v>721</v>
      </c>
      <c r="Q3" t="s">
        <v>722</v>
      </c>
    </row>
    <row r="4" spans="1:17" x14ac:dyDescent="0.35">
      <c r="A4" t="s">
        <v>55</v>
      </c>
      <c r="B4" t="s">
        <v>723</v>
      </c>
      <c r="C4" t="s">
        <v>19</v>
      </c>
      <c r="D4" s="1">
        <v>43703</v>
      </c>
      <c r="E4" s="1">
        <v>44068</v>
      </c>
      <c r="F4" t="s">
        <v>34</v>
      </c>
      <c r="G4">
        <v>3</v>
      </c>
      <c r="H4" t="s">
        <v>56</v>
      </c>
      <c r="I4" t="s">
        <v>22</v>
      </c>
      <c r="J4" t="s">
        <v>57</v>
      </c>
      <c r="K4" t="s">
        <v>58</v>
      </c>
      <c r="L4">
        <v>2089.25</v>
      </c>
      <c r="M4" s="1">
        <v>43703</v>
      </c>
      <c r="N4" t="s">
        <v>24</v>
      </c>
      <c r="O4" t="s">
        <v>25</v>
      </c>
      <c r="Q4" s="1">
        <v>43852</v>
      </c>
    </row>
    <row r="5" spans="1:17" x14ac:dyDescent="0.35">
      <c r="A5" t="s">
        <v>55</v>
      </c>
      <c r="B5" t="s">
        <v>59</v>
      </c>
      <c r="C5" t="s">
        <v>19</v>
      </c>
      <c r="D5" s="1">
        <v>43466</v>
      </c>
      <c r="E5" s="1">
        <v>43830</v>
      </c>
      <c r="F5" t="s">
        <v>20</v>
      </c>
      <c r="G5">
        <v>3</v>
      </c>
      <c r="H5" t="s">
        <v>56</v>
      </c>
      <c r="I5" t="s">
        <v>22</v>
      </c>
      <c r="J5" t="s">
        <v>57</v>
      </c>
      <c r="K5" t="s">
        <v>58</v>
      </c>
      <c r="L5">
        <v>21768.61</v>
      </c>
      <c r="M5" s="1">
        <v>43466</v>
      </c>
      <c r="N5" t="s">
        <v>24</v>
      </c>
      <c r="O5" t="s">
        <v>25</v>
      </c>
      <c r="Q5" s="1">
        <v>43852</v>
      </c>
    </row>
    <row r="6" spans="1:17" x14ac:dyDescent="0.35">
      <c r="A6" t="s">
        <v>55</v>
      </c>
      <c r="B6" t="s">
        <v>60</v>
      </c>
      <c r="C6" t="s">
        <v>19</v>
      </c>
      <c r="D6" s="1">
        <v>43466</v>
      </c>
      <c r="E6" s="1">
        <v>43830</v>
      </c>
      <c r="F6" t="s">
        <v>35</v>
      </c>
      <c r="G6">
        <v>3</v>
      </c>
      <c r="H6" t="s">
        <v>56</v>
      </c>
      <c r="I6" t="s">
        <v>22</v>
      </c>
      <c r="J6" t="s">
        <v>57</v>
      </c>
      <c r="K6" t="s">
        <v>58</v>
      </c>
      <c r="L6">
        <v>12019.2</v>
      </c>
      <c r="M6" s="1">
        <v>43466</v>
      </c>
      <c r="N6" t="s">
        <v>24</v>
      </c>
      <c r="O6" t="s">
        <v>25</v>
      </c>
      <c r="Q6" s="1">
        <v>43852</v>
      </c>
    </row>
    <row r="7" spans="1:17" x14ac:dyDescent="0.35">
      <c r="A7" t="s">
        <v>67</v>
      </c>
      <c r="B7" t="s">
        <v>724</v>
      </c>
      <c r="C7" t="s">
        <v>19</v>
      </c>
      <c r="D7" s="1">
        <v>43186</v>
      </c>
      <c r="E7" s="1">
        <v>43550</v>
      </c>
      <c r="F7" t="s">
        <v>32</v>
      </c>
      <c r="G7">
        <v>1</v>
      </c>
      <c r="H7" t="s">
        <v>21</v>
      </c>
      <c r="I7" t="s">
        <v>22</v>
      </c>
      <c r="J7" t="s">
        <v>48</v>
      </c>
      <c r="K7" t="s">
        <v>58</v>
      </c>
      <c r="L7">
        <v>566.25</v>
      </c>
      <c r="M7" s="1">
        <v>43186</v>
      </c>
      <c r="N7" t="s">
        <v>24</v>
      </c>
      <c r="O7" t="s">
        <v>25</v>
      </c>
      <c r="Q7" s="1">
        <v>43852</v>
      </c>
    </row>
    <row r="8" spans="1:17" x14ac:dyDescent="0.35">
      <c r="A8" t="s">
        <v>82</v>
      </c>
      <c r="B8" t="s">
        <v>101</v>
      </c>
      <c r="C8" t="s">
        <v>19</v>
      </c>
      <c r="D8" s="1">
        <v>43337</v>
      </c>
      <c r="E8" s="1">
        <v>43701</v>
      </c>
      <c r="F8" t="s">
        <v>32</v>
      </c>
      <c r="G8">
        <v>1</v>
      </c>
      <c r="H8" t="s">
        <v>21</v>
      </c>
      <c r="I8" t="s">
        <v>22</v>
      </c>
      <c r="J8" t="s">
        <v>48</v>
      </c>
      <c r="K8" t="s">
        <v>58</v>
      </c>
      <c r="L8">
        <v>2116.48</v>
      </c>
      <c r="M8" s="1">
        <v>43337</v>
      </c>
      <c r="N8" t="s">
        <v>24</v>
      </c>
      <c r="O8" t="s">
        <v>25</v>
      </c>
      <c r="Q8" s="1">
        <v>43852</v>
      </c>
    </row>
    <row r="9" spans="1:17" x14ac:dyDescent="0.35">
      <c r="A9" t="s">
        <v>103</v>
      </c>
      <c r="B9" t="s">
        <v>105</v>
      </c>
      <c r="C9" t="s">
        <v>19</v>
      </c>
      <c r="D9" s="1">
        <v>43555</v>
      </c>
      <c r="E9" s="1">
        <v>43920</v>
      </c>
      <c r="F9" t="s">
        <v>35</v>
      </c>
      <c r="G9">
        <v>6</v>
      </c>
      <c r="H9" t="s">
        <v>77</v>
      </c>
      <c r="I9" t="s">
        <v>22</v>
      </c>
      <c r="J9" t="s">
        <v>35</v>
      </c>
      <c r="K9" t="s">
        <v>58</v>
      </c>
      <c r="L9">
        <v>28087.5</v>
      </c>
      <c r="M9" s="1">
        <v>43555</v>
      </c>
      <c r="N9" t="s">
        <v>24</v>
      </c>
      <c r="O9" t="s">
        <v>25</v>
      </c>
      <c r="Q9" s="1">
        <v>43852</v>
      </c>
    </row>
    <row r="10" spans="1:17" x14ac:dyDescent="0.35">
      <c r="A10" t="s">
        <v>106</v>
      </c>
      <c r="B10" t="s">
        <v>108</v>
      </c>
      <c r="C10" t="s">
        <v>19</v>
      </c>
      <c r="D10" s="1">
        <v>43377</v>
      </c>
      <c r="E10" s="1">
        <v>43741</v>
      </c>
      <c r="F10" t="s">
        <v>35</v>
      </c>
      <c r="G10">
        <v>1</v>
      </c>
      <c r="H10" t="s">
        <v>21</v>
      </c>
      <c r="I10" t="s">
        <v>22</v>
      </c>
      <c r="J10" t="s">
        <v>35</v>
      </c>
      <c r="K10" t="s">
        <v>58</v>
      </c>
      <c r="L10">
        <v>18750</v>
      </c>
      <c r="M10" s="1">
        <v>43377</v>
      </c>
      <c r="N10" t="s">
        <v>24</v>
      </c>
      <c r="O10" t="s">
        <v>25</v>
      </c>
      <c r="Q10" s="1">
        <v>43852</v>
      </c>
    </row>
    <row r="11" spans="1:17" x14ac:dyDescent="0.35">
      <c r="A11" t="s">
        <v>110</v>
      </c>
      <c r="B11" t="s">
        <v>116</v>
      </c>
      <c r="C11" t="s">
        <v>19</v>
      </c>
      <c r="D11" s="1">
        <v>43160</v>
      </c>
      <c r="E11" s="1">
        <v>43524</v>
      </c>
      <c r="F11" t="s">
        <v>34</v>
      </c>
      <c r="G11">
        <v>5</v>
      </c>
      <c r="H11" t="s">
        <v>96</v>
      </c>
      <c r="I11" t="s">
        <v>22</v>
      </c>
      <c r="J11" t="s">
        <v>54</v>
      </c>
      <c r="K11" t="s">
        <v>58</v>
      </c>
      <c r="L11">
        <v>417</v>
      </c>
      <c r="M11" s="1">
        <v>43160</v>
      </c>
      <c r="N11" t="s">
        <v>24</v>
      </c>
      <c r="O11" t="s">
        <v>25</v>
      </c>
      <c r="Q11" s="1">
        <v>43852</v>
      </c>
    </row>
    <row r="12" spans="1:17" x14ac:dyDescent="0.35">
      <c r="A12" t="s">
        <v>124</v>
      </c>
      <c r="B12" t="s">
        <v>723</v>
      </c>
      <c r="C12" t="s">
        <v>19</v>
      </c>
      <c r="D12" s="1">
        <v>43703</v>
      </c>
      <c r="E12" s="1">
        <v>44068</v>
      </c>
      <c r="F12" t="s">
        <v>34</v>
      </c>
      <c r="G12">
        <v>3</v>
      </c>
      <c r="H12" t="s">
        <v>56</v>
      </c>
      <c r="I12" t="s">
        <v>22</v>
      </c>
      <c r="J12" t="s">
        <v>57</v>
      </c>
      <c r="K12" t="s">
        <v>58</v>
      </c>
      <c r="L12">
        <v>7022.25</v>
      </c>
      <c r="M12" s="1">
        <v>43703</v>
      </c>
      <c r="N12" t="s">
        <v>24</v>
      </c>
      <c r="O12" t="s">
        <v>25</v>
      </c>
      <c r="Q12" s="1">
        <v>43852</v>
      </c>
    </row>
    <row r="13" spans="1:17" x14ac:dyDescent="0.35">
      <c r="A13" t="s">
        <v>124</v>
      </c>
      <c r="B13" t="s">
        <v>126</v>
      </c>
      <c r="C13" t="s">
        <v>19</v>
      </c>
      <c r="D13" s="1">
        <v>43466</v>
      </c>
      <c r="E13" s="1">
        <v>43830</v>
      </c>
      <c r="F13" t="s">
        <v>20</v>
      </c>
      <c r="G13">
        <v>3</v>
      </c>
      <c r="H13" t="s">
        <v>56</v>
      </c>
      <c r="I13" t="s">
        <v>22</v>
      </c>
      <c r="J13" t="s">
        <v>57</v>
      </c>
      <c r="K13" t="s">
        <v>58</v>
      </c>
      <c r="L13">
        <v>77787.360000000001</v>
      </c>
      <c r="M13" s="1">
        <v>43466</v>
      </c>
      <c r="N13" t="s">
        <v>24</v>
      </c>
      <c r="O13" t="s">
        <v>25</v>
      </c>
      <c r="Q13" s="1">
        <v>43852</v>
      </c>
    </row>
    <row r="14" spans="1:17" x14ac:dyDescent="0.35">
      <c r="A14" t="s">
        <v>124</v>
      </c>
      <c r="B14" t="s">
        <v>127</v>
      </c>
      <c r="C14" t="s">
        <v>19</v>
      </c>
      <c r="D14" s="1">
        <v>43466</v>
      </c>
      <c r="E14" s="1">
        <v>43830</v>
      </c>
      <c r="F14" t="s">
        <v>35</v>
      </c>
      <c r="G14">
        <v>3</v>
      </c>
      <c r="H14" t="s">
        <v>56</v>
      </c>
      <c r="I14" t="s">
        <v>22</v>
      </c>
      <c r="J14" t="s">
        <v>57</v>
      </c>
      <c r="K14" t="s">
        <v>58</v>
      </c>
      <c r="L14">
        <v>30048.080000000002</v>
      </c>
      <c r="M14" s="1">
        <v>43466</v>
      </c>
      <c r="N14" t="s">
        <v>24</v>
      </c>
      <c r="O14" t="s">
        <v>25</v>
      </c>
      <c r="Q14" s="1">
        <v>43852</v>
      </c>
    </row>
    <row r="15" spans="1:17" x14ac:dyDescent="0.35">
      <c r="A15" t="s">
        <v>124</v>
      </c>
      <c r="B15" t="s">
        <v>128</v>
      </c>
      <c r="C15" t="s">
        <v>19</v>
      </c>
      <c r="D15" s="1">
        <v>43724</v>
      </c>
      <c r="E15" s="1">
        <v>44089</v>
      </c>
      <c r="F15" t="s">
        <v>38</v>
      </c>
      <c r="G15">
        <v>3</v>
      </c>
      <c r="H15" t="s">
        <v>56</v>
      </c>
      <c r="I15" t="s">
        <v>22</v>
      </c>
      <c r="J15" t="s">
        <v>57</v>
      </c>
      <c r="K15" t="s">
        <v>58</v>
      </c>
      <c r="L15">
        <v>7690.95</v>
      </c>
      <c r="M15" s="1">
        <v>43724</v>
      </c>
      <c r="N15" t="s">
        <v>24</v>
      </c>
      <c r="O15" t="s">
        <v>25</v>
      </c>
      <c r="Q15" s="1">
        <v>43852</v>
      </c>
    </row>
    <row r="16" spans="1:17" x14ac:dyDescent="0.35">
      <c r="A16" t="s">
        <v>124</v>
      </c>
      <c r="B16" t="s">
        <v>132</v>
      </c>
      <c r="C16" t="s">
        <v>19</v>
      </c>
      <c r="D16" s="1">
        <v>43066</v>
      </c>
      <c r="E16" s="1">
        <v>44161</v>
      </c>
      <c r="F16" t="s">
        <v>133</v>
      </c>
      <c r="G16">
        <v>11</v>
      </c>
      <c r="H16" t="s">
        <v>99</v>
      </c>
      <c r="I16" t="s">
        <v>22</v>
      </c>
      <c r="J16" t="s">
        <v>33</v>
      </c>
      <c r="K16" t="s">
        <v>58</v>
      </c>
      <c r="L16">
        <v>25303.02</v>
      </c>
      <c r="M16" s="1">
        <v>43247</v>
      </c>
      <c r="N16" t="s">
        <v>24</v>
      </c>
      <c r="O16" t="s">
        <v>25</v>
      </c>
      <c r="Q16" s="1">
        <v>43852</v>
      </c>
    </row>
    <row r="17" spans="1:17" x14ac:dyDescent="0.35">
      <c r="A17" t="s">
        <v>124</v>
      </c>
      <c r="B17" t="s">
        <v>132</v>
      </c>
      <c r="C17" t="s">
        <v>19</v>
      </c>
      <c r="D17" s="1">
        <v>43066</v>
      </c>
      <c r="E17" s="1">
        <v>44161</v>
      </c>
      <c r="F17" t="s">
        <v>133</v>
      </c>
      <c r="G17">
        <v>11</v>
      </c>
      <c r="H17" t="s">
        <v>99</v>
      </c>
      <c r="I17" t="s">
        <v>22</v>
      </c>
      <c r="J17" t="s">
        <v>33</v>
      </c>
      <c r="K17" t="s">
        <v>58</v>
      </c>
      <c r="L17">
        <v>25302.959999999999</v>
      </c>
      <c r="M17" s="1">
        <v>43612</v>
      </c>
      <c r="N17" t="s">
        <v>24</v>
      </c>
      <c r="O17" t="s">
        <v>25</v>
      </c>
      <c r="Q17" s="1">
        <v>43852</v>
      </c>
    </row>
    <row r="18" spans="1:17" x14ac:dyDescent="0.35">
      <c r="A18" t="s">
        <v>124</v>
      </c>
      <c r="B18" t="s">
        <v>132</v>
      </c>
      <c r="C18" t="s">
        <v>19</v>
      </c>
      <c r="D18" s="1">
        <v>43066</v>
      </c>
      <c r="E18" s="1">
        <v>44161</v>
      </c>
      <c r="F18" t="s">
        <v>133</v>
      </c>
      <c r="G18">
        <v>11</v>
      </c>
      <c r="H18" t="s">
        <v>99</v>
      </c>
      <c r="I18" t="s">
        <v>22</v>
      </c>
      <c r="J18" t="s">
        <v>33</v>
      </c>
      <c r="K18" t="s">
        <v>58</v>
      </c>
      <c r="L18">
        <v>25302.959999999999</v>
      </c>
      <c r="M18" s="1">
        <v>43704</v>
      </c>
      <c r="N18" t="s">
        <v>24</v>
      </c>
      <c r="O18" t="s">
        <v>25</v>
      </c>
      <c r="Q18" s="1">
        <v>43852</v>
      </c>
    </row>
    <row r="19" spans="1:17" x14ac:dyDescent="0.35">
      <c r="A19" t="s">
        <v>124</v>
      </c>
      <c r="B19" t="s">
        <v>132</v>
      </c>
      <c r="C19" t="s">
        <v>19</v>
      </c>
      <c r="D19" s="1">
        <v>43066</v>
      </c>
      <c r="E19" s="1">
        <v>44161</v>
      </c>
      <c r="F19" t="s">
        <v>133</v>
      </c>
      <c r="G19">
        <v>11</v>
      </c>
      <c r="H19" t="s">
        <v>99</v>
      </c>
      <c r="I19" t="s">
        <v>22</v>
      </c>
      <c r="J19" t="s">
        <v>33</v>
      </c>
      <c r="K19" t="s">
        <v>58</v>
      </c>
      <c r="L19">
        <v>25302.959999999999</v>
      </c>
      <c r="M19" s="1">
        <v>43796</v>
      </c>
      <c r="N19" t="s">
        <v>24</v>
      </c>
      <c r="O19" t="s">
        <v>25</v>
      </c>
      <c r="Q19" s="1">
        <v>43852</v>
      </c>
    </row>
    <row r="20" spans="1:17" x14ac:dyDescent="0.35">
      <c r="A20" t="s">
        <v>124</v>
      </c>
      <c r="B20" t="s">
        <v>132</v>
      </c>
      <c r="C20" t="s">
        <v>19</v>
      </c>
      <c r="D20" s="1">
        <v>43066</v>
      </c>
      <c r="E20" s="1">
        <v>44161</v>
      </c>
      <c r="F20" t="s">
        <v>133</v>
      </c>
      <c r="G20">
        <v>11</v>
      </c>
      <c r="H20" t="s">
        <v>99</v>
      </c>
      <c r="I20" t="s">
        <v>22</v>
      </c>
      <c r="J20" t="s">
        <v>33</v>
      </c>
      <c r="K20" t="s">
        <v>58</v>
      </c>
      <c r="L20">
        <v>25302.959999999999</v>
      </c>
      <c r="M20" s="1">
        <v>43888</v>
      </c>
      <c r="N20" t="s">
        <v>24</v>
      </c>
      <c r="O20" t="s">
        <v>25</v>
      </c>
      <c r="Q20" s="1">
        <v>43852</v>
      </c>
    </row>
    <row r="21" spans="1:17" x14ac:dyDescent="0.35">
      <c r="A21" t="s">
        <v>124</v>
      </c>
      <c r="B21" t="s">
        <v>132</v>
      </c>
      <c r="C21" t="s">
        <v>19</v>
      </c>
      <c r="D21" s="1">
        <v>43066</v>
      </c>
      <c r="E21" s="1">
        <v>44161</v>
      </c>
      <c r="F21" t="s">
        <v>133</v>
      </c>
      <c r="G21">
        <v>11</v>
      </c>
      <c r="H21" t="s">
        <v>99</v>
      </c>
      <c r="I21" t="s">
        <v>22</v>
      </c>
      <c r="J21" t="s">
        <v>33</v>
      </c>
      <c r="K21" t="s">
        <v>58</v>
      </c>
      <c r="L21">
        <v>25302.959999999999</v>
      </c>
      <c r="M21" s="1">
        <v>43978</v>
      </c>
      <c r="N21" t="s">
        <v>24</v>
      </c>
      <c r="O21" t="s">
        <v>25</v>
      </c>
      <c r="Q21" s="1">
        <v>43852</v>
      </c>
    </row>
    <row r="22" spans="1:17" x14ac:dyDescent="0.35">
      <c r="A22" t="s">
        <v>124</v>
      </c>
      <c r="B22" t="s">
        <v>132</v>
      </c>
      <c r="C22" t="s">
        <v>19</v>
      </c>
      <c r="D22" s="1">
        <v>43066</v>
      </c>
      <c r="E22" s="1">
        <v>44161</v>
      </c>
      <c r="F22" t="s">
        <v>133</v>
      </c>
      <c r="G22">
        <v>11</v>
      </c>
      <c r="H22" t="s">
        <v>99</v>
      </c>
      <c r="I22" t="s">
        <v>22</v>
      </c>
      <c r="J22" t="s">
        <v>33</v>
      </c>
      <c r="K22" t="s">
        <v>58</v>
      </c>
      <c r="L22">
        <v>25302.959999999999</v>
      </c>
      <c r="M22" s="1">
        <v>43339</v>
      </c>
      <c r="N22" t="s">
        <v>24</v>
      </c>
      <c r="O22" t="s">
        <v>25</v>
      </c>
      <c r="Q22" s="1">
        <v>43852</v>
      </c>
    </row>
    <row r="23" spans="1:17" x14ac:dyDescent="0.35">
      <c r="A23" t="s">
        <v>124</v>
      </c>
      <c r="B23" t="s">
        <v>132</v>
      </c>
      <c r="C23" t="s">
        <v>19</v>
      </c>
      <c r="D23" s="1">
        <v>43066</v>
      </c>
      <c r="E23" s="1">
        <v>44161</v>
      </c>
      <c r="F23" t="s">
        <v>133</v>
      </c>
      <c r="G23">
        <v>11</v>
      </c>
      <c r="H23" t="s">
        <v>99</v>
      </c>
      <c r="I23" t="s">
        <v>22</v>
      </c>
      <c r="J23" t="s">
        <v>33</v>
      </c>
      <c r="K23" t="s">
        <v>58</v>
      </c>
      <c r="L23">
        <v>25302.959999999999</v>
      </c>
      <c r="M23" s="1">
        <v>43431</v>
      </c>
      <c r="N23" t="s">
        <v>24</v>
      </c>
      <c r="O23" t="s">
        <v>25</v>
      </c>
      <c r="Q23" s="1">
        <v>43852</v>
      </c>
    </row>
    <row r="24" spans="1:17" x14ac:dyDescent="0.35">
      <c r="A24" t="s">
        <v>124</v>
      </c>
      <c r="B24" t="s">
        <v>132</v>
      </c>
      <c r="C24" t="s">
        <v>19</v>
      </c>
      <c r="D24" s="1">
        <v>43066</v>
      </c>
      <c r="E24" s="1">
        <v>44161</v>
      </c>
      <c r="F24" t="s">
        <v>133</v>
      </c>
      <c r="G24">
        <v>11</v>
      </c>
      <c r="H24" t="s">
        <v>99</v>
      </c>
      <c r="I24" t="s">
        <v>22</v>
      </c>
      <c r="J24" t="s">
        <v>33</v>
      </c>
      <c r="K24" t="s">
        <v>58</v>
      </c>
      <c r="L24">
        <v>25302.959999999999</v>
      </c>
      <c r="M24" s="1">
        <v>43523</v>
      </c>
      <c r="N24" t="s">
        <v>24</v>
      </c>
      <c r="O24" t="s">
        <v>25</v>
      </c>
      <c r="Q24" s="1">
        <v>43852</v>
      </c>
    </row>
    <row r="25" spans="1:17" x14ac:dyDescent="0.35">
      <c r="A25" t="s">
        <v>124</v>
      </c>
      <c r="B25" t="s">
        <v>132</v>
      </c>
      <c r="C25" t="s">
        <v>19</v>
      </c>
      <c r="D25" s="1">
        <v>43066</v>
      </c>
      <c r="E25" s="1">
        <v>44161</v>
      </c>
      <c r="F25" t="s">
        <v>133</v>
      </c>
      <c r="G25">
        <v>11</v>
      </c>
      <c r="H25" t="s">
        <v>99</v>
      </c>
      <c r="I25" t="s">
        <v>22</v>
      </c>
      <c r="J25" t="s">
        <v>33</v>
      </c>
      <c r="K25" t="s">
        <v>58</v>
      </c>
      <c r="L25">
        <v>25303.02</v>
      </c>
      <c r="M25" s="1">
        <v>43158</v>
      </c>
      <c r="N25" t="s">
        <v>24</v>
      </c>
      <c r="O25" t="s">
        <v>25</v>
      </c>
      <c r="Q25" s="1">
        <v>43852</v>
      </c>
    </row>
    <row r="26" spans="1:17" x14ac:dyDescent="0.35">
      <c r="A26" t="s">
        <v>124</v>
      </c>
      <c r="B26" t="s">
        <v>132</v>
      </c>
      <c r="C26" t="s">
        <v>19</v>
      </c>
      <c r="D26" s="1">
        <v>43066</v>
      </c>
      <c r="E26" s="1">
        <v>44161</v>
      </c>
      <c r="F26" t="s">
        <v>133</v>
      </c>
      <c r="G26">
        <v>11</v>
      </c>
      <c r="H26" t="s">
        <v>99</v>
      </c>
      <c r="I26" t="s">
        <v>22</v>
      </c>
      <c r="J26" t="s">
        <v>33</v>
      </c>
      <c r="K26" t="s">
        <v>58</v>
      </c>
      <c r="L26">
        <v>39952.080000000002</v>
      </c>
      <c r="M26" s="1">
        <v>43066</v>
      </c>
      <c r="N26" t="s">
        <v>24</v>
      </c>
      <c r="O26" t="s">
        <v>25</v>
      </c>
      <c r="Q26" s="1">
        <v>43852</v>
      </c>
    </row>
    <row r="27" spans="1:17" x14ac:dyDescent="0.35">
      <c r="A27" t="s">
        <v>135</v>
      </c>
      <c r="B27" t="s">
        <v>142</v>
      </c>
      <c r="C27" t="s">
        <v>31</v>
      </c>
      <c r="D27" s="1">
        <v>43282</v>
      </c>
      <c r="E27" s="1">
        <v>43646</v>
      </c>
      <c r="F27" t="s">
        <v>34</v>
      </c>
      <c r="G27">
        <v>3</v>
      </c>
      <c r="H27" t="s">
        <v>56</v>
      </c>
      <c r="I27" t="s">
        <v>22</v>
      </c>
      <c r="J27" t="s">
        <v>57</v>
      </c>
      <c r="K27" t="s">
        <v>58</v>
      </c>
      <c r="L27">
        <v>1147.82</v>
      </c>
      <c r="M27" s="1">
        <v>43646</v>
      </c>
      <c r="N27" t="s">
        <v>24</v>
      </c>
      <c r="O27" t="s">
        <v>25</v>
      </c>
      <c r="Q27" s="1">
        <v>43852</v>
      </c>
    </row>
    <row r="28" spans="1:17" x14ac:dyDescent="0.35">
      <c r="A28" t="s">
        <v>135</v>
      </c>
      <c r="B28" t="s">
        <v>725</v>
      </c>
      <c r="C28" t="s">
        <v>31</v>
      </c>
      <c r="D28" s="1">
        <v>43175</v>
      </c>
      <c r="E28" s="1">
        <v>43539</v>
      </c>
      <c r="F28" t="s">
        <v>34</v>
      </c>
      <c r="G28">
        <v>3</v>
      </c>
      <c r="H28" t="s">
        <v>56</v>
      </c>
      <c r="I28" t="s">
        <v>22</v>
      </c>
      <c r="J28" t="s">
        <v>57</v>
      </c>
      <c r="K28" t="s">
        <v>58</v>
      </c>
      <c r="L28">
        <v>750.63</v>
      </c>
      <c r="M28" s="1">
        <v>43175</v>
      </c>
      <c r="N28" t="s">
        <v>24</v>
      </c>
      <c r="O28" t="s">
        <v>25</v>
      </c>
      <c r="Q28" s="1">
        <v>43852</v>
      </c>
    </row>
    <row r="29" spans="1:17" x14ac:dyDescent="0.35">
      <c r="A29" t="s">
        <v>135</v>
      </c>
      <c r="B29" t="s">
        <v>726</v>
      </c>
      <c r="C29" t="s">
        <v>19</v>
      </c>
      <c r="D29" s="1">
        <v>43738</v>
      </c>
      <c r="E29" s="1">
        <v>44103</v>
      </c>
      <c r="F29" t="s">
        <v>20</v>
      </c>
      <c r="G29">
        <v>3</v>
      </c>
      <c r="H29" t="s">
        <v>56</v>
      </c>
      <c r="I29" t="s">
        <v>22</v>
      </c>
      <c r="J29" t="s">
        <v>57</v>
      </c>
      <c r="K29" t="s">
        <v>58</v>
      </c>
      <c r="L29">
        <v>44259.67</v>
      </c>
      <c r="M29" s="1">
        <v>43738</v>
      </c>
      <c r="N29" t="s">
        <v>24</v>
      </c>
      <c r="O29" t="s">
        <v>25</v>
      </c>
      <c r="Q29" s="1">
        <v>43852</v>
      </c>
    </row>
    <row r="30" spans="1:17" x14ac:dyDescent="0.35">
      <c r="A30" t="s">
        <v>135</v>
      </c>
      <c r="B30" t="s">
        <v>727</v>
      </c>
      <c r="C30" t="s">
        <v>31</v>
      </c>
      <c r="D30" s="1">
        <v>43312</v>
      </c>
      <c r="E30" s="1">
        <v>43676</v>
      </c>
      <c r="F30" t="s">
        <v>133</v>
      </c>
      <c r="G30">
        <v>3</v>
      </c>
      <c r="H30" t="s">
        <v>56</v>
      </c>
      <c r="I30" t="s">
        <v>22</v>
      </c>
      <c r="J30" t="s">
        <v>57</v>
      </c>
      <c r="K30" t="s">
        <v>58</v>
      </c>
      <c r="L30">
        <v>27057.200000000001</v>
      </c>
      <c r="M30" s="1">
        <v>43312</v>
      </c>
      <c r="N30" t="s">
        <v>24</v>
      </c>
      <c r="O30" t="s">
        <v>25</v>
      </c>
      <c r="Q30" s="1">
        <v>43852</v>
      </c>
    </row>
    <row r="31" spans="1:17" x14ac:dyDescent="0.35">
      <c r="A31" t="s">
        <v>135</v>
      </c>
      <c r="B31" t="s">
        <v>727</v>
      </c>
      <c r="C31" t="s">
        <v>19</v>
      </c>
      <c r="D31" s="1">
        <v>43677</v>
      </c>
      <c r="E31" s="1">
        <v>44042</v>
      </c>
      <c r="F31" t="s">
        <v>133</v>
      </c>
      <c r="G31">
        <v>3</v>
      </c>
      <c r="H31" t="s">
        <v>56</v>
      </c>
      <c r="I31" t="s">
        <v>22</v>
      </c>
      <c r="J31" t="s">
        <v>57</v>
      </c>
      <c r="K31" t="s">
        <v>58</v>
      </c>
      <c r="L31">
        <v>87500</v>
      </c>
      <c r="M31" s="1">
        <v>43677</v>
      </c>
      <c r="N31" t="s">
        <v>24</v>
      </c>
      <c r="O31" t="s">
        <v>23</v>
      </c>
      <c r="Q31" s="1">
        <v>43852</v>
      </c>
    </row>
    <row r="32" spans="1:17" x14ac:dyDescent="0.35">
      <c r="A32" t="s">
        <v>135</v>
      </c>
      <c r="B32" t="s">
        <v>728</v>
      </c>
      <c r="C32" t="s">
        <v>19</v>
      </c>
      <c r="D32" s="1">
        <v>43738</v>
      </c>
      <c r="E32" s="1">
        <v>45929</v>
      </c>
      <c r="F32" t="s">
        <v>35</v>
      </c>
      <c r="G32">
        <v>13</v>
      </c>
      <c r="H32" t="s">
        <v>137</v>
      </c>
      <c r="I32" t="s">
        <v>22</v>
      </c>
      <c r="J32" t="s">
        <v>35</v>
      </c>
      <c r="K32" t="s">
        <v>58</v>
      </c>
      <c r="L32">
        <v>47500</v>
      </c>
      <c r="M32" s="1">
        <v>43738</v>
      </c>
      <c r="N32" t="s">
        <v>24</v>
      </c>
      <c r="O32" t="s">
        <v>25</v>
      </c>
      <c r="Q32" s="1">
        <v>43852</v>
      </c>
    </row>
    <row r="33" spans="1:17" x14ac:dyDescent="0.35">
      <c r="A33" t="s">
        <v>135</v>
      </c>
      <c r="B33" t="s">
        <v>729</v>
      </c>
      <c r="C33" t="s">
        <v>31</v>
      </c>
      <c r="D33" s="1">
        <v>43502</v>
      </c>
      <c r="E33" s="1">
        <v>43683</v>
      </c>
      <c r="F33" t="s">
        <v>34</v>
      </c>
      <c r="G33">
        <v>13</v>
      </c>
      <c r="H33" t="s">
        <v>137</v>
      </c>
      <c r="I33" t="s">
        <v>22</v>
      </c>
      <c r="J33" t="s">
        <v>35</v>
      </c>
      <c r="K33" t="s">
        <v>58</v>
      </c>
      <c r="L33">
        <v>6183.87</v>
      </c>
      <c r="M33" s="1">
        <v>43502</v>
      </c>
      <c r="N33" t="s">
        <v>24</v>
      </c>
      <c r="O33" t="s">
        <v>25</v>
      </c>
      <c r="Q33" s="1">
        <v>43852</v>
      </c>
    </row>
    <row r="34" spans="1:17" x14ac:dyDescent="0.35">
      <c r="A34" t="s">
        <v>135</v>
      </c>
      <c r="B34" t="s">
        <v>730</v>
      </c>
      <c r="C34" t="s">
        <v>19</v>
      </c>
      <c r="D34" s="1">
        <v>43684</v>
      </c>
      <c r="E34" s="1">
        <v>43867</v>
      </c>
      <c r="F34" t="s">
        <v>34</v>
      </c>
      <c r="G34">
        <v>13</v>
      </c>
      <c r="H34" t="s">
        <v>137</v>
      </c>
      <c r="I34" t="s">
        <v>22</v>
      </c>
      <c r="J34" t="s">
        <v>35</v>
      </c>
      <c r="K34" t="s">
        <v>58</v>
      </c>
      <c r="L34">
        <v>6183.87</v>
      </c>
      <c r="M34" s="1">
        <v>43684</v>
      </c>
      <c r="N34" t="s">
        <v>24</v>
      </c>
      <c r="O34" t="s">
        <v>23</v>
      </c>
      <c r="Q34" s="1">
        <v>43852</v>
      </c>
    </row>
    <row r="35" spans="1:17" x14ac:dyDescent="0.35">
      <c r="A35" t="s">
        <v>135</v>
      </c>
      <c r="B35" t="s">
        <v>731</v>
      </c>
      <c r="C35" t="s">
        <v>31</v>
      </c>
      <c r="D35" s="1">
        <v>43273</v>
      </c>
      <c r="E35" s="1">
        <v>43729</v>
      </c>
      <c r="F35" t="s">
        <v>133</v>
      </c>
      <c r="G35">
        <v>13</v>
      </c>
      <c r="H35" t="s">
        <v>137</v>
      </c>
      <c r="I35" t="s">
        <v>22</v>
      </c>
      <c r="J35" t="s">
        <v>33</v>
      </c>
      <c r="K35" t="s">
        <v>58</v>
      </c>
      <c r="L35">
        <v>15625</v>
      </c>
      <c r="M35" s="1">
        <v>43273</v>
      </c>
      <c r="N35" t="s">
        <v>24</v>
      </c>
      <c r="O35" t="s">
        <v>177</v>
      </c>
      <c r="P35" t="s">
        <v>179</v>
      </c>
      <c r="Q35" s="1">
        <v>43852</v>
      </c>
    </row>
    <row r="36" spans="1:17" x14ac:dyDescent="0.35">
      <c r="A36" t="s">
        <v>135</v>
      </c>
      <c r="B36" t="s">
        <v>731</v>
      </c>
      <c r="C36" t="s">
        <v>19</v>
      </c>
      <c r="D36" s="1">
        <v>43580</v>
      </c>
      <c r="E36" s="1">
        <v>44310</v>
      </c>
      <c r="F36" t="s">
        <v>133</v>
      </c>
      <c r="G36">
        <v>13</v>
      </c>
      <c r="H36" t="s">
        <v>137</v>
      </c>
      <c r="I36" t="s">
        <v>22</v>
      </c>
      <c r="J36" t="s">
        <v>33</v>
      </c>
      <c r="K36" t="s">
        <v>58</v>
      </c>
      <c r="L36">
        <v>134736.13</v>
      </c>
      <c r="M36" s="1">
        <v>43580</v>
      </c>
      <c r="N36" t="s">
        <v>24</v>
      </c>
      <c r="O36" t="s">
        <v>25</v>
      </c>
      <c r="Q36" s="1">
        <v>43852</v>
      </c>
    </row>
    <row r="37" spans="1:17" x14ac:dyDescent="0.35">
      <c r="A37" t="s">
        <v>135</v>
      </c>
      <c r="B37" t="s">
        <v>731</v>
      </c>
      <c r="C37" t="s">
        <v>19</v>
      </c>
      <c r="D37" s="1">
        <v>43719</v>
      </c>
      <c r="E37" s="1">
        <v>44084</v>
      </c>
      <c r="F37" t="s">
        <v>133</v>
      </c>
      <c r="G37">
        <v>13</v>
      </c>
      <c r="H37" t="s">
        <v>137</v>
      </c>
      <c r="I37" t="s">
        <v>22</v>
      </c>
      <c r="J37" t="s">
        <v>33</v>
      </c>
      <c r="K37" t="s">
        <v>58</v>
      </c>
      <c r="L37">
        <v>32584.880000000001</v>
      </c>
      <c r="M37" s="1">
        <v>43719</v>
      </c>
      <c r="N37" t="s">
        <v>24</v>
      </c>
      <c r="O37" t="s">
        <v>25</v>
      </c>
      <c r="Q37" s="1">
        <v>43852</v>
      </c>
    </row>
    <row r="38" spans="1:17" x14ac:dyDescent="0.35">
      <c r="A38" t="s">
        <v>135</v>
      </c>
      <c r="B38" t="s">
        <v>731</v>
      </c>
      <c r="C38" t="s">
        <v>19</v>
      </c>
      <c r="D38" s="1">
        <v>43730</v>
      </c>
      <c r="E38" s="1">
        <v>43911</v>
      </c>
      <c r="F38" t="s">
        <v>133</v>
      </c>
      <c r="G38">
        <v>13</v>
      </c>
      <c r="H38" t="s">
        <v>137</v>
      </c>
      <c r="I38" t="s">
        <v>22</v>
      </c>
      <c r="J38" t="s">
        <v>33</v>
      </c>
      <c r="K38" t="s">
        <v>58</v>
      </c>
      <c r="L38">
        <v>8044.5</v>
      </c>
      <c r="M38" s="1">
        <v>43730</v>
      </c>
      <c r="N38" t="s">
        <v>24</v>
      </c>
      <c r="O38" t="s">
        <v>25</v>
      </c>
      <c r="Q38" s="1">
        <v>43852</v>
      </c>
    </row>
    <row r="39" spans="1:17" x14ac:dyDescent="0.35">
      <c r="A39" t="s">
        <v>135</v>
      </c>
      <c r="B39" t="s">
        <v>183</v>
      </c>
      <c r="C39" t="s">
        <v>19</v>
      </c>
      <c r="D39" s="1">
        <v>43158</v>
      </c>
      <c r="E39" s="1">
        <v>43522</v>
      </c>
      <c r="F39" t="s">
        <v>32</v>
      </c>
      <c r="G39">
        <v>1</v>
      </c>
      <c r="H39" t="s">
        <v>21</v>
      </c>
      <c r="I39" t="s">
        <v>22</v>
      </c>
      <c r="J39" t="s">
        <v>48</v>
      </c>
      <c r="K39" t="s">
        <v>58</v>
      </c>
      <c r="L39">
        <v>2283.33</v>
      </c>
      <c r="M39" s="1">
        <v>43158</v>
      </c>
      <c r="N39" t="s">
        <v>24</v>
      </c>
      <c r="O39" t="s">
        <v>25</v>
      </c>
      <c r="Q39" s="1">
        <v>43852</v>
      </c>
    </row>
    <row r="40" spans="1:17" x14ac:dyDescent="0.35">
      <c r="A40" t="s">
        <v>184</v>
      </c>
      <c r="B40" t="s">
        <v>732</v>
      </c>
      <c r="C40" t="s">
        <v>31</v>
      </c>
      <c r="D40" s="1">
        <v>43160</v>
      </c>
      <c r="E40" s="1">
        <v>43524</v>
      </c>
      <c r="F40" t="s">
        <v>35</v>
      </c>
      <c r="G40">
        <v>1</v>
      </c>
      <c r="H40" t="s">
        <v>21</v>
      </c>
      <c r="I40" t="s">
        <v>22</v>
      </c>
      <c r="J40" t="s">
        <v>35</v>
      </c>
      <c r="K40" t="s">
        <v>58</v>
      </c>
      <c r="L40">
        <v>31250</v>
      </c>
      <c r="M40" s="1">
        <v>43160</v>
      </c>
      <c r="N40" t="s">
        <v>24</v>
      </c>
      <c r="O40" t="s">
        <v>25</v>
      </c>
      <c r="Q40" s="1">
        <v>43852</v>
      </c>
    </row>
    <row r="41" spans="1:17" x14ac:dyDescent="0.35">
      <c r="A41" t="s">
        <v>184</v>
      </c>
      <c r="B41" t="s">
        <v>192</v>
      </c>
      <c r="C41" t="s">
        <v>31</v>
      </c>
      <c r="D41" s="1">
        <v>43160</v>
      </c>
      <c r="E41" s="1">
        <v>43524</v>
      </c>
      <c r="F41" t="s">
        <v>35</v>
      </c>
      <c r="G41">
        <v>1</v>
      </c>
      <c r="H41" t="s">
        <v>21</v>
      </c>
      <c r="I41" t="s">
        <v>22</v>
      </c>
      <c r="J41" t="s">
        <v>35</v>
      </c>
      <c r="K41" t="s">
        <v>58</v>
      </c>
      <c r="L41">
        <v>75000</v>
      </c>
      <c r="M41" s="1">
        <v>43160</v>
      </c>
      <c r="N41" t="s">
        <v>24</v>
      </c>
      <c r="O41" t="s">
        <v>25</v>
      </c>
      <c r="Q41" s="1">
        <v>43852</v>
      </c>
    </row>
    <row r="42" spans="1:17" x14ac:dyDescent="0.35">
      <c r="A42" t="s">
        <v>184</v>
      </c>
      <c r="B42" t="s">
        <v>193</v>
      </c>
      <c r="C42" t="s">
        <v>19</v>
      </c>
      <c r="D42" s="1">
        <v>43525</v>
      </c>
      <c r="E42" s="1">
        <v>43890</v>
      </c>
      <c r="F42" t="s">
        <v>35</v>
      </c>
      <c r="G42">
        <v>1</v>
      </c>
      <c r="H42" t="s">
        <v>21</v>
      </c>
      <c r="I42" t="s">
        <v>22</v>
      </c>
      <c r="J42" t="s">
        <v>35</v>
      </c>
      <c r="K42" t="s">
        <v>58</v>
      </c>
      <c r="L42">
        <v>31250</v>
      </c>
      <c r="M42" s="1">
        <v>43525</v>
      </c>
      <c r="N42" t="s">
        <v>24</v>
      </c>
      <c r="O42" t="s">
        <v>23</v>
      </c>
      <c r="Q42" s="1">
        <v>43852</v>
      </c>
    </row>
    <row r="43" spans="1:17" x14ac:dyDescent="0.35">
      <c r="A43" t="s">
        <v>184</v>
      </c>
      <c r="B43" t="s">
        <v>195</v>
      </c>
      <c r="C43" t="s">
        <v>19</v>
      </c>
      <c r="D43" s="1">
        <v>43525</v>
      </c>
      <c r="E43" s="1">
        <v>43890</v>
      </c>
      <c r="F43" t="s">
        <v>35</v>
      </c>
      <c r="G43">
        <v>1</v>
      </c>
      <c r="H43" t="s">
        <v>21</v>
      </c>
      <c r="I43" t="s">
        <v>22</v>
      </c>
      <c r="J43" t="s">
        <v>35</v>
      </c>
      <c r="K43" t="s">
        <v>58</v>
      </c>
      <c r="L43">
        <v>75000</v>
      </c>
      <c r="M43" s="1">
        <v>43525</v>
      </c>
      <c r="N43" t="s">
        <v>24</v>
      </c>
      <c r="O43" t="s">
        <v>23</v>
      </c>
      <c r="Q43" s="1">
        <v>43852</v>
      </c>
    </row>
    <row r="44" spans="1:17" x14ac:dyDescent="0.35">
      <c r="A44" t="s">
        <v>184</v>
      </c>
      <c r="B44" t="s">
        <v>733</v>
      </c>
      <c r="C44" t="s">
        <v>31</v>
      </c>
      <c r="D44" s="1">
        <v>43142</v>
      </c>
      <c r="E44" s="1">
        <v>43506</v>
      </c>
      <c r="F44" t="s">
        <v>35</v>
      </c>
      <c r="G44">
        <v>1</v>
      </c>
      <c r="H44" t="s">
        <v>21</v>
      </c>
      <c r="I44" t="s">
        <v>22</v>
      </c>
      <c r="J44" t="s">
        <v>35</v>
      </c>
      <c r="K44" t="s">
        <v>58</v>
      </c>
      <c r="L44">
        <v>23125</v>
      </c>
      <c r="M44" s="1">
        <v>43142</v>
      </c>
      <c r="N44" t="s">
        <v>24</v>
      </c>
      <c r="O44" t="s">
        <v>25</v>
      </c>
      <c r="Q44" s="1">
        <v>43852</v>
      </c>
    </row>
    <row r="45" spans="1:17" x14ac:dyDescent="0.35">
      <c r="A45" t="s">
        <v>184</v>
      </c>
      <c r="B45" t="s">
        <v>196</v>
      </c>
      <c r="C45" t="s">
        <v>19</v>
      </c>
      <c r="D45" s="1">
        <v>43507</v>
      </c>
      <c r="E45" s="1">
        <v>43871</v>
      </c>
      <c r="F45" t="s">
        <v>35</v>
      </c>
      <c r="G45">
        <v>1</v>
      </c>
      <c r="H45" t="s">
        <v>21</v>
      </c>
      <c r="I45" t="s">
        <v>22</v>
      </c>
      <c r="J45" t="s">
        <v>35</v>
      </c>
      <c r="K45" t="s">
        <v>58</v>
      </c>
      <c r="L45">
        <v>21875</v>
      </c>
      <c r="M45" s="1">
        <v>43507</v>
      </c>
      <c r="N45" t="s">
        <v>24</v>
      </c>
      <c r="O45" t="s">
        <v>23</v>
      </c>
      <c r="Q45" s="1">
        <v>43852</v>
      </c>
    </row>
    <row r="46" spans="1:17" x14ac:dyDescent="0.35">
      <c r="A46" t="s">
        <v>184</v>
      </c>
      <c r="B46" t="s">
        <v>734</v>
      </c>
      <c r="C46" t="s">
        <v>19</v>
      </c>
      <c r="D46" s="1">
        <v>43332</v>
      </c>
      <c r="E46" s="1">
        <v>45523</v>
      </c>
      <c r="F46" t="s">
        <v>35</v>
      </c>
      <c r="G46">
        <v>1</v>
      </c>
      <c r="H46" t="s">
        <v>21</v>
      </c>
      <c r="I46" t="s">
        <v>22</v>
      </c>
      <c r="J46" t="s">
        <v>35</v>
      </c>
      <c r="K46" t="s">
        <v>58</v>
      </c>
      <c r="L46">
        <v>47500</v>
      </c>
      <c r="M46" s="1">
        <v>43332</v>
      </c>
      <c r="N46" t="s">
        <v>24</v>
      </c>
      <c r="O46" t="s">
        <v>25</v>
      </c>
      <c r="Q46" s="1">
        <v>43852</v>
      </c>
    </row>
    <row r="47" spans="1:17" x14ac:dyDescent="0.35">
      <c r="A47" t="s">
        <v>184</v>
      </c>
      <c r="B47" t="s">
        <v>735</v>
      </c>
      <c r="C47" t="s">
        <v>19</v>
      </c>
      <c r="D47" s="1">
        <v>43535</v>
      </c>
      <c r="E47" s="1">
        <v>43900</v>
      </c>
      <c r="F47" t="s">
        <v>34</v>
      </c>
      <c r="G47">
        <v>3</v>
      </c>
      <c r="H47" t="s">
        <v>56</v>
      </c>
      <c r="I47" t="s">
        <v>22</v>
      </c>
      <c r="J47" t="s">
        <v>57</v>
      </c>
      <c r="K47" t="s">
        <v>58</v>
      </c>
      <c r="L47">
        <v>2645.75</v>
      </c>
      <c r="M47" s="1">
        <v>43535</v>
      </c>
      <c r="N47" t="s">
        <v>24</v>
      </c>
      <c r="O47" t="s">
        <v>25</v>
      </c>
      <c r="Q47" s="1">
        <v>43852</v>
      </c>
    </row>
    <row r="48" spans="1:17" x14ac:dyDescent="0.35">
      <c r="A48" t="s">
        <v>184</v>
      </c>
      <c r="B48" t="s">
        <v>216</v>
      </c>
      <c r="C48" t="s">
        <v>31</v>
      </c>
      <c r="D48" s="1">
        <v>43158</v>
      </c>
      <c r="E48" s="1">
        <v>43522</v>
      </c>
      <c r="F48" t="s">
        <v>32</v>
      </c>
      <c r="G48">
        <v>1</v>
      </c>
      <c r="H48" t="s">
        <v>21</v>
      </c>
      <c r="I48" t="s">
        <v>22</v>
      </c>
      <c r="J48" t="s">
        <v>48</v>
      </c>
      <c r="K48" t="s">
        <v>58</v>
      </c>
      <c r="L48">
        <v>1972.37</v>
      </c>
      <c r="M48" s="1">
        <v>43158</v>
      </c>
      <c r="N48" t="s">
        <v>24</v>
      </c>
      <c r="O48" t="s">
        <v>25</v>
      </c>
      <c r="Q48" s="1">
        <v>43852</v>
      </c>
    </row>
    <row r="49" spans="1:17" x14ac:dyDescent="0.35">
      <c r="A49" t="s">
        <v>184</v>
      </c>
      <c r="B49" t="s">
        <v>180</v>
      </c>
      <c r="C49" t="s">
        <v>19</v>
      </c>
      <c r="D49" s="1">
        <v>43523</v>
      </c>
      <c r="E49" s="1">
        <v>43887</v>
      </c>
      <c r="F49" t="s">
        <v>32</v>
      </c>
      <c r="G49">
        <v>1</v>
      </c>
      <c r="H49" t="s">
        <v>21</v>
      </c>
      <c r="I49" t="s">
        <v>22</v>
      </c>
      <c r="J49" t="s">
        <v>48</v>
      </c>
      <c r="K49" t="s">
        <v>58</v>
      </c>
      <c r="L49">
        <v>2141.5500000000002</v>
      </c>
      <c r="M49" s="1">
        <v>43523</v>
      </c>
      <c r="N49" t="s">
        <v>24</v>
      </c>
      <c r="O49" t="s">
        <v>23</v>
      </c>
      <c r="Q49" s="1">
        <v>43852</v>
      </c>
    </row>
    <row r="50" spans="1:17" x14ac:dyDescent="0.35">
      <c r="A50" t="s">
        <v>184</v>
      </c>
      <c r="B50" t="s">
        <v>218</v>
      </c>
      <c r="C50" t="s">
        <v>19</v>
      </c>
      <c r="D50" s="1">
        <v>43536</v>
      </c>
      <c r="E50" s="1">
        <v>43901</v>
      </c>
      <c r="F50" t="s">
        <v>133</v>
      </c>
      <c r="G50">
        <v>11</v>
      </c>
      <c r="H50" t="s">
        <v>99</v>
      </c>
      <c r="I50" t="s">
        <v>22</v>
      </c>
      <c r="J50" t="s">
        <v>33</v>
      </c>
      <c r="K50" t="s">
        <v>58</v>
      </c>
      <c r="L50">
        <v>18229.13</v>
      </c>
      <c r="M50" s="1">
        <v>43536</v>
      </c>
      <c r="N50" t="s">
        <v>24</v>
      </c>
      <c r="O50" t="s">
        <v>25</v>
      </c>
      <c r="Q50" s="1">
        <v>43852</v>
      </c>
    </row>
    <row r="51" spans="1:17" x14ac:dyDescent="0.35">
      <c r="A51" t="s">
        <v>184</v>
      </c>
      <c r="B51" t="s">
        <v>219</v>
      </c>
      <c r="C51" t="s">
        <v>19</v>
      </c>
      <c r="D51" s="1">
        <v>43175</v>
      </c>
      <c r="E51" s="1">
        <v>43539</v>
      </c>
      <c r="F51" t="s">
        <v>34</v>
      </c>
      <c r="G51">
        <v>11</v>
      </c>
      <c r="H51" t="s">
        <v>99</v>
      </c>
      <c r="I51" t="s">
        <v>22</v>
      </c>
      <c r="J51" t="s">
        <v>35</v>
      </c>
      <c r="K51" t="s">
        <v>58</v>
      </c>
      <c r="L51">
        <v>6158.75</v>
      </c>
      <c r="M51" s="1">
        <v>43175</v>
      </c>
      <c r="N51" t="s">
        <v>24</v>
      </c>
      <c r="O51" t="s">
        <v>25</v>
      </c>
      <c r="Q51" s="1">
        <v>43852</v>
      </c>
    </row>
    <row r="52" spans="1:17" x14ac:dyDescent="0.35">
      <c r="A52" t="s">
        <v>184</v>
      </c>
      <c r="B52" t="s">
        <v>220</v>
      </c>
      <c r="C52" t="s">
        <v>19</v>
      </c>
      <c r="D52" s="1">
        <v>43122</v>
      </c>
      <c r="E52" s="1">
        <v>43486</v>
      </c>
      <c r="F52" t="s">
        <v>20</v>
      </c>
      <c r="G52">
        <v>1</v>
      </c>
      <c r="H52" t="s">
        <v>21</v>
      </c>
      <c r="I52" t="s">
        <v>22</v>
      </c>
      <c r="J52" t="s">
        <v>20</v>
      </c>
      <c r="K52" t="s">
        <v>58</v>
      </c>
      <c r="L52">
        <v>825</v>
      </c>
      <c r="M52" s="1">
        <v>43122</v>
      </c>
      <c r="N52" t="s">
        <v>24</v>
      </c>
      <c r="O52" t="s">
        <v>25</v>
      </c>
      <c r="Q52" s="1">
        <v>43852</v>
      </c>
    </row>
    <row r="53" spans="1:17" x14ac:dyDescent="0.35">
      <c r="A53" t="s">
        <v>221</v>
      </c>
      <c r="B53" t="s">
        <v>223</v>
      </c>
      <c r="C53" t="s">
        <v>19</v>
      </c>
      <c r="D53" s="1">
        <v>43466</v>
      </c>
      <c r="E53" s="1">
        <v>43830</v>
      </c>
      <c r="F53" t="s">
        <v>32</v>
      </c>
      <c r="G53">
        <v>9</v>
      </c>
      <c r="H53" t="s">
        <v>53</v>
      </c>
      <c r="I53" t="s">
        <v>22</v>
      </c>
      <c r="J53" t="s">
        <v>48</v>
      </c>
      <c r="K53" t="s">
        <v>58</v>
      </c>
      <c r="L53">
        <v>7475</v>
      </c>
      <c r="M53" s="1">
        <v>43466</v>
      </c>
      <c r="N53" t="s">
        <v>24</v>
      </c>
      <c r="O53" t="s">
        <v>25</v>
      </c>
      <c r="Q53" s="1">
        <v>43852</v>
      </c>
    </row>
    <row r="54" spans="1:17" x14ac:dyDescent="0.35">
      <c r="A54" t="s">
        <v>221</v>
      </c>
      <c r="B54" t="s">
        <v>224</v>
      </c>
      <c r="C54" t="s">
        <v>19</v>
      </c>
      <c r="D54" s="1">
        <v>43507</v>
      </c>
      <c r="E54" s="1">
        <v>43871</v>
      </c>
      <c r="F54" t="s">
        <v>34</v>
      </c>
      <c r="G54">
        <v>9</v>
      </c>
      <c r="H54" t="s">
        <v>53</v>
      </c>
      <c r="I54" t="s">
        <v>22</v>
      </c>
      <c r="J54" t="s">
        <v>48</v>
      </c>
      <c r="K54" t="s">
        <v>58</v>
      </c>
      <c r="L54">
        <v>15563.87</v>
      </c>
      <c r="M54" s="1">
        <v>43507</v>
      </c>
      <c r="N54" t="s">
        <v>24</v>
      </c>
      <c r="O54" t="s">
        <v>25</v>
      </c>
      <c r="Q54" s="1">
        <v>43852</v>
      </c>
    </row>
    <row r="55" spans="1:17" x14ac:dyDescent="0.35">
      <c r="A55" t="s">
        <v>221</v>
      </c>
      <c r="B55" t="s">
        <v>736</v>
      </c>
      <c r="C55" t="s">
        <v>19</v>
      </c>
      <c r="D55" s="1">
        <v>43432</v>
      </c>
      <c r="E55" s="1">
        <v>43612</v>
      </c>
      <c r="F55" t="s">
        <v>34</v>
      </c>
      <c r="G55">
        <v>9</v>
      </c>
      <c r="H55" t="s">
        <v>53</v>
      </c>
      <c r="I55" t="s">
        <v>22</v>
      </c>
      <c r="J55" t="s">
        <v>40</v>
      </c>
      <c r="K55" t="s">
        <v>58</v>
      </c>
      <c r="L55">
        <v>2739.83</v>
      </c>
      <c r="M55" s="1">
        <v>43432</v>
      </c>
      <c r="N55" t="s">
        <v>24</v>
      </c>
      <c r="O55" t="s">
        <v>25</v>
      </c>
      <c r="Q55" s="1">
        <v>43852</v>
      </c>
    </row>
    <row r="56" spans="1:17" x14ac:dyDescent="0.35">
      <c r="A56" t="s">
        <v>221</v>
      </c>
      <c r="B56" t="s">
        <v>230</v>
      </c>
      <c r="C56" t="s">
        <v>19</v>
      </c>
      <c r="D56" s="1">
        <v>43577</v>
      </c>
      <c r="E56" s="1">
        <v>43942</v>
      </c>
      <c r="F56" t="s">
        <v>35</v>
      </c>
      <c r="G56">
        <v>11</v>
      </c>
      <c r="H56" t="s">
        <v>99</v>
      </c>
      <c r="I56" t="s">
        <v>22</v>
      </c>
      <c r="J56" t="s">
        <v>35</v>
      </c>
      <c r="K56" t="s">
        <v>58</v>
      </c>
      <c r="L56">
        <v>60025</v>
      </c>
      <c r="M56" s="1">
        <v>43577</v>
      </c>
      <c r="N56" t="s">
        <v>24</v>
      </c>
      <c r="O56" t="s">
        <v>25</v>
      </c>
      <c r="Q56" s="1">
        <v>43852</v>
      </c>
    </row>
    <row r="57" spans="1:17" x14ac:dyDescent="0.35">
      <c r="A57" t="s">
        <v>221</v>
      </c>
      <c r="B57" t="s">
        <v>737</v>
      </c>
      <c r="C57" t="s">
        <v>19</v>
      </c>
      <c r="D57" s="1">
        <v>43654</v>
      </c>
      <c r="E57" s="1">
        <v>44019</v>
      </c>
      <c r="F57" t="s">
        <v>35</v>
      </c>
      <c r="G57">
        <v>11</v>
      </c>
      <c r="H57" t="s">
        <v>99</v>
      </c>
      <c r="I57" t="s">
        <v>22</v>
      </c>
      <c r="J57" t="s">
        <v>35</v>
      </c>
      <c r="K57" t="s">
        <v>58</v>
      </c>
      <c r="L57">
        <v>60025</v>
      </c>
      <c r="M57" s="1">
        <v>43654</v>
      </c>
      <c r="N57" t="s">
        <v>24</v>
      </c>
      <c r="O57" t="s">
        <v>25</v>
      </c>
      <c r="Q57" s="1">
        <v>43852</v>
      </c>
    </row>
    <row r="58" spans="1:17" x14ac:dyDescent="0.35">
      <c r="A58" t="s">
        <v>221</v>
      </c>
      <c r="B58" t="s">
        <v>737</v>
      </c>
      <c r="C58" t="s">
        <v>19</v>
      </c>
      <c r="D58" s="1">
        <v>43654</v>
      </c>
      <c r="E58" s="1">
        <v>44019</v>
      </c>
      <c r="F58" t="s">
        <v>35</v>
      </c>
      <c r="G58">
        <v>11</v>
      </c>
      <c r="H58" t="s">
        <v>99</v>
      </c>
      <c r="I58" t="s">
        <v>22</v>
      </c>
      <c r="J58" t="s">
        <v>35</v>
      </c>
      <c r="K58" t="s">
        <v>58</v>
      </c>
      <c r="L58">
        <v>60025</v>
      </c>
      <c r="M58" s="1">
        <v>43654</v>
      </c>
      <c r="N58" t="s">
        <v>24</v>
      </c>
      <c r="O58" t="s">
        <v>25</v>
      </c>
      <c r="Q58" s="1">
        <v>43852</v>
      </c>
    </row>
    <row r="59" spans="1:17" x14ac:dyDescent="0.35">
      <c r="A59" t="s">
        <v>221</v>
      </c>
      <c r="B59" t="s">
        <v>237</v>
      </c>
      <c r="C59" t="s">
        <v>19</v>
      </c>
      <c r="D59" s="1">
        <v>43369</v>
      </c>
      <c r="E59" s="1">
        <v>43733</v>
      </c>
      <c r="F59" t="s">
        <v>20</v>
      </c>
      <c r="G59">
        <v>1</v>
      </c>
      <c r="H59" t="s">
        <v>21</v>
      </c>
      <c r="I59" t="s">
        <v>22</v>
      </c>
      <c r="J59" t="s">
        <v>20</v>
      </c>
      <c r="K59" t="s">
        <v>58</v>
      </c>
      <c r="L59">
        <v>2722.5</v>
      </c>
      <c r="M59" s="1">
        <v>43369</v>
      </c>
      <c r="N59" t="s">
        <v>24</v>
      </c>
      <c r="O59" t="s">
        <v>25</v>
      </c>
      <c r="Q59" s="1">
        <v>43852</v>
      </c>
    </row>
    <row r="60" spans="1:17" x14ac:dyDescent="0.35">
      <c r="A60" t="s">
        <v>221</v>
      </c>
      <c r="B60" t="s">
        <v>239</v>
      </c>
      <c r="C60" t="s">
        <v>19</v>
      </c>
      <c r="D60" s="1">
        <v>43245</v>
      </c>
      <c r="E60" s="1">
        <v>43609</v>
      </c>
      <c r="F60" t="s">
        <v>34</v>
      </c>
      <c r="G60">
        <v>1</v>
      </c>
      <c r="H60" t="s">
        <v>21</v>
      </c>
      <c r="I60" t="s">
        <v>22</v>
      </c>
      <c r="J60" t="s">
        <v>35</v>
      </c>
      <c r="K60" t="s">
        <v>58</v>
      </c>
      <c r="L60">
        <v>943.5</v>
      </c>
      <c r="M60" s="1">
        <v>43246</v>
      </c>
      <c r="N60" t="s">
        <v>24</v>
      </c>
      <c r="O60" t="s">
        <v>25</v>
      </c>
      <c r="Q60" s="1">
        <v>43852</v>
      </c>
    </row>
    <row r="61" spans="1:17" x14ac:dyDescent="0.35">
      <c r="A61" t="s">
        <v>221</v>
      </c>
      <c r="B61" t="s">
        <v>240</v>
      </c>
      <c r="C61" t="s">
        <v>19</v>
      </c>
      <c r="D61" s="1">
        <v>43245</v>
      </c>
      <c r="E61" s="1">
        <v>43609</v>
      </c>
      <c r="F61" t="s">
        <v>34</v>
      </c>
      <c r="G61">
        <v>1</v>
      </c>
      <c r="H61" t="s">
        <v>21</v>
      </c>
      <c r="I61" t="s">
        <v>22</v>
      </c>
      <c r="J61" t="s">
        <v>35</v>
      </c>
      <c r="K61" t="s">
        <v>58</v>
      </c>
      <c r="L61">
        <v>2809.13</v>
      </c>
      <c r="M61" s="1">
        <v>43245</v>
      </c>
      <c r="N61" t="s">
        <v>24</v>
      </c>
      <c r="O61" t="s">
        <v>25</v>
      </c>
      <c r="Q61" s="1">
        <v>43852</v>
      </c>
    </row>
    <row r="62" spans="1:17" x14ac:dyDescent="0.35">
      <c r="A62" t="s">
        <v>242</v>
      </c>
      <c r="B62" t="s">
        <v>738</v>
      </c>
      <c r="C62" t="s">
        <v>19</v>
      </c>
      <c r="D62" s="1">
        <v>43672</v>
      </c>
      <c r="E62" s="1">
        <v>44037</v>
      </c>
      <c r="F62" t="s">
        <v>35</v>
      </c>
      <c r="G62">
        <v>2</v>
      </c>
      <c r="H62" t="s">
        <v>27</v>
      </c>
      <c r="I62" t="s">
        <v>22</v>
      </c>
      <c r="J62" t="s">
        <v>35</v>
      </c>
      <c r="K62" t="s">
        <v>58</v>
      </c>
      <c r="L62">
        <v>63000</v>
      </c>
      <c r="M62" s="1">
        <v>43672</v>
      </c>
      <c r="N62" t="s">
        <v>24</v>
      </c>
      <c r="O62" t="s">
        <v>25</v>
      </c>
      <c r="Q62" s="1">
        <v>43852</v>
      </c>
    </row>
    <row r="63" spans="1:17" x14ac:dyDescent="0.35">
      <c r="A63" t="s">
        <v>242</v>
      </c>
      <c r="B63" t="s">
        <v>739</v>
      </c>
      <c r="C63" t="s">
        <v>19</v>
      </c>
      <c r="D63" s="1">
        <v>43138</v>
      </c>
      <c r="E63" s="1">
        <v>43143</v>
      </c>
      <c r="F63" t="s">
        <v>34</v>
      </c>
      <c r="G63">
        <v>3</v>
      </c>
      <c r="H63" t="s">
        <v>56</v>
      </c>
      <c r="I63" t="s">
        <v>22</v>
      </c>
      <c r="J63" t="s">
        <v>57</v>
      </c>
      <c r="K63" t="s">
        <v>58</v>
      </c>
      <c r="L63">
        <v>338.55</v>
      </c>
      <c r="M63" s="1">
        <v>43138</v>
      </c>
      <c r="N63" t="s">
        <v>24</v>
      </c>
      <c r="O63" t="s">
        <v>25</v>
      </c>
      <c r="Q63" s="1">
        <v>43852</v>
      </c>
    </row>
    <row r="64" spans="1:17" x14ac:dyDescent="0.35">
      <c r="A64" t="s">
        <v>242</v>
      </c>
      <c r="B64" t="s">
        <v>249</v>
      </c>
      <c r="C64" t="s">
        <v>19</v>
      </c>
      <c r="D64" s="1">
        <v>43301</v>
      </c>
      <c r="E64" s="1">
        <v>43392</v>
      </c>
      <c r="F64" t="s">
        <v>133</v>
      </c>
      <c r="G64">
        <v>3</v>
      </c>
      <c r="H64" t="s">
        <v>56</v>
      </c>
      <c r="I64" t="s">
        <v>22</v>
      </c>
      <c r="J64" t="s">
        <v>57</v>
      </c>
      <c r="K64" t="s">
        <v>58</v>
      </c>
      <c r="L64">
        <v>17419.13</v>
      </c>
      <c r="M64" s="1">
        <v>43301</v>
      </c>
      <c r="N64" t="s">
        <v>24</v>
      </c>
      <c r="O64" t="s">
        <v>25</v>
      </c>
      <c r="Q64" s="1">
        <v>43852</v>
      </c>
    </row>
    <row r="65" spans="1:17" x14ac:dyDescent="0.35">
      <c r="A65" t="s">
        <v>242</v>
      </c>
      <c r="B65" t="s">
        <v>250</v>
      </c>
      <c r="C65" t="s">
        <v>19</v>
      </c>
      <c r="D65" s="1">
        <v>43348</v>
      </c>
      <c r="E65" s="1">
        <v>43438</v>
      </c>
      <c r="F65" t="s">
        <v>133</v>
      </c>
      <c r="G65">
        <v>3</v>
      </c>
      <c r="H65" t="s">
        <v>56</v>
      </c>
      <c r="I65" t="s">
        <v>22</v>
      </c>
      <c r="J65" t="s">
        <v>57</v>
      </c>
      <c r="K65" t="s">
        <v>58</v>
      </c>
      <c r="L65">
        <v>5165.63</v>
      </c>
      <c r="M65" s="1">
        <v>43348</v>
      </c>
      <c r="N65" t="s">
        <v>24</v>
      </c>
      <c r="O65" t="s">
        <v>25</v>
      </c>
      <c r="Q65" s="1">
        <v>43852</v>
      </c>
    </row>
    <row r="66" spans="1:17" x14ac:dyDescent="0.35">
      <c r="A66" t="s">
        <v>242</v>
      </c>
      <c r="B66" t="s">
        <v>251</v>
      </c>
      <c r="C66" t="s">
        <v>19</v>
      </c>
      <c r="D66" s="1">
        <v>43608</v>
      </c>
      <c r="E66" s="1">
        <v>43921</v>
      </c>
      <c r="F66" t="s">
        <v>133</v>
      </c>
      <c r="G66">
        <v>3</v>
      </c>
      <c r="H66" t="s">
        <v>56</v>
      </c>
      <c r="I66" t="s">
        <v>22</v>
      </c>
      <c r="J66" t="s">
        <v>57</v>
      </c>
      <c r="K66" t="s">
        <v>58</v>
      </c>
      <c r="L66">
        <v>9990.15</v>
      </c>
      <c r="M66" s="1">
        <v>43608</v>
      </c>
      <c r="N66" t="s">
        <v>24</v>
      </c>
      <c r="O66" t="s">
        <v>25</v>
      </c>
      <c r="Q66" s="1">
        <v>43852</v>
      </c>
    </row>
    <row r="67" spans="1:17" x14ac:dyDescent="0.35">
      <c r="A67" t="s">
        <v>242</v>
      </c>
      <c r="B67" t="s">
        <v>740</v>
      </c>
      <c r="C67" t="s">
        <v>19</v>
      </c>
      <c r="D67" s="1">
        <v>43262</v>
      </c>
      <c r="E67" s="1">
        <v>43353</v>
      </c>
      <c r="F67" t="s">
        <v>133</v>
      </c>
      <c r="G67">
        <v>3</v>
      </c>
      <c r="H67" t="s">
        <v>56</v>
      </c>
      <c r="I67" t="s">
        <v>22</v>
      </c>
      <c r="J67" t="s">
        <v>57</v>
      </c>
      <c r="K67" t="s">
        <v>58</v>
      </c>
      <c r="L67">
        <v>10625</v>
      </c>
      <c r="M67" s="1">
        <v>43262</v>
      </c>
      <c r="N67" t="s">
        <v>24</v>
      </c>
      <c r="O67" t="s">
        <v>25</v>
      </c>
      <c r="Q67" s="1">
        <v>43852</v>
      </c>
    </row>
    <row r="68" spans="1:17" x14ac:dyDescent="0.35">
      <c r="A68" t="s">
        <v>242</v>
      </c>
      <c r="B68" t="s">
        <v>741</v>
      </c>
      <c r="C68" t="s">
        <v>19</v>
      </c>
      <c r="D68" s="1">
        <v>43556</v>
      </c>
      <c r="E68" s="1">
        <v>43616</v>
      </c>
      <c r="F68" t="s">
        <v>133</v>
      </c>
      <c r="G68">
        <v>3</v>
      </c>
      <c r="H68" t="s">
        <v>56</v>
      </c>
      <c r="I68" t="s">
        <v>22</v>
      </c>
      <c r="J68" t="s">
        <v>57</v>
      </c>
      <c r="K68" t="s">
        <v>58</v>
      </c>
      <c r="L68">
        <v>11593.27</v>
      </c>
      <c r="M68" s="1">
        <v>43556</v>
      </c>
      <c r="N68" t="s">
        <v>24</v>
      </c>
      <c r="O68" t="s">
        <v>25</v>
      </c>
      <c r="Q68" s="1">
        <v>43852</v>
      </c>
    </row>
    <row r="69" spans="1:17" x14ac:dyDescent="0.35">
      <c r="A69" t="s">
        <v>242</v>
      </c>
      <c r="B69" t="s">
        <v>742</v>
      </c>
      <c r="C69" t="s">
        <v>19</v>
      </c>
      <c r="D69" s="1">
        <v>43119</v>
      </c>
      <c r="E69" s="1">
        <v>43483</v>
      </c>
      <c r="F69" t="s">
        <v>34</v>
      </c>
      <c r="G69">
        <v>3</v>
      </c>
      <c r="H69" t="s">
        <v>56</v>
      </c>
      <c r="I69" t="s">
        <v>22</v>
      </c>
      <c r="J69" t="s">
        <v>57</v>
      </c>
      <c r="K69" t="s">
        <v>58</v>
      </c>
      <c r="L69">
        <v>97.35</v>
      </c>
      <c r="M69" s="1">
        <v>43138</v>
      </c>
      <c r="N69" t="s">
        <v>24</v>
      </c>
      <c r="O69" t="s">
        <v>25</v>
      </c>
      <c r="Q69" s="1">
        <v>43852</v>
      </c>
    </row>
    <row r="70" spans="1:17" x14ac:dyDescent="0.35">
      <c r="A70" t="s">
        <v>242</v>
      </c>
      <c r="B70" t="s">
        <v>260</v>
      </c>
      <c r="C70" t="s">
        <v>19</v>
      </c>
      <c r="D70" s="1">
        <v>43585</v>
      </c>
      <c r="E70" s="1">
        <v>43646</v>
      </c>
      <c r="F70" t="s">
        <v>133</v>
      </c>
      <c r="G70">
        <v>3</v>
      </c>
      <c r="H70" t="s">
        <v>56</v>
      </c>
      <c r="I70" t="s">
        <v>22</v>
      </c>
      <c r="J70" t="s">
        <v>57</v>
      </c>
      <c r="K70" t="s">
        <v>58</v>
      </c>
      <c r="L70">
        <v>3854.23</v>
      </c>
      <c r="M70" s="1">
        <v>43585</v>
      </c>
      <c r="N70" t="s">
        <v>24</v>
      </c>
      <c r="O70" t="s">
        <v>25</v>
      </c>
      <c r="Q70" s="1">
        <v>43852</v>
      </c>
    </row>
    <row r="71" spans="1:17" x14ac:dyDescent="0.35">
      <c r="A71" t="s">
        <v>242</v>
      </c>
      <c r="B71" t="s">
        <v>262</v>
      </c>
      <c r="C71" t="s">
        <v>19</v>
      </c>
      <c r="D71" s="1">
        <v>43528</v>
      </c>
      <c r="E71" s="1">
        <v>43534</v>
      </c>
      <c r="F71" t="s">
        <v>34</v>
      </c>
      <c r="G71">
        <v>3</v>
      </c>
      <c r="H71" t="s">
        <v>56</v>
      </c>
      <c r="I71" t="s">
        <v>22</v>
      </c>
      <c r="J71" t="s">
        <v>57</v>
      </c>
      <c r="K71" t="s">
        <v>58</v>
      </c>
      <c r="L71">
        <v>6739.76</v>
      </c>
      <c r="M71" s="1">
        <v>43528</v>
      </c>
      <c r="N71" t="s">
        <v>24</v>
      </c>
      <c r="O71" t="s">
        <v>25</v>
      </c>
      <c r="Q71" s="1">
        <v>43852</v>
      </c>
    </row>
    <row r="72" spans="1:17" x14ac:dyDescent="0.35">
      <c r="A72" t="s">
        <v>242</v>
      </c>
      <c r="B72" t="s">
        <v>263</v>
      </c>
      <c r="C72" t="s">
        <v>19</v>
      </c>
      <c r="D72" s="1">
        <v>43514</v>
      </c>
      <c r="E72" s="1">
        <v>43529</v>
      </c>
      <c r="F72" t="s">
        <v>34</v>
      </c>
      <c r="G72">
        <v>3</v>
      </c>
      <c r="H72" t="s">
        <v>56</v>
      </c>
      <c r="I72" t="s">
        <v>22</v>
      </c>
      <c r="J72" t="s">
        <v>57</v>
      </c>
      <c r="K72" t="s">
        <v>58</v>
      </c>
      <c r="L72">
        <v>8468.49</v>
      </c>
      <c r="M72" s="1">
        <v>43514</v>
      </c>
      <c r="N72" t="s">
        <v>24</v>
      </c>
      <c r="O72" t="s">
        <v>25</v>
      </c>
      <c r="Q72" s="1">
        <v>43852</v>
      </c>
    </row>
    <row r="73" spans="1:17" x14ac:dyDescent="0.35">
      <c r="A73" t="s">
        <v>242</v>
      </c>
      <c r="B73" t="s">
        <v>264</v>
      </c>
      <c r="C73" t="s">
        <v>19</v>
      </c>
      <c r="D73" s="1">
        <v>43514</v>
      </c>
      <c r="E73" s="1">
        <v>43529</v>
      </c>
      <c r="F73" t="s">
        <v>34</v>
      </c>
      <c r="G73">
        <v>3</v>
      </c>
      <c r="H73" t="s">
        <v>56</v>
      </c>
      <c r="I73" t="s">
        <v>22</v>
      </c>
      <c r="J73" t="s">
        <v>57</v>
      </c>
      <c r="K73" t="s">
        <v>58</v>
      </c>
      <c r="L73">
        <v>529.13</v>
      </c>
      <c r="M73" s="1">
        <v>43514</v>
      </c>
      <c r="N73" t="s">
        <v>24</v>
      </c>
      <c r="O73" t="s">
        <v>25</v>
      </c>
      <c r="Q73" s="1">
        <v>43852</v>
      </c>
    </row>
    <row r="74" spans="1:17" x14ac:dyDescent="0.35">
      <c r="A74" t="s">
        <v>242</v>
      </c>
      <c r="B74" t="s">
        <v>265</v>
      </c>
      <c r="C74" t="s">
        <v>19</v>
      </c>
      <c r="D74" s="1">
        <v>43560</v>
      </c>
      <c r="E74" s="1">
        <v>46116</v>
      </c>
      <c r="F74" t="s">
        <v>35</v>
      </c>
      <c r="G74">
        <v>1</v>
      </c>
      <c r="H74" t="s">
        <v>21</v>
      </c>
      <c r="I74" t="s">
        <v>22</v>
      </c>
      <c r="J74" t="s">
        <v>35</v>
      </c>
      <c r="K74" t="s">
        <v>58</v>
      </c>
      <c r="L74">
        <v>162500</v>
      </c>
      <c r="M74" s="1">
        <v>43560</v>
      </c>
      <c r="N74" t="s">
        <v>24</v>
      </c>
      <c r="O74" t="s">
        <v>25</v>
      </c>
      <c r="Q74" s="1">
        <v>43852</v>
      </c>
    </row>
    <row r="75" spans="1:17" x14ac:dyDescent="0.35">
      <c r="A75" t="s">
        <v>242</v>
      </c>
      <c r="B75" t="s">
        <v>266</v>
      </c>
      <c r="C75" t="s">
        <v>19</v>
      </c>
      <c r="D75" s="1">
        <v>43573</v>
      </c>
      <c r="E75" s="1">
        <v>45947</v>
      </c>
      <c r="F75" t="s">
        <v>35</v>
      </c>
      <c r="G75">
        <v>1</v>
      </c>
      <c r="H75" t="s">
        <v>21</v>
      </c>
      <c r="I75" t="s">
        <v>22</v>
      </c>
      <c r="J75" t="s">
        <v>35</v>
      </c>
      <c r="K75" t="s">
        <v>58</v>
      </c>
      <c r="L75">
        <v>250000</v>
      </c>
      <c r="M75" s="1">
        <v>43573</v>
      </c>
      <c r="N75" t="s">
        <v>24</v>
      </c>
      <c r="O75" t="s">
        <v>25</v>
      </c>
      <c r="Q75" s="1">
        <v>43852</v>
      </c>
    </row>
    <row r="76" spans="1:17" x14ac:dyDescent="0.35">
      <c r="A76" t="s">
        <v>242</v>
      </c>
      <c r="B76" t="s">
        <v>267</v>
      </c>
      <c r="C76" t="s">
        <v>31</v>
      </c>
      <c r="D76" s="1">
        <v>42949</v>
      </c>
      <c r="E76" s="1">
        <v>43313</v>
      </c>
      <c r="F76" t="s">
        <v>32</v>
      </c>
      <c r="G76">
        <v>1</v>
      </c>
      <c r="H76" t="s">
        <v>21</v>
      </c>
      <c r="I76" t="s">
        <v>22</v>
      </c>
      <c r="J76" t="s">
        <v>33</v>
      </c>
      <c r="K76" t="s">
        <v>58</v>
      </c>
      <c r="L76">
        <v>78837.100000000006</v>
      </c>
      <c r="M76" s="1">
        <v>42949</v>
      </c>
      <c r="N76" t="s">
        <v>24</v>
      </c>
      <c r="O76" t="s">
        <v>177</v>
      </c>
      <c r="P76" t="s">
        <v>268</v>
      </c>
      <c r="Q76" s="1">
        <v>43852</v>
      </c>
    </row>
    <row r="77" spans="1:17" x14ac:dyDescent="0.35">
      <c r="A77" t="s">
        <v>242</v>
      </c>
      <c r="B77" t="s">
        <v>270</v>
      </c>
      <c r="C77" t="s">
        <v>19</v>
      </c>
      <c r="D77" s="1">
        <v>43182</v>
      </c>
      <c r="E77" s="1">
        <v>44096</v>
      </c>
      <c r="F77" t="s">
        <v>133</v>
      </c>
      <c r="G77">
        <v>1</v>
      </c>
      <c r="H77" t="s">
        <v>21</v>
      </c>
      <c r="I77" t="s">
        <v>22</v>
      </c>
      <c r="J77" t="s">
        <v>33</v>
      </c>
      <c r="K77" t="s">
        <v>58</v>
      </c>
      <c r="L77">
        <v>26763.4</v>
      </c>
      <c r="M77" s="1">
        <v>43822</v>
      </c>
      <c r="N77" t="s">
        <v>24</v>
      </c>
      <c r="O77" t="s">
        <v>25</v>
      </c>
      <c r="Q77" s="1">
        <v>43852</v>
      </c>
    </row>
    <row r="78" spans="1:17" x14ac:dyDescent="0.35">
      <c r="A78" t="s">
        <v>242</v>
      </c>
      <c r="B78" t="s">
        <v>270</v>
      </c>
      <c r="C78" t="s">
        <v>19</v>
      </c>
      <c r="D78" s="1">
        <v>43182</v>
      </c>
      <c r="E78" s="1">
        <v>44096</v>
      </c>
      <c r="F78" t="s">
        <v>133</v>
      </c>
      <c r="G78">
        <v>1</v>
      </c>
      <c r="H78" t="s">
        <v>21</v>
      </c>
      <c r="I78" t="s">
        <v>22</v>
      </c>
      <c r="J78" t="s">
        <v>33</v>
      </c>
      <c r="K78" t="s">
        <v>58</v>
      </c>
      <c r="L78">
        <v>26763.4</v>
      </c>
      <c r="M78" s="1">
        <v>43913</v>
      </c>
      <c r="N78" t="s">
        <v>24</v>
      </c>
      <c r="O78" t="s">
        <v>25</v>
      </c>
      <c r="Q78" s="1">
        <v>43852</v>
      </c>
    </row>
    <row r="79" spans="1:17" x14ac:dyDescent="0.35">
      <c r="A79" t="s">
        <v>242</v>
      </c>
      <c r="B79" t="s">
        <v>270</v>
      </c>
      <c r="C79" t="s">
        <v>19</v>
      </c>
      <c r="D79" s="1">
        <v>43182</v>
      </c>
      <c r="E79" s="1">
        <v>44096</v>
      </c>
      <c r="F79" t="s">
        <v>133</v>
      </c>
      <c r="G79">
        <v>1</v>
      </c>
      <c r="H79" t="s">
        <v>21</v>
      </c>
      <c r="I79" t="s">
        <v>22</v>
      </c>
      <c r="J79" t="s">
        <v>33</v>
      </c>
      <c r="K79" t="s">
        <v>58</v>
      </c>
      <c r="L79">
        <v>26763.439999999999</v>
      </c>
      <c r="M79" s="1">
        <v>43274</v>
      </c>
      <c r="N79" t="s">
        <v>24</v>
      </c>
      <c r="O79" t="s">
        <v>25</v>
      </c>
      <c r="Q79" s="1">
        <v>43852</v>
      </c>
    </row>
    <row r="80" spans="1:17" x14ac:dyDescent="0.35">
      <c r="A80" t="s">
        <v>242</v>
      </c>
      <c r="B80" t="s">
        <v>270</v>
      </c>
      <c r="C80" t="s">
        <v>19</v>
      </c>
      <c r="D80" s="1">
        <v>43182</v>
      </c>
      <c r="E80" s="1">
        <v>44096</v>
      </c>
      <c r="F80" t="s">
        <v>133</v>
      </c>
      <c r="G80">
        <v>1</v>
      </c>
      <c r="H80" t="s">
        <v>21</v>
      </c>
      <c r="I80" t="s">
        <v>22</v>
      </c>
      <c r="J80" t="s">
        <v>33</v>
      </c>
      <c r="K80" t="s">
        <v>58</v>
      </c>
      <c r="L80">
        <v>26763.439999999999</v>
      </c>
      <c r="M80" s="1">
        <v>43366</v>
      </c>
      <c r="N80" t="s">
        <v>24</v>
      </c>
      <c r="O80" t="s">
        <v>25</v>
      </c>
      <c r="Q80" s="1">
        <v>43852</v>
      </c>
    </row>
    <row r="81" spans="1:17" x14ac:dyDescent="0.35">
      <c r="A81" t="s">
        <v>242</v>
      </c>
      <c r="B81" t="s">
        <v>270</v>
      </c>
      <c r="C81" t="s">
        <v>19</v>
      </c>
      <c r="D81" s="1">
        <v>43182</v>
      </c>
      <c r="E81" s="1">
        <v>44096</v>
      </c>
      <c r="F81" t="s">
        <v>133</v>
      </c>
      <c r="G81">
        <v>1</v>
      </c>
      <c r="H81" t="s">
        <v>21</v>
      </c>
      <c r="I81" t="s">
        <v>22</v>
      </c>
      <c r="J81" t="s">
        <v>33</v>
      </c>
      <c r="K81" t="s">
        <v>58</v>
      </c>
      <c r="L81">
        <v>26763.439999999999</v>
      </c>
      <c r="M81" s="1">
        <v>43457</v>
      </c>
      <c r="N81" t="s">
        <v>24</v>
      </c>
      <c r="O81" t="s">
        <v>25</v>
      </c>
      <c r="Q81" s="1">
        <v>43852</v>
      </c>
    </row>
    <row r="82" spans="1:17" x14ac:dyDescent="0.35">
      <c r="A82" t="s">
        <v>242</v>
      </c>
      <c r="B82" t="s">
        <v>270</v>
      </c>
      <c r="C82" t="s">
        <v>19</v>
      </c>
      <c r="D82" s="1">
        <v>43182</v>
      </c>
      <c r="E82" s="1">
        <v>44096</v>
      </c>
      <c r="F82" t="s">
        <v>133</v>
      </c>
      <c r="G82">
        <v>1</v>
      </c>
      <c r="H82" t="s">
        <v>21</v>
      </c>
      <c r="I82" t="s">
        <v>22</v>
      </c>
      <c r="J82" t="s">
        <v>33</v>
      </c>
      <c r="K82" t="s">
        <v>58</v>
      </c>
      <c r="L82">
        <v>26763.439999999999</v>
      </c>
      <c r="M82" s="1">
        <v>43547</v>
      </c>
      <c r="N82" t="s">
        <v>24</v>
      </c>
      <c r="O82" t="s">
        <v>25</v>
      </c>
      <c r="Q82" s="1">
        <v>43852</v>
      </c>
    </row>
    <row r="83" spans="1:17" x14ac:dyDescent="0.35">
      <c r="A83" t="s">
        <v>242</v>
      </c>
      <c r="B83" t="s">
        <v>270</v>
      </c>
      <c r="C83" t="s">
        <v>19</v>
      </c>
      <c r="D83" s="1">
        <v>43182</v>
      </c>
      <c r="E83" s="1">
        <v>44096</v>
      </c>
      <c r="F83" t="s">
        <v>133</v>
      </c>
      <c r="G83">
        <v>1</v>
      </c>
      <c r="H83" t="s">
        <v>21</v>
      </c>
      <c r="I83" t="s">
        <v>22</v>
      </c>
      <c r="J83" t="s">
        <v>33</v>
      </c>
      <c r="K83" t="s">
        <v>58</v>
      </c>
      <c r="L83">
        <v>26763.439999999999</v>
      </c>
      <c r="M83" s="1">
        <v>43639</v>
      </c>
      <c r="N83" t="s">
        <v>24</v>
      </c>
      <c r="O83" t="s">
        <v>25</v>
      </c>
      <c r="Q83" s="1">
        <v>43852</v>
      </c>
    </row>
    <row r="84" spans="1:17" x14ac:dyDescent="0.35">
      <c r="A84" t="s">
        <v>242</v>
      </c>
      <c r="B84" t="s">
        <v>270</v>
      </c>
      <c r="C84" t="s">
        <v>19</v>
      </c>
      <c r="D84" s="1">
        <v>43182</v>
      </c>
      <c r="E84" s="1">
        <v>44096</v>
      </c>
      <c r="F84" t="s">
        <v>133</v>
      </c>
      <c r="G84">
        <v>1</v>
      </c>
      <c r="H84" t="s">
        <v>21</v>
      </c>
      <c r="I84" t="s">
        <v>22</v>
      </c>
      <c r="J84" t="s">
        <v>33</v>
      </c>
      <c r="K84" t="s">
        <v>58</v>
      </c>
      <c r="L84">
        <v>26763.439999999999</v>
      </c>
      <c r="M84" s="1">
        <v>43731</v>
      </c>
      <c r="N84" t="s">
        <v>24</v>
      </c>
      <c r="O84" t="s">
        <v>25</v>
      </c>
      <c r="Q84" s="1">
        <v>43852</v>
      </c>
    </row>
    <row r="85" spans="1:17" x14ac:dyDescent="0.35">
      <c r="A85" t="s">
        <v>242</v>
      </c>
      <c r="B85" t="s">
        <v>270</v>
      </c>
      <c r="C85" t="s">
        <v>19</v>
      </c>
      <c r="D85" s="1">
        <v>43182</v>
      </c>
      <c r="E85" s="1">
        <v>44096</v>
      </c>
      <c r="F85" t="s">
        <v>133</v>
      </c>
      <c r="G85">
        <v>1</v>
      </c>
      <c r="H85" t="s">
        <v>21</v>
      </c>
      <c r="I85" t="s">
        <v>22</v>
      </c>
      <c r="J85" t="s">
        <v>33</v>
      </c>
      <c r="K85" t="s">
        <v>58</v>
      </c>
      <c r="L85">
        <v>39440.839999999997</v>
      </c>
      <c r="M85" s="1">
        <v>43182</v>
      </c>
      <c r="N85" t="s">
        <v>24</v>
      </c>
      <c r="O85" t="s">
        <v>25</v>
      </c>
      <c r="Q85" s="1">
        <v>43852</v>
      </c>
    </row>
    <row r="86" spans="1:17" x14ac:dyDescent="0.35">
      <c r="A86" t="s">
        <v>242</v>
      </c>
      <c r="B86" t="s">
        <v>271</v>
      </c>
      <c r="C86" t="s">
        <v>19</v>
      </c>
      <c r="D86" s="1">
        <v>43321</v>
      </c>
      <c r="E86" s="1">
        <v>44416</v>
      </c>
      <c r="F86" t="s">
        <v>133</v>
      </c>
      <c r="G86">
        <v>1</v>
      </c>
      <c r="H86" t="s">
        <v>21</v>
      </c>
      <c r="I86" t="s">
        <v>22</v>
      </c>
      <c r="J86" t="s">
        <v>33</v>
      </c>
      <c r="K86" t="s">
        <v>58</v>
      </c>
      <c r="L86">
        <v>14274.76</v>
      </c>
      <c r="M86" s="1">
        <v>43778</v>
      </c>
      <c r="N86" t="s">
        <v>24</v>
      </c>
      <c r="O86" t="s">
        <v>25</v>
      </c>
      <c r="Q86" s="1">
        <v>43852</v>
      </c>
    </row>
    <row r="87" spans="1:17" x14ac:dyDescent="0.35">
      <c r="A87" t="s">
        <v>242</v>
      </c>
      <c r="B87" t="s">
        <v>271</v>
      </c>
      <c r="C87" t="s">
        <v>19</v>
      </c>
      <c r="D87" s="1">
        <v>43321</v>
      </c>
      <c r="E87" s="1">
        <v>44416</v>
      </c>
      <c r="F87" t="s">
        <v>133</v>
      </c>
      <c r="G87">
        <v>1</v>
      </c>
      <c r="H87" t="s">
        <v>21</v>
      </c>
      <c r="I87" t="s">
        <v>22</v>
      </c>
      <c r="J87" t="s">
        <v>33</v>
      </c>
      <c r="K87" t="s">
        <v>58</v>
      </c>
      <c r="L87">
        <v>14274.76</v>
      </c>
      <c r="M87" s="1">
        <v>43870</v>
      </c>
      <c r="N87" t="s">
        <v>24</v>
      </c>
      <c r="O87" t="s">
        <v>25</v>
      </c>
      <c r="Q87" s="1">
        <v>43852</v>
      </c>
    </row>
    <row r="88" spans="1:17" x14ac:dyDescent="0.35">
      <c r="A88" t="s">
        <v>242</v>
      </c>
      <c r="B88" t="s">
        <v>271</v>
      </c>
      <c r="C88" t="s">
        <v>19</v>
      </c>
      <c r="D88" s="1">
        <v>43321</v>
      </c>
      <c r="E88" s="1">
        <v>44416</v>
      </c>
      <c r="F88" t="s">
        <v>133</v>
      </c>
      <c r="G88">
        <v>1</v>
      </c>
      <c r="H88" t="s">
        <v>21</v>
      </c>
      <c r="I88" t="s">
        <v>22</v>
      </c>
      <c r="J88" t="s">
        <v>33</v>
      </c>
      <c r="K88" t="s">
        <v>58</v>
      </c>
      <c r="L88">
        <v>14274.76</v>
      </c>
      <c r="M88" s="1">
        <v>43960</v>
      </c>
      <c r="N88" t="s">
        <v>24</v>
      </c>
      <c r="O88" t="s">
        <v>25</v>
      </c>
      <c r="Q88" s="1">
        <v>43852</v>
      </c>
    </row>
    <row r="89" spans="1:17" x14ac:dyDescent="0.35">
      <c r="A89" t="s">
        <v>242</v>
      </c>
      <c r="B89" t="s">
        <v>271</v>
      </c>
      <c r="C89" t="s">
        <v>19</v>
      </c>
      <c r="D89" s="1">
        <v>43321</v>
      </c>
      <c r="E89" s="1">
        <v>44416</v>
      </c>
      <c r="F89" t="s">
        <v>133</v>
      </c>
      <c r="G89">
        <v>1</v>
      </c>
      <c r="H89" t="s">
        <v>21</v>
      </c>
      <c r="I89" t="s">
        <v>22</v>
      </c>
      <c r="J89" t="s">
        <v>33</v>
      </c>
      <c r="K89" t="s">
        <v>58</v>
      </c>
      <c r="L89">
        <v>14274.76</v>
      </c>
      <c r="M89" s="1">
        <v>44052</v>
      </c>
      <c r="N89" t="s">
        <v>24</v>
      </c>
      <c r="O89" t="s">
        <v>25</v>
      </c>
      <c r="Q89" s="1">
        <v>43852</v>
      </c>
    </row>
    <row r="90" spans="1:17" x14ac:dyDescent="0.35">
      <c r="A90" t="s">
        <v>242</v>
      </c>
      <c r="B90" t="s">
        <v>271</v>
      </c>
      <c r="C90" t="s">
        <v>19</v>
      </c>
      <c r="D90" s="1">
        <v>43321</v>
      </c>
      <c r="E90" s="1">
        <v>44416</v>
      </c>
      <c r="F90" t="s">
        <v>133</v>
      </c>
      <c r="G90">
        <v>1</v>
      </c>
      <c r="H90" t="s">
        <v>21</v>
      </c>
      <c r="I90" t="s">
        <v>22</v>
      </c>
      <c r="J90" t="s">
        <v>33</v>
      </c>
      <c r="K90" t="s">
        <v>58</v>
      </c>
      <c r="L90">
        <v>14274.76</v>
      </c>
      <c r="M90" s="1">
        <v>44144</v>
      </c>
      <c r="N90" t="s">
        <v>24</v>
      </c>
      <c r="O90" t="s">
        <v>25</v>
      </c>
      <c r="Q90" s="1">
        <v>43852</v>
      </c>
    </row>
    <row r="91" spans="1:17" x14ac:dyDescent="0.35">
      <c r="A91" t="s">
        <v>242</v>
      </c>
      <c r="B91" t="s">
        <v>271</v>
      </c>
      <c r="C91" t="s">
        <v>19</v>
      </c>
      <c r="D91" s="1">
        <v>43321</v>
      </c>
      <c r="E91" s="1">
        <v>44416</v>
      </c>
      <c r="F91" t="s">
        <v>133</v>
      </c>
      <c r="G91">
        <v>1</v>
      </c>
      <c r="H91" t="s">
        <v>21</v>
      </c>
      <c r="I91" t="s">
        <v>22</v>
      </c>
      <c r="J91" t="s">
        <v>33</v>
      </c>
      <c r="K91" t="s">
        <v>58</v>
      </c>
      <c r="L91">
        <v>14274.76</v>
      </c>
      <c r="M91" s="1">
        <v>44236</v>
      </c>
      <c r="N91" t="s">
        <v>24</v>
      </c>
      <c r="O91" t="s">
        <v>25</v>
      </c>
      <c r="Q91" s="1">
        <v>43852</v>
      </c>
    </row>
    <row r="92" spans="1:17" x14ac:dyDescent="0.35">
      <c r="A92" t="s">
        <v>242</v>
      </c>
      <c r="B92" t="s">
        <v>271</v>
      </c>
      <c r="C92" t="s">
        <v>19</v>
      </c>
      <c r="D92" s="1">
        <v>43321</v>
      </c>
      <c r="E92" s="1">
        <v>44416</v>
      </c>
      <c r="F92" t="s">
        <v>133</v>
      </c>
      <c r="G92">
        <v>1</v>
      </c>
      <c r="H92" t="s">
        <v>21</v>
      </c>
      <c r="I92" t="s">
        <v>22</v>
      </c>
      <c r="J92" t="s">
        <v>33</v>
      </c>
      <c r="K92" t="s">
        <v>58</v>
      </c>
      <c r="L92">
        <v>14274.76</v>
      </c>
      <c r="M92" s="1">
        <v>43505</v>
      </c>
      <c r="N92" t="s">
        <v>24</v>
      </c>
      <c r="O92" t="s">
        <v>25</v>
      </c>
      <c r="Q92" s="1">
        <v>43852</v>
      </c>
    </row>
    <row r="93" spans="1:17" x14ac:dyDescent="0.35">
      <c r="A93" t="s">
        <v>242</v>
      </c>
      <c r="B93" t="s">
        <v>271</v>
      </c>
      <c r="C93" t="s">
        <v>19</v>
      </c>
      <c r="D93" s="1">
        <v>43321</v>
      </c>
      <c r="E93" s="1">
        <v>44416</v>
      </c>
      <c r="F93" t="s">
        <v>133</v>
      </c>
      <c r="G93">
        <v>1</v>
      </c>
      <c r="H93" t="s">
        <v>21</v>
      </c>
      <c r="I93" t="s">
        <v>22</v>
      </c>
      <c r="J93" t="s">
        <v>33</v>
      </c>
      <c r="K93" t="s">
        <v>58</v>
      </c>
      <c r="L93">
        <v>14274.76</v>
      </c>
      <c r="M93" s="1">
        <v>43505</v>
      </c>
      <c r="N93" t="s">
        <v>24</v>
      </c>
      <c r="O93" t="s">
        <v>25</v>
      </c>
      <c r="Q93" s="1">
        <v>43852</v>
      </c>
    </row>
    <row r="94" spans="1:17" x14ac:dyDescent="0.35">
      <c r="A94" t="s">
        <v>242</v>
      </c>
      <c r="B94" t="s">
        <v>271</v>
      </c>
      <c r="C94" t="s">
        <v>19</v>
      </c>
      <c r="D94" s="1">
        <v>43321</v>
      </c>
      <c r="E94" s="1">
        <v>44416</v>
      </c>
      <c r="F94" t="s">
        <v>133</v>
      </c>
      <c r="G94">
        <v>1</v>
      </c>
      <c r="H94" t="s">
        <v>21</v>
      </c>
      <c r="I94" t="s">
        <v>22</v>
      </c>
      <c r="J94" t="s">
        <v>33</v>
      </c>
      <c r="K94" t="s">
        <v>58</v>
      </c>
      <c r="L94">
        <v>14274.76</v>
      </c>
      <c r="M94" s="1">
        <v>43594</v>
      </c>
      <c r="N94" t="s">
        <v>24</v>
      </c>
      <c r="O94" t="s">
        <v>25</v>
      </c>
      <c r="Q94" s="1">
        <v>43852</v>
      </c>
    </row>
    <row r="95" spans="1:17" x14ac:dyDescent="0.35">
      <c r="A95" t="s">
        <v>242</v>
      </c>
      <c r="B95" t="s">
        <v>271</v>
      </c>
      <c r="C95" t="s">
        <v>19</v>
      </c>
      <c r="D95" s="1">
        <v>43321</v>
      </c>
      <c r="E95" s="1">
        <v>44416</v>
      </c>
      <c r="F95" t="s">
        <v>133</v>
      </c>
      <c r="G95">
        <v>1</v>
      </c>
      <c r="H95" t="s">
        <v>21</v>
      </c>
      <c r="I95" t="s">
        <v>22</v>
      </c>
      <c r="J95" t="s">
        <v>33</v>
      </c>
      <c r="K95" t="s">
        <v>58</v>
      </c>
      <c r="L95">
        <v>14274.76</v>
      </c>
      <c r="M95" s="1">
        <v>43686</v>
      </c>
      <c r="N95" t="s">
        <v>24</v>
      </c>
      <c r="O95" t="s">
        <v>25</v>
      </c>
      <c r="Q95" s="1">
        <v>43852</v>
      </c>
    </row>
    <row r="96" spans="1:17" x14ac:dyDescent="0.35">
      <c r="A96" t="s">
        <v>242</v>
      </c>
      <c r="B96" t="s">
        <v>271</v>
      </c>
      <c r="C96" t="s">
        <v>19</v>
      </c>
      <c r="D96" s="1">
        <v>43321</v>
      </c>
      <c r="E96" s="1">
        <v>44416</v>
      </c>
      <c r="F96" t="s">
        <v>133</v>
      </c>
      <c r="G96">
        <v>1</v>
      </c>
      <c r="H96" t="s">
        <v>21</v>
      </c>
      <c r="I96" t="s">
        <v>22</v>
      </c>
      <c r="J96" t="s">
        <v>33</v>
      </c>
      <c r="K96" t="s">
        <v>58</v>
      </c>
      <c r="L96">
        <v>14274.8</v>
      </c>
      <c r="M96" s="1">
        <v>43413</v>
      </c>
      <c r="N96" t="s">
        <v>24</v>
      </c>
      <c r="O96" t="s">
        <v>25</v>
      </c>
      <c r="Q96" s="1">
        <v>43852</v>
      </c>
    </row>
    <row r="97" spans="1:17" x14ac:dyDescent="0.35">
      <c r="A97" t="s">
        <v>242</v>
      </c>
      <c r="B97" t="s">
        <v>271</v>
      </c>
      <c r="C97" t="s">
        <v>19</v>
      </c>
      <c r="D97" s="1">
        <v>43321</v>
      </c>
      <c r="E97" s="1">
        <v>44416</v>
      </c>
      <c r="F97" t="s">
        <v>133</v>
      </c>
      <c r="G97">
        <v>1</v>
      </c>
      <c r="H97" t="s">
        <v>21</v>
      </c>
      <c r="I97" t="s">
        <v>22</v>
      </c>
      <c r="J97" t="s">
        <v>33</v>
      </c>
      <c r="K97" t="s">
        <v>58</v>
      </c>
      <c r="L97">
        <v>22539.08</v>
      </c>
      <c r="M97" s="1">
        <v>43321</v>
      </c>
      <c r="N97" t="s">
        <v>24</v>
      </c>
      <c r="O97" t="s">
        <v>25</v>
      </c>
      <c r="Q97" s="1">
        <v>43852</v>
      </c>
    </row>
    <row r="98" spans="1:17" x14ac:dyDescent="0.35">
      <c r="A98" t="s">
        <v>242</v>
      </c>
      <c r="B98" t="s">
        <v>272</v>
      </c>
      <c r="C98" t="s">
        <v>19</v>
      </c>
      <c r="D98" s="1">
        <v>43447</v>
      </c>
      <c r="E98" s="1">
        <v>44359</v>
      </c>
      <c r="F98" t="s">
        <v>133</v>
      </c>
      <c r="G98">
        <v>1</v>
      </c>
      <c r="H98" t="s">
        <v>21</v>
      </c>
      <c r="I98" t="s">
        <v>22</v>
      </c>
      <c r="J98" t="s">
        <v>33</v>
      </c>
      <c r="K98" t="s">
        <v>58</v>
      </c>
      <c r="L98">
        <v>24072.23</v>
      </c>
      <c r="M98" s="1">
        <v>43812</v>
      </c>
      <c r="N98" t="s">
        <v>24</v>
      </c>
      <c r="O98" t="s">
        <v>25</v>
      </c>
      <c r="Q98" s="1">
        <v>43852</v>
      </c>
    </row>
    <row r="99" spans="1:17" x14ac:dyDescent="0.35">
      <c r="A99" t="s">
        <v>242</v>
      </c>
      <c r="B99" t="s">
        <v>272</v>
      </c>
      <c r="C99" t="s">
        <v>19</v>
      </c>
      <c r="D99" s="1">
        <v>43447</v>
      </c>
      <c r="E99" s="1">
        <v>44359</v>
      </c>
      <c r="F99" t="s">
        <v>133</v>
      </c>
      <c r="G99">
        <v>1</v>
      </c>
      <c r="H99" t="s">
        <v>21</v>
      </c>
      <c r="I99" t="s">
        <v>22</v>
      </c>
      <c r="J99" t="s">
        <v>33</v>
      </c>
      <c r="K99" t="s">
        <v>58</v>
      </c>
      <c r="L99">
        <v>24072.23</v>
      </c>
      <c r="M99" s="1">
        <v>43903</v>
      </c>
      <c r="N99" t="s">
        <v>24</v>
      </c>
      <c r="O99" t="s">
        <v>25</v>
      </c>
      <c r="Q99" s="1">
        <v>43852</v>
      </c>
    </row>
    <row r="100" spans="1:17" x14ac:dyDescent="0.35">
      <c r="A100" t="s">
        <v>242</v>
      </c>
      <c r="B100" t="s">
        <v>272</v>
      </c>
      <c r="C100" t="s">
        <v>19</v>
      </c>
      <c r="D100" s="1">
        <v>43447</v>
      </c>
      <c r="E100" s="1">
        <v>44359</v>
      </c>
      <c r="F100" t="s">
        <v>133</v>
      </c>
      <c r="G100">
        <v>1</v>
      </c>
      <c r="H100" t="s">
        <v>21</v>
      </c>
      <c r="I100" t="s">
        <v>22</v>
      </c>
      <c r="J100" t="s">
        <v>33</v>
      </c>
      <c r="K100" t="s">
        <v>58</v>
      </c>
      <c r="L100">
        <v>24072.23</v>
      </c>
      <c r="M100" s="1">
        <v>43995</v>
      </c>
      <c r="N100" t="s">
        <v>24</v>
      </c>
      <c r="O100" t="s">
        <v>25</v>
      </c>
      <c r="Q100" s="1">
        <v>43852</v>
      </c>
    </row>
    <row r="101" spans="1:17" x14ac:dyDescent="0.35">
      <c r="A101" t="s">
        <v>242</v>
      </c>
      <c r="B101" t="s">
        <v>272</v>
      </c>
      <c r="C101" t="s">
        <v>19</v>
      </c>
      <c r="D101" s="1">
        <v>43447</v>
      </c>
      <c r="E101" s="1">
        <v>44359</v>
      </c>
      <c r="F101" t="s">
        <v>133</v>
      </c>
      <c r="G101">
        <v>1</v>
      </c>
      <c r="H101" t="s">
        <v>21</v>
      </c>
      <c r="I101" t="s">
        <v>22</v>
      </c>
      <c r="J101" t="s">
        <v>33</v>
      </c>
      <c r="K101" t="s">
        <v>58</v>
      </c>
      <c r="L101">
        <v>24072.23</v>
      </c>
      <c r="M101" s="1">
        <v>44087</v>
      </c>
      <c r="N101" t="s">
        <v>24</v>
      </c>
      <c r="O101" t="s">
        <v>25</v>
      </c>
      <c r="Q101" s="1">
        <v>43852</v>
      </c>
    </row>
    <row r="102" spans="1:17" x14ac:dyDescent="0.35">
      <c r="A102" t="s">
        <v>242</v>
      </c>
      <c r="B102" t="s">
        <v>272</v>
      </c>
      <c r="C102" t="s">
        <v>19</v>
      </c>
      <c r="D102" s="1">
        <v>43447</v>
      </c>
      <c r="E102" s="1">
        <v>44359</v>
      </c>
      <c r="F102" t="s">
        <v>133</v>
      </c>
      <c r="G102">
        <v>1</v>
      </c>
      <c r="H102" t="s">
        <v>21</v>
      </c>
      <c r="I102" t="s">
        <v>22</v>
      </c>
      <c r="J102" t="s">
        <v>33</v>
      </c>
      <c r="K102" t="s">
        <v>58</v>
      </c>
      <c r="L102">
        <v>24072.23</v>
      </c>
      <c r="M102" s="1">
        <v>44178</v>
      </c>
      <c r="N102" t="s">
        <v>24</v>
      </c>
      <c r="O102" t="s">
        <v>25</v>
      </c>
      <c r="Q102" s="1">
        <v>43852</v>
      </c>
    </row>
    <row r="103" spans="1:17" x14ac:dyDescent="0.35">
      <c r="A103" t="s">
        <v>242</v>
      </c>
      <c r="B103" t="s">
        <v>272</v>
      </c>
      <c r="C103" t="s">
        <v>19</v>
      </c>
      <c r="D103" s="1">
        <v>43447</v>
      </c>
      <c r="E103" s="1">
        <v>44359</v>
      </c>
      <c r="F103" t="s">
        <v>133</v>
      </c>
      <c r="G103">
        <v>1</v>
      </c>
      <c r="H103" t="s">
        <v>21</v>
      </c>
      <c r="I103" t="s">
        <v>22</v>
      </c>
      <c r="J103" t="s">
        <v>33</v>
      </c>
      <c r="K103" t="s">
        <v>58</v>
      </c>
      <c r="L103">
        <v>24072.23</v>
      </c>
      <c r="M103" s="1">
        <v>43629</v>
      </c>
      <c r="N103" t="s">
        <v>24</v>
      </c>
      <c r="O103" t="s">
        <v>25</v>
      </c>
      <c r="Q103" s="1">
        <v>43852</v>
      </c>
    </row>
    <row r="104" spans="1:17" x14ac:dyDescent="0.35">
      <c r="A104" t="s">
        <v>242</v>
      </c>
      <c r="B104" t="s">
        <v>272</v>
      </c>
      <c r="C104" t="s">
        <v>19</v>
      </c>
      <c r="D104" s="1">
        <v>43447</v>
      </c>
      <c r="E104" s="1">
        <v>44359</v>
      </c>
      <c r="F104" t="s">
        <v>133</v>
      </c>
      <c r="G104">
        <v>1</v>
      </c>
      <c r="H104" t="s">
        <v>21</v>
      </c>
      <c r="I104" t="s">
        <v>22</v>
      </c>
      <c r="J104" t="s">
        <v>33</v>
      </c>
      <c r="K104" t="s">
        <v>58</v>
      </c>
      <c r="L104">
        <v>24072.23</v>
      </c>
      <c r="M104" s="1">
        <v>43721</v>
      </c>
      <c r="N104" t="s">
        <v>24</v>
      </c>
      <c r="O104" t="s">
        <v>25</v>
      </c>
      <c r="Q104" s="1">
        <v>43852</v>
      </c>
    </row>
    <row r="105" spans="1:17" x14ac:dyDescent="0.35">
      <c r="A105" t="s">
        <v>242</v>
      </c>
      <c r="B105" t="s">
        <v>272</v>
      </c>
      <c r="C105" t="s">
        <v>19</v>
      </c>
      <c r="D105" s="1">
        <v>43447</v>
      </c>
      <c r="E105" s="1">
        <v>44359</v>
      </c>
      <c r="F105" t="s">
        <v>133</v>
      </c>
      <c r="G105">
        <v>1</v>
      </c>
      <c r="H105" t="s">
        <v>21</v>
      </c>
      <c r="I105" t="s">
        <v>22</v>
      </c>
      <c r="J105" t="s">
        <v>33</v>
      </c>
      <c r="K105" t="s">
        <v>58</v>
      </c>
      <c r="L105">
        <v>24072.26</v>
      </c>
      <c r="M105" s="1">
        <v>43537</v>
      </c>
      <c r="N105" t="s">
        <v>24</v>
      </c>
      <c r="O105" t="s">
        <v>25</v>
      </c>
      <c r="Q105" s="1">
        <v>43852</v>
      </c>
    </row>
    <row r="106" spans="1:17" x14ac:dyDescent="0.35">
      <c r="A106" t="s">
        <v>242</v>
      </c>
      <c r="B106" t="s">
        <v>272</v>
      </c>
      <c r="C106" t="s">
        <v>19</v>
      </c>
      <c r="D106" s="1">
        <v>43447</v>
      </c>
      <c r="E106" s="1">
        <v>44359</v>
      </c>
      <c r="F106" t="s">
        <v>133</v>
      </c>
      <c r="G106">
        <v>1</v>
      </c>
      <c r="H106" t="s">
        <v>21</v>
      </c>
      <c r="I106" t="s">
        <v>22</v>
      </c>
      <c r="J106" t="s">
        <v>33</v>
      </c>
      <c r="K106" t="s">
        <v>58</v>
      </c>
      <c r="L106">
        <v>24072.26</v>
      </c>
      <c r="M106" s="1">
        <v>43537</v>
      </c>
      <c r="N106" t="s">
        <v>24</v>
      </c>
      <c r="O106" t="s">
        <v>25</v>
      </c>
      <c r="Q106" s="1">
        <v>43852</v>
      </c>
    </row>
    <row r="107" spans="1:17" x14ac:dyDescent="0.35">
      <c r="A107" t="s">
        <v>242</v>
      </c>
      <c r="B107" t="s">
        <v>272</v>
      </c>
      <c r="C107" t="s">
        <v>19</v>
      </c>
      <c r="D107" s="1">
        <v>43447</v>
      </c>
      <c r="E107" s="1">
        <v>44359</v>
      </c>
      <c r="F107" t="s">
        <v>133</v>
      </c>
      <c r="G107">
        <v>1</v>
      </c>
      <c r="H107" t="s">
        <v>21</v>
      </c>
      <c r="I107" t="s">
        <v>22</v>
      </c>
      <c r="J107" t="s">
        <v>33</v>
      </c>
      <c r="K107" t="s">
        <v>58</v>
      </c>
      <c r="L107">
        <v>35521.53</v>
      </c>
      <c r="M107" s="1">
        <v>43447</v>
      </c>
      <c r="N107" t="s">
        <v>24</v>
      </c>
      <c r="O107" t="s">
        <v>25</v>
      </c>
      <c r="Q107" s="1">
        <v>43852</v>
      </c>
    </row>
    <row r="108" spans="1:17" x14ac:dyDescent="0.35">
      <c r="A108" t="s">
        <v>242</v>
      </c>
      <c r="B108" t="s">
        <v>273</v>
      </c>
      <c r="C108" t="s">
        <v>19</v>
      </c>
      <c r="D108" s="1">
        <v>43445</v>
      </c>
      <c r="E108" s="1">
        <v>44357</v>
      </c>
      <c r="F108" t="s">
        <v>133</v>
      </c>
      <c r="G108">
        <v>1</v>
      </c>
      <c r="H108" t="s">
        <v>21</v>
      </c>
      <c r="I108" t="s">
        <v>22</v>
      </c>
      <c r="J108" t="s">
        <v>33</v>
      </c>
      <c r="K108" t="s">
        <v>58</v>
      </c>
      <c r="L108">
        <v>31816.79</v>
      </c>
      <c r="M108" s="1">
        <v>43810</v>
      </c>
      <c r="N108" t="s">
        <v>24</v>
      </c>
      <c r="O108" t="s">
        <v>25</v>
      </c>
      <c r="Q108" s="1">
        <v>43852</v>
      </c>
    </row>
    <row r="109" spans="1:17" x14ac:dyDescent="0.35">
      <c r="A109" t="s">
        <v>242</v>
      </c>
      <c r="B109" t="s">
        <v>273</v>
      </c>
      <c r="C109" t="s">
        <v>19</v>
      </c>
      <c r="D109" s="1">
        <v>43445</v>
      </c>
      <c r="E109" s="1">
        <v>44357</v>
      </c>
      <c r="F109" t="s">
        <v>133</v>
      </c>
      <c r="G109">
        <v>1</v>
      </c>
      <c r="H109" t="s">
        <v>21</v>
      </c>
      <c r="I109" t="s">
        <v>22</v>
      </c>
      <c r="J109" t="s">
        <v>33</v>
      </c>
      <c r="K109" t="s">
        <v>58</v>
      </c>
      <c r="L109">
        <v>31816.79</v>
      </c>
      <c r="M109" s="1">
        <v>43901</v>
      </c>
      <c r="N109" t="s">
        <v>24</v>
      </c>
      <c r="O109" t="s">
        <v>25</v>
      </c>
      <c r="Q109" s="1">
        <v>43852</v>
      </c>
    </row>
    <row r="110" spans="1:17" x14ac:dyDescent="0.35">
      <c r="A110" t="s">
        <v>242</v>
      </c>
      <c r="B110" t="s">
        <v>273</v>
      </c>
      <c r="C110" t="s">
        <v>19</v>
      </c>
      <c r="D110" s="1">
        <v>43445</v>
      </c>
      <c r="E110" s="1">
        <v>44357</v>
      </c>
      <c r="F110" t="s">
        <v>133</v>
      </c>
      <c r="G110">
        <v>1</v>
      </c>
      <c r="H110" t="s">
        <v>21</v>
      </c>
      <c r="I110" t="s">
        <v>22</v>
      </c>
      <c r="J110" t="s">
        <v>33</v>
      </c>
      <c r="K110" t="s">
        <v>58</v>
      </c>
      <c r="L110">
        <v>31816.79</v>
      </c>
      <c r="M110" s="1">
        <v>43993</v>
      </c>
      <c r="N110" t="s">
        <v>24</v>
      </c>
      <c r="O110" t="s">
        <v>25</v>
      </c>
      <c r="Q110" s="1">
        <v>43852</v>
      </c>
    </row>
    <row r="111" spans="1:17" x14ac:dyDescent="0.35">
      <c r="A111" t="s">
        <v>242</v>
      </c>
      <c r="B111" t="s">
        <v>273</v>
      </c>
      <c r="C111" t="s">
        <v>19</v>
      </c>
      <c r="D111" s="1">
        <v>43445</v>
      </c>
      <c r="E111" s="1">
        <v>44357</v>
      </c>
      <c r="F111" t="s">
        <v>133</v>
      </c>
      <c r="G111">
        <v>1</v>
      </c>
      <c r="H111" t="s">
        <v>21</v>
      </c>
      <c r="I111" t="s">
        <v>22</v>
      </c>
      <c r="J111" t="s">
        <v>33</v>
      </c>
      <c r="K111" t="s">
        <v>58</v>
      </c>
      <c r="L111">
        <v>31816.79</v>
      </c>
      <c r="M111" s="1">
        <v>44085</v>
      </c>
      <c r="N111" t="s">
        <v>24</v>
      </c>
      <c r="O111" t="s">
        <v>25</v>
      </c>
      <c r="Q111" s="1">
        <v>43852</v>
      </c>
    </row>
    <row r="112" spans="1:17" x14ac:dyDescent="0.35">
      <c r="A112" t="s">
        <v>242</v>
      </c>
      <c r="B112" t="s">
        <v>273</v>
      </c>
      <c r="C112" t="s">
        <v>19</v>
      </c>
      <c r="D112" s="1">
        <v>43445</v>
      </c>
      <c r="E112" s="1">
        <v>44357</v>
      </c>
      <c r="F112" t="s">
        <v>133</v>
      </c>
      <c r="G112">
        <v>1</v>
      </c>
      <c r="H112" t="s">
        <v>21</v>
      </c>
      <c r="I112" t="s">
        <v>22</v>
      </c>
      <c r="J112" t="s">
        <v>33</v>
      </c>
      <c r="K112" t="s">
        <v>58</v>
      </c>
      <c r="L112">
        <v>31816.79</v>
      </c>
      <c r="M112" s="1">
        <v>44176</v>
      </c>
      <c r="N112" t="s">
        <v>24</v>
      </c>
      <c r="O112" t="s">
        <v>25</v>
      </c>
      <c r="Q112" s="1">
        <v>43852</v>
      </c>
    </row>
    <row r="113" spans="1:17" x14ac:dyDescent="0.35">
      <c r="A113" t="s">
        <v>242</v>
      </c>
      <c r="B113" t="s">
        <v>273</v>
      </c>
      <c r="C113" t="s">
        <v>19</v>
      </c>
      <c r="D113" s="1">
        <v>43445</v>
      </c>
      <c r="E113" s="1">
        <v>44357</v>
      </c>
      <c r="F113" t="s">
        <v>133</v>
      </c>
      <c r="G113">
        <v>1</v>
      </c>
      <c r="H113" t="s">
        <v>21</v>
      </c>
      <c r="I113" t="s">
        <v>22</v>
      </c>
      <c r="J113" t="s">
        <v>33</v>
      </c>
      <c r="K113" t="s">
        <v>58</v>
      </c>
      <c r="L113">
        <v>31816.79</v>
      </c>
      <c r="M113" s="1">
        <v>43719</v>
      </c>
      <c r="N113" t="s">
        <v>24</v>
      </c>
      <c r="O113" t="s">
        <v>25</v>
      </c>
      <c r="Q113" s="1">
        <v>43852</v>
      </c>
    </row>
    <row r="114" spans="1:17" x14ac:dyDescent="0.35">
      <c r="A114" t="s">
        <v>242</v>
      </c>
      <c r="B114" t="s">
        <v>273</v>
      </c>
      <c r="C114" t="s">
        <v>19</v>
      </c>
      <c r="D114" s="1">
        <v>43445</v>
      </c>
      <c r="E114" s="1">
        <v>44357</v>
      </c>
      <c r="F114" t="s">
        <v>133</v>
      </c>
      <c r="G114">
        <v>1</v>
      </c>
      <c r="H114" t="s">
        <v>21</v>
      </c>
      <c r="I114" t="s">
        <v>22</v>
      </c>
      <c r="J114" t="s">
        <v>33</v>
      </c>
      <c r="K114" t="s">
        <v>58</v>
      </c>
      <c r="L114">
        <v>31816.79</v>
      </c>
      <c r="M114" s="1">
        <v>43719</v>
      </c>
      <c r="N114" t="s">
        <v>24</v>
      </c>
      <c r="O114" t="s">
        <v>25</v>
      </c>
      <c r="Q114" s="1">
        <v>43852</v>
      </c>
    </row>
    <row r="115" spans="1:17" x14ac:dyDescent="0.35">
      <c r="A115" t="s">
        <v>242</v>
      </c>
      <c r="B115" t="s">
        <v>273</v>
      </c>
      <c r="C115" t="s">
        <v>19</v>
      </c>
      <c r="D115" s="1">
        <v>43445</v>
      </c>
      <c r="E115" s="1">
        <v>44357</v>
      </c>
      <c r="F115" t="s">
        <v>133</v>
      </c>
      <c r="G115">
        <v>1</v>
      </c>
      <c r="H115" t="s">
        <v>21</v>
      </c>
      <c r="I115" t="s">
        <v>22</v>
      </c>
      <c r="J115" t="s">
        <v>33</v>
      </c>
      <c r="K115" t="s">
        <v>58</v>
      </c>
      <c r="L115">
        <v>31816.83</v>
      </c>
      <c r="M115" s="1">
        <v>43535</v>
      </c>
      <c r="N115" t="s">
        <v>24</v>
      </c>
      <c r="O115" t="s">
        <v>25</v>
      </c>
      <c r="Q115" s="1">
        <v>43852</v>
      </c>
    </row>
    <row r="116" spans="1:17" x14ac:dyDescent="0.35">
      <c r="A116" t="s">
        <v>242</v>
      </c>
      <c r="B116" t="s">
        <v>273</v>
      </c>
      <c r="C116" t="s">
        <v>19</v>
      </c>
      <c r="D116" s="1">
        <v>43445</v>
      </c>
      <c r="E116" s="1">
        <v>44357</v>
      </c>
      <c r="F116" t="s">
        <v>133</v>
      </c>
      <c r="G116">
        <v>1</v>
      </c>
      <c r="H116" t="s">
        <v>21</v>
      </c>
      <c r="I116" t="s">
        <v>22</v>
      </c>
      <c r="J116" t="s">
        <v>33</v>
      </c>
      <c r="K116" t="s">
        <v>58</v>
      </c>
      <c r="L116">
        <v>31816.83</v>
      </c>
      <c r="M116" s="1">
        <v>43535</v>
      </c>
      <c r="N116" t="s">
        <v>24</v>
      </c>
      <c r="O116" t="s">
        <v>25</v>
      </c>
      <c r="Q116" s="1">
        <v>43852</v>
      </c>
    </row>
    <row r="117" spans="1:17" x14ac:dyDescent="0.35">
      <c r="A117" t="s">
        <v>242</v>
      </c>
      <c r="B117" t="s">
        <v>273</v>
      </c>
      <c r="C117" t="s">
        <v>19</v>
      </c>
      <c r="D117" s="1">
        <v>43445</v>
      </c>
      <c r="E117" s="1">
        <v>44357</v>
      </c>
      <c r="F117" t="s">
        <v>133</v>
      </c>
      <c r="G117">
        <v>1</v>
      </c>
      <c r="H117" t="s">
        <v>21</v>
      </c>
      <c r="I117" t="s">
        <v>22</v>
      </c>
      <c r="J117" t="s">
        <v>33</v>
      </c>
      <c r="K117" t="s">
        <v>58</v>
      </c>
      <c r="L117">
        <v>31816.83</v>
      </c>
      <c r="M117" s="1">
        <v>43535</v>
      </c>
      <c r="N117" t="s">
        <v>24</v>
      </c>
      <c r="O117" t="s">
        <v>25</v>
      </c>
      <c r="Q117" s="1">
        <v>43852</v>
      </c>
    </row>
    <row r="118" spans="1:17" x14ac:dyDescent="0.35">
      <c r="A118" t="s">
        <v>242</v>
      </c>
      <c r="B118" t="s">
        <v>273</v>
      </c>
      <c r="C118" t="s">
        <v>19</v>
      </c>
      <c r="D118" s="1">
        <v>43445</v>
      </c>
      <c r="E118" s="1">
        <v>44357</v>
      </c>
      <c r="F118" t="s">
        <v>133</v>
      </c>
      <c r="G118">
        <v>1</v>
      </c>
      <c r="H118" t="s">
        <v>21</v>
      </c>
      <c r="I118" t="s">
        <v>22</v>
      </c>
      <c r="J118" t="s">
        <v>33</v>
      </c>
      <c r="K118" t="s">
        <v>58</v>
      </c>
      <c r="L118">
        <v>31816.83</v>
      </c>
      <c r="M118" s="1">
        <v>43627</v>
      </c>
      <c r="N118" t="s">
        <v>24</v>
      </c>
      <c r="O118" t="s">
        <v>25</v>
      </c>
      <c r="Q118" s="1">
        <v>43852</v>
      </c>
    </row>
    <row r="119" spans="1:17" x14ac:dyDescent="0.35">
      <c r="A119" t="s">
        <v>242</v>
      </c>
      <c r="B119" t="s">
        <v>273</v>
      </c>
      <c r="C119" t="s">
        <v>19</v>
      </c>
      <c r="D119" s="1">
        <v>43445</v>
      </c>
      <c r="E119" s="1">
        <v>44357</v>
      </c>
      <c r="F119" t="s">
        <v>133</v>
      </c>
      <c r="G119">
        <v>1</v>
      </c>
      <c r="H119" t="s">
        <v>21</v>
      </c>
      <c r="I119" t="s">
        <v>22</v>
      </c>
      <c r="J119" t="s">
        <v>33</v>
      </c>
      <c r="K119" t="s">
        <v>58</v>
      </c>
      <c r="L119">
        <v>31816.83</v>
      </c>
      <c r="M119" s="1">
        <v>43627</v>
      </c>
      <c r="N119" t="s">
        <v>24</v>
      </c>
      <c r="O119" t="s">
        <v>25</v>
      </c>
      <c r="Q119" s="1">
        <v>43852</v>
      </c>
    </row>
    <row r="120" spans="1:17" x14ac:dyDescent="0.35">
      <c r="A120" t="s">
        <v>242</v>
      </c>
      <c r="B120" t="s">
        <v>273</v>
      </c>
      <c r="C120" t="s">
        <v>19</v>
      </c>
      <c r="D120" s="1">
        <v>43445</v>
      </c>
      <c r="E120" s="1">
        <v>44357</v>
      </c>
      <c r="F120" t="s">
        <v>133</v>
      </c>
      <c r="G120">
        <v>1</v>
      </c>
      <c r="H120" t="s">
        <v>21</v>
      </c>
      <c r="I120" t="s">
        <v>22</v>
      </c>
      <c r="J120" t="s">
        <v>33</v>
      </c>
      <c r="K120" t="s">
        <v>58</v>
      </c>
      <c r="L120">
        <v>46888.34</v>
      </c>
      <c r="M120" s="1">
        <v>43445</v>
      </c>
      <c r="N120" t="s">
        <v>24</v>
      </c>
      <c r="O120" t="s">
        <v>25</v>
      </c>
      <c r="Q120" s="1">
        <v>43852</v>
      </c>
    </row>
    <row r="121" spans="1:17" x14ac:dyDescent="0.35">
      <c r="A121" t="s">
        <v>242</v>
      </c>
      <c r="B121" t="s">
        <v>273</v>
      </c>
      <c r="C121" t="s">
        <v>19</v>
      </c>
      <c r="D121" s="1">
        <v>43445</v>
      </c>
      <c r="E121" s="1">
        <v>44357</v>
      </c>
      <c r="F121" t="s">
        <v>133</v>
      </c>
      <c r="G121">
        <v>1</v>
      </c>
      <c r="H121" t="s">
        <v>21</v>
      </c>
      <c r="I121" t="s">
        <v>22</v>
      </c>
      <c r="J121" t="s">
        <v>33</v>
      </c>
      <c r="K121" t="s">
        <v>58</v>
      </c>
      <c r="L121">
        <v>46888.34</v>
      </c>
      <c r="M121" s="1">
        <v>43445</v>
      </c>
      <c r="N121" t="s">
        <v>24</v>
      </c>
      <c r="O121" t="s">
        <v>25</v>
      </c>
      <c r="Q121" s="1">
        <v>43852</v>
      </c>
    </row>
    <row r="122" spans="1:17" x14ac:dyDescent="0.35">
      <c r="A122" t="s">
        <v>242</v>
      </c>
      <c r="B122" t="s">
        <v>273</v>
      </c>
      <c r="C122" t="s">
        <v>19</v>
      </c>
      <c r="D122" s="1">
        <v>43445</v>
      </c>
      <c r="E122" s="1">
        <v>44357</v>
      </c>
      <c r="F122" t="s">
        <v>133</v>
      </c>
      <c r="G122">
        <v>1</v>
      </c>
      <c r="H122" t="s">
        <v>21</v>
      </c>
      <c r="I122" t="s">
        <v>22</v>
      </c>
      <c r="J122" t="s">
        <v>33</v>
      </c>
      <c r="K122" t="s">
        <v>58</v>
      </c>
      <c r="L122">
        <v>46888.34</v>
      </c>
      <c r="M122" s="1">
        <v>43445</v>
      </c>
      <c r="N122" t="s">
        <v>24</v>
      </c>
      <c r="O122" t="s">
        <v>25</v>
      </c>
      <c r="Q122" s="1">
        <v>43852</v>
      </c>
    </row>
    <row r="123" spans="1:17" x14ac:dyDescent="0.35">
      <c r="A123" t="s">
        <v>242</v>
      </c>
      <c r="B123" t="s">
        <v>273</v>
      </c>
      <c r="C123" t="s">
        <v>19</v>
      </c>
      <c r="D123" s="1">
        <v>43445</v>
      </c>
      <c r="E123" s="1">
        <v>44357</v>
      </c>
      <c r="F123" t="s">
        <v>133</v>
      </c>
      <c r="G123">
        <v>1</v>
      </c>
      <c r="H123" t="s">
        <v>21</v>
      </c>
      <c r="I123" t="s">
        <v>22</v>
      </c>
      <c r="J123" t="s">
        <v>33</v>
      </c>
      <c r="K123" t="s">
        <v>58</v>
      </c>
      <c r="L123">
        <v>46888.34</v>
      </c>
      <c r="M123" s="1">
        <v>43445</v>
      </c>
      <c r="N123" t="s">
        <v>24</v>
      </c>
      <c r="O123" t="s">
        <v>25</v>
      </c>
      <c r="Q123" s="1">
        <v>43852</v>
      </c>
    </row>
    <row r="124" spans="1:17" x14ac:dyDescent="0.35">
      <c r="A124" t="s">
        <v>242</v>
      </c>
      <c r="B124" t="s">
        <v>274</v>
      </c>
      <c r="C124" t="s">
        <v>19</v>
      </c>
      <c r="D124" s="1">
        <v>43295</v>
      </c>
      <c r="E124" s="1">
        <v>44574</v>
      </c>
      <c r="F124" t="s">
        <v>133</v>
      </c>
      <c r="G124">
        <v>1</v>
      </c>
      <c r="H124" t="s">
        <v>21</v>
      </c>
      <c r="I124" t="s">
        <v>22</v>
      </c>
      <c r="J124" t="s">
        <v>33</v>
      </c>
      <c r="K124" t="s">
        <v>58</v>
      </c>
      <c r="L124">
        <v>5712.04</v>
      </c>
      <c r="M124" s="1">
        <v>43752</v>
      </c>
      <c r="N124" t="s">
        <v>24</v>
      </c>
      <c r="O124" t="s">
        <v>25</v>
      </c>
      <c r="Q124" s="1">
        <v>43852</v>
      </c>
    </row>
    <row r="125" spans="1:17" x14ac:dyDescent="0.35">
      <c r="A125" t="s">
        <v>242</v>
      </c>
      <c r="B125" t="s">
        <v>274</v>
      </c>
      <c r="C125" t="s">
        <v>19</v>
      </c>
      <c r="D125" s="1">
        <v>43295</v>
      </c>
      <c r="E125" s="1">
        <v>44574</v>
      </c>
      <c r="F125" t="s">
        <v>133</v>
      </c>
      <c r="G125">
        <v>1</v>
      </c>
      <c r="H125" t="s">
        <v>21</v>
      </c>
      <c r="I125" t="s">
        <v>22</v>
      </c>
      <c r="J125" t="s">
        <v>33</v>
      </c>
      <c r="K125" t="s">
        <v>58</v>
      </c>
      <c r="L125">
        <v>5712.04</v>
      </c>
      <c r="M125" s="1">
        <v>43844</v>
      </c>
      <c r="N125" t="s">
        <v>24</v>
      </c>
      <c r="O125" t="s">
        <v>25</v>
      </c>
      <c r="Q125" s="1">
        <v>43852</v>
      </c>
    </row>
    <row r="126" spans="1:17" x14ac:dyDescent="0.35">
      <c r="A126" t="s">
        <v>242</v>
      </c>
      <c r="B126" t="s">
        <v>274</v>
      </c>
      <c r="C126" t="s">
        <v>19</v>
      </c>
      <c r="D126" s="1">
        <v>43295</v>
      </c>
      <c r="E126" s="1">
        <v>44574</v>
      </c>
      <c r="F126" t="s">
        <v>133</v>
      </c>
      <c r="G126">
        <v>1</v>
      </c>
      <c r="H126" t="s">
        <v>21</v>
      </c>
      <c r="I126" t="s">
        <v>22</v>
      </c>
      <c r="J126" t="s">
        <v>33</v>
      </c>
      <c r="K126" t="s">
        <v>58</v>
      </c>
      <c r="L126">
        <v>5712.04</v>
      </c>
      <c r="M126" s="1">
        <v>43935</v>
      </c>
      <c r="N126" t="s">
        <v>24</v>
      </c>
      <c r="O126" t="s">
        <v>25</v>
      </c>
      <c r="Q126" s="1">
        <v>43852</v>
      </c>
    </row>
    <row r="127" spans="1:17" x14ac:dyDescent="0.35">
      <c r="A127" t="s">
        <v>242</v>
      </c>
      <c r="B127" t="s">
        <v>274</v>
      </c>
      <c r="C127" t="s">
        <v>19</v>
      </c>
      <c r="D127" s="1">
        <v>43295</v>
      </c>
      <c r="E127" s="1">
        <v>44574</v>
      </c>
      <c r="F127" t="s">
        <v>133</v>
      </c>
      <c r="G127">
        <v>1</v>
      </c>
      <c r="H127" t="s">
        <v>21</v>
      </c>
      <c r="I127" t="s">
        <v>22</v>
      </c>
      <c r="J127" t="s">
        <v>33</v>
      </c>
      <c r="K127" t="s">
        <v>58</v>
      </c>
      <c r="L127">
        <v>5712.04</v>
      </c>
      <c r="M127" s="1">
        <v>44026</v>
      </c>
      <c r="N127" t="s">
        <v>24</v>
      </c>
      <c r="O127" t="s">
        <v>25</v>
      </c>
      <c r="Q127" s="1">
        <v>43852</v>
      </c>
    </row>
    <row r="128" spans="1:17" x14ac:dyDescent="0.35">
      <c r="A128" t="s">
        <v>242</v>
      </c>
      <c r="B128" t="s">
        <v>274</v>
      </c>
      <c r="C128" t="s">
        <v>19</v>
      </c>
      <c r="D128" s="1">
        <v>43295</v>
      </c>
      <c r="E128" s="1">
        <v>44574</v>
      </c>
      <c r="F128" t="s">
        <v>133</v>
      </c>
      <c r="G128">
        <v>1</v>
      </c>
      <c r="H128" t="s">
        <v>21</v>
      </c>
      <c r="I128" t="s">
        <v>22</v>
      </c>
      <c r="J128" t="s">
        <v>33</v>
      </c>
      <c r="K128" t="s">
        <v>58</v>
      </c>
      <c r="L128">
        <v>5712.04</v>
      </c>
      <c r="M128" s="1">
        <v>44118</v>
      </c>
      <c r="N128" t="s">
        <v>24</v>
      </c>
      <c r="O128" t="s">
        <v>25</v>
      </c>
      <c r="Q128" s="1">
        <v>43852</v>
      </c>
    </row>
    <row r="129" spans="1:17" x14ac:dyDescent="0.35">
      <c r="A129" t="s">
        <v>242</v>
      </c>
      <c r="B129" t="s">
        <v>274</v>
      </c>
      <c r="C129" t="s">
        <v>19</v>
      </c>
      <c r="D129" s="1">
        <v>43295</v>
      </c>
      <c r="E129" s="1">
        <v>44574</v>
      </c>
      <c r="F129" t="s">
        <v>133</v>
      </c>
      <c r="G129">
        <v>1</v>
      </c>
      <c r="H129" t="s">
        <v>21</v>
      </c>
      <c r="I129" t="s">
        <v>22</v>
      </c>
      <c r="J129" t="s">
        <v>33</v>
      </c>
      <c r="K129" t="s">
        <v>58</v>
      </c>
      <c r="L129">
        <v>5712.04</v>
      </c>
      <c r="M129" s="1">
        <v>44210</v>
      </c>
      <c r="N129" t="s">
        <v>24</v>
      </c>
      <c r="O129" t="s">
        <v>25</v>
      </c>
      <c r="Q129" s="1">
        <v>43852</v>
      </c>
    </row>
    <row r="130" spans="1:17" x14ac:dyDescent="0.35">
      <c r="A130" t="s">
        <v>242</v>
      </c>
      <c r="B130" t="s">
        <v>274</v>
      </c>
      <c r="C130" t="s">
        <v>19</v>
      </c>
      <c r="D130" s="1">
        <v>43295</v>
      </c>
      <c r="E130" s="1">
        <v>44574</v>
      </c>
      <c r="F130" t="s">
        <v>133</v>
      </c>
      <c r="G130">
        <v>1</v>
      </c>
      <c r="H130" t="s">
        <v>21</v>
      </c>
      <c r="I130" t="s">
        <v>22</v>
      </c>
      <c r="J130" t="s">
        <v>33</v>
      </c>
      <c r="K130" t="s">
        <v>58</v>
      </c>
      <c r="L130">
        <v>5712.04</v>
      </c>
      <c r="M130" s="1">
        <v>44300</v>
      </c>
      <c r="N130" t="s">
        <v>24</v>
      </c>
      <c r="O130" t="s">
        <v>25</v>
      </c>
      <c r="Q130" s="1">
        <v>43852</v>
      </c>
    </row>
    <row r="131" spans="1:17" x14ac:dyDescent="0.35">
      <c r="A131" t="s">
        <v>242</v>
      </c>
      <c r="B131" t="s">
        <v>274</v>
      </c>
      <c r="C131" t="s">
        <v>19</v>
      </c>
      <c r="D131" s="1">
        <v>43295</v>
      </c>
      <c r="E131" s="1">
        <v>44574</v>
      </c>
      <c r="F131" t="s">
        <v>133</v>
      </c>
      <c r="G131">
        <v>1</v>
      </c>
      <c r="H131" t="s">
        <v>21</v>
      </c>
      <c r="I131" t="s">
        <v>22</v>
      </c>
      <c r="J131" t="s">
        <v>33</v>
      </c>
      <c r="K131" t="s">
        <v>58</v>
      </c>
      <c r="L131">
        <v>5712.04</v>
      </c>
      <c r="M131" s="1">
        <v>44391</v>
      </c>
      <c r="N131" t="s">
        <v>24</v>
      </c>
      <c r="O131" t="s">
        <v>25</v>
      </c>
      <c r="Q131" s="1">
        <v>43852</v>
      </c>
    </row>
    <row r="132" spans="1:17" x14ac:dyDescent="0.35">
      <c r="A132" t="s">
        <v>242</v>
      </c>
      <c r="B132" t="s">
        <v>274</v>
      </c>
      <c r="C132" t="s">
        <v>19</v>
      </c>
      <c r="D132" s="1">
        <v>43295</v>
      </c>
      <c r="E132" s="1">
        <v>44574</v>
      </c>
      <c r="F132" t="s">
        <v>133</v>
      </c>
      <c r="G132">
        <v>1</v>
      </c>
      <c r="H132" t="s">
        <v>21</v>
      </c>
      <c r="I132" t="s">
        <v>22</v>
      </c>
      <c r="J132" t="s">
        <v>33</v>
      </c>
      <c r="K132" t="s">
        <v>58</v>
      </c>
      <c r="L132">
        <v>5712.04</v>
      </c>
      <c r="M132" s="1">
        <v>44391</v>
      </c>
      <c r="N132" t="s">
        <v>24</v>
      </c>
      <c r="O132" t="s">
        <v>25</v>
      </c>
      <c r="Q132" s="1">
        <v>43852</v>
      </c>
    </row>
    <row r="133" spans="1:17" x14ac:dyDescent="0.35">
      <c r="A133" t="s">
        <v>242</v>
      </c>
      <c r="B133" t="s">
        <v>274</v>
      </c>
      <c r="C133" t="s">
        <v>19</v>
      </c>
      <c r="D133" s="1">
        <v>43295</v>
      </c>
      <c r="E133" s="1">
        <v>44574</v>
      </c>
      <c r="F133" t="s">
        <v>133</v>
      </c>
      <c r="G133">
        <v>1</v>
      </c>
      <c r="H133" t="s">
        <v>21</v>
      </c>
      <c r="I133" t="s">
        <v>22</v>
      </c>
      <c r="J133" t="s">
        <v>33</v>
      </c>
      <c r="K133" t="s">
        <v>58</v>
      </c>
      <c r="L133">
        <v>5712.04</v>
      </c>
      <c r="M133" s="1">
        <v>44391</v>
      </c>
      <c r="N133" t="s">
        <v>24</v>
      </c>
      <c r="O133" t="s">
        <v>25</v>
      </c>
      <c r="Q133" s="1">
        <v>43852</v>
      </c>
    </row>
    <row r="134" spans="1:17" x14ac:dyDescent="0.35">
      <c r="A134" t="s">
        <v>242</v>
      </c>
      <c r="B134" t="s">
        <v>274</v>
      </c>
      <c r="C134" t="s">
        <v>19</v>
      </c>
      <c r="D134" s="1">
        <v>43295</v>
      </c>
      <c r="E134" s="1">
        <v>44574</v>
      </c>
      <c r="F134" t="s">
        <v>133</v>
      </c>
      <c r="G134">
        <v>1</v>
      </c>
      <c r="H134" t="s">
        <v>21</v>
      </c>
      <c r="I134" t="s">
        <v>22</v>
      </c>
      <c r="J134" t="s">
        <v>33</v>
      </c>
      <c r="K134" t="s">
        <v>58</v>
      </c>
      <c r="L134">
        <v>5712.04</v>
      </c>
      <c r="M134" s="1">
        <v>44391</v>
      </c>
      <c r="N134" t="s">
        <v>24</v>
      </c>
      <c r="O134" t="s">
        <v>25</v>
      </c>
      <c r="Q134" s="1">
        <v>43852</v>
      </c>
    </row>
    <row r="135" spans="1:17" x14ac:dyDescent="0.35">
      <c r="A135" t="s">
        <v>242</v>
      </c>
      <c r="B135" t="s">
        <v>274</v>
      </c>
      <c r="C135" t="s">
        <v>19</v>
      </c>
      <c r="D135" s="1">
        <v>43295</v>
      </c>
      <c r="E135" s="1">
        <v>44574</v>
      </c>
      <c r="F135" t="s">
        <v>133</v>
      </c>
      <c r="G135">
        <v>1</v>
      </c>
      <c r="H135" t="s">
        <v>21</v>
      </c>
      <c r="I135" t="s">
        <v>22</v>
      </c>
      <c r="J135" t="s">
        <v>33</v>
      </c>
      <c r="K135" t="s">
        <v>58</v>
      </c>
      <c r="L135">
        <v>5712.04</v>
      </c>
      <c r="M135" s="1">
        <v>43387</v>
      </c>
      <c r="N135" t="s">
        <v>24</v>
      </c>
      <c r="O135" t="s">
        <v>25</v>
      </c>
      <c r="Q135" s="1">
        <v>43852</v>
      </c>
    </row>
    <row r="136" spans="1:17" x14ac:dyDescent="0.35">
      <c r="A136" t="s">
        <v>242</v>
      </c>
      <c r="B136" t="s">
        <v>274</v>
      </c>
      <c r="C136" t="s">
        <v>19</v>
      </c>
      <c r="D136" s="1">
        <v>43295</v>
      </c>
      <c r="E136" s="1">
        <v>44574</v>
      </c>
      <c r="F136" t="s">
        <v>133</v>
      </c>
      <c r="G136">
        <v>1</v>
      </c>
      <c r="H136" t="s">
        <v>21</v>
      </c>
      <c r="I136" t="s">
        <v>22</v>
      </c>
      <c r="J136" t="s">
        <v>33</v>
      </c>
      <c r="K136" t="s">
        <v>58</v>
      </c>
      <c r="L136">
        <v>5712.04</v>
      </c>
      <c r="M136" s="1">
        <v>43479</v>
      </c>
      <c r="N136" t="s">
        <v>24</v>
      </c>
      <c r="O136" t="s">
        <v>25</v>
      </c>
      <c r="Q136" s="1">
        <v>43852</v>
      </c>
    </row>
    <row r="137" spans="1:17" x14ac:dyDescent="0.35">
      <c r="A137" t="s">
        <v>242</v>
      </c>
      <c r="B137" t="s">
        <v>274</v>
      </c>
      <c r="C137" t="s">
        <v>19</v>
      </c>
      <c r="D137" s="1">
        <v>43295</v>
      </c>
      <c r="E137" s="1">
        <v>44574</v>
      </c>
      <c r="F137" t="s">
        <v>133</v>
      </c>
      <c r="G137">
        <v>1</v>
      </c>
      <c r="H137" t="s">
        <v>21</v>
      </c>
      <c r="I137" t="s">
        <v>22</v>
      </c>
      <c r="J137" t="s">
        <v>33</v>
      </c>
      <c r="K137" t="s">
        <v>58</v>
      </c>
      <c r="L137">
        <v>5712.04</v>
      </c>
      <c r="M137" s="1">
        <v>43569</v>
      </c>
      <c r="N137" t="s">
        <v>24</v>
      </c>
      <c r="O137" t="s">
        <v>25</v>
      </c>
      <c r="Q137" s="1">
        <v>43852</v>
      </c>
    </row>
    <row r="138" spans="1:17" x14ac:dyDescent="0.35">
      <c r="A138" t="s">
        <v>242</v>
      </c>
      <c r="B138" t="s">
        <v>274</v>
      </c>
      <c r="C138" t="s">
        <v>19</v>
      </c>
      <c r="D138" s="1">
        <v>43295</v>
      </c>
      <c r="E138" s="1">
        <v>44574</v>
      </c>
      <c r="F138" t="s">
        <v>133</v>
      </c>
      <c r="G138">
        <v>1</v>
      </c>
      <c r="H138" t="s">
        <v>21</v>
      </c>
      <c r="I138" t="s">
        <v>22</v>
      </c>
      <c r="J138" t="s">
        <v>33</v>
      </c>
      <c r="K138" t="s">
        <v>58</v>
      </c>
      <c r="L138">
        <v>5712.04</v>
      </c>
      <c r="M138" s="1">
        <v>43660</v>
      </c>
      <c r="N138" t="s">
        <v>24</v>
      </c>
      <c r="O138" t="s">
        <v>25</v>
      </c>
      <c r="Q138" s="1">
        <v>43852</v>
      </c>
    </row>
    <row r="139" spans="1:17" x14ac:dyDescent="0.35">
      <c r="A139" t="s">
        <v>242</v>
      </c>
      <c r="B139" t="s">
        <v>274</v>
      </c>
      <c r="C139" t="s">
        <v>19</v>
      </c>
      <c r="D139" s="1">
        <v>43295</v>
      </c>
      <c r="E139" s="1">
        <v>44574</v>
      </c>
      <c r="F139" t="s">
        <v>133</v>
      </c>
      <c r="G139">
        <v>1</v>
      </c>
      <c r="H139" t="s">
        <v>21</v>
      </c>
      <c r="I139" t="s">
        <v>22</v>
      </c>
      <c r="J139" t="s">
        <v>33</v>
      </c>
      <c r="K139" t="s">
        <v>58</v>
      </c>
      <c r="L139">
        <v>15832.08</v>
      </c>
      <c r="M139" s="1">
        <v>43295</v>
      </c>
      <c r="N139" t="s">
        <v>24</v>
      </c>
      <c r="O139" t="s">
        <v>25</v>
      </c>
      <c r="Q139" s="1">
        <v>43852</v>
      </c>
    </row>
    <row r="140" spans="1:17" x14ac:dyDescent="0.35">
      <c r="A140" t="s">
        <v>242</v>
      </c>
      <c r="B140" t="s">
        <v>275</v>
      </c>
      <c r="C140" t="s">
        <v>19</v>
      </c>
      <c r="D140" s="1">
        <v>43295</v>
      </c>
      <c r="E140" s="1">
        <v>44574</v>
      </c>
      <c r="F140" t="s">
        <v>133</v>
      </c>
      <c r="G140">
        <v>1</v>
      </c>
      <c r="H140" t="s">
        <v>21</v>
      </c>
      <c r="I140" t="s">
        <v>22</v>
      </c>
      <c r="J140" t="s">
        <v>33</v>
      </c>
      <c r="K140" t="s">
        <v>58</v>
      </c>
      <c r="L140">
        <v>11198.33</v>
      </c>
      <c r="M140" s="1">
        <v>44391</v>
      </c>
      <c r="N140" t="s">
        <v>24</v>
      </c>
      <c r="O140" t="s">
        <v>25</v>
      </c>
      <c r="Q140" s="1">
        <v>43852</v>
      </c>
    </row>
    <row r="141" spans="1:17" x14ac:dyDescent="0.35">
      <c r="A141" t="s">
        <v>242</v>
      </c>
      <c r="B141" t="s">
        <v>275</v>
      </c>
      <c r="C141" t="s">
        <v>19</v>
      </c>
      <c r="D141" s="1">
        <v>43295</v>
      </c>
      <c r="E141" s="1">
        <v>44574</v>
      </c>
      <c r="F141" t="s">
        <v>133</v>
      </c>
      <c r="G141">
        <v>1</v>
      </c>
      <c r="H141" t="s">
        <v>21</v>
      </c>
      <c r="I141" t="s">
        <v>22</v>
      </c>
      <c r="J141" t="s">
        <v>33</v>
      </c>
      <c r="K141" t="s">
        <v>58</v>
      </c>
      <c r="L141">
        <v>11279.55</v>
      </c>
      <c r="M141" s="1">
        <v>43844</v>
      </c>
      <c r="N141" t="s">
        <v>24</v>
      </c>
      <c r="O141" t="s">
        <v>25</v>
      </c>
      <c r="Q141" s="1">
        <v>43852</v>
      </c>
    </row>
    <row r="142" spans="1:17" x14ac:dyDescent="0.35">
      <c r="A142" t="s">
        <v>242</v>
      </c>
      <c r="B142" t="s">
        <v>275</v>
      </c>
      <c r="C142" t="s">
        <v>19</v>
      </c>
      <c r="D142" s="1">
        <v>43295</v>
      </c>
      <c r="E142" s="1">
        <v>44574</v>
      </c>
      <c r="F142" t="s">
        <v>133</v>
      </c>
      <c r="G142">
        <v>1</v>
      </c>
      <c r="H142" t="s">
        <v>21</v>
      </c>
      <c r="I142" t="s">
        <v>22</v>
      </c>
      <c r="J142" t="s">
        <v>33</v>
      </c>
      <c r="K142" t="s">
        <v>58</v>
      </c>
      <c r="L142">
        <v>11279.55</v>
      </c>
      <c r="M142" s="1">
        <v>43935</v>
      </c>
      <c r="N142" t="s">
        <v>24</v>
      </c>
      <c r="O142" t="s">
        <v>25</v>
      </c>
      <c r="Q142" s="1">
        <v>43852</v>
      </c>
    </row>
    <row r="143" spans="1:17" x14ac:dyDescent="0.35">
      <c r="A143" t="s">
        <v>242</v>
      </c>
      <c r="B143" t="s">
        <v>275</v>
      </c>
      <c r="C143" t="s">
        <v>19</v>
      </c>
      <c r="D143" s="1">
        <v>43295</v>
      </c>
      <c r="E143" s="1">
        <v>44574</v>
      </c>
      <c r="F143" t="s">
        <v>133</v>
      </c>
      <c r="G143">
        <v>1</v>
      </c>
      <c r="H143" t="s">
        <v>21</v>
      </c>
      <c r="I143" t="s">
        <v>22</v>
      </c>
      <c r="J143" t="s">
        <v>33</v>
      </c>
      <c r="K143" t="s">
        <v>58</v>
      </c>
      <c r="L143">
        <v>11279.55</v>
      </c>
      <c r="M143" s="1">
        <v>44026</v>
      </c>
      <c r="N143" t="s">
        <v>24</v>
      </c>
      <c r="O143" t="s">
        <v>25</v>
      </c>
      <c r="Q143" s="1">
        <v>43852</v>
      </c>
    </row>
    <row r="144" spans="1:17" x14ac:dyDescent="0.35">
      <c r="A144" t="s">
        <v>242</v>
      </c>
      <c r="B144" t="s">
        <v>275</v>
      </c>
      <c r="C144" t="s">
        <v>19</v>
      </c>
      <c r="D144" s="1">
        <v>43295</v>
      </c>
      <c r="E144" s="1">
        <v>44574</v>
      </c>
      <c r="F144" t="s">
        <v>133</v>
      </c>
      <c r="G144">
        <v>1</v>
      </c>
      <c r="H144" t="s">
        <v>21</v>
      </c>
      <c r="I144" t="s">
        <v>22</v>
      </c>
      <c r="J144" t="s">
        <v>33</v>
      </c>
      <c r="K144" t="s">
        <v>58</v>
      </c>
      <c r="L144">
        <v>11279.55</v>
      </c>
      <c r="M144" s="1">
        <v>44118</v>
      </c>
      <c r="N144" t="s">
        <v>24</v>
      </c>
      <c r="O144" t="s">
        <v>25</v>
      </c>
      <c r="Q144" s="1">
        <v>43852</v>
      </c>
    </row>
    <row r="145" spans="1:17" x14ac:dyDescent="0.35">
      <c r="A145" t="s">
        <v>242</v>
      </c>
      <c r="B145" t="s">
        <v>275</v>
      </c>
      <c r="C145" t="s">
        <v>19</v>
      </c>
      <c r="D145" s="1">
        <v>43295</v>
      </c>
      <c r="E145" s="1">
        <v>44574</v>
      </c>
      <c r="F145" t="s">
        <v>133</v>
      </c>
      <c r="G145">
        <v>1</v>
      </c>
      <c r="H145" t="s">
        <v>21</v>
      </c>
      <c r="I145" t="s">
        <v>22</v>
      </c>
      <c r="J145" t="s">
        <v>33</v>
      </c>
      <c r="K145" t="s">
        <v>58</v>
      </c>
      <c r="L145">
        <v>11279.55</v>
      </c>
      <c r="M145" s="1">
        <v>44210</v>
      </c>
      <c r="N145" t="s">
        <v>24</v>
      </c>
      <c r="O145" t="s">
        <v>25</v>
      </c>
      <c r="Q145" s="1">
        <v>43852</v>
      </c>
    </row>
    <row r="146" spans="1:17" x14ac:dyDescent="0.35">
      <c r="A146" t="s">
        <v>242</v>
      </c>
      <c r="B146" t="s">
        <v>275</v>
      </c>
      <c r="C146" t="s">
        <v>19</v>
      </c>
      <c r="D146" s="1">
        <v>43295</v>
      </c>
      <c r="E146" s="1">
        <v>44574</v>
      </c>
      <c r="F146" t="s">
        <v>133</v>
      </c>
      <c r="G146">
        <v>1</v>
      </c>
      <c r="H146" t="s">
        <v>21</v>
      </c>
      <c r="I146" t="s">
        <v>22</v>
      </c>
      <c r="J146" t="s">
        <v>33</v>
      </c>
      <c r="K146" t="s">
        <v>58</v>
      </c>
      <c r="L146">
        <v>11279.55</v>
      </c>
      <c r="M146" s="1">
        <v>44300</v>
      </c>
      <c r="N146" t="s">
        <v>24</v>
      </c>
      <c r="O146" t="s">
        <v>25</v>
      </c>
      <c r="Q146" s="1">
        <v>43852</v>
      </c>
    </row>
    <row r="147" spans="1:17" x14ac:dyDescent="0.35">
      <c r="A147" t="s">
        <v>242</v>
      </c>
      <c r="B147" t="s">
        <v>275</v>
      </c>
      <c r="C147" t="s">
        <v>19</v>
      </c>
      <c r="D147" s="1">
        <v>43295</v>
      </c>
      <c r="E147" s="1">
        <v>44574</v>
      </c>
      <c r="F147" t="s">
        <v>133</v>
      </c>
      <c r="G147">
        <v>1</v>
      </c>
      <c r="H147" t="s">
        <v>21</v>
      </c>
      <c r="I147" t="s">
        <v>22</v>
      </c>
      <c r="J147" t="s">
        <v>33</v>
      </c>
      <c r="K147" t="s">
        <v>58</v>
      </c>
      <c r="L147">
        <v>11279.55</v>
      </c>
      <c r="M147" s="1">
        <v>43387</v>
      </c>
      <c r="N147" t="s">
        <v>24</v>
      </c>
      <c r="O147" t="s">
        <v>25</v>
      </c>
      <c r="Q147" s="1">
        <v>43852</v>
      </c>
    </row>
    <row r="148" spans="1:17" x14ac:dyDescent="0.35">
      <c r="A148" t="s">
        <v>242</v>
      </c>
      <c r="B148" t="s">
        <v>275</v>
      </c>
      <c r="C148" t="s">
        <v>19</v>
      </c>
      <c r="D148" s="1">
        <v>43295</v>
      </c>
      <c r="E148" s="1">
        <v>44574</v>
      </c>
      <c r="F148" t="s">
        <v>133</v>
      </c>
      <c r="G148">
        <v>1</v>
      </c>
      <c r="H148" t="s">
        <v>21</v>
      </c>
      <c r="I148" t="s">
        <v>22</v>
      </c>
      <c r="J148" t="s">
        <v>33</v>
      </c>
      <c r="K148" t="s">
        <v>58</v>
      </c>
      <c r="L148">
        <v>11279.55</v>
      </c>
      <c r="M148" s="1">
        <v>43479</v>
      </c>
      <c r="N148" t="s">
        <v>24</v>
      </c>
      <c r="O148" t="s">
        <v>25</v>
      </c>
      <c r="Q148" s="1">
        <v>43852</v>
      </c>
    </row>
    <row r="149" spans="1:17" x14ac:dyDescent="0.35">
      <c r="A149" t="s">
        <v>242</v>
      </c>
      <c r="B149" t="s">
        <v>275</v>
      </c>
      <c r="C149" t="s">
        <v>19</v>
      </c>
      <c r="D149" s="1">
        <v>43295</v>
      </c>
      <c r="E149" s="1">
        <v>44574</v>
      </c>
      <c r="F149" t="s">
        <v>133</v>
      </c>
      <c r="G149">
        <v>1</v>
      </c>
      <c r="H149" t="s">
        <v>21</v>
      </c>
      <c r="I149" t="s">
        <v>22</v>
      </c>
      <c r="J149" t="s">
        <v>33</v>
      </c>
      <c r="K149" t="s">
        <v>58</v>
      </c>
      <c r="L149">
        <v>11279.55</v>
      </c>
      <c r="M149" s="1">
        <v>43569</v>
      </c>
      <c r="N149" t="s">
        <v>24</v>
      </c>
      <c r="O149" t="s">
        <v>25</v>
      </c>
      <c r="Q149" s="1">
        <v>43852</v>
      </c>
    </row>
    <row r="150" spans="1:17" x14ac:dyDescent="0.35">
      <c r="A150" t="s">
        <v>242</v>
      </c>
      <c r="B150" t="s">
        <v>275</v>
      </c>
      <c r="C150" t="s">
        <v>19</v>
      </c>
      <c r="D150" s="1">
        <v>43295</v>
      </c>
      <c r="E150" s="1">
        <v>44574</v>
      </c>
      <c r="F150" t="s">
        <v>133</v>
      </c>
      <c r="G150">
        <v>1</v>
      </c>
      <c r="H150" t="s">
        <v>21</v>
      </c>
      <c r="I150" t="s">
        <v>22</v>
      </c>
      <c r="J150" t="s">
        <v>33</v>
      </c>
      <c r="K150" t="s">
        <v>58</v>
      </c>
      <c r="L150">
        <v>11279.55</v>
      </c>
      <c r="M150" s="1">
        <v>43660</v>
      </c>
      <c r="N150" t="s">
        <v>24</v>
      </c>
      <c r="O150" t="s">
        <v>25</v>
      </c>
      <c r="Q150" s="1">
        <v>43852</v>
      </c>
    </row>
    <row r="151" spans="1:17" x14ac:dyDescent="0.35">
      <c r="A151" t="s">
        <v>242</v>
      </c>
      <c r="B151" t="s">
        <v>275</v>
      </c>
      <c r="C151" t="s">
        <v>19</v>
      </c>
      <c r="D151" s="1">
        <v>43295</v>
      </c>
      <c r="E151" s="1">
        <v>44574</v>
      </c>
      <c r="F151" t="s">
        <v>133</v>
      </c>
      <c r="G151">
        <v>1</v>
      </c>
      <c r="H151" t="s">
        <v>21</v>
      </c>
      <c r="I151" t="s">
        <v>22</v>
      </c>
      <c r="J151" t="s">
        <v>33</v>
      </c>
      <c r="K151" t="s">
        <v>58</v>
      </c>
      <c r="L151">
        <v>11279.55</v>
      </c>
      <c r="M151" s="1">
        <v>43752</v>
      </c>
      <c r="N151" t="s">
        <v>24</v>
      </c>
      <c r="O151" t="s">
        <v>25</v>
      </c>
      <c r="Q151" s="1">
        <v>43852</v>
      </c>
    </row>
    <row r="152" spans="1:17" x14ac:dyDescent="0.35">
      <c r="A152" t="s">
        <v>242</v>
      </c>
      <c r="B152" t="s">
        <v>275</v>
      </c>
      <c r="C152" t="s">
        <v>19</v>
      </c>
      <c r="D152" s="1">
        <v>43295</v>
      </c>
      <c r="E152" s="1">
        <v>44574</v>
      </c>
      <c r="F152" t="s">
        <v>133</v>
      </c>
      <c r="G152">
        <v>1</v>
      </c>
      <c r="H152" t="s">
        <v>21</v>
      </c>
      <c r="I152" t="s">
        <v>22</v>
      </c>
      <c r="J152" t="s">
        <v>33</v>
      </c>
      <c r="K152" t="s">
        <v>58</v>
      </c>
      <c r="L152">
        <v>27256.2</v>
      </c>
      <c r="M152" s="1">
        <v>43295</v>
      </c>
      <c r="N152" t="s">
        <v>24</v>
      </c>
      <c r="O152" t="s">
        <v>25</v>
      </c>
      <c r="Q152" s="1">
        <v>43852</v>
      </c>
    </row>
    <row r="153" spans="1:17" x14ac:dyDescent="0.35">
      <c r="A153" t="s">
        <v>242</v>
      </c>
      <c r="B153" t="s">
        <v>276</v>
      </c>
      <c r="C153" t="s">
        <v>19</v>
      </c>
      <c r="D153" s="1">
        <v>43448</v>
      </c>
      <c r="E153" s="1">
        <v>44360</v>
      </c>
      <c r="F153" t="s">
        <v>133</v>
      </c>
      <c r="G153">
        <v>1</v>
      </c>
      <c r="H153" t="s">
        <v>21</v>
      </c>
      <c r="I153" t="s">
        <v>22</v>
      </c>
      <c r="J153" t="s">
        <v>33</v>
      </c>
      <c r="K153" t="s">
        <v>58</v>
      </c>
      <c r="L153">
        <v>2426.0300000000002</v>
      </c>
      <c r="M153" s="1">
        <v>44179</v>
      </c>
      <c r="N153" t="s">
        <v>24</v>
      </c>
      <c r="O153" t="s">
        <v>25</v>
      </c>
      <c r="Q153" s="1">
        <v>43852</v>
      </c>
    </row>
    <row r="154" spans="1:17" x14ac:dyDescent="0.35">
      <c r="A154" t="s">
        <v>242</v>
      </c>
      <c r="B154" t="s">
        <v>276</v>
      </c>
      <c r="C154" t="s">
        <v>19</v>
      </c>
      <c r="D154" s="1">
        <v>43448</v>
      </c>
      <c r="E154" s="1">
        <v>44360</v>
      </c>
      <c r="F154" t="s">
        <v>133</v>
      </c>
      <c r="G154">
        <v>1</v>
      </c>
      <c r="H154" t="s">
        <v>21</v>
      </c>
      <c r="I154" t="s">
        <v>22</v>
      </c>
      <c r="J154" t="s">
        <v>33</v>
      </c>
      <c r="K154" t="s">
        <v>58</v>
      </c>
      <c r="L154">
        <v>2426.06</v>
      </c>
      <c r="M154" s="1">
        <v>43813</v>
      </c>
      <c r="N154" t="s">
        <v>24</v>
      </c>
      <c r="O154" t="s">
        <v>25</v>
      </c>
      <c r="Q154" s="1">
        <v>43852</v>
      </c>
    </row>
    <row r="155" spans="1:17" x14ac:dyDescent="0.35">
      <c r="A155" t="s">
        <v>242</v>
      </c>
      <c r="B155" t="s">
        <v>276</v>
      </c>
      <c r="C155" t="s">
        <v>19</v>
      </c>
      <c r="D155" s="1">
        <v>43448</v>
      </c>
      <c r="E155" s="1">
        <v>44360</v>
      </c>
      <c r="F155" t="s">
        <v>133</v>
      </c>
      <c r="G155">
        <v>1</v>
      </c>
      <c r="H155" t="s">
        <v>21</v>
      </c>
      <c r="I155" t="s">
        <v>22</v>
      </c>
      <c r="J155" t="s">
        <v>33</v>
      </c>
      <c r="K155" t="s">
        <v>58</v>
      </c>
      <c r="L155">
        <v>2426.06</v>
      </c>
      <c r="M155" s="1">
        <v>43904</v>
      </c>
      <c r="N155" t="s">
        <v>24</v>
      </c>
      <c r="O155" t="s">
        <v>25</v>
      </c>
      <c r="Q155" s="1">
        <v>43852</v>
      </c>
    </row>
    <row r="156" spans="1:17" x14ac:dyDescent="0.35">
      <c r="A156" t="s">
        <v>242</v>
      </c>
      <c r="B156" t="s">
        <v>276</v>
      </c>
      <c r="C156" t="s">
        <v>19</v>
      </c>
      <c r="D156" s="1">
        <v>43448</v>
      </c>
      <c r="E156" s="1">
        <v>44360</v>
      </c>
      <c r="F156" t="s">
        <v>133</v>
      </c>
      <c r="G156">
        <v>1</v>
      </c>
      <c r="H156" t="s">
        <v>21</v>
      </c>
      <c r="I156" t="s">
        <v>22</v>
      </c>
      <c r="J156" t="s">
        <v>33</v>
      </c>
      <c r="K156" t="s">
        <v>58</v>
      </c>
      <c r="L156">
        <v>2426.06</v>
      </c>
      <c r="M156" s="1">
        <v>43996</v>
      </c>
      <c r="N156" t="s">
        <v>24</v>
      </c>
      <c r="O156" t="s">
        <v>25</v>
      </c>
      <c r="Q156" s="1">
        <v>43852</v>
      </c>
    </row>
    <row r="157" spans="1:17" x14ac:dyDescent="0.35">
      <c r="A157" t="s">
        <v>242</v>
      </c>
      <c r="B157" t="s">
        <v>276</v>
      </c>
      <c r="C157" t="s">
        <v>19</v>
      </c>
      <c r="D157" s="1">
        <v>43448</v>
      </c>
      <c r="E157" s="1">
        <v>44360</v>
      </c>
      <c r="F157" t="s">
        <v>133</v>
      </c>
      <c r="G157">
        <v>1</v>
      </c>
      <c r="H157" t="s">
        <v>21</v>
      </c>
      <c r="I157" t="s">
        <v>22</v>
      </c>
      <c r="J157" t="s">
        <v>33</v>
      </c>
      <c r="K157" t="s">
        <v>58</v>
      </c>
      <c r="L157">
        <v>2426.06</v>
      </c>
      <c r="M157" s="1">
        <v>44088</v>
      </c>
      <c r="N157" t="s">
        <v>24</v>
      </c>
      <c r="O157" t="s">
        <v>25</v>
      </c>
      <c r="Q157" s="1">
        <v>43852</v>
      </c>
    </row>
    <row r="158" spans="1:17" x14ac:dyDescent="0.35">
      <c r="A158" t="s">
        <v>242</v>
      </c>
      <c r="B158" t="s">
        <v>276</v>
      </c>
      <c r="C158" t="s">
        <v>19</v>
      </c>
      <c r="D158" s="1">
        <v>43448</v>
      </c>
      <c r="E158" s="1">
        <v>44360</v>
      </c>
      <c r="F158" t="s">
        <v>133</v>
      </c>
      <c r="G158">
        <v>1</v>
      </c>
      <c r="H158" t="s">
        <v>21</v>
      </c>
      <c r="I158" t="s">
        <v>22</v>
      </c>
      <c r="J158" t="s">
        <v>33</v>
      </c>
      <c r="K158" t="s">
        <v>58</v>
      </c>
      <c r="L158">
        <v>2426.06</v>
      </c>
      <c r="M158" s="1">
        <v>43538</v>
      </c>
      <c r="N158" t="s">
        <v>24</v>
      </c>
      <c r="O158" t="s">
        <v>25</v>
      </c>
      <c r="Q158" s="1">
        <v>43852</v>
      </c>
    </row>
    <row r="159" spans="1:17" x14ac:dyDescent="0.35">
      <c r="A159" t="s">
        <v>242</v>
      </c>
      <c r="B159" t="s">
        <v>276</v>
      </c>
      <c r="C159" t="s">
        <v>19</v>
      </c>
      <c r="D159" s="1">
        <v>43448</v>
      </c>
      <c r="E159" s="1">
        <v>44360</v>
      </c>
      <c r="F159" t="s">
        <v>133</v>
      </c>
      <c r="G159">
        <v>1</v>
      </c>
      <c r="H159" t="s">
        <v>21</v>
      </c>
      <c r="I159" t="s">
        <v>22</v>
      </c>
      <c r="J159" t="s">
        <v>33</v>
      </c>
      <c r="K159" t="s">
        <v>58</v>
      </c>
      <c r="L159">
        <v>2426.06</v>
      </c>
      <c r="M159" s="1">
        <v>43630</v>
      </c>
      <c r="N159" t="s">
        <v>24</v>
      </c>
      <c r="O159" t="s">
        <v>25</v>
      </c>
      <c r="Q159" s="1">
        <v>43852</v>
      </c>
    </row>
    <row r="160" spans="1:17" x14ac:dyDescent="0.35">
      <c r="A160" t="s">
        <v>242</v>
      </c>
      <c r="B160" t="s">
        <v>276</v>
      </c>
      <c r="C160" t="s">
        <v>19</v>
      </c>
      <c r="D160" s="1">
        <v>43448</v>
      </c>
      <c r="E160" s="1">
        <v>44360</v>
      </c>
      <c r="F160" t="s">
        <v>133</v>
      </c>
      <c r="G160">
        <v>1</v>
      </c>
      <c r="H160" t="s">
        <v>21</v>
      </c>
      <c r="I160" t="s">
        <v>22</v>
      </c>
      <c r="J160" t="s">
        <v>33</v>
      </c>
      <c r="K160" t="s">
        <v>58</v>
      </c>
      <c r="L160">
        <v>2426.06</v>
      </c>
      <c r="M160" s="1">
        <v>43722</v>
      </c>
      <c r="N160" t="s">
        <v>24</v>
      </c>
      <c r="O160" t="s">
        <v>25</v>
      </c>
      <c r="Q160" s="1">
        <v>43852</v>
      </c>
    </row>
    <row r="161" spans="1:17" x14ac:dyDescent="0.35">
      <c r="A161" t="s">
        <v>242</v>
      </c>
      <c r="B161" t="s">
        <v>276</v>
      </c>
      <c r="C161" t="s">
        <v>19</v>
      </c>
      <c r="D161" s="1">
        <v>43448</v>
      </c>
      <c r="E161" s="1">
        <v>44360</v>
      </c>
      <c r="F161" t="s">
        <v>133</v>
      </c>
      <c r="G161">
        <v>1</v>
      </c>
      <c r="H161" t="s">
        <v>21</v>
      </c>
      <c r="I161" t="s">
        <v>22</v>
      </c>
      <c r="J161" t="s">
        <v>33</v>
      </c>
      <c r="K161" t="s">
        <v>58</v>
      </c>
      <c r="L161">
        <v>6203.49</v>
      </c>
      <c r="M161" s="1">
        <v>43448</v>
      </c>
      <c r="N161" t="s">
        <v>24</v>
      </c>
      <c r="O161" t="s">
        <v>25</v>
      </c>
      <c r="Q161" s="1">
        <v>43852</v>
      </c>
    </row>
    <row r="162" spans="1:17" x14ac:dyDescent="0.35">
      <c r="A162" t="s">
        <v>242</v>
      </c>
      <c r="B162" t="s">
        <v>277</v>
      </c>
      <c r="C162" t="s">
        <v>19</v>
      </c>
      <c r="D162" s="1">
        <v>43642</v>
      </c>
      <c r="E162" s="1">
        <v>44007</v>
      </c>
      <c r="F162" t="s">
        <v>32</v>
      </c>
      <c r="G162">
        <v>11</v>
      </c>
      <c r="H162" t="s">
        <v>99</v>
      </c>
      <c r="I162" t="s">
        <v>22</v>
      </c>
      <c r="J162" t="s">
        <v>33</v>
      </c>
      <c r="K162" t="s">
        <v>58</v>
      </c>
      <c r="L162">
        <v>137712.39000000001</v>
      </c>
      <c r="M162" s="1">
        <v>43642</v>
      </c>
      <c r="N162" t="s">
        <v>24</v>
      </c>
      <c r="O162" t="s">
        <v>25</v>
      </c>
      <c r="Q162" s="1">
        <v>43852</v>
      </c>
    </row>
    <row r="163" spans="1:17" x14ac:dyDescent="0.35">
      <c r="A163" t="s">
        <v>242</v>
      </c>
      <c r="B163" t="s">
        <v>278</v>
      </c>
      <c r="C163" t="s">
        <v>19</v>
      </c>
      <c r="D163" s="1">
        <v>43524</v>
      </c>
      <c r="E163" s="1">
        <v>43612</v>
      </c>
      <c r="F163" t="s">
        <v>133</v>
      </c>
      <c r="G163">
        <v>1</v>
      </c>
      <c r="H163" t="s">
        <v>21</v>
      </c>
      <c r="I163" t="s">
        <v>22</v>
      </c>
      <c r="J163" t="s">
        <v>33</v>
      </c>
      <c r="K163" t="s">
        <v>58</v>
      </c>
      <c r="L163">
        <v>21929.45</v>
      </c>
      <c r="M163" s="1">
        <v>43525</v>
      </c>
      <c r="N163" t="s">
        <v>24</v>
      </c>
      <c r="O163" t="s">
        <v>23</v>
      </c>
      <c r="Q163" s="1">
        <v>43852</v>
      </c>
    </row>
    <row r="164" spans="1:17" x14ac:dyDescent="0.35">
      <c r="A164" t="s">
        <v>242</v>
      </c>
      <c r="B164" t="s">
        <v>279</v>
      </c>
      <c r="C164" t="s">
        <v>31</v>
      </c>
      <c r="D164" s="1">
        <v>42611</v>
      </c>
      <c r="E164" s="1">
        <v>43524</v>
      </c>
      <c r="F164" t="s">
        <v>133</v>
      </c>
      <c r="G164">
        <v>1</v>
      </c>
      <c r="H164" t="s">
        <v>21</v>
      </c>
      <c r="I164" t="s">
        <v>22</v>
      </c>
      <c r="J164" t="s">
        <v>33</v>
      </c>
      <c r="K164" t="s">
        <v>58</v>
      </c>
      <c r="L164">
        <v>55777.3</v>
      </c>
      <c r="M164" s="1">
        <v>42611</v>
      </c>
      <c r="N164" t="s">
        <v>24</v>
      </c>
      <c r="O164" t="s">
        <v>25</v>
      </c>
      <c r="Q164" s="1">
        <v>43852</v>
      </c>
    </row>
    <row r="165" spans="1:17" x14ac:dyDescent="0.35">
      <c r="A165" t="s">
        <v>242</v>
      </c>
      <c r="B165" t="s">
        <v>743</v>
      </c>
      <c r="C165" t="s">
        <v>31</v>
      </c>
      <c r="D165" s="1">
        <v>42608</v>
      </c>
      <c r="E165" s="1">
        <v>43337</v>
      </c>
      <c r="F165" t="s">
        <v>133</v>
      </c>
      <c r="G165">
        <v>1</v>
      </c>
      <c r="H165" t="s">
        <v>21</v>
      </c>
      <c r="I165" t="s">
        <v>22</v>
      </c>
      <c r="J165" t="s">
        <v>33</v>
      </c>
      <c r="K165" t="s">
        <v>58</v>
      </c>
      <c r="L165">
        <v>101109.75</v>
      </c>
      <c r="M165" s="1">
        <v>43337</v>
      </c>
      <c r="N165" t="s">
        <v>24</v>
      </c>
      <c r="O165" t="s">
        <v>177</v>
      </c>
      <c r="P165" t="s">
        <v>281</v>
      </c>
      <c r="Q165" s="1">
        <v>43852</v>
      </c>
    </row>
    <row r="166" spans="1:17" x14ac:dyDescent="0.35">
      <c r="A166" t="s">
        <v>242</v>
      </c>
      <c r="B166" t="s">
        <v>283</v>
      </c>
      <c r="C166" t="s">
        <v>19</v>
      </c>
      <c r="D166" s="1">
        <v>43029</v>
      </c>
      <c r="E166" s="1">
        <v>43393</v>
      </c>
      <c r="F166" t="s">
        <v>32</v>
      </c>
      <c r="G166">
        <v>1</v>
      </c>
      <c r="H166" t="s">
        <v>21</v>
      </c>
      <c r="I166" t="s">
        <v>22</v>
      </c>
      <c r="J166" t="s">
        <v>33</v>
      </c>
      <c r="K166" t="s">
        <v>58</v>
      </c>
      <c r="L166">
        <v>10118.39</v>
      </c>
      <c r="M166" s="1">
        <v>43029</v>
      </c>
      <c r="N166" t="s">
        <v>24</v>
      </c>
      <c r="O166" t="s">
        <v>25</v>
      </c>
      <c r="Q166" s="1">
        <v>43852</v>
      </c>
    </row>
    <row r="167" spans="1:17" x14ac:dyDescent="0.35">
      <c r="A167" t="s">
        <v>242</v>
      </c>
      <c r="B167" t="s">
        <v>284</v>
      </c>
      <c r="C167" t="s">
        <v>19</v>
      </c>
      <c r="D167" s="1">
        <v>43029</v>
      </c>
      <c r="E167" s="1">
        <v>43393</v>
      </c>
      <c r="F167" t="s">
        <v>34</v>
      </c>
      <c r="G167">
        <v>1</v>
      </c>
      <c r="H167" t="s">
        <v>21</v>
      </c>
      <c r="I167" t="s">
        <v>22</v>
      </c>
      <c r="J167" t="s">
        <v>33</v>
      </c>
      <c r="K167" t="s">
        <v>58</v>
      </c>
      <c r="L167">
        <v>2254.63</v>
      </c>
      <c r="M167" s="1">
        <v>43029</v>
      </c>
      <c r="N167" t="s">
        <v>24</v>
      </c>
      <c r="O167" t="s">
        <v>25</v>
      </c>
      <c r="Q167" s="1">
        <v>43852</v>
      </c>
    </row>
    <row r="168" spans="1:17" x14ac:dyDescent="0.35">
      <c r="A168" t="s">
        <v>242</v>
      </c>
      <c r="B168" t="s">
        <v>285</v>
      </c>
      <c r="C168" t="s">
        <v>19</v>
      </c>
      <c r="D168" s="1">
        <v>42290</v>
      </c>
      <c r="E168" s="1">
        <v>43750</v>
      </c>
      <c r="F168" t="s">
        <v>133</v>
      </c>
      <c r="G168">
        <v>11</v>
      </c>
      <c r="H168" t="s">
        <v>99</v>
      </c>
      <c r="I168" t="s">
        <v>22</v>
      </c>
      <c r="J168" t="s">
        <v>33</v>
      </c>
      <c r="K168" t="s">
        <v>58</v>
      </c>
      <c r="L168">
        <v>0</v>
      </c>
      <c r="M168" s="1">
        <v>42290</v>
      </c>
      <c r="N168" t="s">
        <v>24</v>
      </c>
      <c r="O168" t="s">
        <v>25</v>
      </c>
      <c r="Q168" s="1">
        <v>43852</v>
      </c>
    </row>
    <row r="169" spans="1:17" x14ac:dyDescent="0.35">
      <c r="A169" t="s">
        <v>242</v>
      </c>
      <c r="B169" t="s">
        <v>286</v>
      </c>
      <c r="C169" t="s">
        <v>19</v>
      </c>
      <c r="D169" s="1">
        <v>42874</v>
      </c>
      <c r="E169" s="1">
        <v>43787</v>
      </c>
      <c r="F169" t="s">
        <v>133</v>
      </c>
      <c r="G169">
        <v>11</v>
      </c>
      <c r="H169" t="s">
        <v>99</v>
      </c>
      <c r="I169" t="s">
        <v>22</v>
      </c>
      <c r="J169" t="s">
        <v>33</v>
      </c>
      <c r="K169" t="s">
        <v>58</v>
      </c>
      <c r="L169">
        <v>0</v>
      </c>
      <c r="M169" s="1">
        <v>42874</v>
      </c>
      <c r="N169" t="s">
        <v>24</v>
      </c>
      <c r="O169" t="s">
        <v>25</v>
      </c>
      <c r="Q169" s="1">
        <v>43852</v>
      </c>
    </row>
    <row r="170" spans="1:17" x14ac:dyDescent="0.35">
      <c r="A170" t="s">
        <v>242</v>
      </c>
      <c r="B170" t="s">
        <v>744</v>
      </c>
      <c r="C170" t="s">
        <v>19</v>
      </c>
      <c r="D170" s="1">
        <v>43249</v>
      </c>
      <c r="E170" s="1">
        <v>46535</v>
      </c>
      <c r="F170" t="s">
        <v>35</v>
      </c>
      <c r="G170">
        <v>1</v>
      </c>
      <c r="H170" t="s">
        <v>21</v>
      </c>
      <c r="I170" t="s">
        <v>22</v>
      </c>
      <c r="J170" t="s">
        <v>35</v>
      </c>
      <c r="K170" t="s">
        <v>58</v>
      </c>
      <c r="L170">
        <v>118750</v>
      </c>
      <c r="M170" s="1">
        <v>43249</v>
      </c>
      <c r="N170" t="s">
        <v>24</v>
      </c>
      <c r="O170" t="s">
        <v>25</v>
      </c>
      <c r="Q170" s="1">
        <v>43852</v>
      </c>
    </row>
    <row r="171" spans="1:17" x14ac:dyDescent="0.35">
      <c r="A171" t="s">
        <v>242</v>
      </c>
      <c r="B171" t="s">
        <v>288</v>
      </c>
      <c r="C171" t="s">
        <v>19</v>
      </c>
      <c r="D171" s="1">
        <v>43440</v>
      </c>
      <c r="E171" s="1">
        <v>43804</v>
      </c>
      <c r="F171" t="s">
        <v>133</v>
      </c>
      <c r="G171">
        <v>1</v>
      </c>
      <c r="H171" t="s">
        <v>21</v>
      </c>
      <c r="I171" t="s">
        <v>22</v>
      </c>
      <c r="J171" t="s">
        <v>33</v>
      </c>
      <c r="K171" t="s">
        <v>58</v>
      </c>
      <c r="L171">
        <v>53711</v>
      </c>
      <c r="M171" s="1">
        <v>43440</v>
      </c>
      <c r="N171" t="s">
        <v>24</v>
      </c>
      <c r="O171" t="s">
        <v>25</v>
      </c>
      <c r="Q171" s="1">
        <v>43852</v>
      </c>
    </row>
    <row r="172" spans="1:17" x14ac:dyDescent="0.35">
      <c r="A172" t="s">
        <v>242</v>
      </c>
      <c r="B172" t="s">
        <v>289</v>
      </c>
      <c r="C172" t="s">
        <v>19</v>
      </c>
      <c r="D172" s="1">
        <v>43550</v>
      </c>
      <c r="E172" s="1">
        <v>44099</v>
      </c>
      <c r="F172" t="s">
        <v>133</v>
      </c>
      <c r="G172">
        <v>1</v>
      </c>
      <c r="H172" t="s">
        <v>21</v>
      </c>
      <c r="I172" t="s">
        <v>22</v>
      </c>
      <c r="J172" t="s">
        <v>33</v>
      </c>
      <c r="K172" t="s">
        <v>58</v>
      </c>
      <c r="L172">
        <v>49576</v>
      </c>
      <c r="M172" s="1">
        <v>43550</v>
      </c>
      <c r="N172" t="s">
        <v>24</v>
      </c>
      <c r="O172" t="s">
        <v>25</v>
      </c>
      <c r="Q172" s="1">
        <v>43852</v>
      </c>
    </row>
    <row r="173" spans="1:17" x14ac:dyDescent="0.35">
      <c r="A173" t="s">
        <v>242</v>
      </c>
      <c r="B173" t="s">
        <v>290</v>
      </c>
      <c r="C173" t="s">
        <v>19</v>
      </c>
      <c r="D173" s="1">
        <v>42634</v>
      </c>
      <c r="E173" s="1">
        <v>44002</v>
      </c>
      <c r="F173" t="s">
        <v>133</v>
      </c>
      <c r="G173">
        <v>1</v>
      </c>
      <c r="H173" t="s">
        <v>21</v>
      </c>
      <c r="I173" t="s">
        <v>22</v>
      </c>
      <c r="J173" t="s">
        <v>33</v>
      </c>
      <c r="K173" t="s">
        <v>58</v>
      </c>
      <c r="L173">
        <v>0</v>
      </c>
      <c r="M173" s="1">
        <v>42634</v>
      </c>
      <c r="N173" t="s">
        <v>24</v>
      </c>
      <c r="O173" t="s">
        <v>43</v>
      </c>
      <c r="Q173" s="1">
        <v>43852</v>
      </c>
    </row>
    <row r="174" spans="1:17" x14ac:dyDescent="0.35">
      <c r="A174" t="s">
        <v>242</v>
      </c>
      <c r="B174" t="s">
        <v>290</v>
      </c>
      <c r="C174" t="s">
        <v>19</v>
      </c>
      <c r="D174" s="1">
        <v>42634</v>
      </c>
      <c r="E174" s="1">
        <v>44002</v>
      </c>
      <c r="F174" t="s">
        <v>133</v>
      </c>
      <c r="G174">
        <v>1</v>
      </c>
      <c r="H174" t="s">
        <v>21</v>
      </c>
      <c r="I174" t="s">
        <v>22</v>
      </c>
      <c r="J174" t="s">
        <v>33</v>
      </c>
      <c r="K174" t="s">
        <v>58</v>
      </c>
      <c r="M174" s="1">
        <v>43364</v>
      </c>
      <c r="N174" t="s">
        <v>24</v>
      </c>
      <c r="O174" t="s">
        <v>43</v>
      </c>
      <c r="Q174" s="1">
        <v>43852</v>
      </c>
    </row>
    <row r="175" spans="1:17" x14ac:dyDescent="0.35">
      <c r="A175" t="s">
        <v>242</v>
      </c>
      <c r="B175" t="s">
        <v>290</v>
      </c>
      <c r="C175" t="s">
        <v>19</v>
      </c>
      <c r="D175" s="1">
        <v>42634</v>
      </c>
      <c r="E175" s="1">
        <v>44002</v>
      </c>
      <c r="F175" t="s">
        <v>133</v>
      </c>
      <c r="G175">
        <v>1</v>
      </c>
      <c r="H175" t="s">
        <v>21</v>
      </c>
      <c r="I175" t="s">
        <v>22</v>
      </c>
      <c r="J175" t="s">
        <v>33</v>
      </c>
      <c r="K175" t="s">
        <v>58</v>
      </c>
      <c r="M175" s="1">
        <v>43455</v>
      </c>
      <c r="N175" t="s">
        <v>24</v>
      </c>
      <c r="O175" t="s">
        <v>43</v>
      </c>
      <c r="Q175" s="1">
        <v>43852</v>
      </c>
    </row>
    <row r="176" spans="1:17" x14ac:dyDescent="0.35">
      <c r="A176" t="s">
        <v>242</v>
      </c>
      <c r="B176" t="s">
        <v>291</v>
      </c>
      <c r="C176" t="s">
        <v>19</v>
      </c>
      <c r="D176" s="1">
        <v>42887</v>
      </c>
      <c r="E176" s="1">
        <v>43616</v>
      </c>
      <c r="F176" t="s">
        <v>133</v>
      </c>
      <c r="G176">
        <v>1</v>
      </c>
      <c r="H176" t="s">
        <v>21</v>
      </c>
      <c r="I176" t="s">
        <v>22</v>
      </c>
      <c r="J176" t="s">
        <v>33</v>
      </c>
      <c r="K176" t="s">
        <v>58</v>
      </c>
      <c r="L176">
        <v>64971</v>
      </c>
      <c r="M176" s="1">
        <v>43435</v>
      </c>
      <c r="N176" t="s">
        <v>24</v>
      </c>
      <c r="O176" t="s">
        <v>25</v>
      </c>
      <c r="Q176" s="1">
        <v>43852</v>
      </c>
    </row>
    <row r="177" spans="1:17" x14ac:dyDescent="0.35">
      <c r="A177" t="s">
        <v>292</v>
      </c>
      <c r="B177" t="s">
        <v>294</v>
      </c>
      <c r="C177" t="s">
        <v>19</v>
      </c>
      <c r="D177" s="1">
        <v>42916</v>
      </c>
      <c r="E177" s="1">
        <v>43280</v>
      </c>
      <c r="F177" t="s">
        <v>20</v>
      </c>
      <c r="G177">
        <v>1</v>
      </c>
      <c r="H177" t="s">
        <v>21</v>
      </c>
      <c r="I177" t="s">
        <v>22</v>
      </c>
      <c r="J177" t="s">
        <v>20</v>
      </c>
      <c r="K177" t="s">
        <v>58</v>
      </c>
      <c r="L177">
        <v>37754.15</v>
      </c>
      <c r="M177" s="1">
        <v>43281</v>
      </c>
      <c r="N177" t="s">
        <v>24</v>
      </c>
      <c r="O177" t="s">
        <v>25</v>
      </c>
      <c r="Q177" s="1">
        <v>43852</v>
      </c>
    </row>
    <row r="178" spans="1:17" x14ac:dyDescent="0.35">
      <c r="A178" t="s">
        <v>292</v>
      </c>
      <c r="B178" t="s">
        <v>300</v>
      </c>
      <c r="C178" t="s">
        <v>31</v>
      </c>
      <c r="D178" s="1">
        <v>43116</v>
      </c>
      <c r="E178" s="1">
        <v>43480</v>
      </c>
      <c r="F178" t="s">
        <v>20</v>
      </c>
      <c r="G178">
        <v>1</v>
      </c>
      <c r="H178" t="s">
        <v>21</v>
      </c>
      <c r="I178" t="s">
        <v>22</v>
      </c>
      <c r="J178" t="s">
        <v>20</v>
      </c>
      <c r="K178" t="s">
        <v>58</v>
      </c>
      <c r="L178">
        <v>330</v>
      </c>
      <c r="M178" s="1">
        <v>43116</v>
      </c>
      <c r="N178" t="s">
        <v>24</v>
      </c>
      <c r="O178" t="s">
        <v>177</v>
      </c>
      <c r="P178" t="s">
        <v>178</v>
      </c>
      <c r="Q178" s="1">
        <v>43852</v>
      </c>
    </row>
    <row r="179" spans="1:17" x14ac:dyDescent="0.35">
      <c r="A179" t="s">
        <v>292</v>
      </c>
      <c r="B179" t="s">
        <v>303</v>
      </c>
      <c r="C179" t="s">
        <v>19</v>
      </c>
      <c r="D179" s="1">
        <v>43847</v>
      </c>
      <c r="E179" s="1">
        <v>43852</v>
      </c>
      <c r="F179" t="s">
        <v>38</v>
      </c>
      <c r="G179">
        <v>1</v>
      </c>
      <c r="H179" t="s">
        <v>21</v>
      </c>
      <c r="I179" t="s">
        <v>22</v>
      </c>
      <c r="J179" t="s">
        <v>54</v>
      </c>
      <c r="K179" t="s">
        <v>58</v>
      </c>
      <c r="L179">
        <v>95.85</v>
      </c>
      <c r="M179" s="1">
        <v>43847</v>
      </c>
      <c r="N179" t="s">
        <v>24</v>
      </c>
      <c r="O179" t="s">
        <v>25</v>
      </c>
      <c r="Q179" s="1">
        <v>43852</v>
      </c>
    </row>
    <row r="180" spans="1:17" x14ac:dyDescent="0.35">
      <c r="A180" t="s">
        <v>292</v>
      </c>
      <c r="B180" t="s">
        <v>306</v>
      </c>
      <c r="C180" t="s">
        <v>19</v>
      </c>
      <c r="D180" s="1">
        <v>43511</v>
      </c>
      <c r="E180" s="1">
        <v>43875</v>
      </c>
      <c r="F180" t="s">
        <v>307</v>
      </c>
      <c r="G180">
        <v>9</v>
      </c>
      <c r="H180" t="s">
        <v>53</v>
      </c>
      <c r="I180" t="s">
        <v>22</v>
      </c>
      <c r="J180" t="s">
        <v>307</v>
      </c>
      <c r="K180" t="s">
        <v>58</v>
      </c>
      <c r="L180">
        <v>10578.39</v>
      </c>
      <c r="M180" s="1">
        <v>43511</v>
      </c>
      <c r="N180" t="s">
        <v>24</v>
      </c>
      <c r="O180" t="s">
        <v>25</v>
      </c>
      <c r="Q180" s="1">
        <v>43852</v>
      </c>
    </row>
    <row r="181" spans="1:17" x14ac:dyDescent="0.35">
      <c r="A181" t="s">
        <v>292</v>
      </c>
      <c r="B181" t="s">
        <v>745</v>
      </c>
      <c r="C181" t="s">
        <v>31</v>
      </c>
      <c r="D181" s="1">
        <v>43414</v>
      </c>
      <c r="E181" s="1">
        <v>43778</v>
      </c>
      <c r="F181" t="s">
        <v>38</v>
      </c>
      <c r="G181">
        <v>13</v>
      </c>
      <c r="H181" t="s">
        <v>137</v>
      </c>
      <c r="I181" t="s">
        <v>22</v>
      </c>
      <c r="J181" t="s">
        <v>40</v>
      </c>
      <c r="K181" t="s">
        <v>58</v>
      </c>
      <c r="L181">
        <v>0</v>
      </c>
      <c r="M181" s="1">
        <v>43414</v>
      </c>
      <c r="N181" t="s">
        <v>24</v>
      </c>
      <c r="O181" t="s">
        <v>25</v>
      </c>
      <c r="Q181" s="1">
        <v>43852</v>
      </c>
    </row>
    <row r="182" spans="1:17" x14ac:dyDescent="0.35">
      <c r="A182" t="s">
        <v>292</v>
      </c>
      <c r="B182" t="s">
        <v>746</v>
      </c>
      <c r="C182" t="s">
        <v>31</v>
      </c>
      <c r="D182" s="1">
        <v>43112</v>
      </c>
      <c r="E182" s="1">
        <v>43476</v>
      </c>
      <c r="F182" t="s">
        <v>20</v>
      </c>
      <c r="G182">
        <v>13</v>
      </c>
      <c r="H182" t="s">
        <v>137</v>
      </c>
      <c r="I182" t="s">
        <v>22</v>
      </c>
      <c r="J182" t="s">
        <v>20</v>
      </c>
      <c r="K182" t="s">
        <v>58</v>
      </c>
      <c r="L182">
        <v>10395</v>
      </c>
      <c r="M182" s="1">
        <v>43112</v>
      </c>
      <c r="N182" t="s">
        <v>24</v>
      </c>
      <c r="O182" t="s">
        <v>43</v>
      </c>
      <c r="Q182" s="1">
        <v>43852</v>
      </c>
    </row>
    <row r="183" spans="1:17" x14ac:dyDescent="0.35">
      <c r="A183" t="s">
        <v>292</v>
      </c>
      <c r="B183" t="s">
        <v>746</v>
      </c>
      <c r="C183" t="s">
        <v>31</v>
      </c>
      <c r="D183" s="1">
        <v>43112</v>
      </c>
      <c r="E183" s="1">
        <v>43476</v>
      </c>
      <c r="F183" t="s">
        <v>20</v>
      </c>
      <c r="G183">
        <v>13</v>
      </c>
      <c r="H183" t="s">
        <v>137</v>
      </c>
      <c r="I183" t="s">
        <v>22</v>
      </c>
      <c r="J183" t="s">
        <v>20</v>
      </c>
      <c r="K183" t="s">
        <v>58</v>
      </c>
      <c r="L183">
        <v>0</v>
      </c>
      <c r="M183" s="1"/>
      <c r="N183" t="s">
        <v>24</v>
      </c>
      <c r="O183" t="s">
        <v>43</v>
      </c>
      <c r="Q183" s="1">
        <v>43852</v>
      </c>
    </row>
    <row r="184" spans="1:17" x14ac:dyDescent="0.35">
      <c r="A184" t="s">
        <v>292</v>
      </c>
      <c r="B184" t="s">
        <v>310</v>
      </c>
      <c r="C184" t="s">
        <v>31</v>
      </c>
      <c r="D184" s="1">
        <v>43477</v>
      </c>
      <c r="E184" s="1">
        <v>43841</v>
      </c>
      <c r="F184" t="s">
        <v>20</v>
      </c>
      <c r="G184">
        <v>13</v>
      </c>
      <c r="H184" t="s">
        <v>137</v>
      </c>
      <c r="I184" t="s">
        <v>22</v>
      </c>
      <c r="J184" t="s">
        <v>20</v>
      </c>
      <c r="K184" t="s">
        <v>58</v>
      </c>
      <c r="L184">
        <v>15592.5</v>
      </c>
      <c r="M184" s="1">
        <v>43477</v>
      </c>
      <c r="N184" t="s">
        <v>24</v>
      </c>
      <c r="O184" t="s">
        <v>23</v>
      </c>
      <c r="Q184" s="1">
        <v>43852</v>
      </c>
    </row>
    <row r="185" spans="1:17" x14ac:dyDescent="0.35">
      <c r="A185" t="s">
        <v>292</v>
      </c>
      <c r="B185" t="s">
        <v>746</v>
      </c>
      <c r="C185" t="s">
        <v>19</v>
      </c>
      <c r="D185" s="1">
        <v>43842</v>
      </c>
      <c r="E185" s="1">
        <v>44207</v>
      </c>
      <c r="F185" t="s">
        <v>20</v>
      </c>
      <c r="G185">
        <v>13</v>
      </c>
      <c r="H185" t="s">
        <v>137</v>
      </c>
      <c r="I185" t="s">
        <v>22</v>
      </c>
      <c r="J185" t="s">
        <v>20</v>
      </c>
      <c r="K185" t="s">
        <v>58</v>
      </c>
      <c r="L185">
        <v>11310.75</v>
      </c>
      <c r="M185" s="1">
        <v>43842</v>
      </c>
      <c r="N185" t="s">
        <v>24</v>
      </c>
      <c r="O185" t="s">
        <v>23</v>
      </c>
      <c r="Q185" s="1">
        <v>43852</v>
      </c>
    </row>
    <row r="186" spans="1:17" x14ac:dyDescent="0.35">
      <c r="A186" t="s">
        <v>292</v>
      </c>
      <c r="B186" t="s">
        <v>747</v>
      </c>
      <c r="C186" t="s">
        <v>31</v>
      </c>
      <c r="D186" s="1">
        <v>43292</v>
      </c>
      <c r="E186" s="1">
        <v>43656</v>
      </c>
      <c r="F186" t="s">
        <v>34</v>
      </c>
      <c r="G186">
        <v>13</v>
      </c>
      <c r="H186" t="s">
        <v>137</v>
      </c>
      <c r="I186" t="s">
        <v>22</v>
      </c>
      <c r="J186" t="s">
        <v>35</v>
      </c>
      <c r="K186" t="s">
        <v>58</v>
      </c>
      <c r="L186">
        <v>16170</v>
      </c>
      <c r="M186" s="1">
        <v>43292</v>
      </c>
      <c r="N186" t="s">
        <v>24</v>
      </c>
      <c r="O186" t="s">
        <v>177</v>
      </c>
      <c r="P186" t="s">
        <v>281</v>
      </c>
      <c r="Q186" s="1">
        <v>43852</v>
      </c>
    </row>
    <row r="187" spans="1:17" x14ac:dyDescent="0.35">
      <c r="A187" t="s">
        <v>292</v>
      </c>
      <c r="B187" t="s">
        <v>748</v>
      </c>
      <c r="C187" t="s">
        <v>19</v>
      </c>
      <c r="D187" s="1">
        <v>43655</v>
      </c>
      <c r="E187" s="1">
        <v>44020</v>
      </c>
      <c r="F187" t="s">
        <v>38</v>
      </c>
      <c r="G187">
        <v>13</v>
      </c>
      <c r="H187" t="s">
        <v>137</v>
      </c>
      <c r="I187" t="s">
        <v>22</v>
      </c>
      <c r="J187" t="s">
        <v>40</v>
      </c>
      <c r="K187" t="s">
        <v>58</v>
      </c>
      <c r="L187">
        <v>9056.48</v>
      </c>
      <c r="M187" s="1">
        <v>43655</v>
      </c>
      <c r="N187" t="s">
        <v>24</v>
      </c>
      <c r="O187" t="s">
        <v>25</v>
      </c>
      <c r="Q187" s="1">
        <v>43852</v>
      </c>
    </row>
    <row r="188" spans="1:17" x14ac:dyDescent="0.35">
      <c r="A188" t="s">
        <v>292</v>
      </c>
      <c r="B188" t="s">
        <v>312</v>
      </c>
      <c r="C188" t="s">
        <v>31</v>
      </c>
      <c r="D188" s="1">
        <v>43291</v>
      </c>
      <c r="E188" s="1">
        <v>43655</v>
      </c>
      <c r="F188" t="s">
        <v>32</v>
      </c>
      <c r="G188">
        <v>13</v>
      </c>
      <c r="H188" t="s">
        <v>137</v>
      </c>
      <c r="I188" t="s">
        <v>22</v>
      </c>
      <c r="J188" t="s">
        <v>48</v>
      </c>
      <c r="K188" t="s">
        <v>58</v>
      </c>
      <c r="L188">
        <v>18357</v>
      </c>
      <c r="M188" s="1">
        <v>43291</v>
      </c>
      <c r="N188" t="s">
        <v>24</v>
      </c>
      <c r="O188" t="s">
        <v>177</v>
      </c>
      <c r="P188" t="s">
        <v>178</v>
      </c>
      <c r="Q188" s="1">
        <v>43852</v>
      </c>
    </row>
    <row r="189" spans="1:17" x14ac:dyDescent="0.35">
      <c r="A189" t="s">
        <v>292</v>
      </c>
      <c r="B189" t="s">
        <v>313</v>
      </c>
      <c r="C189" t="s">
        <v>31</v>
      </c>
      <c r="D189" s="1">
        <v>43291</v>
      </c>
      <c r="E189" s="1">
        <v>43655</v>
      </c>
      <c r="F189" t="s">
        <v>32</v>
      </c>
      <c r="G189">
        <v>13</v>
      </c>
      <c r="H189" t="s">
        <v>137</v>
      </c>
      <c r="I189" t="s">
        <v>22</v>
      </c>
      <c r="J189" t="s">
        <v>48</v>
      </c>
      <c r="K189" t="s">
        <v>58</v>
      </c>
      <c r="L189">
        <v>10416.75</v>
      </c>
      <c r="M189" s="1">
        <v>43291</v>
      </c>
      <c r="N189" t="s">
        <v>24</v>
      </c>
      <c r="O189" t="s">
        <v>25</v>
      </c>
      <c r="Q189" s="1">
        <v>43852</v>
      </c>
    </row>
    <row r="190" spans="1:17" x14ac:dyDescent="0.35">
      <c r="A190" t="s">
        <v>292</v>
      </c>
      <c r="B190" t="s">
        <v>314</v>
      </c>
      <c r="C190" t="s">
        <v>31</v>
      </c>
      <c r="D190" s="1">
        <v>43291</v>
      </c>
      <c r="E190" s="1">
        <v>43655</v>
      </c>
      <c r="F190" t="s">
        <v>34</v>
      </c>
      <c r="G190">
        <v>13</v>
      </c>
      <c r="H190" t="s">
        <v>137</v>
      </c>
      <c r="I190" t="s">
        <v>22</v>
      </c>
      <c r="J190" t="s">
        <v>48</v>
      </c>
      <c r="K190" t="s">
        <v>58</v>
      </c>
      <c r="L190">
        <v>1232</v>
      </c>
      <c r="M190" s="1">
        <v>43291</v>
      </c>
      <c r="N190" t="s">
        <v>24</v>
      </c>
      <c r="O190" t="s">
        <v>25</v>
      </c>
      <c r="Q190" s="1">
        <v>43852</v>
      </c>
    </row>
    <row r="191" spans="1:17" x14ac:dyDescent="0.35">
      <c r="A191" t="s">
        <v>292</v>
      </c>
      <c r="B191" t="s">
        <v>315</v>
      </c>
      <c r="C191" t="s">
        <v>31</v>
      </c>
      <c r="D191" s="1">
        <v>43291</v>
      </c>
      <c r="E191" s="1">
        <v>43655</v>
      </c>
      <c r="F191" t="s">
        <v>34</v>
      </c>
      <c r="G191">
        <v>13</v>
      </c>
      <c r="H191" t="s">
        <v>137</v>
      </c>
      <c r="I191" t="s">
        <v>22</v>
      </c>
      <c r="J191" t="s">
        <v>48</v>
      </c>
      <c r="K191" t="s">
        <v>58</v>
      </c>
      <c r="L191">
        <v>242.5</v>
      </c>
      <c r="M191" s="1">
        <v>43291</v>
      </c>
      <c r="N191" t="s">
        <v>24</v>
      </c>
      <c r="O191" t="s">
        <v>177</v>
      </c>
      <c r="P191" t="s">
        <v>281</v>
      </c>
      <c r="Q191" s="1">
        <v>43852</v>
      </c>
    </row>
    <row r="192" spans="1:17" x14ac:dyDescent="0.35">
      <c r="A192" t="s">
        <v>292</v>
      </c>
      <c r="B192" t="s">
        <v>316</v>
      </c>
      <c r="C192" t="s">
        <v>19</v>
      </c>
      <c r="D192" s="1">
        <v>43474</v>
      </c>
      <c r="E192" s="1">
        <v>43838</v>
      </c>
      <c r="F192" t="s">
        <v>34</v>
      </c>
      <c r="G192">
        <v>13</v>
      </c>
      <c r="H192" t="s">
        <v>137</v>
      </c>
      <c r="I192" t="s">
        <v>22</v>
      </c>
      <c r="J192" t="s">
        <v>48</v>
      </c>
      <c r="K192" t="s">
        <v>58</v>
      </c>
      <c r="L192">
        <v>643.75</v>
      </c>
      <c r="M192" s="1">
        <v>43474</v>
      </c>
      <c r="N192" t="s">
        <v>24</v>
      </c>
      <c r="O192" t="s">
        <v>25</v>
      </c>
      <c r="Q192" s="1">
        <v>43852</v>
      </c>
    </row>
    <row r="193" spans="1:17" x14ac:dyDescent="0.35">
      <c r="A193" t="s">
        <v>292</v>
      </c>
      <c r="B193" t="s">
        <v>317</v>
      </c>
      <c r="C193" t="s">
        <v>19</v>
      </c>
      <c r="D193" s="1">
        <v>43601</v>
      </c>
      <c r="E193" s="1">
        <v>43966</v>
      </c>
      <c r="F193" t="s">
        <v>32</v>
      </c>
      <c r="G193">
        <v>13</v>
      </c>
      <c r="H193" t="s">
        <v>137</v>
      </c>
      <c r="I193" t="s">
        <v>22</v>
      </c>
      <c r="J193" t="s">
        <v>48</v>
      </c>
      <c r="K193" t="s">
        <v>58</v>
      </c>
      <c r="L193">
        <v>4595.75</v>
      </c>
      <c r="M193" s="1">
        <v>43601</v>
      </c>
      <c r="N193" t="s">
        <v>24</v>
      </c>
      <c r="O193" t="s">
        <v>25</v>
      </c>
      <c r="Q193" s="1">
        <v>43852</v>
      </c>
    </row>
    <row r="194" spans="1:17" x14ac:dyDescent="0.35">
      <c r="A194" t="s">
        <v>292</v>
      </c>
      <c r="B194" t="s">
        <v>318</v>
      </c>
      <c r="C194" t="s">
        <v>19</v>
      </c>
      <c r="D194" s="1">
        <v>43657</v>
      </c>
      <c r="E194" s="1">
        <v>44022</v>
      </c>
      <c r="F194" t="s">
        <v>32</v>
      </c>
      <c r="G194">
        <v>13</v>
      </c>
      <c r="H194" t="s">
        <v>137</v>
      </c>
      <c r="I194" t="s">
        <v>22</v>
      </c>
      <c r="J194" t="s">
        <v>48</v>
      </c>
      <c r="K194" t="s">
        <v>58</v>
      </c>
      <c r="L194">
        <v>21905.200000000001</v>
      </c>
      <c r="M194" s="1">
        <v>43657</v>
      </c>
      <c r="N194" t="s">
        <v>24</v>
      </c>
      <c r="O194" t="s">
        <v>23</v>
      </c>
      <c r="Q194" s="1">
        <v>43852</v>
      </c>
    </row>
    <row r="195" spans="1:17" x14ac:dyDescent="0.35">
      <c r="A195" t="s">
        <v>292</v>
      </c>
      <c r="B195" t="s">
        <v>319</v>
      </c>
      <c r="C195" t="s">
        <v>19</v>
      </c>
      <c r="D195" s="1">
        <v>43656</v>
      </c>
      <c r="E195" s="1">
        <v>44021</v>
      </c>
      <c r="F195" t="s">
        <v>34</v>
      </c>
      <c r="G195">
        <v>13</v>
      </c>
      <c r="H195" t="s">
        <v>137</v>
      </c>
      <c r="I195" t="s">
        <v>22</v>
      </c>
      <c r="J195" t="s">
        <v>48</v>
      </c>
      <c r="K195" t="s">
        <v>58</v>
      </c>
      <c r="L195">
        <v>337.5</v>
      </c>
      <c r="M195" s="1">
        <v>43656</v>
      </c>
      <c r="N195" t="s">
        <v>24</v>
      </c>
      <c r="O195" t="s">
        <v>23</v>
      </c>
      <c r="Q195" s="1">
        <v>43852</v>
      </c>
    </row>
    <row r="196" spans="1:17" x14ac:dyDescent="0.35">
      <c r="A196" t="s">
        <v>292</v>
      </c>
      <c r="B196" t="s">
        <v>320</v>
      </c>
      <c r="C196" t="s">
        <v>19</v>
      </c>
      <c r="D196" s="1">
        <v>43462</v>
      </c>
      <c r="E196" s="1">
        <v>43826</v>
      </c>
      <c r="F196" t="s">
        <v>20</v>
      </c>
      <c r="G196">
        <v>1</v>
      </c>
      <c r="H196" t="s">
        <v>21</v>
      </c>
      <c r="I196" t="s">
        <v>22</v>
      </c>
      <c r="J196" t="s">
        <v>20</v>
      </c>
      <c r="K196" t="s">
        <v>58</v>
      </c>
      <c r="L196">
        <v>6112.76</v>
      </c>
      <c r="M196" s="1">
        <v>43462</v>
      </c>
      <c r="N196" t="s">
        <v>24</v>
      </c>
      <c r="O196" t="s">
        <v>43</v>
      </c>
      <c r="Q196" s="1">
        <v>43852</v>
      </c>
    </row>
    <row r="197" spans="1:17" x14ac:dyDescent="0.35">
      <c r="A197" t="s">
        <v>292</v>
      </c>
      <c r="B197" t="s">
        <v>320</v>
      </c>
      <c r="C197" t="s">
        <v>19</v>
      </c>
      <c r="D197" s="1">
        <v>43462</v>
      </c>
      <c r="E197" s="1">
        <v>43826</v>
      </c>
      <c r="F197" t="s">
        <v>20</v>
      </c>
      <c r="G197">
        <v>1</v>
      </c>
      <c r="H197" t="s">
        <v>21</v>
      </c>
      <c r="I197" t="s">
        <v>22</v>
      </c>
      <c r="J197" t="s">
        <v>20</v>
      </c>
      <c r="K197" t="s">
        <v>58</v>
      </c>
      <c r="L197">
        <v>0</v>
      </c>
      <c r="M197" s="1"/>
      <c r="N197" t="s">
        <v>24</v>
      </c>
      <c r="O197" t="s">
        <v>43</v>
      </c>
      <c r="Q197" s="1">
        <v>43852</v>
      </c>
    </row>
    <row r="198" spans="1:17" x14ac:dyDescent="0.35">
      <c r="A198" t="s">
        <v>292</v>
      </c>
      <c r="B198" t="s">
        <v>321</v>
      </c>
      <c r="C198" t="s">
        <v>19</v>
      </c>
      <c r="D198" s="1">
        <v>43440</v>
      </c>
      <c r="E198" s="1">
        <v>43804</v>
      </c>
      <c r="F198" t="s">
        <v>20</v>
      </c>
      <c r="G198">
        <v>1</v>
      </c>
      <c r="H198" t="s">
        <v>21</v>
      </c>
      <c r="I198" t="s">
        <v>22</v>
      </c>
      <c r="J198" t="s">
        <v>20</v>
      </c>
      <c r="K198" t="s">
        <v>58</v>
      </c>
      <c r="L198">
        <v>10725</v>
      </c>
      <c r="M198" s="1">
        <v>43440</v>
      </c>
      <c r="N198" t="s">
        <v>24</v>
      </c>
      <c r="O198" t="s">
        <v>25</v>
      </c>
      <c r="Q198" s="1">
        <v>43852</v>
      </c>
    </row>
    <row r="199" spans="1:17" x14ac:dyDescent="0.35">
      <c r="A199" t="s">
        <v>292</v>
      </c>
      <c r="B199" t="s">
        <v>749</v>
      </c>
      <c r="C199" t="s">
        <v>19</v>
      </c>
      <c r="D199" s="1">
        <v>43533</v>
      </c>
      <c r="E199" s="1">
        <v>43898</v>
      </c>
      <c r="F199" t="s">
        <v>35</v>
      </c>
      <c r="G199">
        <v>2</v>
      </c>
      <c r="H199" t="s">
        <v>27</v>
      </c>
      <c r="I199" t="s">
        <v>22</v>
      </c>
      <c r="J199" t="s">
        <v>35</v>
      </c>
      <c r="K199" t="s">
        <v>58</v>
      </c>
      <c r="L199">
        <v>27530.38</v>
      </c>
      <c r="M199" s="1">
        <v>43533</v>
      </c>
      <c r="N199" t="s">
        <v>24</v>
      </c>
      <c r="O199" t="s">
        <v>25</v>
      </c>
      <c r="Q199" s="1">
        <v>43852</v>
      </c>
    </row>
    <row r="200" spans="1:17" x14ac:dyDescent="0.35">
      <c r="A200" t="s">
        <v>292</v>
      </c>
      <c r="B200" t="s">
        <v>750</v>
      </c>
      <c r="C200" t="s">
        <v>31</v>
      </c>
      <c r="D200" s="1">
        <v>43191</v>
      </c>
      <c r="E200" s="1">
        <v>43555</v>
      </c>
      <c r="F200" t="s">
        <v>34</v>
      </c>
      <c r="G200">
        <v>1</v>
      </c>
      <c r="H200" t="s">
        <v>21</v>
      </c>
      <c r="I200" t="s">
        <v>22</v>
      </c>
      <c r="J200" t="s">
        <v>48</v>
      </c>
      <c r="K200" t="s">
        <v>58</v>
      </c>
      <c r="L200">
        <v>106033.91</v>
      </c>
      <c r="M200" s="1">
        <v>43191</v>
      </c>
      <c r="N200" t="s">
        <v>24</v>
      </c>
      <c r="O200" t="s">
        <v>177</v>
      </c>
      <c r="P200" t="s">
        <v>322</v>
      </c>
      <c r="Q200" s="1">
        <v>43852</v>
      </c>
    </row>
    <row r="201" spans="1:17" x14ac:dyDescent="0.35">
      <c r="A201" t="s">
        <v>292</v>
      </c>
      <c r="B201" t="s">
        <v>750</v>
      </c>
      <c r="C201" t="s">
        <v>19</v>
      </c>
      <c r="D201" s="1">
        <v>43473</v>
      </c>
      <c r="E201" s="1">
        <v>43562</v>
      </c>
      <c r="F201" t="s">
        <v>32</v>
      </c>
      <c r="G201">
        <v>2</v>
      </c>
      <c r="H201" t="s">
        <v>27</v>
      </c>
      <c r="I201" t="s">
        <v>22</v>
      </c>
      <c r="J201" t="s">
        <v>54</v>
      </c>
      <c r="K201" t="s">
        <v>58</v>
      </c>
      <c r="L201">
        <v>3978.77</v>
      </c>
      <c r="M201" s="1">
        <v>43473</v>
      </c>
      <c r="N201" t="s">
        <v>24</v>
      </c>
      <c r="O201" t="s">
        <v>25</v>
      </c>
      <c r="Q201" s="1">
        <v>43852</v>
      </c>
    </row>
    <row r="202" spans="1:17" x14ac:dyDescent="0.35">
      <c r="A202" t="s">
        <v>292</v>
      </c>
      <c r="B202" t="s">
        <v>750</v>
      </c>
      <c r="C202" t="s">
        <v>19</v>
      </c>
      <c r="D202" s="1">
        <v>43484</v>
      </c>
      <c r="E202" s="1">
        <v>43573</v>
      </c>
      <c r="F202" t="s">
        <v>32</v>
      </c>
      <c r="G202">
        <v>2</v>
      </c>
      <c r="H202" t="s">
        <v>27</v>
      </c>
      <c r="I202" t="s">
        <v>22</v>
      </c>
      <c r="J202" t="s">
        <v>54</v>
      </c>
      <c r="K202" t="s">
        <v>58</v>
      </c>
      <c r="L202">
        <v>9453.35</v>
      </c>
      <c r="M202" s="1">
        <v>43484</v>
      </c>
      <c r="N202" t="s">
        <v>24</v>
      </c>
      <c r="O202" t="s">
        <v>25</v>
      </c>
      <c r="Q202" s="1">
        <v>43852</v>
      </c>
    </row>
    <row r="203" spans="1:17" x14ac:dyDescent="0.35">
      <c r="A203" t="s">
        <v>292</v>
      </c>
      <c r="B203" t="s">
        <v>750</v>
      </c>
      <c r="C203" t="s">
        <v>19</v>
      </c>
      <c r="D203" s="1">
        <v>43522</v>
      </c>
      <c r="E203" s="1">
        <v>43580</v>
      </c>
      <c r="F203" t="s">
        <v>32</v>
      </c>
      <c r="G203">
        <v>2</v>
      </c>
      <c r="H203" t="s">
        <v>27</v>
      </c>
      <c r="I203" t="s">
        <v>22</v>
      </c>
      <c r="J203" t="s">
        <v>54</v>
      </c>
      <c r="K203" t="s">
        <v>58</v>
      </c>
      <c r="L203">
        <v>4156.79</v>
      </c>
      <c r="M203" s="1">
        <v>43522</v>
      </c>
      <c r="N203" t="s">
        <v>24</v>
      </c>
      <c r="O203" t="s">
        <v>25</v>
      </c>
      <c r="Q203" s="1">
        <v>43852</v>
      </c>
    </row>
    <row r="204" spans="1:17" x14ac:dyDescent="0.35">
      <c r="A204" t="s">
        <v>323</v>
      </c>
      <c r="B204" t="s">
        <v>324</v>
      </c>
      <c r="C204" t="s">
        <v>19</v>
      </c>
      <c r="D204" s="1">
        <v>43441</v>
      </c>
      <c r="E204" s="1">
        <v>43805</v>
      </c>
      <c r="F204" t="s">
        <v>20</v>
      </c>
      <c r="G204">
        <v>1</v>
      </c>
      <c r="H204" t="s">
        <v>21</v>
      </c>
      <c r="I204" t="s">
        <v>22</v>
      </c>
      <c r="J204" t="s">
        <v>20</v>
      </c>
      <c r="K204" t="s">
        <v>58</v>
      </c>
      <c r="L204">
        <v>3630</v>
      </c>
      <c r="M204" s="1">
        <v>43816</v>
      </c>
      <c r="N204" t="s">
        <v>24</v>
      </c>
      <c r="O204" t="s">
        <v>25</v>
      </c>
      <c r="Q204" s="1">
        <v>43852</v>
      </c>
    </row>
    <row r="205" spans="1:17" x14ac:dyDescent="0.35">
      <c r="A205" t="s">
        <v>323</v>
      </c>
      <c r="B205" t="s">
        <v>751</v>
      </c>
      <c r="C205" t="s">
        <v>19</v>
      </c>
      <c r="D205" s="1">
        <v>43468</v>
      </c>
      <c r="E205" s="1">
        <v>43740</v>
      </c>
      <c r="F205" t="s">
        <v>133</v>
      </c>
      <c r="G205">
        <v>3</v>
      </c>
      <c r="H205" t="s">
        <v>56</v>
      </c>
      <c r="I205" t="s">
        <v>22</v>
      </c>
      <c r="J205" t="s">
        <v>57</v>
      </c>
      <c r="K205" t="s">
        <v>58</v>
      </c>
      <c r="L205">
        <v>49401.25</v>
      </c>
      <c r="M205" s="1">
        <v>43468</v>
      </c>
      <c r="N205" t="s">
        <v>24</v>
      </c>
      <c r="O205" t="s">
        <v>25</v>
      </c>
      <c r="Q205" s="1">
        <v>43852</v>
      </c>
    </row>
    <row r="206" spans="1:17" x14ac:dyDescent="0.35">
      <c r="A206" t="s">
        <v>323</v>
      </c>
      <c r="B206" t="s">
        <v>751</v>
      </c>
      <c r="C206" t="s">
        <v>19</v>
      </c>
      <c r="D206" s="1">
        <v>43468</v>
      </c>
      <c r="E206" s="1">
        <v>43740</v>
      </c>
      <c r="F206" t="s">
        <v>133</v>
      </c>
      <c r="G206">
        <v>3</v>
      </c>
      <c r="H206" t="s">
        <v>56</v>
      </c>
      <c r="I206" t="s">
        <v>22</v>
      </c>
      <c r="J206" t="s">
        <v>57</v>
      </c>
      <c r="K206" t="s">
        <v>58</v>
      </c>
      <c r="L206">
        <v>49401.25</v>
      </c>
      <c r="M206" s="1">
        <v>43468</v>
      </c>
      <c r="N206" t="s">
        <v>24</v>
      </c>
      <c r="O206" t="s">
        <v>25</v>
      </c>
      <c r="Q206" s="1">
        <v>43852</v>
      </c>
    </row>
    <row r="207" spans="1:17" x14ac:dyDescent="0.35">
      <c r="A207" t="s">
        <v>323</v>
      </c>
      <c r="B207" t="s">
        <v>751</v>
      </c>
      <c r="C207" t="s">
        <v>19</v>
      </c>
      <c r="D207" s="1">
        <v>43468</v>
      </c>
      <c r="E207" s="1">
        <v>43740</v>
      </c>
      <c r="F207" t="s">
        <v>133</v>
      </c>
      <c r="G207">
        <v>3</v>
      </c>
      <c r="H207" t="s">
        <v>56</v>
      </c>
      <c r="I207" t="s">
        <v>22</v>
      </c>
      <c r="J207" t="s">
        <v>57</v>
      </c>
      <c r="K207" t="s">
        <v>58</v>
      </c>
      <c r="L207">
        <v>45000</v>
      </c>
      <c r="M207" s="1">
        <v>43468</v>
      </c>
      <c r="N207" t="s">
        <v>24</v>
      </c>
      <c r="O207" t="s">
        <v>25</v>
      </c>
      <c r="Q207" s="1">
        <v>43852</v>
      </c>
    </row>
    <row r="208" spans="1:17" x14ac:dyDescent="0.35">
      <c r="A208" t="s">
        <v>323</v>
      </c>
      <c r="B208" t="s">
        <v>326</v>
      </c>
      <c r="C208" t="s">
        <v>19</v>
      </c>
      <c r="D208" s="1">
        <v>43448</v>
      </c>
      <c r="E208" s="1">
        <v>43812</v>
      </c>
      <c r="F208" t="s">
        <v>20</v>
      </c>
      <c r="G208">
        <v>12</v>
      </c>
      <c r="H208" t="s">
        <v>66</v>
      </c>
      <c r="I208" t="s">
        <v>22</v>
      </c>
      <c r="J208" t="s">
        <v>57</v>
      </c>
      <c r="K208" t="s">
        <v>58</v>
      </c>
      <c r="L208">
        <v>5659.5</v>
      </c>
      <c r="M208" s="1">
        <v>43448</v>
      </c>
      <c r="N208" t="s">
        <v>24</v>
      </c>
      <c r="O208" t="s">
        <v>25</v>
      </c>
      <c r="Q208" s="1">
        <v>43852</v>
      </c>
    </row>
    <row r="209" spans="1:17" x14ac:dyDescent="0.35">
      <c r="A209" t="s">
        <v>323</v>
      </c>
      <c r="B209" t="s">
        <v>723</v>
      </c>
      <c r="C209" t="s">
        <v>19</v>
      </c>
      <c r="D209" s="1">
        <v>43566</v>
      </c>
      <c r="E209" s="1">
        <v>43930</v>
      </c>
      <c r="F209" t="s">
        <v>34</v>
      </c>
      <c r="G209">
        <v>3</v>
      </c>
      <c r="H209" t="s">
        <v>56</v>
      </c>
      <c r="I209" t="s">
        <v>22</v>
      </c>
      <c r="J209" t="s">
        <v>57</v>
      </c>
      <c r="K209" t="s">
        <v>58</v>
      </c>
      <c r="L209">
        <v>2942.25</v>
      </c>
      <c r="M209" s="1">
        <v>43566</v>
      </c>
      <c r="N209" t="s">
        <v>24</v>
      </c>
      <c r="O209" t="s">
        <v>25</v>
      </c>
      <c r="Q209" s="1">
        <v>43852</v>
      </c>
    </row>
    <row r="210" spans="1:17" x14ac:dyDescent="0.35">
      <c r="A210" t="s">
        <v>323</v>
      </c>
      <c r="B210" t="s">
        <v>346</v>
      </c>
      <c r="C210" t="s">
        <v>19</v>
      </c>
      <c r="D210" s="1">
        <v>43486</v>
      </c>
      <c r="E210" s="1">
        <v>43850</v>
      </c>
      <c r="F210" t="s">
        <v>38</v>
      </c>
      <c r="G210">
        <v>3</v>
      </c>
      <c r="H210" t="s">
        <v>56</v>
      </c>
      <c r="I210" t="s">
        <v>22</v>
      </c>
      <c r="J210" t="s">
        <v>57</v>
      </c>
      <c r="K210" t="s">
        <v>58</v>
      </c>
      <c r="L210">
        <v>15084.15</v>
      </c>
      <c r="M210" s="1">
        <v>43486</v>
      </c>
      <c r="N210" t="s">
        <v>24</v>
      </c>
      <c r="O210" t="s">
        <v>25</v>
      </c>
      <c r="Q210" s="1">
        <v>43852</v>
      </c>
    </row>
    <row r="211" spans="1:17" x14ac:dyDescent="0.35">
      <c r="A211" t="s">
        <v>323</v>
      </c>
      <c r="B211" t="s">
        <v>752</v>
      </c>
      <c r="C211" t="s">
        <v>31</v>
      </c>
      <c r="D211" s="1">
        <v>43138</v>
      </c>
      <c r="E211" s="1">
        <v>43502</v>
      </c>
      <c r="F211" t="s">
        <v>34</v>
      </c>
      <c r="G211">
        <v>1</v>
      </c>
      <c r="H211" t="s">
        <v>21</v>
      </c>
      <c r="I211" t="s">
        <v>22</v>
      </c>
      <c r="J211" t="s">
        <v>35</v>
      </c>
      <c r="K211" t="s">
        <v>58</v>
      </c>
      <c r="L211">
        <v>1013.88</v>
      </c>
      <c r="M211" s="1">
        <v>43138</v>
      </c>
      <c r="N211" t="s">
        <v>24</v>
      </c>
      <c r="O211" t="s">
        <v>177</v>
      </c>
      <c r="P211" t="s">
        <v>281</v>
      </c>
      <c r="Q211" s="1">
        <v>43852</v>
      </c>
    </row>
    <row r="212" spans="1:17" x14ac:dyDescent="0.35">
      <c r="A212" t="s">
        <v>323</v>
      </c>
      <c r="B212" t="s">
        <v>753</v>
      </c>
      <c r="C212" t="s">
        <v>31</v>
      </c>
      <c r="D212" s="1">
        <v>43138</v>
      </c>
      <c r="E212" s="1">
        <v>43502</v>
      </c>
      <c r="F212" t="s">
        <v>34</v>
      </c>
      <c r="G212">
        <v>1</v>
      </c>
      <c r="H212" t="s">
        <v>21</v>
      </c>
      <c r="I212" t="s">
        <v>22</v>
      </c>
      <c r="J212" t="s">
        <v>35</v>
      </c>
      <c r="K212" t="s">
        <v>58</v>
      </c>
      <c r="L212">
        <v>1601.5</v>
      </c>
      <c r="M212" s="1">
        <v>43138</v>
      </c>
      <c r="N212" t="s">
        <v>24</v>
      </c>
      <c r="O212" t="s">
        <v>177</v>
      </c>
      <c r="P212" t="s">
        <v>347</v>
      </c>
      <c r="Q212" s="1">
        <v>43852</v>
      </c>
    </row>
    <row r="213" spans="1:17" x14ac:dyDescent="0.35">
      <c r="A213" t="s">
        <v>323</v>
      </c>
      <c r="B213" t="s">
        <v>731</v>
      </c>
      <c r="C213" t="s">
        <v>31</v>
      </c>
      <c r="D213" s="1">
        <v>42792</v>
      </c>
      <c r="E213" s="1">
        <v>43156</v>
      </c>
      <c r="F213" t="s">
        <v>32</v>
      </c>
      <c r="G213">
        <v>1</v>
      </c>
      <c r="H213" t="s">
        <v>21</v>
      </c>
      <c r="I213" t="s">
        <v>22</v>
      </c>
      <c r="J213" t="s">
        <v>33</v>
      </c>
      <c r="K213" t="s">
        <v>58</v>
      </c>
      <c r="L213">
        <v>992.51</v>
      </c>
      <c r="M213" s="1">
        <v>43156</v>
      </c>
      <c r="N213" t="s">
        <v>24</v>
      </c>
      <c r="O213" t="s">
        <v>177</v>
      </c>
      <c r="P213" t="s">
        <v>178</v>
      </c>
      <c r="Q213" s="1">
        <v>43852</v>
      </c>
    </row>
    <row r="214" spans="1:17" x14ac:dyDescent="0.35">
      <c r="A214" t="s">
        <v>323</v>
      </c>
      <c r="B214" t="s">
        <v>731</v>
      </c>
      <c r="C214" t="s">
        <v>19</v>
      </c>
      <c r="D214" s="1">
        <v>42792</v>
      </c>
      <c r="E214" s="1">
        <v>43156</v>
      </c>
      <c r="F214" t="s">
        <v>32</v>
      </c>
      <c r="G214">
        <v>1</v>
      </c>
      <c r="H214" t="s">
        <v>21</v>
      </c>
      <c r="I214" t="s">
        <v>22</v>
      </c>
      <c r="J214" t="s">
        <v>33</v>
      </c>
      <c r="K214" t="s">
        <v>58</v>
      </c>
      <c r="L214">
        <v>992.51</v>
      </c>
      <c r="M214" s="1">
        <v>43156</v>
      </c>
      <c r="N214" t="s">
        <v>24</v>
      </c>
      <c r="O214" t="s">
        <v>25</v>
      </c>
      <c r="Q214" s="1">
        <v>43852</v>
      </c>
    </row>
    <row r="215" spans="1:17" x14ac:dyDescent="0.35">
      <c r="A215" t="s">
        <v>323</v>
      </c>
      <c r="B215" t="s">
        <v>731</v>
      </c>
      <c r="C215" t="s">
        <v>31</v>
      </c>
      <c r="D215" s="1">
        <v>42735</v>
      </c>
      <c r="E215" s="1">
        <v>43099</v>
      </c>
      <c r="F215" t="s">
        <v>32</v>
      </c>
      <c r="G215">
        <v>1</v>
      </c>
      <c r="H215" t="s">
        <v>21</v>
      </c>
      <c r="I215" t="s">
        <v>22</v>
      </c>
      <c r="J215" t="s">
        <v>33</v>
      </c>
      <c r="K215" t="s">
        <v>58</v>
      </c>
      <c r="L215">
        <v>377079.15</v>
      </c>
      <c r="M215" s="1">
        <v>42735</v>
      </c>
      <c r="N215" t="s">
        <v>24</v>
      </c>
      <c r="O215" t="s">
        <v>177</v>
      </c>
      <c r="P215" t="s">
        <v>178</v>
      </c>
      <c r="Q215" s="1">
        <v>43852</v>
      </c>
    </row>
    <row r="216" spans="1:17" x14ac:dyDescent="0.35">
      <c r="A216" t="s">
        <v>323</v>
      </c>
      <c r="B216" t="s">
        <v>731</v>
      </c>
      <c r="C216" t="s">
        <v>31</v>
      </c>
      <c r="D216" s="1">
        <v>42914</v>
      </c>
      <c r="E216" s="1">
        <v>43278</v>
      </c>
      <c r="F216" t="s">
        <v>32</v>
      </c>
      <c r="G216">
        <v>1</v>
      </c>
      <c r="H216" t="s">
        <v>21</v>
      </c>
      <c r="I216" t="s">
        <v>22</v>
      </c>
      <c r="J216" t="s">
        <v>33</v>
      </c>
      <c r="K216" t="s">
        <v>58</v>
      </c>
      <c r="L216">
        <v>61251.58</v>
      </c>
      <c r="M216" s="1">
        <v>42914</v>
      </c>
      <c r="N216" t="s">
        <v>24</v>
      </c>
      <c r="O216" t="s">
        <v>25</v>
      </c>
      <c r="Q216" s="1">
        <v>43852</v>
      </c>
    </row>
    <row r="217" spans="1:17" x14ac:dyDescent="0.35">
      <c r="A217" t="s">
        <v>323</v>
      </c>
      <c r="B217" t="s">
        <v>350</v>
      </c>
      <c r="C217" t="s">
        <v>31</v>
      </c>
      <c r="D217" s="1">
        <v>42914</v>
      </c>
      <c r="E217" s="1">
        <v>43278</v>
      </c>
      <c r="F217" t="s">
        <v>32</v>
      </c>
      <c r="G217">
        <v>1</v>
      </c>
      <c r="H217" t="s">
        <v>21</v>
      </c>
      <c r="I217" t="s">
        <v>22</v>
      </c>
      <c r="J217" t="s">
        <v>33</v>
      </c>
      <c r="K217" t="s">
        <v>58</v>
      </c>
      <c r="L217">
        <v>62070.81</v>
      </c>
      <c r="M217" s="1">
        <v>42914</v>
      </c>
      <c r="N217" t="s">
        <v>24</v>
      </c>
      <c r="O217" t="s">
        <v>25</v>
      </c>
      <c r="Q217" s="1">
        <v>43852</v>
      </c>
    </row>
    <row r="218" spans="1:17" x14ac:dyDescent="0.35">
      <c r="A218" t="s">
        <v>323</v>
      </c>
      <c r="B218" t="s">
        <v>731</v>
      </c>
      <c r="C218" t="s">
        <v>19</v>
      </c>
      <c r="D218" s="1">
        <v>42922</v>
      </c>
      <c r="E218" s="1">
        <v>43286</v>
      </c>
      <c r="F218" t="s">
        <v>32</v>
      </c>
      <c r="G218">
        <v>1</v>
      </c>
      <c r="H218" t="s">
        <v>21</v>
      </c>
      <c r="I218" t="s">
        <v>22</v>
      </c>
      <c r="J218" t="s">
        <v>33</v>
      </c>
      <c r="K218" t="s">
        <v>58</v>
      </c>
      <c r="L218">
        <v>1261.8399999999999</v>
      </c>
      <c r="M218" s="1">
        <v>42922</v>
      </c>
      <c r="N218" t="s">
        <v>24</v>
      </c>
      <c r="O218" t="s">
        <v>25</v>
      </c>
      <c r="Q218" s="1">
        <v>43852</v>
      </c>
    </row>
    <row r="219" spans="1:17" x14ac:dyDescent="0.35">
      <c r="A219" t="s">
        <v>323</v>
      </c>
      <c r="B219" t="s">
        <v>731</v>
      </c>
      <c r="C219" t="s">
        <v>31</v>
      </c>
      <c r="D219" s="1">
        <v>43101</v>
      </c>
      <c r="E219" s="1">
        <v>43465</v>
      </c>
      <c r="F219" t="s">
        <v>32</v>
      </c>
      <c r="G219">
        <v>1</v>
      </c>
      <c r="H219" t="s">
        <v>21</v>
      </c>
      <c r="I219" t="s">
        <v>22</v>
      </c>
      <c r="J219" t="s">
        <v>33</v>
      </c>
      <c r="K219" t="s">
        <v>58</v>
      </c>
      <c r="L219">
        <v>349157.16</v>
      </c>
      <c r="M219" s="1">
        <v>43101</v>
      </c>
      <c r="N219" t="s">
        <v>24</v>
      </c>
      <c r="O219" t="s">
        <v>177</v>
      </c>
      <c r="P219" t="s">
        <v>178</v>
      </c>
      <c r="Q219" s="1">
        <v>43852</v>
      </c>
    </row>
    <row r="220" spans="1:17" x14ac:dyDescent="0.35">
      <c r="A220" t="s">
        <v>323</v>
      </c>
      <c r="B220" t="s">
        <v>731</v>
      </c>
      <c r="C220" t="s">
        <v>31</v>
      </c>
      <c r="D220" s="1">
        <v>43279</v>
      </c>
      <c r="E220" s="1">
        <v>43643</v>
      </c>
      <c r="F220" t="s">
        <v>32</v>
      </c>
      <c r="G220">
        <v>1</v>
      </c>
      <c r="H220" t="s">
        <v>21</v>
      </c>
      <c r="I220" t="s">
        <v>22</v>
      </c>
      <c r="J220" t="s">
        <v>33</v>
      </c>
      <c r="K220" t="s">
        <v>58</v>
      </c>
      <c r="L220">
        <v>61936.46</v>
      </c>
      <c r="M220" s="1">
        <v>43279</v>
      </c>
      <c r="N220" t="s">
        <v>24</v>
      </c>
      <c r="O220" t="s">
        <v>23</v>
      </c>
      <c r="Q220" s="1">
        <v>43852</v>
      </c>
    </row>
    <row r="221" spans="1:17" x14ac:dyDescent="0.35">
      <c r="A221" t="s">
        <v>323</v>
      </c>
      <c r="B221" t="s">
        <v>731</v>
      </c>
      <c r="C221" t="s">
        <v>31</v>
      </c>
      <c r="D221" s="1">
        <v>43279</v>
      </c>
      <c r="E221" s="1">
        <v>43643</v>
      </c>
      <c r="F221" t="s">
        <v>32</v>
      </c>
      <c r="G221">
        <v>1</v>
      </c>
      <c r="H221" t="s">
        <v>21</v>
      </c>
      <c r="I221" t="s">
        <v>22</v>
      </c>
      <c r="J221" t="s">
        <v>33</v>
      </c>
      <c r="K221" t="s">
        <v>58</v>
      </c>
      <c r="L221">
        <v>56276.26</v>
      </c>
      <c r="M221" s="1">
        <v>43279</v>
      </c>
      <c r="N221" t="s">
        <v>24</v>
      </c>
      <c r="O221" t="s">
        <v>23</v>
      </c>
      <c r="Q221" s="1">
        <v>43852</v>
      </c>
    </row>
    <row r="222" spans="1:17" x14ac:dyDescent="0.35">
      <c r="A222" t="s">
        <v>323</v>
      </c>
      <c r="B222" t="s">
        <v>353</v>
      </c>
      <c r="C222" t="s">
        <v>19</v>
      </c>
      <c r="D222" s="1">
        <v>43466</v>
      </c>
      <c r="E222" s="1">
        <v>43830</v>
      </c>
      <c r="F222" t="s">
        <v>32</v>
      </c>
      <c r="G222">
        <v>1</v>
      </c>
      <c r="H222" t="s">
        <v>21</v>
      </c>
      <c r="I222" t="s">
        <v>22</v>
      </c>
      <c r="J222" t="s">
        <v>33</v>
      </c>
      <c r="K222" t="s">
        <v>58</v>
      </c>
      <c r="L222">
        <v>399509.89</v>
      </c>
      <c r="M222" s="1">
        <v>43466</v>
      </c>
      <c r="N222" t="s">
        <v>24</v>
      </c>
      <c r="O222" t="s">
        <v>23</v>
      </c>
      <c r="Q222" s="1">
        <v>43852</v>
      </c>
    </row>
    <row r="223" spans="1:17" x14ac:dyDescent="0.35">
      <c r="A223" t="s">
        <v>323</v>
      </c>
      <c r="B223" t="s">
        <v>359</v>
      </c>
      <c r="C223" t="s">
        <v>19</v>
      </c>
      <c r="D223" s="1">
        <v>43644</v>
      </c>
      <c r="E223" s="1">
        <v>44009</v>
      </c>
      <c r="F223" t="s">
        <v>32</v>
      </c>
      <c r="G223">
        <v>1</v>
      </c>
      <c r="H223" t="s">
        <v>21</v>
      </c>
      <c r="I223" t="s">
        <v>22</v>
      </c>
      <c r="J223" t="s">
        <v>33</v>
      </c>
      <c r="K223" t="s">
        <v>58</v>
      </c>
      <c r="L223">
        <v>75395.039999999994</v>
      </c>
      <c r="M223" s="1">
        <v>43644</v>
      </c>
      <c r="N223" t="s">
        <v>24</v>
      </c>
      <c r="O223" t="s">
        <v>23</v>
      </c>
      <c r="Q223" s="1">
        <v>43852</v>
      </c>
    </row>
    <row r="224" spans="1:17" x14ac:dyDescent="0.35">
      <c r="A224" t="s">
        <v>323</v>
      </c>
      <c r="B224" t="s">
        <v>360</v>
      </c>
      <c r="C224" t="s">
        <v>19</v>
      </c>
      <c r="D224" s="1">
        <v>43644</v>
      </c>
      <c r="E224" s="1">
        <v>44009</v>
      </c>
      <c r="F224" t="s">
        <v>32</v>
      </c>
      <c r="G224">
        <v>1</v>
      </c>
      <c r="H224" t="s">
        <v>21</v>
      </c>
      <c r="I224" t="s">
        <v>22</v>
      </c>
      <c r="J224" t="s">
        <v>33</v>
      </c>
      <c r="K224" t="s">
        <v>58</v>
      </c>
      <c r="L224">
        <v>53595</v>
      </c>
      <c r="M224" s="1">
        <v>43644</v>
      </c>
      <c r="N224" t="s">
        <v>24</v>
      </c>
      <c r="O224" t="s">
        <v>23</v>
      </c>
      <c r="Q224" s="1">
        <v>43852</v>
      </c>
    </row>
    <row r="225" spans="1:17" x14ac:dyDescent="0.35">
      <c r="A225" t="s">
        <v>323</v>
      </c>
      <c r="B225" t="s">
        <v>731</v>
      </c>
      <c r="C225" t="s">
        <v>19</v>
      </c>
      <c r="D225" s="1">
        <v>42892</v>
      </c>
      <c r="E225" s="1">
        <v>43256</v>
      </c>
      <c r="F225" t="s">
        <v>20</v>
      </c>
      <c r="G225">
        <v>1</v>
      </c>
      <c r="H225" t="s">
        <v>21</v>
      </c>
      <c r="I225" t="s">
        <v>22</v>
      </c>
      <c r="J225" t="s">
        <v>33</v>
      </c>
      <c r="K225" t="s">
        <v>58</v>
      </c>
      <c r="L225">
        <v>2887.38</v>
      </c>
      <c r="M225" s="1">
        <v>42922</v>
      </c>
      <c r="N225" t="s">
        <v>24</v>
      </c>
      <c r="O225" t="s">
        <v>25</v>
      </c>
      <c r="Q225" s="1">
        <v>43852</v>
      </c>
    </row>
    <row r="226" spans="1:17" x14ac:dyDescent="0.35">
      <c r="A226" t="s">
        <v>323</v>
      </c>
      <c r="B226" t="s">
        <v>362</v>
      </c>
      <c r="C226" t="s">
        <v>19</v>
      </c>
      <c r="D226" s="1">
        <v>43494</v>
      </c>
      <c r="E226" s="1">
        <v>43858</v>
      </c>
      <c r="F226" t="s">
        <v>20</v>
      </c>
      <c r="G226">
        <v>1</v>
      </c>
      <c r="H226" t="s">
        <v>21</v>
      </c>
      <c r="I226" t="s">
        <v>22</v>
      </c>
      <c r="J226" t="s">
        <v>20</v>
      </c>
      <c r="K226" t="s">
        <v>58</v>
      </c>
      <c r="L226">
        <v>11539.77</v>
      </c>
      <c r="M226" s="1">
        <v>43494</v>
      </c>
      <c r="N226" t="s">
        <v>24</v>
      </c>
      <c r="O226" t="s">
        <v>25</v>
      </c>
      <c r="Q226" s="1">
        <v>43852</v>
      </c>
    </row>
    <row r="227" spans="1:17" x14ac:dyDescent="0.35">
      <c r="A227" t="s">
        <v>323</v>
      </c>
      <c r="B227" t="s">
        <v>363</v>
      </c>
      <c r="C227" t="s">
        <v>19</v>
      </c>
      <c r="D227" s="1">
        <v>43497</v>
      </c>
      <c r="E227" s="1">
        <v>43861</v>
      </c>
      <c r="F227" t="s">
        <v>35</v>
      </c>
      <c r="G227">
        <v>1</v>
      </c>
      <c r="H227" t="s">
        <v>21</v>
      </c>
      <c r="I227" t="s">
        <v>22</v>
      </c>
      <c r="J227" t="s">
        <v>35</v>
      </c>
      <c r="K227" t="s">
        <v>58</v>
      </c>
      <c r="L227">
        <v>21875</v>
      </c>
      <c r="M227" s="1">
        <v>43497</v>
      </c>
      <c r="N227" t="s">
        <v>24</v>
      </c>
      <c r="O227" t="s">
        <v>25</v>
      </c>
      <c r="Q227" s="1">
        <v>43852</v>
      </c>
    </row>
    <row r="228" spans="1:17" x14ac:dyDescent="0.35">
      <c r="A228" t="s">
        <v>323</v>
      </c>
      <c r="B228" t="s">
        <v>731</v>
      </c>
      <c r="C228" t="s">
        <v>19</v>
      </c>
      <c r="D228" s="1">
        <v>42744</v>
      </c>
      <c r="E228" s="1">
        <v>43473</v>
      </c>
      <c r="F228" t="s">
        <v>133</v>
      </c>
      <c r="G228">
        <v>1</v>
      </c>
      <c r="H228" t="s">
        <v>21</v>
      </c>
      <c r="I228" t="s">
        <v>22</v>
      </c>
      <c r="J228" t="s">
        <v>33</v>
      </c>
      <c r="K228" t="s">
        <v>58</v>
      </c>
      <c r="L228">
        <v>8588.56</v>
      </c>
      <c r="M228" s="1">
        <v>42835</v>
      </c>
      <c r="N228" t="s">
        <v>24</v>
      </c>
      <c r="O228" t="s">
        <v>25</v>
      </c>
      <c r="Q228" s="1">
        <v>43852</v>
      </c>
    </row>
    <row r="229" spans="1:17" x14ac:dyDescent="0.35">
      <c r="A229" t="s">
        <v>323</v>
      </c>
      <c r="B229" t="s">
        <v>731</v>
      </c>
      <c r="C229" t="s">
        <v>19</v>
      </c>
      <c r="D229" s="1">
        <v>42774</v>
      </c>
      <c r="E229" s="1">
        <v>43319</v>
      </c>
      <c r="F229" t="s">
        <v>133</v>
      </c>
      <c r="G229">
        <v>1</v>
      </c>
      <c r="H229" t="s">
        <v>21</v>
      </c>
      <c r="I229" t="s">
        <v>22</v>
      </c>
      <c r="J229" t="s">
        <v>33</v>
      </c>
      <c r="K229" t="s">
        <v>58</v>
      </c>
      <c r="L229">
        <v>3050.6</v>
      </c>
      <c r="M229" s="1">
        <v>42774</v>
      </c>
      <c r="N229" t="s">
        <v>24</v>
      </c>
      <c r="O229" t="s">
        <v>25</v>
      </c>
      <c r="Q229" s="1">
        <v>43852</v>
      </c>
    </row>
    <row r="230" spans="1:17" x14ac:dyDescent="0.35">
      <c r="A230" t="s">
        <v>323</v>
      </c>
      <c r="B230" t="s">
        <v>731</v>
      </c>
      <c r="C230" t="s">
        <v>19</v>
      </c>
      <c r="D230" s="1">
        <v>42774</v>
      </c>
      <c r="E230" s="1">
        <v>43319</v>
      </c>
      <c r="F230" t="s">
        <v>133</v>
      </c>
      <c r="G230">
        <v>1</v>
      </c>
      <c r="H230" t="s">
        <v>21</v>
      </c>
      <c r="I230" t="s">
        <v>22</v>
      </c>
      <c r="J230" t="s">
        <v>33</v>
      </c>
      <c r="K230" t="s">
        <v>58</v>
      </c>
      <c r="L230">
        <v>3050.6</v>
      </c>
      <c r="M230" s="1">
        <v>42954</v>
      </c>
      <c r="N230" t="s">
        <v>24</v>
      </c>
      <c r="O230" t="s">
        <v>25</v>
      </c>
      <c r="Q230" s="1">
        <v>43852</v>
      </c>
    </row>
    <row r="231" spans="1:17" x14ac:dyDescent="0.35">
      <c r="A231" t="s">
        <v>323</v>
      </c>
      <c r="B231" t="s">
        <v>731</v>
      </c>
      <c r="C231" t="s">
        <v>19</v>
      </c>
      <c r="D231" s="1">
        <v>42663</v>
      </c>
      <c r="E231" s="1">
        <v>43209</v>
      </c>
      <c r="F231" t="s">
        <v>133</v>
      </c>
      <c r="G231">
        <v>1</v>
      </c>
      <c r="H231" t="s">
        <v>21</v>
      </c>
      <c r="I231" t="s">
        <v>22</v>
      </c>
      <c r="J231" t="s">
        <v>33</v>
      </c>
      <c r="K231" t="s">
        <v>58</v>
      </c>
      <c r="L231">
        <v>40309.5</v>
      </c>
      <c r="M231" s="1">
        <v>43099</v>
      </c>
      <c r="N231" t="s">
        <v>24</v>
      </c>
      <c r="O231" t="s">
        <v>25</v>
      </c>
      <c r="Q231" s="1">
        <v>43852</v>
      </c>
    </row>
    <row r="232" spans="1:17" x14ac:dyDescent="0.35">
      <c r="A232" t="s">
        <v>323</v>
      </c>
      <c r="B232" t="s">
        <v>731</v>
      </c>
      <c r="C232" t="s">
        <v>19</v>
      </c>
      <c r="D232" s="1">
        <v>42663</v>
      </c>
      <c r="E232" s="1">
        <v>43209</v>
      </c>
      <c r="F232" t="s">
        <v>133</v>
      </c>
      <c r="G232">
        <v>1</v>
      </c>
      <c r="H232" t="s">
        <v>21</v>
      </c>
      <c r="I232" t="s">
        <v>22</v>
      </c>
      <c r="J232" t="s">
        <v>33</v>
      </c>
      <c r="K232" t="s">
        <v>58</v>
      </c>
      <c r="L232">
        <v>40309.68</v>
      </c>
      <c r="M232" s="1">
        <v>42772</v>
      </c>
      <c r="N232" t="s">
        <v>24</v>
      </c>
      <c r="O232" t="s">
        <v>25</v>
      </c>
      <c r="Q232" s="1">
        <v>43852</v>
      </c>
    </row>
    <row r="233" spans="1:17" x14ac:dyDescent="0.35">
      <c r="A233" t="s">
        <v>323</v>
      </c>
      <c r="B233" t="s">
        <v>731</v>
      </c>
      <c r="C233" t="s">
        <v>19</v>
      </c>
      <c r="D233" s="1">
        <v>42663</v>
      </c>
      <c r="E233" s="1">
        <v>43209</v>
      </c>
      <c r="F233" t="s">
        <v>133</v>
      </c>
      <c r="G233">
        <v>1</v>
      </c>
      <c r="H233" t="s">
        <v>21</v>
      </c>
      <c r="I233" t="s">
        <v>22</v>
      </c>
      <c r="J233" t="s">
        <v>33</v>
      </c>
      <c r="K233" t="s">
        <v>58</v>
      </c>
      <c r="L233">
        <v>40309.68</v>
      </c>
      <c r="M233" s="1">
        <v>42880</v>
      </c>
      <c r="N233" t="s">
        <v>24</v>
      </c>
      <c r="O233" t="s">
        <v>25</v>
      </c>
      <c r="Q233" s="1">
        <v>43852</v>
      </c>
    </row>
    <row r="234" spans="1:17" x14ac:dyDescent="0.35">
      <c r="A234" t="s">
        <v>323</v>
      </c>
      <c r="B234" t="s">
        <v>731</v>
      </c>
      <c r="C234" t="s">
        <v>19</v>
      </c>
      <c r="D234" s="1">
        <v>42663</v>
      </c>
      <c r="E234" s="1">
        <v>43209</v>
      </c>
      <c r="F234" t="s">
        <v>133</v>
      </c>
      <c r="G234">
        <v>1</v>
      </c>
      <c r="H234" t="s">
        <v>21</v>
      </c>
      <c r="I234" t="s">
        <v>22</v>
      </c>
      <c r="J234" t="s">
        <v>33</v>
      </c>
      <c r="K234" t="s">
        <v>58</v>
      </c>
      <c r="L234">
        <v>40309.68</v>
      </c>
      <c r="M234" s="1">
        <v>42990</v>
      </c>
      <c r="N234" t="s">
        <v>24</v>
      </c>
      <c r="O234" t="s">
        <v>25</v>
      </c>
      <c r="Q234" s="1">
        <v>43852</v>
      </c>
    </row>
    <row r="235" spans="1:17" x14ac:dyDescent="0.35">
      <c r="A235" t="s">
        <v>323</v>
      </c>
      <c r="B235" t="s">
        <v>731</v>
      </c>
      <c r="C235" t="s">
        <v>19</v>
      </c>
      <c r="D235" s="1">
        <v>42663</v>
      </c>
      <c r="E235" s="1">
        <v>43209</v>
      </c>
      <c r="F235" t="s">
        <v>133</v>
      </c>
      <c r="G235">
        <v>1</v>
      </c>
      <c r="H235" t="s">
        <v>21</v>
      </c>
      <c r="I235" t="s">
        <v>22</v>
      </c>
      <c r="J235" t="s">
        <v>33</v>
      </c>
      <c r="K235" t="s">
        <v>58</v>
      </c>
      <c r="L235">
        <v>50909.599999999999</v>
      </c>
      <c r="M235" s="1">
        <v>42663</v>
      </c>
      <c r="N235" t="s">
        <v>24</v>
      </c>
      <c r="O235" t="s">
        <v>25</v>
      </c>
      <c r="Q235" s="1">
        <v>43852</v>
      </c>
    </row>
    <row r="236" spans="1:17" x14ac:dyDescent="0.35">
      <c r="A236" t="s">
        <v>323</v>
      </c>
      <c r="B236" t="s">
        <v>731</v>
      </c>
      <c r="C236" t="s">
        <v>19</v>
      </c>
      <c r="D236" s="1">
        <v>42731</v>
      </c>
      <c r="E236" s="1">
        <v>43307</v>
      </c>
      <c r="F236" t="s">
        <v>133</v>
      </c>
      <c r="G236">
        <v>1</v>
      </c>
      <c r="H236" t="s">
        <v>21</v>
      </c>
      <c r="I236" t="s">
        <v>22</v>
      </c>
      <c r="J236" t="s">
        <v>33</v>
      </c>
      <c r="K236" t="s">
        <v>58</v>
      </c>
      <c r="L236">
        <v>31079.56</v>
      </c>
      <c r="M236" s="1">
        <v>42821</v>
      </c>
      <c r="N236" t="s">
        <v>24</v>
      </c>
      <c r="O236" t="s">
        <v>25</v>
      </c>
      <c r="Q236" s="1">
        <v>43852</v>
      </c>
    </row>
    <row r="237" spans="1:17" x14ac:dyDescent="0.35">
      <c r="A237" t="s">
        <v>323</v>
      </c>
      <c r="B237" t="s">
        <v>731</v>
      </c>
      <c r="C237" t="s">
        <v>19</v>
      </c>
      <c r="D237" s="1">
        <v>42731</v>
      </c>
      <c r="E237" s="1">
        <v>43307</v>
      </c>
      <c r="F237" t="s">
        <v>133</v>
      </c>
      <c r="G237">
        <v>1</v>
      </c>
      <c r="H237" t="s">
        <v>21</v>
      </c>
      <c r="I237" t="s">
        <v>22</v>
      </c>
      <c r="J237" t="s">
        <v>33</v>
      </c>
      <c r="K237" t="s">
        <v>58</v>
      </c>
      <c r="L237">
        <v>31079.56</v>
      </c>
      <c r="M237" s="1">
        <v>42913</v>
      </c>
      <c r="N237" t="s">
        <v>24</v>
      </c>
      <c r="O237" t="s">
        <v>25</v>
      </c>
      <c r="Q237" s="1">
        <v>43852</v>
      </c>
    </row>
    <row r="238" spans="1:17" x14ac:dyDescent="0.35">
      <c r="A238" t="s">
        <v>323</v>
      </c>
      <c r="B238" t="s">
        <v>731</v>
      </c>
      <c r="C238" t="s">
        <v>19</v>
      </c>
      <c r="D238" s="1">
        <v>42731</v>
      </c>
      <c r="E238" s="1">
        <v>43307</v>
      </c>
      <c r="F238" t="s">
        <v>133</v>
      </c>
      <c r="G238">
        <v>1</v>
      </c>
      <c r="H238" t="s">
        <v>21</v>
      </c>
      <c r="I238" t="s">
        <v>22</v>
      </c>
      <c r="J238" t="s">
        <v>33</v>
      </c>
      <c r="K238" t="s">
        <v>58</v>
      </c>
      <c r="L238">
        <v>31079.56</v>
      </c>
      <c r="M238" s="1">
        <v>43005</v>
      </c>
      <c r="N238" t="s">
        <v>24</v>
      </c>
      <c r="O238" t="s">
        <v>25</v>
      </c>
      <c r="Q238" s="1">
        <v>43852</v>
      </c>
    </row>
    <row r="239" spans="1:17" x14ac:dyDescent="0.35">
      <c r="A239" t="s">
        <v>323</v>
      </c>
      <c r="B239" t="s">
        <v>731</v>
      </c>
      <c r="C239" t="s">
        <v>19</v>
      </c>
      <c r="D239" s="1">
        <v>42731</v>
      </c>
      <c r="E239" s="1">
        <v>43307</v>
      </c>
      <c r="F239" t="s">
        <v>133</v>
      </c>
      <c r="G239">
        <v>1</v>
      </c>
      <c r="H239" t="s">
        <v>21</v>
      </c>
      <c r="I239" t="s">
        <v>22</v>
      </c>
      <c r="J239" t="s">
        <v>33</v>
      </c>
      <c r="K239" t="s">
        <v>58</v>
      </c>
      <c r="L239">
        <v>31088.49</v>
      </c>
      <c r="M239" s="1">
        <v>43096</v>
      </c>
      <c r="N239" t="s">
        <v>24</v>
      </c>
      <c r="O239" t="s">
        <v>25</v>
      </c>
      <c r="Q239" s="1">
        <v>43852</v>
      </c>
    </row>
    <row r="240" spans="1:17" x14ac:dyDescent="0.35">
      <c r="A240" t="s">
        <v>323</v>
      </c>
      <c r="B240" t="s">
        <v>731</v>
      </c>
      <c r="C240" t="s">
        <v>19</v>
      </c>
      <c r="D240" s="1">
        <v>42731</v>
      </c>
      <c r="E240" s="1">
        <v>43307</v>
      </c>
      <c r="F240" t="s">
        <v>133</v>
      </c>
      <c r="G240">
        <v>1</v>
      </c>
      <c r="H240" t="s">
        <v>21</v>
      </c>
      <c r="I240" t="s">
        <v>22</v>
      </c>
      <c r="J240" t="s">
        <v>33</v>
      </c>
      <c r="K240" t="s">
        <v>58</v>
      </c>
      <c r="L240">
        <v>39249.53</v>
      </c>
      <c r="M240" s="1">
        <v>42731</v>
      </c>
      <c r="N240" t="s">
        <v>24</v>
      </c>
      <c r="O240" t="s">
        <v>25</v>
      </c>
      <c r="Q240" s="1">
        <v>43852</v>
      </c>
    </row>
    <row r="241" spans="1:17" x14ac:dyDescent="0.35">
      <c r="A241" t="s">
        <v>323</v>
      </c>
      <c r="B241" t="s">
        <v>731</v>
      </c>
      <c r="C241" t="s">
        <v>19</v>
      </c>
      <c r="D241" s="1">
        <v>42823</v>
      </c>
      <c r="E241" s="1">
        <v>43187</v>
      </c>
      <c r="F241" t="s">
        <v>34</v>
      </c>
      <c r="G241">
        <v>1</v>
      </c>
      <c r="H241" t="s">
        <v>21</v>
      </c>
      <c r="I241" t="s">
        <v>22</v>
      </c>
      <c r="J241" t="s">
        <v>33</v>
      </c>
      <c r="K241" t="s">
        <v>58</v>
      </c>
      <c r="L241">
        <v>8961.75</v>
      </c>
      <c r="M241" s="1">
        <v>42823</v>
      </c>
      <c r="N241" t="s">
        <v>24</v>
      </c>
      <c r="O241" t="s">
        <v>25</v>
      </c>
      <c r="Q241" s="1">
        <v>43852</v>
      </c>
    </row>
    <row r="242" spans="1:17" x14ac:dyDescent="0.35">
      <c r="A242" t="s">
        <v>323</v>
      </c>
      <c r="B242" t="s">
        <v>731</v>
      </c>
      <c r="C242" t="s">
        <v>19</v>
      </c>
      <c r="D242" s="1">
        <v>42954</v>
      </c>
      <c r="E242" s="1">
        <v>43318</v>
      </c>
      <c r="F242" t="s">
        <v>133</v>
      </c>
      <c r="G242">
        <v>1</v>
      </c>
      <c r="H242" t="s">
        <v>21</v>
      </c>
      <c r="I242" t="s">
        <v>22</v>
      </c>
      <c r="J242" t="s">
        <v>33</v>
      </c>
      <c r="K242" t="s">
        <v>58</v>
      </c>
      <c r="L242">
        <v>877.71</v>
      </c>
      <c r="M242" s="1">
        <v>43318</v>
      </c>
      <c r="N242" t="s">
        <v>24</v>
      </c>
      <c r="O242" t="s">
        <v>25</v>
      </c>
      <c r="Q242" s="1">
        <v>43852</v>
      </c>
    </row>
    <row r="243" spans="1:17" x14ac:dyDescent="0.35">
      <c r="A243" t="s">
        <v>323</v>
      </c>
      <c r="B243" t="s">
        <v>731</v>
      </c>
      <c r="C243" t="s">
        <v>31</v>
      </c>
      <c r="D243" s="1">
        <v>42903</v>
      </c>
      <c r="E243" s="1">
        <v>43267</v>
      </c>
      <c r="F243" t="s">
        <v>133</v>
      </c>
      <c r="G243">
        <v>1</v>
      </c>
      <c r="H243" t="s">
        <v>21</v>
      </c>
      <c r="I243" t="s">
        <v>22</v>
      </c>
      <c r="J243" t="s">
        <v>33</v>
      </c>
      <c r="K243" t="s">
        <v>58</v>
      </c>
      <c r="L243">
        <v>8107.49</v>
      </c>
      <c r="M243" s="1">
        <v>43297</v>
      </c>
      <c r="N243" t="s">
        <v>24</v>
      </c>
      <c r="O243" t="s">
        <v>25</v>
      </c>
      <c r="Q243" s="1">
        <v>43852</v>
      </c>
    </row>
    <row r="244" spans="1:17" x14ac:dyDescent="0.35">
      <c r="A244" t="s">
        <v>323</v>
      </c>
      <c r="B244" t="s">
        <v>731</v>
      </c>
      <c r="C244" t="s">
        <v>19</v>
      </c>
      <c r="D244" s="1">
        <v>42922</v>
      </c>
      <c r="E244" s="1">
        <v>43286</v>
      </c>
      <c r="F244" t="s">
        <v>133</v>
      </c>
      <c r="G244">
        <v>1</v>
      </c>
      <c r="H244" t="s">
        <v>21</v>
      </c>
      <c r="I244" t="s">
        <v>22</v>
      </c>
      <c r="J244" t="s">
        <v>33</v>
      </c>
      <c r="K244" t="s">
        <v>58</v>
      </c>
      <c r="L244">
        <v>7398.74</v>
      </c>
      <c r="M244" s="1">
        <v>43286</v>
      </c>
      <c r="N244" t="s">
        <v>24</v>
      </c>
      <c r="O244" t="s">
        <v>25</v>
      </c>
      <c r="Q244" s="1">
        <v>43852</v>
      </c>
    </row>
    <row r="245" spans="1:17" x14ac:dyDescent="0.35">
      <c r="A245" t="s">
        <v>323</v>
      </c>
      <c r="B245" t="s">
        <v>731</v>
      </c>
      <c r="C245" t="s">
        <v>19</v>
      </c>
      <c r="D245" s="1">
        <v>43017</v>
      </c>
      <c r="E245" s="1">
        <v>43381</v>
      </c>
      <c r="F245" t="s">
        <v>133</v>
      </c>
      <c r="G245">
        <v>1</v>
      </c>
      <c r="H245" t="s">
        <v>21</v>
      </c>
      <c r="I245" t="s">
        <v>22</v>
      </c>
      <c r="J245" t="s">
        <v>33</v>
      </c>
      <c r="K245" t="s">
        <v>58</v>
      </c>
      <c r="L245">
        <v>15429.84</v>
      </c>
      <c r="M245" s="1">
        <v>43017</v>
      </c>
      <c r="N245" t="s">
        <v>24</v>
      </c>
      <c r="O245" t="s">
        <v>25</v>
      </c>
      <c r="Q245" s="1">
        <v>43852</v>
      </c>
    </row>
    <row r="246" spans="1:17" x14ac:dyDescent="0.35">
      <c r="A246" t="s">
        <v>323</v>
      </c>
      <c r="B246" t="s">
        <v>364</v>
      </c>
      <c r="C246" t="s">
        <v>31</v>
      </c>
      <c r="D246" s="1">
        <v>43145</v>
      </c>
      <c r="E246" s="1">
        <v>43509</v>
      </c>
      <c r="F246" t="s">
        <v>34</v>
      </c>
      <c r="G246">
        <v>1</v>
      </c>
      <c r="H246" t="s">
        <v>21</v>
      </c>
      <c r="I246" t="s">
        <v>22</v>
      </c>
      <c r="J246" t="s">
        <v>33</v>
      </c>
      <c r="K246" t="s">
        <v>58</v>
      </c>
      <c r="L246">
        <v>3120.25</v>
      </c>
      <c r="M246" s="1">
        <v>43145</v>
      </c>
      <c r="N246" t="s">
        <v>24</v>
      </c>
      <c r="O246" t="s">
        <v>25</v>
      </c>
      <c r="Q246" s="1">
        <v>43852</v>
      </c>
    </row>
    <row r="247" spans="1:17" x14ac:dyDescent="0.35">
      <c r="A247" t="s">
        <v>323</v>
      </c>
      <c r="B247" t="s">
        <v>365</v>
      </c>
      <c r="C247" t="s">
        <v>31</v>
      </c>
      <c r="D247" s="1">
        <v>43210</v>
      </c>
      <c r="E247" s="1">
        <v>43574</v>
      </c>
      <c r="F247" t="s">
        <v>133</v>
      </c>
      <c r="G247">
        <v>1</v>
      </c>
      <c r="H247" t="s">
        <v>21</v>
      </c>
      <c r="I247" t="s">
        <v>22</v>
      </c>
      <c r="J247" t="s">
        <v>33</v>
      </c>
      <c r="K247" t="s">
        <v>58</v>
      </c>
      <c r="L247">
        <v>70725.990000000005</v>
      </c>
      <c r="M247" s="1">
        <v>43210</v>
      </c>
      <c r="N247" t="s">
        <v>24</v>
      </c>
      <c r="O247" t="s">
        <v>177</v>
      </c>
      <c r="P247" t="s">
        <v>347</v>
      </c>
      <c r="Q247" s="1">
        <v>43852</v>
      </c>
    </row>
    <row r="248" spans="1:17" x14ac:dyDescent="0.35">
      <c r="A248" t="s">
        <v>323</v>
      </c>
      <c r="B248" t="s">
        <v>366</v>
      </c>
      <c r="C248" t="s">
        <v>19</v>
      </c>
      <c r="D248" s="1">
        <v>43220</v>
      </c>
      <c r="E248" s="1">
        <v>44134</v>
      </c>
      <c r="F248" t="s">
        <v>133</v>
      </c>
      <c r="G248">
        <v>1</v>
      </c>
      <c r="H248" t="s">
        <v>21</v>
      </c>
      <c r="I248" t="s">
        <v>22</v>
      </c>
      <c r="J248" t="s">
        <v>33</v>
      </c>
      <c r="K248" t="s">
        <v>58</v>
      </c>
      <c r="L248">
        <v>4278.13</v>
      </c>
      <c r="M248" s="1">
        <v>43826</v>
      </c>
      <c r="N248" t="s">
        <v>24</v>
      </c>
      <c r="O248" t="s">
        <v>25</v>
      </c>
      <c r="Q248" s="1">
        <v>43852</v>
      </c>
    </row>
    <row r="249" spans="1:17" x14ac:dyDescent="0.35">
      <c r="A249" t="s">
        <v>323</v>
      </c>
      <c r="B249" t="s">
        <v>366</v>
      </c>
      <c r="C249" t="s">
        <v>19</v>
      </c>
      <c r="D249" s="1">
        <v>43220</v>
      </c>
      <c r="E249" s="1">
        <v>44134</v>
      </c>
      <c r="F249" t="s">
        <v>133</v>
      </c>
      <c r="G249">
        <v>1</v>
      </c>
      <c r="H249" t="s">
        <v>21</v>
      </c>
      <c r="I249" t="s">
        <v>22</v>
      </c>
      <c r="J249" t="s">
        <v>33</v>
      </c>
      <c r="K249" t="s">
        <v>58</v>
      </c>
      <c r="L249">
        <v>4278.13</v>
      </c>
      <c r="M249" s="1">
        <v>43927</v>
      </c>
      <c r="N249" t="s">
        <v>24</v>
      </c>
      <c r="O249" t="s">
        <v>25</v>
      </c>
      <c r="Q249" s="1">
        <v>43852</v>
      </c>
    </row>
    <row r="250" spans="1:17" x14ac:dyDescent="0.35">
      <c r="A250" t="s">
        <v>323</v>
      </c>
      <c r="B250" t="s">
        <v>366</v>
      </c>
      <c r="C250" t="s">
        <v>19</v>
      </c>
      <c r="D250" s="1">
        <v>43220</v>
      </c>
      <c r="E250" s="1">
        <v>44134</v>
      </c>
      <c r="F250" t="s">
        <v>133</v>
      </c>
      <c r="G250">
        <v>1</v>
      </c>
      <c r="H250" t="s">
        <v>21</v>
      </c>
      <c r="I250" t="s">
        <v>22</v>
      </c>
      <c r="J250" t="s">
        <v>33</v>
      </c>
      <c r="K250" t="s">
        <v>58</v>
      </c>
      <c r="L250">
        <v>4278.25</v>
      </c>
      <c r="M250" s="1">
        <v>44028</v>
      </c>
      <c r="N250" t="s">
        <v>24</v>
      </c>
      <c r="O250" t="s">
        <v>25</v>
      </c>
      <c r="Q250" s="1">
        <v>43852</v>
      </c>
    </row>
    <row r="251" spans="1:17" x14ac:dyDescent="0.35">
      <c r="A251" t="s">
        <v>323</v>
      </c>
      <c r="B251" t="s">
        <v>366</v>
      </c>
      <c r="C251" t="s">
        <v>19</v>
      </c>
      <c r="D251" s="1">
        <v>43220</v>
      </c>
      <c r="E251" s="1">
        <v>44134</v>
      </c>
      <c r="F251" t="s">
        <v>133</v>
      </c>
      <c r="G251">
        <v>1</v>
      </c>
      <c r="H251" t="s">
        <v>21</v>
      </c>
      <c r="I251" t="s">
        <v>22</v>
      </c>
      <c r="J251" t="s">
        <v>33</v>
      </c>
      <c r="K251" t="s">
        <v>58</v>
      </c>
      <c r="L251">
        <v>4278.25</v>
      </c>
      <c r="M251" s="1">
        <v>44028</v>
      </c>
      <c r="N251" t="s">
        <v>24</v>
      </c>
      <c r="O251" t="s">
        <v>25</v>
      </c>
      <c r="Q251" s="1">
        <v>43852</v>
      </c>
    </row>
    <row r="252" spans="1:17" x14ac:dyDescent="0.35">
      <c r="A252" t="s">
        <v>323</v>
      </c>
      <c r="B252" t="s">
        <v>366</v>
      </c>
      <c r="C252" t="s">
        <v>19</v>
      </c>
      <c r="D252" s="1">
        <v>43220</v>
      </c>
      <c r="E252" s="1">
        <v>44134</v>
      </c>
      <c r="F252" t="s">
        <v>133</v>
      </c>
      <c r="G252">
        <v>1</v>
      </c>
      <c r="H252" t="s">
        <v>21</v>
      </c>
      <c r="I252" t="s">
        <v>22</v>
      </c>
      <c r="J252" t="s">
        <v>33</v>
      </c>
      <c r="K252" t="s">
        <v>58</v>
      </c>
      <c r="L252">
        <v>4278.25</v>
      </c>
      <c r="M252" s="1">
        <v>44028</v>
      </c>
      <c r="N252" t="s">
        <v>24</v>
      </c>
      <c r="O252" t="s">
        <v>25</v>
      </c>
      <c r="Q252" s="1">
        <v>43852</v>
      </c>
    </row>
    <row r="253" spans="1:17" x14ac:dyDescent="0.35">
      <c r="A253" t="s">
        <v>323</v>
      </c>
      <c r="B253" t="s">
        <v>366</v>
      </c>
      <c r="C253" t="s">
        <v>19</v>
      </c>
      <c r="D253" s="1">
        <v>43220</v>
      </c>
      <c r="E253" s="1">
        <v>44134</v>
      </c>
      <c r="F253" t="s">
        <v>133</v>
      </c>
      <c r="G253">
        <v>1</v>
      </c>
      <c r="H253" t="s">
        <v>21</v>
      </c>
      <c r="I253" t="s">
        <v>22</v>
      </c>
      <c r="J253" t="s">
        <v>33</v>
      </c>
      <c r="K253" t="s">
        <v>58</v>
      </c>
      <c r="L253">
        <v>4278.25</v>
      </c>
      <c r="M253" s="1">
        <v>44028</v>
      </c>
      <c r="N253" t="s">
        <v>24</v>
      </c>
      <c r="O253" t="s">
        <v>25</v>
      </c>
      <c r="Q253" s="1">
        <v>43852</v>
      </c>
    </row>
    <row r="254" spans="1:17" x14ac:dyDescent="0.35">
      <c r="A254" t="s">
        <v>323</v>
      </c>
      <c r="B254" t="s">
        <v>366</v>
      </c>
      <c r="C254" t="s">
        <v>19</v>
      </c>
      <c r="D254" s="1">
        <v>43220</v>
      </c>
      <c r="E254" s="1">
        <v>44134</v>
      </c>
      <c r="F254" t="s">
        <v>133</v>
      </c>
      <c r="G254">
        <v>1</v>
      </c>
      <c r="H254" t="s">
        <v>21</v>
      </c>
      <c r="I254" t="s">
        <v>22</v>
      </c>
      <c r="J254" t="s">
        <v>33</v>
      </c>
      <c r="K254" t="s">
        <v>58</v>
      </c>
      <c r="L254">
        <v>4705.88</v>
      </c>
      <c r="M254" s="1">
        <v>43321</v>
      </c>
      <c r="N254" t="s">
        <v>24</v>
      </c>
      <c r="O254" t="s">
        <v>25</v>
      </c>
      <c r="Q254" s="1">
        <v>43852</v>
      </c>
    </row>
    <row r="255" spans="1:17" x14ac:dyDescent="0.35">
      <c r="A255" t="s">
        <v>323</v>
      </c>
      <c r="B255" t="s">
        <v>366</v>
      </c>
      <c r="C255" t="s">
        <v>19</v>
      </c>
      <c r="D255" s="1">
        <v>43220</v>
      </c>
      <c r="E255" s="1">
        <v>44134</v>
      </c>
      <c r="F255" t="s">
        <v>133</v>
      </c>
      <c r="G255">
        <v>1</v>
      </c>
      <c r="H255" t="s">
        <v>21</v>
      </c>
      <c r="I255" t="s">
        <v>22</v>
      </c>
      <c r="J255" t="s">
        <v>33</v>
      </c>
      <c r="K255" t="s">
        <v>58</v>
      </c>
      <c r="L255">
        <v>4705.88</v>
      </c>
      <c r="M255" s="1">
        <v>43422</v>
      </c>
      <c r="N255" t="s">
        <v>24</v>
      </c>
      <c r="O255" t="s">
        <v>25</v>
      </c>
      <c r="Q255" s="1">
        <v>43852</v>
      </c>
    </row>
    <row r="256" spans="1:17" x14ac:dyDescent="0.35">
      <c r="A256" t="s">
        <v>323</v>
      </c>
      <c r="B256" t="s">
        <v>366</v>
      </c>
      <c r="C256" t="s">
        <v>19</v>
      </c>
      <c r="D256" s="1">
        <v>43220</v>
      </c>
      <c r="E256" s="1">
        <v>44134</v>
      </c>
      <c r="F256" t="s">
        <v>133</v>
      </c>
      <c r="G256">
        <v>1</v>
      </c>
      <c r="H256" t="s">
        <v>21</v>
      </c>
      <c r="I256" t="s">
        <v>22</v>
      </c>
      <c r="J256" t="s">
        <v>33</v>
      </c>
      <c r="K256" t="s">
        <v>58</v>
      </c>
      <c r="L256">
        <v>4705.88</v>
      </c>
      <c r="M256" s="1">
        <v>43523</v>
      </c>
      <c r="N256" t="s">
        <v>24</v>
      </c>
      <c r="O256" t="s">
        <v>25</v>
      </c>
      <c r="Q256" s="1">
        <v>43852</v>
      </c>
    </row>
    <row r="257" spans="1:17" x14ac:dyDescent="0.35">
      <c r="A257" t="s">
        <v>323</v>
      </c>
      <c r="B257" t="s">
        <v>366</v>
      </c>
      <c r="C257" t="s">
        <v>19</v>
      </c>
      <c r="D257" s="1">
        <v>43220</v>
      </c>
      <c r="E257" s="1">
        <v>44134</v>
      </c>
      <c r="F257" t="s">
        <v>133</v>
      </c>
      <c r="G257">
        <v>1</v>
      </c>
      <c r="H257" t="s">
        <v>21</v>
      </c>
      <c r="I257" t="s">
        <v>22</v>
      </c>
      <c r="J257" t="s">
        <v>33</v>
      </c>
      <c r="K257" t="s">
        <v>58</v>
      </c>
      <c r="L257">
        <v>4705.88</v>
      </c>
      <c r="M257" s="1">
        <v>43624</v>
      </c>
      <c r="N257" t="s">
        <v>24</v>
      </c>
      <c r="O257" t="s">
        <v>25</v>
      </c>
      <c r="Q257" s="1">
        <v>43852</v>
      </c>
    </row>
    <row r="258" spans="1:17" x14ac:dyDescent="0.35">
      <c r="A258" t="s">
        <v>323</v>
      </c>
      <c r="B258" t="s">
        <v>366</v>
      </c>
      <c r="C258" t="s">
        <v>19</v>
      </c>
      <c r="D258" s="1">
        <v>43220</v>
      </c>
      <c r="E258" s="1">
        <v>44134</v>
      </c>
      <c r="F258" t="s">
        <v>133</v>
      </c>
      <c r="G258">
        <v>1</v>
      </c>
      <c r="H258" t="s">
        <v>21</v>
      </c>
      <c r="I258" t="s">
        <v>22</v>
      </c>
      <c r="J258" t="s">
        <v>33</v>
      </c>
      <c r="K258" t="s">
        <v>58</v>
      </c>
      <c r="L258">
        <v>4705.88</v>
      </c>
      <c r="M258" s="1">
        <v>43725</v>
      </c>
      <c r="N258" t="s">
        <v>24</v>
      </c>
      <c r="O258" t="s">
        <v>25</v>
      </c>
      <c r="Q258" s="1">
        <v>43852</v>
      </c>
    </row>
    <row r="259" spans="1:17" x14ac:dyDescent="0.35">
      <c r="A259" t="s">
        <v>323</v>
      </c>
      <c r="B259" t="s">
        <v>366</v>
      </c>
      <c r="C259" t="s">
        <v>19</v>
      </c>
      <c r="D259" s="1">
        <v>43220</v>
      </c>
      <c r="E259" s="1">
        <v>44134</v>
      </c>
      <c r="F259" t="s">
        <v>133</v>
      </c>
      <c r="G259">
        <v>1</v>
      </c>
      <c r="H259" t="s">
        <v>21</v>
      </c>
      <c r="I259" t="s">
        <v>22</v>
      </c>
      <c r="J259" t="s">
        <v>33</v>
      </c>
      <c r="K259" t="s">
        <v>58</v>
      </c>
      <c r="L259">
        <v>6417.13</v>
      </c>
      <c r="M259" s="1">
        <v>43220</v>
      </c>
      <c r="N259" t="s">
        <v>24</v>
      </c>
      <c r="O259" t="s">
        <v>25</v>
      </c>
      <c r="Q259" s="1">
        <v>43852</v>
      </c>
    </row>
    <row r="260" spans="1:17" x14ac:dyDescent="0.35">
      <c r="A260" t="s">
        <v>323</v>
      </c>
      <c r="B260" t="s">
        <v>367</v>
      </c>
      <c r="C260" t="s">
        <v>31</v>
      </c>
      <c r="D260" s="1">
        <v>43278</v>
      </c>
      <c r="E260" s="1">
        <v>43642</v>
      </c>
      <c r="F260" t="s">
        <v>133</v>
      </c>
      <c r="G260">
        <v>1</v>
      </c>
      <c r="H260" t="s">
        <v>21</v>
      </c>
      <c r="I260" t="s">
        <v>22</v>
      </c>
      <c r="J260" t="s">
        <v>33</v>
      </c>
      <c r="K260" t="s">
        <v>58</v>
      </c>
      <c r="L260">
        <v>81783.89</v>
      </c>
      <c r="M260" s="1">
        <v>43278</v>
      </c>
      <c r="N260" t="s">
        <v>24</v>
      </c>
      <c r="O260" t="s">
        <v>177</v>
      </c>
      <c r="P260" t="s">
        <v>178</v>
      </c>
      <c r="Q260" s="1">
        <v>43852</v>
      </c>
    </row>
    <row r="261" spans="1:17" x14ac:dyDescent="0.35">
      <c r="A261" t="s">
        <v>323</v>
      </c>
      <c r="B261" t="s">
        <v>368</v>
      </c>
      <c r="C261" t="s">
        <v>19</v>
      </c>
      <c r="D261" s="1">
        <v>43339</v>
      </c>
      <c r="E261" s="1">
        <v>44069</v>
      </c>
      <c r="F261" t="s">
        <v>133</v>
      </c>
      <c r="G261">
        <v>1</v>
      </c>
      <c r="H261" t="s">
        <v>21</v>
      </c>
      <c r="I261" t="s">
        <v>22</v>
      </c>
      <c r="J261" t="s">
        <v>33</v>
      </c>
      <c r="K261" t="s">
        <v>58</v>
      </c>
      <c r="L261">
        <v>70935.55</v>
      </c>
      <c r="M261" s="1">
        <v>43888</v>
      </c>
      <c r="N261" t="s">
        <v>24</v>
      </c>
      <c r="O261" t="s">
        <v>25</v>
      </c>
      <c r="Q261" s="1">
        <v>43852</v>
      </c>
    </row>
    <row r="262" spans="1:17" x14ac:dyDescent="0.35">
      <c r="A262" t="s">
        <v>323</v>
      </c>
      <c r="B262" t="s">
        <v>368</v>
      </c>
      <c r="C262" t="s">
        <v>19</v>
      </c>
      <c r="D262" s="1">
        <v>43339</v>
      </c>
      <c r="E262" s="1">
        <v>44069</v>
      </c>
      <c r="F262" t="s">
        <v>133</v>
      </c>
      <c r="G262">
        <v>1</v>
      </c>
      <c r="H262" t="s">
        <v>21</v>
      </c>
      <c r="I262" t="s">
        <v>22</v>
      </c>
      <c r="J262" t="s">
        <v>33</v>
      </c>
      <c r="K262" t="s">
        <v>58</v>
      </c>
      <c r="L262">
        <v>70935.55</v>
      </c>
      <c r="M262" s="1">
        <v>43888</v>
      </c>
      <c r="N262" t="s">
        <v>24</v>
      </c>
      <c r="O262" t="s">
        <v>25</v>
      </c>
      <c r="Q262" s="1">
        <v>43852</v>
      </c>
    </row>
    <row r="263" spans="1:17" x14ac:dyDescent="0.35">
      <c r="A263" t="s">
        <v>323</v>
      </c>
      <c r="B263" t="s">
        <v>368</v>
      </c>
      <c r="C263" t="s">
        <v>19</v>
      </c>
      <c r="D263" s="1">
        <v>43339</v>
      </c>
      <c r="E263" s="1">
        <v>44069</v>
      </c>
      <c r="F263" t="s">
        <v>133</v>
      </c>
      <c r="G263">
        <v>1</v>
      </c>
      <c r="H263" t="s">
        <v>21</v>
      </c>
      <c r="I263" t="s">
        <v>22</v>
      </c>
      <c r="J263" t="s">
        <v>33</v>
      </c>
      <c r="K263" t="s">
        <v>58</v>
      </c>
      <c r="L263">
        <v>70935.55</v>
      </c>
      <c r="M263" s="1">
        <v>43888</v>
      </c>
      <c r="N263" t="s">
        <v>24</v>
      </c>
      <c r="O263" t="s">
        <v>25</v>
      </c>
      <c r="Q263" s="1">
        <v>43852</v>
      </c>
    </row>
    <row r="264" spans="1:17" x14ac:dyDescent="0.35">
      <c r="A264" t="s">
        <v>323</v>
      </c>
      <c r="B264" t="s">
        <v>368</v>
      </c>
      <c r="C264" t="s">
        <v>19</v>
      </c>
      <c r="D264" s="1">
        <v>43339</v>
      </c>
      <c r="E264" s="1">
        <v>44069</v>
      </c>
      <c r="F264" t="s">
        <v>133</v>
      </c>
      <c r="G264">
        <v>1</v>
      </c>
      <c r="H264" t="s">
        <v>21</v>
      </c>
      <c r="I264" t="s">
        <v>22</v>
      </c>
      <c r="J264" t="s">
        <v>33</v>
      </c>
      <c r="K264" t="s">
        <v>58</v>
      </c>
      <c r="L264">
        <v>70935.55</v>
      </c>
      <c r="M264" s="1">
        <v>43888</v>
      </c>
      <c r="N264" t="s">
        <v>24</v>
      </c>
      <c r="O264" t="s">
        <v>25</v>
      </c>
      <c r="Q264" s="1">
        <v>43852</v>
      </c>
    </row>
    <row r="265" spans="1:17" x14ac:dyDescent="0.35">
      <c r="A265" t="s">
        <v>323</v>
      </c>
      <c r="B265" t="s">
        <v>368</v>
      </c>
      <c r="C265" t="s">
        <v>19</v>
      </c>
      <c r="D265" s="1">
        <v>43339</v>
      </c>
      <c r="E265" s="1">
        <v>44069</v>
      </c>
      <c r="F265" t="s">
        <v>133</v>
      </c>
      <c r="G265">
        <v>1</v>
      </c>
      <c r="H265" t="s">
        <v>21</v>
      </c>
      <c r="I265" t="s">
        <v>22</v>
      </c>
      <c r="J265" t="s">
        <v>33</v>
      </c>
      <c r="K265" t="s">
        <v>58</v>
      </c>
      <c r="L265">
        <v>90281.89</v>
      </c>
      <c r="M265" s="1">
        <v>43431</v>
      </c>
      <c r="N265" t="s">
        <v>24</v>
      </c>
      <c r="O265" t="s">
        <v>25</v>
      </c>
      <c r="Q265" s="1">
        <v>43852</v>
      </c>
    </row>
    <row r="266" spans="1:17" x14ac:dyDescent="0.35">
      <c r="A266" t="s">
        <v>323</v>
      </c>
      <c r="B266" t="s">
        <v>368</v>
      </c>
      <c r="C266" t="s">
        <v>19</v>
      </c>
      <c r="D266" s="1">
        <v>43339</v>
      </c>
      <c r="E266" s="1">
        <v>44069</v>
      </c>
      <c r="F266" t="s">
        <v>133</v>
      </c>
      <c r="G266">
        <v>1</v>
      </c>
      <c r="H266" t="s">
        <v>21</v>
      </c>
      <c r="I266" t="s">
        <v>22</v>
      </c>
      <c r="J266" t="s">
        <v>33</v>
      </c>
      <c r="K266" t="s">
        <v>58</v>
      </c>
      <c r="L266">
        <v>90281.89</v>
      </c>
      <c r="M266" s="1">
        <v>43523</v>
      </c>
      <c r="N266" t="s">
        <v>24</v>
      </c>
      <c r="O266" t="s">
        <v>25</v>
      </c>
      <c r="Q266" s="1">
        <v>43852</v>
      </c>
    </row>
    <row r="267" spans="1:17" x14ac:dyDescent="0.35">
      <c r="A267" t="s">
        <v>323</v>
      </c>
      <c r="B267" t="s">
        <v>368</v>
      </c>
      <c r="C267" t="s">
        <v>19</v>
      </c>
      <c r="D267" s="1">
        <v>43339</v>
      </c>
      <c r="E267" s="1">
        <v>44069</v>
      </c>
      <c r="F267" t="s">
        <v>133</v>
      </c>
      <c r="G267">
        <v>1</v>
      </c>
      <c r="H267" t="s">
        <v>21</v>
      </c>
      <c r="I267" t="s">
        <v>22</v>
      </c>
      <c r="J267" t="s">
        <v>33</v>
      </c>
      <c r="K267" t="s">
        <v>58</v>
      </c>
      <c r="L267">
        <v>90281.89</v>
      </c>
      <c r="M267" s="1">
        <v>43612</v>
      </c>
      <c r="N267" t="s">
        <v>24</v>
      </c>
      <c r="O267" t="s">
        <v>25</v>
      </c>
      <c r="Q267" s="1">
        <v>43852</v>
      </c>
    </row>
    <row r="268" spans="1:17" x14ac:dyDescent="0.35">
      <c r="A268" t="s">
        <v>323</v>
      </c>
      <c r="B268" t="s">
        <v>368</v>
      </c>
      <c r="C268" t="s">
        <v>19</v>
      </c>
      <c r="D268" s="1">
        <v>43339</v>
      </c>
      <c r="E268" s="1">
        <v>44069</v>
      </c>
      <c r="F268" t="s">
        <v>133</v>
      </c>
      <c r="G268">
        <v>1</v>
      </c>
      <c r="H268" t="s">
        <v>21</v>
      </c>
      <c r="I268" t="s">
        <v>22</v>
      </c>
      <c r="J268" t="s">
        <v>33</v>
      </c>
      <c r="K268" t="s">
        <v>58</v>
      </c>
      <c r="L268">
        <v>90281.89</v>
      </c>
      <c r="M268" s="1">
        <v>43704</v>
      </c>
      <c r="N268" t="s">
        <v>24</v>
      </c>
      <c r="O268" t="s">
        <v>25</v>
      </c>
      <c r="Q268" s="1">
        <v>43852</v>
      </c>
    </row>
    <row r="269" spans="1:17" x14ac:dyDescent="0.35">
      <c r="A269" t="s">
        <v>323</v>
      </c>
      <c r="B269" t="s">
        <v>368</v>
      </c>
      <c r="C269" t="s">
        <v>19</v>
      </c>
      <c r="D269" s="1">
        <v>43339</v>
      </c>
      <c r="E269" s="1">
        <v>44069</v>
      </c>
      <c r="F269" t="s">
        <v>133</v>
      </c>
      <c r="G269">
        <v>1</v>
      </c>
      <c r="H269" t="s">
        <v>21</v>
      </c>
      <c r="I269" t="s">
        <v>22</v>
      </c>
      <c r="J269" t="s">
        <v>33</v>
      </c>
      <c r="K269" t="s">
        <v>58</v>
      </c>
      <c r="L269">
        <v>90281.89</v>
      </c>
      <c r="M269" s="1">
        <v>43796</v>
      </c>
      <c r="N269" t="s">
        <v>24</v>
      </c>
      <c r="O269" t="s">
        <v>25</v>
      </c>
      <c r="Q269" s="1">
        <v>43852</v>
      </c>
    </row>
    <row r="270" spans="1:17" x14ac:dyDescent="0.35">
      <c r="A270" t="s">
        <v>323</v>
      </c>
      <c r="B270" t="s">
        <v>368</v>
      </c>
      <c r="C270" t="s">
        <v>19</v>
      </c>
      <c r="D270" s="1">
        <v>43339</v>
      </c>
      <c r="E270" s="1">
        <v>44069</v>
      </c>
      <c r="F270" t="s">
        <v>133</v>
      </c>
      <c r="G270">
        <v>1</v>
      </c>
      <c r="H270" t="s">
        <v>21</v>
      </c>
      <c r="I270" t="s">
        <v>22</v>
      </c>
      <c r="J270" t="s">
        <v>33</v>
      </c>
      <c r="K270" t="s">
        <v>58</v>
      </c>
      <c r="L270">
        <v>122525.38</v>
      </c>
      <c r="M270" s="1">
        <v>43339</v>
      </c>
      <c r="N270" t="s">
        <v>24</v>
      </c>
      <c r="O270" t="s">
        <v>25</v>
      </c>
      <c r="Q270" s="1">
        <v>43852</v>
      </c>
    </row>
    <row r="271" spans="1:17" x14ac:dyDescent="0.35">
      <c r="A271" t="s">
        <v>323</v>
      </c>
      <c r="B271" t="s">
        <v>368</v>
      </c>
      <c r="C271" t="s">
        <v>19</v>
      </c>
      <c r="D271" s="1">
        <v>43339</v>
      </c>
      <c r="E271" s="1">
        <v>44069</v>
      </c>
      <c r="F271" t="s">
        <v>133</v>
      </c>
      <c r="G271">
        <v>1</v>
      </c>
      <c r="H271" t="s">
        <v>21</v>
      </c>
      <c r="I271" t="s">
        <v>22</v>
      </c>
      <c r="J271" t="s">
        <v>33</v>
      </c>
      <c r="K271" t="s">
        <v>58</v>
      </c>
      <c r="L271">
        <v>0</v>
      </c>
      <c r="M271" s="1">
        <v>43888</v>
      </c>
      <c r="N271" t="s">
        <v>24</v>
      </c>
      <c r="O271" t="s">
        <v>25</v>
      </c>
      <c r="Q271" s="1">
        <v>43852</v>
      </c>
    </row>
    <row r="272" spans="1:17" x14ac:dyDescent="0.35">
      <c r="A272" t="s">
        <v>323</v>
      </c>
      <c r="B272" t="s">
        <v>368</v>
      </c>
      <c r="C272" t="s">
        <v>19</v>
      </c>
      <c r="D272" s="1">
        <v>43339</v>
      </c>
      <c r="E272" s="1">
        <v>44069</v>
      </c>
      <c r="F272" t="s">
        <v>133</v>
      </c>
      <c r="G272">
        <v>1</v>
      </c>
      <c r="H272" t="s">
        <v>21</v>
      </c>
      <c r="I272" t="s">
        <v>22</v>
      </c>
      <c r="J272" t="s">
        <v>33</v>
      </c>
      <c r="K272" t="s">
        <v>58</v>
      </c>
      <c r="L272">
        <v>0</v>
      </c>
      <c r="M272" s="1">
        <v>43888</v>
      </c>
      <c r="N272" t="s">
        <v>24</v>
      </c>
      <c r="O272" t="s">
        <v>25</v>
      </c>
      <c r="Q272" s="1">
        <v>43852</v>
      </c>
    </row>
    <row r="273" spans="1:17" x14ac:dyDescent="0.35">
      <c r="A273" t="s">
        <v>323</v>
      </c>
      <c r="B273" t="s">
        <v>368</v>
      </c>
      <c r="C273" t="s">
        <v>19</v>
      </c>
      <c r="D273" s="1">
        <v>43339</v>
      </c>
      <c r="E273" s="1">
        <v>44069</v>
      </c>
      <c r="F273" t="s">
        <v>133</v>
      </c>
      <c r="G273">
        <v>1</v>
      </c>
      <c r="H273" t="s">
        <v>21</v>
      </c>
      <c r="I273" t="s">
        <v>22</v>
      </c>
      <c r="J273" t="s">
        <v>33</v>
      </c>
      <c r="K273" t="s">
        <v>58</v>
      </c>
      <c r="L273">
        <v>0</v>
      </c>
      <c r="M273" s="1">
        <v>43888</v>
      </c>
      <c r="N273" t="s">
        <v>24</v>
      </c>
      <c r="O273" t="s">
        <v>25</v>
      </c>
      <c r="Q273" s="1">
        <v>43852</v>
      </c>
    </row>
    <row r="274" spans="1:17" x14ac:dyDescent="0.35">
      <c r="A274" t="s">
        <v>323</v>
      </c>
      <c r="B274" t="s">
        <v>368</v>
      </c>
      <c r="C274" t="s">
        <v>19</v>
      </c>
      <c r="D274" s="1">
        <v>43339</v>
      </c>
      <c r="E274" s="1">
        <v>44069</v>
      </c>
      <c r="F274" t="s">
        <v>133</v>
      </c>
      <c r="G274">
        <v>1</v>
      </c>
      <c r="H274" t="s">
        <v>21</v>
      </c>
      <c r="I274" t="s">
        <v>22</v>
      </c>
      <c r="J274" t="s">
        <v>33</v>
      </c>
      <c r="K274" t="s">
        <v>58</v>
      </c>
      <c r="L274">
        <v>0</v>
      </c>
      <c r="M274" s="1">
        <v>43888</v>
      </c>
      <c r="N274" t="s">
        <v>24</v>
      </c>
      <c r="O274" t="s">
        <v>25</v>
      </c>
      <c r="Q274" s="1">
        <v>43852</v>
      </c>
    </row>
    <row r="275" spans="1:17" x14ac:dyDescent="0.35">
      <c r="A275" t="s">
        <v>323</v>
      </c>
      <c r="B275" t="s">
        <v>368</v>
      </c>
      <c r="C275" t="s">
        <v>19</v>
      </c>
      <c r="D275" s="1">
        <v>43339</v>
      </c>
      <c r="E275" s="1">
        <v>44069</v>
      </c>
      <c r="F275" t="s">
        <v>133</v>
      </c>
      <c r="G275">
        <v>1</v>
      </c>
      <c r="H275" t="s">
        <v>21</v>
      </c>
      <c r="I275" t="s">
        <v>22</v>
      </c>
      <c r="J275" t="s">
        <v>33</v>
      </c>
      <c r="K275" t="s">
        <v>58</v>
      </c>
      <c r="L275">
        <v>0</v>
      </c>
      <c r="M275" s="1">
        <v>43431</v>
      </c>
      <c r="N275" t="s">
        <v>24</v>
      </c>
      <c r="O275" t="s">
        <v>25</v>
      </c>
      <c r="Q275" s="1">
        <v>43852</v>
      </c>
    </row>
    <row r="276" spans="1:17" x14ac:dyDescent="0.35">
      <c r="A276" t="s">
        <v>323</v>
      </c>
      <c r="B276" t="s">
        <v>368</v>
      </c>
      <c r="C276" t="s">
        <v>19</v>
      </c>
      <c r="D276" s="1">
        <v>43339</v>
      </c>
      <c r="E276" s="1">
        <v>44069</v>
      </c>
      <c r="F276" t="s">
        <v>133</v>
      </c>
      <c r="G276">
        <v>1</v>
      </c>
      <c r="H276" t="s">
        <v>21</v>
      </c>
      <c r="I276" t="s">
        <v>22</v>
      </c>
      <c r="J276" t="s">
        <v>33</v>
      </c>
      <c r="K276" t="s">
        <v>58</v>
      </c>
      <c r="L276">
        <v>0</v>
      </c>
      <c r="M276" s="1">
        <v>43523</v>
      </c>
      <c r="N276" t="s">
        <v>24</v>
      </c>
      <c r="O276" t="s">
        <v>25</v>
      </c>
      <c r="Q276" s="1">
        <v>43852</v>
      </c>
    </row>
    <row r="277" spans="1:17" x14ac:dyDescent="0.35">
      <c r="A277" t="s">
        <v>323</v>
      </c>
      <c r="B277" t="s">
        <v>368</v>
      </c>
      <c r="C277" t="s">
        <v>19</v>
      </c>
      <c r="D277" s="1">
        <v>43339</v>
      </c>
      <c r="E277" s="1">
        <v>44069</v>
      </c>
      <c r="F277" t="s">
        <v>133</v>
      </c>
      <c r="G277">
        <v>1</v>
      </c>
      <c r="H277" t="s">
        <v>21</v>
      </c>
      <c r="I277" t="s">
        <v>22</v>
      </c>
      <c r="J277" t="s">
        <v>33</v>
      </c>
      <c r="K277" t="s">
        <v>58</v>
      </c>
      <c r="L277">
        <v>0</v>
      </c>
      <c r="M277" s="1">
        <v>43612</v>
      </c>
      <c r="N277" t="s">
        <v>24</v>
      </c>
      <c r="O277" t="s">
        <v>25</v>
      </c>
      <c r="Q277" s="1">
        <v>43852</v>
      </c>
    </row>
    <row r="278" spans="1:17" x14ac:dyDescent="0.35">
      <c r="A278" t="s">
        <v>323</v>
      </c>
      <c r="B278" t="s">
        <v>368</v>
      </c>
      <c r="C278" t="s">
        <v>19</v>
      </c>
      <c r="D278" s="1">
        <v>43339</v>
      </c>
      <c r="E278" s="1">
        <v>44069</v>
      </c>
      <c r="F278" t="s">
        <v>133</v>
      </c>
      <c r="G278">
        <v>1</v>
      </c>
      <c r="H278" t="s">
        <v>21</v>
      </c>
      <c r="I278" t="s">
        <v>22</v>
      </c>
      <c r="J278" t="s">
        <v>33</v>
      </c>
      <c r="K278" t="s">
        <v>58</v>
      </c>
      <c r="L278">
        <v>0</v>
      </c>
      <c r="M278" s="1">
        <v>43704</v>
      </c>
      <c r="N278" t="s">
        <v>24</v>
      </c>
      <c r="O278" t="s">
        <v>25</v>
      </c>
      <c r="Q278" s="1">
        <v>43852</v>
      </c>
    </row>
    <row r="279" spans="1:17" x14ac:dyDescent="0.35">
      <c r="A279" t="s">
        <v>323</v>
      </c>
      <c r="B279" t="s">
        <v>368</v>
      </c>
      <c r="C279" t="s">
        <v>19</v>
      </c>
      <c r="D279" s="1">
        <v>43339</v>
      </c>
      <c r="E279" s="1">
        <v>44069</v>
      </c>
      <c r="F279" t="s">
        <v>133</v>
      </c>
      <c r="G279">
        <v>1</v>
      </c>
      <c r="H279" t="s">
        <v>21</v>
      </c>
      <c r="I279" t="s">
        <v>22</v>
      </c>
      <c r="J279" t="s">
        <v>33</v>
      </c>
      <c r="K279" t="s">
        <v>58</v>
      </c>
      <c r="L279">
        <v>0</v>
      </c>
      <c r="M279" s="1">
        <v>43796</v>
      </c>
      <c r="N279" t="s">
        <v>24</v>
      </c>
      <c r="O279" t="s">
        <v>25</v>
      </c>
      <c r="Q279" s="1">
        <v>43852</v>
      </c>
    </row>
    <row r="280" spans="1:17" x14ac:dyDescent="0.35">
      <c r="A280" t="s">
        <v>323</v>
      </c>
      <c r="B280" t="s">
        <v>368</v>
      </c>
      <c r="C280" t="s">
        <v>19</v>
      </c>
      <c r="D280" s="1">
        <v>43339</v>
      </c>
      <c r="E280" s="1">
        <v>44069</v>
      </c>
      <c r="F280" t="s">
        <v>133</v>
      </c>
      <c r="G280">
        <v>1</v>
      </c>
      <c r="H280" t="s">
        <v>21</v>
      </c>
      <c r="I280" t="s">
        <v>22</v>
      </c>
      <c r="J280" t="s">
        <v>33</v>
      </c>
      <c r="K280" t="s">
        <v>58</v>
      </c>
      <c r="L280">
        <v>0</v>
      </c>
      <c r="M280" s="1">
        <v>43339</v>
      </c>
      <c r="N280" t="s">
        <v>24</v>
      </c>
      <c r="O280" t="s">
        <v>25</v>
      </c>
      <c r="Q280" s="1">
        <v>43852</v>
      </c>
    </row>
    <row r="281" spans="1:17" x14ac:dyDescent="0.35">
      <c r="A281" t="s">
        <v>323</v>
      </c>
      <c r="B281" t="s">
        <v>369</v>
      </c>
      <c r="C281" t="s">
        <v>19</v>
      </c>
      <c r="D281" s="1">
        <v>43326</v>
      </c>
      <c r="E281" s="1">
        <v>44240</v>
      </c>
      <c r="F281" t="s">
        <v>133</v>
      </c>
      <c r="G281">
        <v>1</v>
      </c>
      <c r="H281" t="s">
        <v>21</v>
      </c>
      <c r="I281" t="s">
        <v>22</v>
      </c>
      <c r="J281" t="s">
        <v>33</v>
      </c>
      <c r="K281" t="s">
        <v>58</v>
      </c>
      <c r="L281">
        <v>62399.23</v>
      </c>
      <c r="M281" s="1">
        <v>44057</v>
      </c>
      <c r="N281" t="s">
        <v>24</v>
      </c>
      <c r="O281" t="s">
        <v>25</v>
      </c>
      <c r="Q281" s="1">
        <v>43852</v>
      </c>
    </row>
    <row r="282" spans="1:17" x14ac:dyDescent="0.35">
      <c r="A282" t="s">
        <v>323</v>
      </c>
      <c r="B282" t="s">
        <v>369</v>
      </c>
      <c r="C282" t="s">
        <v>19</v>
      </c>
      <c r="D282" s="1">
        <v>43326</v>
      </c>
      <c r="E282" s="1">
        <v>44240</v>
      </c>
      <c r="F282" t="s">
        <v>133</v>
      </c>
      <c r="G282">
        <v>1</v>
      </c>
      <c r="H282" t="s">
        <v>21</v>
      </c>
      <c r="I282" t="s">
        <v>22</v>
      </c>
      <c r="J282" t="s">
        <v>33</v>
      </c>
      <c r="K282" t="s">
        <v>58</v>
      </c>
      <c r="L282">
        <v>62399.23</v>
      </c>
      <c r="M282" s="1">
        <v>44057</v>
      </c>
      <c r="N282" t="s">
        <v>24</v>
      </c>
      <c r="O282" t="s">
        <v>25</v>
      </c>
      <c r="Q282" s="1">
        <v>43852</v>
      </c>
    </row>
    <row r="283" spans="1:17" x14ac:dyDescent="0.35">
      <c r="A283" t="s">
        <v>323</v>
      </c>
      <c r="B283" t="s">
        <v>369</v>
      </c>
      <c r="C283" t="s">
        <v>19</v>
      </c>
      <c r="D283" s="1">
        <v>43326</v>
      </c>
      <c r="E283" s="1">
        <v>44240</v>
      </c>
      <c r="F283" t="s">
        <v>133</v>
      </c>
      <c r="G283">
        <v>1</v>
      </c>
      <c r="H283" t="s">
        <v>21</v>
      </c>
      <c r="I283" t="s">
        <v>22</v>
      </c>
      <c r="J283" t="s">
        <v>33</v>
      </c>
      <c r="K283" t="s">
        <v>58</v>
      </c>
      <c r="L283">
        <v>62399.23</v>
      </c>
      <c r="M283" s="1">
        <v>44057</v>
      </c>
      <c r="N283" t="s">
        <v>24</v>
      </c>
      <c r="O283" t="s">
        <v>25</v>
      </c>
      <c r="Q283" s="1">
        <v>43852</v>
      </c>
    </row>
    <row r="284" spans="1:17" x14ac:dyDescent="0.35">
      <c r="A284" t="s">
        <v>323</v>
      </c>
      <c r="B284" t="s">
        <v>369</v>
      </c>
      <c r="C284" t="s">
        <v>19</v>
      </c>
      <c r="D284" s="1">
        <v>43326</v>
      </c>
      <c r="E284" s="1">
        <v>44240</v>
      </c>
      <c r="F284" t="s">
        <v>133</v>
      </c>
      <c r="G284">
        <v>1</v>
      </c>
      <c r="H284" t="s">
        <v>21</v>
      </c>
      <c r="I284" t="s">
        <v>22</v>
      </c>
      <c r="J284" t="s">
        <v>33</v>
      </c>
      <c r="K284" t="s">
        <v>58</v>
      </c>
      <c r="L284">
        <v>62399.23</v>
      </c>
      <c r="M284" s="1">
        <v>44057</v>
      </c>
      <c r="N284" t="s">
        <v>24</v>
      </c>
      <c r="O284" t="s">
        <v>25</v>
      </c>
      <c r="Q284" s="1">
        <v>43852</v>
      </c>
    </row>
    <row r="285" spans="1:17" x14ac:dyDescent="0.35">
      <c r="A285" t="s">
        <v>323</v>
      </c>
      <c r="B285" t="s">
        <v>369</v>
      </c>
      <c r="C285" t="s">
        <v>19</v>
      </c>
      <c r="D285" s="1">
        <v>43326</v>
      </c>
      <c r="E285" s="1">
        <v>44240</v>
      </c>
      <c r="F285" t="s">
        <v>133</v>
      </c>
      <c r="G285">
        <v>1</v>
      </c>
      <c r="H285" t="s">
        <v>21</v>
      </c>
      <c r="I285" t="s">
        <v>22</v>
      </c>
      <c r="J285" t="s">
        <v>33</v>
      </c>
      <c r="K285" t="s">
        <v>58</v>
      </c>
      <c r="L285">
        <v>62399.23</v>
      </c>
      <c r="M285" s="1">
        <v>44057</v>
      </c>
      <c r="N285" t="s">
        <v>24</v>
      </c>
      <c r="O285" t="s">
        <v>25</v>
      </c>
      <c r="Q285" s="1">
        <v>43852</v>
      </c>
    </row>
    <row r="286" spans="1:17" x14ac:dyDescent="0.35">
      <c r="A286" t="s">
        <v>323</v>
      </c>
      <c r="B286" t="s">
        <v>369</v>
      </c>
      <c r="C286" t="s">
        <v>19</v>
      </c>
      <c r="D286" s="1">
        <v>43326</v>
      </c>
      <c r="E286" s="1">
        <v>44240</v>
      </c>
      <c r="F286" t="s">
        <v>133</v>
      </c>
      <c r="G286">
        <v>1</v>
      </c>
      <c r="H286" t="s">
        <v>21</v>
      </c>
      <c r="I286" t="s">
        <v>22</v>
      </c>
      <c r="J286" t="s">
        <v>33</v>
      </c>
      <c r="K286" t="s">
        <v>58</v>
      </c>
      <c r="L286">
        <v>62399.23</v>
      </c>
      <c r="M286" s="1">
        <v>44057</v>
      </c>
      <c r="N286" t="s">
        <v>24</v>
      </c>
      <c r="O286" t="s">
        <v>25</v>
      </c>
      <c r="Q286" s="1">
        <v>43852</v>
      </c>
    </row>
    <row r="287" spans="1:17" x14ac:dyDescent="0.35">
      <c r="A287" t="s">
        <v>323</v>
      </c>
      <c r="B287" t="s">
        <v>369</v>
      </c>
      <c r="C287" t="s">
        <v>19</v>
      </c>
      <c r="D287" s="1">
        <v>43326</v>
      </c>
      <c r="E287" s="1">
        <v>44240</v>
      </c>
      <c r="F287" t="s">
        <v>133</v>
      </c>
      <c r="G287">
        <v>1</v>
      </c>
      <c r="H287" t="s">
        <v>21</v>
      </c>
      <c r="I287" t="s">
        <v>22</v>
      </c>
      <c r="J287" t="s">
        <v>33</v>
      </c>
      <c r="K287" t="s">
        <v>58</v>
      </c>
      <c r="L287">
        <v>62399.23</v>
      </c>
      <c r="M287" s="1">
        <v>44057</v>
      </c>
      <c r="N287" t="s">
        <v>24</v>
      </c>
      <c r="O287" t="s">
        <v>25</v>
      </c>
      <c r="Q287" s="1">
        <v>43852</v>
      </c>
    </row>
    <row r="288" spans="1:17" x14ac:dyDescent="0.35">
      <c r="A288" t="s">
        <v>323</v>
      </c>
      <c r="B288" t="s">
        <v>369</v>
      </c>
      <c r="C288" t="s">
        <v>19</v>
      </c>
      <c r="D288" s="1">
        <v>43326</v>
      </c>
      <c r="E288" s="1">
        <v>44240</v>
      </c>
      <c r="F288" t="s">
        <v>133</v>
      </c>
      <c r="G288">
        <v>1</v>
      </c>
      <c r="H288" t="s">
        <v>21</v>
      </c>
      <c r="I288" t="s">
        <v>22</v>
      </c>
      <c r="J288" t="s">
        <v>33</v>
      </c>
      <c r="K288" t="s">
        <v>58</v>
      </c>
      <c r="L288">
        <v>62399.23</v>
      </c>
      <c r="M288" s="1">
        <v>44057</v>
      </c>
      <c r="N288" t="s">
        <v>24</v>
      </c>
      <c r="O288" t="s">
        <v>25</v>
      </c>
      <c r="Q288" s="1">
        <v>43852</v>
      </c>
    </row>
    <row r="289" spans="1:17" x14ac:dyDescent="0.35">
      <c r="A289" t="s">
        <v>323</v>
      </c>
      <c r="B289" t="s">
        <v>369</v>
      </c>
      <c r="C289" t="s">
        <v>19</v>
      </c>
      <c r="D289" s="1">
        <v>43326</v>
      </c>
      <c r="E289" s="1">
        <v>44240</v>
      </c>
      <c r="F289" t="s">
        <v>133</v>
      </c>
      <c r="G289">
        <v>1</v>
      </c>
      <c r="H289" t="s">
        <v>21</v>
      </c>
      <c r="I289" t="s">
        <v>22</v>
      </c>
      <c r="J289" t="s">
        <v>33</v>
      </c>
      <c r="K289" t="s">
        <v>58</v>
      </c>
      <c r="L289">
        <v>62399.4</v>
      </c>
      <c r="M289" s="1">
        <v>43875</v>
      </c>
      <c r="N289" t="s">
        <v>24</v>
      </c>
      <c r="O289" t="s">
        <v>25</v>
      </c>
      <c r="Q289" s="1">
        <v>43852</v>
      </c>
    </row>
    <row r="290" spans="1:17" x14ac:dyDescent="0.35">
      <c r="A290" t="s">
        <v>323</v>
      </c>
      <c r="B290" t="s">
        <v>369</v>
      </c>
      <c r="C290" t="s">
        <v>19</v>
      </c>
      <c r="D290" s="1">
        <v>43326</v>
      </c>
      <c r="E290" s="1">
        <v>44240</v>
      </c>
      <c r="F290" t="s">
        <v>133</v>
      </c>
      <c r="G290">
        <v>1</v>
      </c>
      <c r="H290" t="s">
        <v>21</v>
      </c>
      <c r="I290" t="s">
        <v>22</v>
      </c>
      <c r="J290" t="s">
        <v>33</v>
      </c>
      <c r="K290" t="s">
        <v>58</v>
      </c>
      <c r="L290">
        <v>62399.4</v>
      </c>
      <c r="M290" s="1">
        <v>43965</v>
      </c>
      <c r="N290" t="s">
        <v>24</v>
      </c>
      <c r="O290" t="s">
        <v>25</v>
      </c>
      <c r="Q290" s="1">
        <v>43852</v>
      </c>
    </row>
    <row r="291" spans="1:17" x14ac:dyDescent="0.35">
      <c r="A291" t="s">
        <v>323</v>
      </c>
      <c r="B291" t="s">
        <v>369</v>
      </c>
      <c r="C291" t="s">
        <v>19</v>
      </c>
      <c r="D291" s="1">
        <v>43326</v>
      </c>
      <c r="E291" s="1">
        <v>44240</v>
      </c>
      <c r="F291" t="s">
        <v>133</v>
      </c>
      <c r="G291">
        <v>1</v>
      </c>
      <c r="H291" t="s">
        <v>21</v>
      </c>
      <c r="I291" t="s">
        <v>22</v>
      </c>
      <c r="J291" t="s">
        <v>33</v>
      </c>
      <c r="K291" t="s">
        <v>58</v>
      </c>
      <c r="L291">
        <v>62399.4</v>
      </c>
      <c r="M291" s="1">
        <v>43783</v>
      </c>
      <c r="N291" t="s">
        <v>24</v>
      </c>
      <c r="O291" t="s">
        <v>25</v>
      </c>
      <c r="Q291" s="1">
        <v>43852</v>
      </c>
    </row>
    <row r="292" spans="1:17" x14ac:dyDescent="0.35">
      <c r="A292" t="s">
        <v>323</v>
      </c>
      <c r="B292" t="s">
        <v>369</v>
      </c>
      <c r="C292" t="s">
        <v>19</v>
      </c>
      <c r="D292" s="1">
        <v>43326</v>
      </c>
      <c r="E292" s="1">
        <v>44240</v>
      </c>
      <c r="F292" t="s">
        <v>133</v>
      </c>
      <c r="G292">
        <v>1</v>
      </c>
      <c r="H292" t="s">
        <v>21</v>
      </c>
      <c r="I292" t="s">
        <v>22</v>
      </c>
      <c r="J292" t="s">
        <v>33</v>
      </c>
      <c r="K292" t="s">
        <v>58</v>
      </c>
      <c r="L292">
        <v>68639.38</v>
      </c>
      <c r="M292" s="1">
        <v>43418</v>
      </c>
      <c r="N292" t="s">
        <v>24</v>
      </c>
      <c r="O292" t="s">
        <v>25</v>
      </c>
      <c r="Q292" s="1">
        <v>43852</v>
      </c>
    </row>
    <row r="293" spans="1:17" x14ac:dyDescent="0.35">
      <c r="A293" t="s">
        <v>323</v>
      </c>
      <c r="B293" t="s">
        <v>369</v>
      </c>
      <c r="C293" t="s">
        <v>19</v>
      </c>
      <c r="D293" s="1">
        <v>43326</v>
      </c>
      <c r="E293" s="1">
        <v>44240</v>
      </c>
      <c r="F293" t="s">
        <v>133</v>
      </c>
      <c r="G293">
        <v>1</v>
      </c>
      <c r="H293" t="s">
        <v>21</v>
      </c>
      <c r="I293" t="s">
        <v>22</v>
      </c>
      <c r="J293" t="s">
        <v>33</v>
      </c>
      <c r="K293" t="s">
        <v>58</v>
      </c>
      <c r="L293">
        <v>68639.38</v>
      </c>
      <c r="M293" s="1">
        <v>43510</v>
      </c>
      <c r="N293" t="s">
        <v>24</v>
      </c>
      <c r="O293" t="s">
        <v>25</v>
      </c>
      <c r="Q293" s="1">
        <v>43852</v>
      </c>
    </row>
    <row r="294" spans="1:17" x14ac:dyDescent="0.35">
      <c r="A294" t="s">
        <v>323</v>
      </c>
      <c r="B294" t="s">
        <v>369</v>
      </c>
      <c r="C294" t="s">
        <v>19</v>
      </c>
      <c r="D294" s="1">
        <v>43326</v>
      </c>
      <c r="E294" s="1">
        <v>44240</v>
      </c>
      <c r="F294" t="s">
        <v>133</v>
      </c>
      <c r="G294">
        <v>1</v>
      </c>
      <c r="H294" t="s">
        <v>21</v>
      </c>
      <c r="I294" t="s">
        <v>22</v>
      </c>
      <c r="J294" t="s">
        <v>33</v>
      </c>
      <c r="K294" t="s">
        <v>58</v>
      </c>
      <c r="L294">
        <v>68639.38</v>
      </c>
      <c r="M294" s="1">
        <v>43599</v>
      </c>
      <c r="N294" t="s">
        <v>24</v>
      </c>
      <c r="O294" t="s">
        <v>25</v>
      </c>
      <c r="Q294" s="1">
        <v>43852</v>
      </c>
    </row>
    <row r="295" spans="1:17" x14ac:dyDescent="0.35">
      <c r="A295" t="s">
        <v>323</v>
      </c>
      <c r="B295" t="s">
        <v>369</v>
      </c>
      <c r="C295" t="s">
        <v>19</v>
      </c>
      <c r="D295" s="1">
        <v>43326</v>
      </c>
      <c r="E295" s="1">
        <v>44240</v>
      </c>
      <c r="F295" t="s">
        <v>133</v>
      </c>
      <c r="G295">
        <v>1</v>
      </c>
      <c r="H295" t="s">
        <v>21</v>
      </c>
      <c r="I295" t="s">
        <v>22</v>
      </c>
      <c r="J295" t="s">
        <v>33</v>
      </c>
      <c r="K295" t="s">
        <v>58</v>
      </c>
      <c r="L295">
        <v>68639.38</v>
      </c>
      <c r="M295" s="1">
        <v>43691</v>
      </c>
      <c r="N295" t="s">
        <v>24</v>
      </c>
      <c r="O295" t="s">
        <v>25</v>
      </c>
      <c r="Q295" s="1">
        <v>43852</v>
      </c>
    </row>
    <row r="296" spans="1:17" x14ac:dyDescent="0.35">
      <c r="A296" t="s">
        <v>323</v>
      </c>
      <c r="B296" t="s">
        <v>369</v>
      </c>
      <c r="C296" t="s">
        <v>19</v>
      </c>
      <c r="D296" s="1">
        <v>43326</v>
      </c>
      <c r="E296" s="1">
        <v>44240</v>
      </c>
      <c r="F296" t="s">
        <v>133</v>
      </c>
      <c r="G296">
        <v>1</v>
      </c>
      <c r="H296" t="s">
        <v>21</v>
      </c>
      <c r="I296" t="s">
        <v>22</v>
      </c>
      <c r="J296" t="s">
        <v>33</v>
      </c>
      <c r="K296" t="s">
        <v>58</v>
      </c>
      <c r="L296">
        <v>99839.08</v>
      </c>
      <c r="M296" s="1">
        <v>43326</v>
      </c>
      <c r="N296" t="s">
        <v>24</v>
      </c>
      <c r="O296" t="s">
        <v>25</v>
      </c>
      <c r="Q296" s="1">
        <v>43852</v>
      </c>
    </row>
    <row r="297" spans="1:17" x14ac:dyDescent="0.35">
      <c r="A297" t="s">
        <v>323</v>
      </c>
      <c r="B297" t="s">
        <v>369</v>
      </c>
      <c r="C297" t="s">
        <v>19</v>
      </c>
      <c r="D297" s="1">
        <v>43326</v>
      </c>
      <c r="E297" s="1">
        <v>44240</v>
      </c>
      <c r="F297" t="s">
        <v>133</v>
      </c>
      <c r="G297">
        <v>1</v>
      </c>
      <c r="H297" t="s">
        <v>21</v>
      </c>
      <c r="I297" t="s">
        <v>22</v>
      </c>
      <c r="J297" t="s">
        <v>33</v>
      </c>
      <c r="K297" t="s">
        <v>58</v>
      </c>
      <c r="L297">
        <v>0</v>
      </c>
      <c r="M297" s="1">
        <v>44057</v>
      </c>
      <c r="N297" t="s">
        <v>24</v>
      </c>
      <c r="O297" t="s">
        <v>25</v>
      </c>
      <c r="Q297" s="1">
        <v>43852</v>
      </c>
    </row>
    <row r="298" spans="1:17" x14ac:dyDescent="0.35">
      <c r="A298" t="s">
        <v>323</v>
      </c>
      <c r="B298" t="s">
        <v>369</v>
      </c>
      <c r="C298" t="s">
        <v>19</v>
      </c>
      <c r="D298" s="1">
        <v>43326</v>
      </c>
      <c r="E298" s="1">
        <v>44240</v>
      </c>
      <c r="F298" t="s">
        <v>133</v>
      </c>
      <c r="G298">
        <v>1</v>
      </c>
      <c r="H298" t="s">
        <v>21</v>
      </c>
      <c r="I298" t="s">
        <v>22</v>
      </c>
      <c r="J298" t="s">
        <v>33</v>
      </c>
      <c r="K298" t="s">
        <v>58</v>
      </c>
      <c r="L298">
        <v>0</v>
      </c>
      <c r="M298" s="1">
        <v>44057</v>
      </c>
      <c r="N298" t="s">
        <v>24</v>
      </c>
      <c r="O298" t="s">
        <v>25</v>
      </c>
      <c r="Q298" s="1">
        <v>43852</v>
      </c>
    </row>
    <row r="299" spans="1:17" x14ac:dyDescent="0.35">
      <c r="A299" t="s">
        <v>323</v>
      </c>
      <c r="B299" t="s">
        <v>369</v>
      </c>
      <c r="C299" t="s">
        <v>19</v>
      </c>
      <c r="D299" s="1">
        <v>43326</v>
      </c>
      <c r="E299" s="1">
        <v>44240</v>
      </c>
      <c r="F299" t="s">
        <v>133</v>
      </c>
      <c r="G299">
        <v>1</v>
      </c>
      <c r="H299" t="s">
        <v>21</v>
      </c>
      <c r="I299" t="s">
        <v>22</v>
      </c>
      <c r="J299" t="s">
        <v>33</v>
      </c>
      <c r="K299" t="s">
        <v>58</v>
      </c>
      <c r="L299">
        <v>0</v>
      </c>
      <c r="M299" s="1">
        <v>44057</v>
      </c>
      <c r="N299" t="s">
        <v>24</v>
      </c>
      <c r="O299" t="s">
        <v>25</v>
      </c>
      <c r="Q299" s="1">
        <v>43852</v>
      </c>
    </row>
    <row r="300" spans="1:17" x14ac:dyDescent="0.35">
      <c r="A300" t="s">
        <v>323</v>
      </c>
      <c r="B300" t="s">
        <v>369</v>
      </c>
      <c r="C300" t="s">
        <v>19</v>
      </c>
      <c r="D300" s="1">
        <v>43326</v>
      </c>
      <c r="E300" s="1">
        <v>44240</v>
      </c>
      <c r="F300" t="s">
        <v>133</v>
      </c>
      <c r="G300">
        <v>1</v>
      </c>
      <c r="H300" t="s">
        <v>21</v>
      </c>
      <c r="I300" t="s">
        <v>22</v>
      </c>
      <c r="J300" t="s">
        <v>33</v>
      </c>
      <c r="K300" t="s">
        <v>58</v>
      </c>
      <c r="L300">
        <v>0</v>
      </c>
      <c r="M300" s="1">
        <v>44057</v>
      </c>
      <c r="N300" t="s">
        <v>24</v>
      </c>
      <c r="O300" t="s">
        <v>25</v>
      </c>
      <c r="Q300" s="1">
        <v>43852</v>
      </c>
    </row>
    <row r="301" spans="1:17" x14ac:dyDescent="0.35">
      <c r="A301" t="s">
        <v>323</v>
      </c>
      <c r="B301" t="s">
        <v>369</v>
      </c>
      <c r="C301" t="s">
        <v>19</v>
      </c>
      <c r="D301" s="1">
        <v>43326</v>
      </c>
      <c r="E301" s="1">
        <v>44240</v>
      </c>
      <c r="F301" t="s">
        <v>133</v>
      </c>
      <c r="G301">
        <v>1</v>
      </c>
      <c r="H301" t="s">
        <v>21</v>
      </c>
      <c r="I301" t="s">
        <v>22</v>
      </c>
      <c r="J301" t="s">
        <v>33</v>
      </c>
      <c r="K301" t="s">
        <v>58</v>
      </c>
      <c r="L301">
        <v>0</v>
      </c>
      <c r="M301" s="1">
        <v>44057</v>
      </c>
      <c r="N301" t="s">
        <v>24</v>
      </c>
      <c r="O301" t="s">
        <v>25</v>
      </c>
      <c r="Q301" s="1">
        <v>43852</v>
      </c>
    </row>
    <row r="302" spans="1:17" x14ac:dyDescent="0.35">
      <c r="A302" t="s">
        <v>323</v>
      </c>
      <c r="B302" t="s">
        <v>369</v>
      </c>
      <c r="C302" t="s">
        <v>19</v>
      </c>
      <c r="D302" s="1">
        <v>43326</v>
      </c>
      <c r="E302" s="1">
        <v>44240</v>
      </c>
      <c r="F302" t="s">
        <v>133</v>
      </c>
      <c r="G302">
        <v>1</v>
      </c>
      <c r="H302" t="s">
        <v>21</v>
      </c>
      <c r="I302" t="s">
        <v>22</v>
      </c>
      <c r="J302" t="s">
        <v>33</v>
      </c>
      <c r="K302" t="s">
        <v>58</v>
      </c>
      <c r="L302">
        <v>0</v>
      </c>
      <c r="M302" s="1">
        <v>44057</v>
      </c>
      <c r="N302" t="s">
        <v>24</v>
      </c>
      <c r="O302" t="s">
        <v>25</v>
      </c>
      <c r="Q302" s="1">
        <v>43852</v>
      </c>
    </row>
    <row r="303" spans="1:17" x14ac:dyDescent="0.35">
      <c r="A303" t="s">
        <v>323</v>
      </c>
      <c r="B303" t="s">
        <v>369</v>
      </c>
      <c r="C303" t="s">
        <v>19</v>
      </c>
      <c r="D303" s="1">
        <v>43326</v>
      </c>
      <c r="E303" s="1">
        <v>44240</v>
      </c>
      <c r="F303" t="s">
        <v>133</v>
      </c>
      <c r="G303">
        <v>1</v>
      </c>
      <c r="H303" t="s">
        <v>21</v>
      </c>
      <c r="I303" t="s">
        <v>22</v>
      </c>
      <c r="J303" t="s">
        <v>33</v>
      </c>
      <c r="K303" t="s">
        <v>58</v>
      </c>
      <c r="L303">
        <v>0</v>
      </c>
      <c r="M303" s="1">
        <v>44057</v>
      </c>
      <c r="N303" t="s">
        <v>24</v>
      </c>
      <c r="O303" t="s">
        <v>25</v>
      </c>
      <c r="Q303" s="1">
        <v>43852</v>
      </c>
    </row>
    <row r="304" spans="1:17" x14ac:dyDescent="0.35">
      <c r="A304" t="s">
        <v>323</v>
      </c>
      <c r="B304" t="s">
        <v>369</v>
      </c>
      <c r="C304" t="s">
        <v>19</v>
      </c>
      <c r="D304" s="1">
        <v>43326</v>
      </c>
      <c r="E304" s="1">
        <v>44240</v>
      </c>
      <c r="F304" t="s">
        <v>133</v>
      </c>
      <c r="G304">
        <v>1</v>
      </c>
      <c r="H304" t="s">
        <v>21</v>
      </c>
      <c r="I304" t="s">
        <v>22</v>
      </c>
      <c r="J304" t="s">
        <v>33</v>
      </c>
      <c r="K304" t="s">
        <v>58</v>
      </c>
      <c r="L304">
        <v>0</v>
      </c>
      <c r="M304" s="1">
        <v>44057</v>
      </c>
      <c r="N304" t="s">
        <v>24</v>
      </c>
      <c r="O304" t="s">
        <v>25</v>
      </c>
      <c r="Q304" s="1">
        <v>43852</v>
      </c>
    </row>
    <row r="305" spans="1:17" x14ac:dyDescent="0.35">
      <c r="A305" t="s">
        <v>323</v>
      </c>
      <c r="B305" t="s">
        <v>369</v>
      </c>
      <c r="C305" t="s">
        <v>19</v>
      </c>
      <c r="D305" s="1">
        <v>43326</v>
      </c>
      <c r="E305" s="1">
        <v>44240</v>
      </c>
      <c r="F305" t="s">
        <v>133</v>
      </c>
      <c r="G305">
        <v>1</v>
      </c>
      <c r="H305" t="s">
        <v>21</v>
      </c>
      <c r="I305" t="s">
        <v>22</v>
      </c>
      <c r="J305" t="s">
        <v>33</v>
      </c>
      <c r="K305" t="s">
        <v>58</v>
      </c>
      <c r="L305">
        <v>0</v>
      </c>
      <c r="M305" s="1">
        <v>43875</v>
      </c>
      <c r="N305" t="s">
        <v>24</v>
      </c>
      <c r="O305" t="s">
        <v>25</v>
      </c>
      <c r="Q305" s="1">
        <v>43852</v>
      </c>
    </row>
    <row r="306" spans="1:17" x14ac:dyDescent="0.35">
      <c r="A306" t="s">
        <v>323</v>
      </c>
      <c r="B306" t="s">
        <v>369</v>
      </c>
      <c r="C306" t="s">
        <v>19</v>
      </c>
      <c r="D306" s="1">
        <v>43326</v>
      </c>
      <c r="E306" s="1">
        <v>44240</v>
      </c>
      <c r="F306" t="s">
        <v>133</v>
      </c>
      <c r="G306">
        <v>1</v>
      </c>
      <c r="H306" t="s">
        <v>21</v>
      </c>
      <c r="I306" t="s">
        <v>22</v>
      </c>
      <c r="J306" t="s">
        <v>33</v>
      </c>
      <c r="K306" t="s">
        <v>58</v>
      </c>
      <c r="L306">
        <v>0</v>
      </c>
      <c r="M306" s="1">
        <v>43965</v>
      </c>
      <c r="N306" t="s">
        <v>24</v>
      </c>
      <c r="O306" t="s">
        <v>25</v>
      </c>
      <c r="Q306" s="1">
        <v>43852</v>
      </c>
    </row>
    <row r="307" spans="1:17" x14ac:dyDescent="0.35">
      <c r="A307" t="s">
        <v>323</v>
      </c>
      <c r="B307" t="s">
        <v>369</v>
      </c>
      <c r="C307" t="s">
        <v>19</v>
      </c>
      <c r="D307" s="1">
        <v>43326</v>
      </c>
      <c r="E307" s="1">
        <v>44240</v>
      </c>
      <c r="F307" t="s">
        <v>133</v>
      </c>
      <c r="G307">
        <v>1</v>
      </c>
      <c r="H307" t="s">
        <v>21</v>
      </c>
      <c r="I307" t="s">
        <v>22</v>
      </c>
      <c r="J307" t="s">
        <v>33</v>
      </c>
      <c r="K307" t="s">
        <v>58</v>
      </c>
      <c r="L307">
        <v>0</v>
      </c>
      <c r="M307" s="1">
        <v>43783</v>
      </c>
      <c r="N307" t="s">
        <v>24</v>
      </c>
      <c r="O307" t="s">
        <v>25</v>
      </c>
      <c r="Q307" s="1">
        <v>43852</v>
      </c>
    </row>
    <row r="308" spans="1:17" x14ac:dyDescent="0.35">
      <c r="A308" t="s">
        <v>323</v>
      </c>
      <c r="B308" t="s">
        <v>369</v>
      </c>
      <c r="C308" t="s">
        <v>19</v>
      </c>
      <c r="D308" s="1">
        <v>43326</v>
      </c>
      <c r="E308" s="1">
        <v>44240</v>
      </c>
      <c r="F308" t="s">
        <v>133</v>
      </c>
      <c r="G308">
        <v>1</v>
      </c>
      <c r="H308" t="s">
        <v>21</v>
      </c>
      <c r="I308" t="s">
        <v>22</v>
      </c>
      <c r="J308" t="s">
        <v>33</v>
      </c>
      <c r="K308" t="s">
        <v>58</v>
      </c>
      <c r="L308">
        <v>0</v>
      </c>
      <c r="M308" s="1">
        <v>43418</v>
      </c>
      <c r="N308" t="s">
        <v>24</v>
      </c>
      <c r="O308" t="s">
        <v>25</v>
      </c>
      <c r="Q308" s="1">
        <v>43852</v>
      </c>
    </row>
    <row r="309" spans="1:17" x14ac:dyDescent="0.35">
      <c r="A309" t="s">
        <v>323</v>
      </c>
      <c r="B309" t="s">
        <v>369</v>
      </c>
      <c r="C309" t="s">
        <v>19</v>
      </c>
      <c r="D309" s="1">
        <v>43326</v>
      </c>
      <c r="E309" s="1">
        <v>44240</v>
      </c>
      <c r="F309" t="s">
        <v>133</v>
      </c>
      <c r="G309">
        <v>1</v>
      </c>
      <c r="H309" t="s">
        <v>21</v>
      </c>
      <c r="I309" t="s">
        <v>22</v>
      </c>
      <c r="J309" t="s">
        <v>33</v>
      </c>
      <c r="K309" t="s">
        <v>58</v>
      </c>
      <c r="L309">
        <v>0</v>
      </c>
      <c r="M309" s="1">
        <v>43510</v>
      </c>
      <c r="N309" t="s">
        <v>24</v>
      </c>
      <c r="O309" t="s">
        <v>25</v>
      </c>
      <c r="Q309" s="1">
        <v>43852</v>
      </c>
    </row>
    <row r="310" spans="1:17" x14ac:dyDescent="0.35">
      <c r="A310" t="s">
        <v>323</v>
      </c>
      <c r="B310" t="s">
        <v>369</v>
      </c>
      <c r="C310" t="s">
        <v>19</v>
      </c>
      <c r="D310" s="1">
        <v>43326</v>
      </c>
      <c r="E310" s="1">
        <v>44240</v>
      </c>
      <c r="F310" t="s">
        <v>133</v>
      </c>
      <c r="G310">
        <v>1</v>
      </c>
      <c r="H310" t="s">
        <v>21</v>
      </c>
      <c r="I310" t="s">
        <v>22</v>
      </c>
      <c r="J310" t="s">
        <v>33</v>
      </c>
      <c r="K310" t="s">
        <v>58</v>
      </c>
      <c r="L310">
        <v>0</v>
      </c>
      <c r="M310" s="1">
        <v>43599</v>
      </c>
      <c r="N310" t="s">
        <v>24</v>
      </c>
      <c r="O310" t="s">
        <v>25</v>
      </c>
      <c r="Q310" s="1">
        <v>43852</v>
      </c>
    </row>
    <row r="311" spans="1:17" x14ac:dyDescent="0.35">
      <c r="A311" t="s">
        <v>323</v>
      </c>
      <c r="B311" t="s">
        <v>369</v>
      </c>
      <c r="C311" t="s">
        <v>19</v>
      </c>
      <c r="D311" s="1">
        <v>43326</v>
      </c>
      <c r="E311" s="1">
        <v>44240</v>
      </c>
      <c r="F311" t="s">
        <v>133</v>
      </c>
      <c r="G311">
        <v>1</v>
      </c>
      <c r="H311" t="s">
        <v>21</v>
      </c>
      <c r="I311" t="s">
        <v>22</v>
      </c>
      <c r="J311" t="s">
        <v>33</v>
      </c>
      <c r="K311" t="s">
        <v>58</v>
      </c>
      <c r="L311">
        <v>0</v>
      </c>
      <c r="M311" s="1">
        <v>43691</v>
      </c>
      <c r="N311" t="s">
        <v>24</v>
      </c>
      <c r="O311" t="s">
        <v>25</v>
      </c>
      <c r="Q311" s="1">
        <v>43852</v>
      </c>
    </row>
    <row r="312" spans="1:17" x14ac:dyDescent="0.35">
      <c r="A312" t="s">
        <v>323</v>
      </c>
      <c r="B312" t="s">
        <v>369</v>
      </c>
      <c r="C312" t="s">
        <v>19</v>
      </c>
      <c r="D312" s="1">
        <v>43326</v>
      </c>
      <c r="E312" s="1">
        <v>44240</v>
      </c>
      <c r="F312" t="s">
        <v>133</v>
      </c>
      <c r="G312">
        <v>1</v>
      </c>
      <c r="H312" t="s">
        <v>21</v>
      </c>
      <c r="I312" t="s">
        <v>22</v>
      </c>
      <c r="J312" t="s">
        <v>33</v>
      </c>
      <c r="K312" t="s">
        <v>58</v>
      </c>
      <c r="L312">
        <v>0</v>
      </c>
      <c r="M312" s="1">
        <v>43326</v>
      </c>
      <c r="N312" t="s">
        <v>24</v>
      </c>
      <c r="O312" t="s">
        <v>25</v>
      </c>
      <c r="Q312" s="1">
        <v>43852</v>
      </c>
    </row>
    <row r="313" spans="1:17" x14ac:dyDescent="0.35">
      <c r="A313" t="s">
        <v>323</v>
      </c>
      <c r="B313" t="s">
        <v>370</v>
      </c>
      <c r="C313" t="s">
        <v>19</v>
      </c>
      <c r="D313" s="1">
        <v>43368</v>
      </c>
      <c r="E313" s="1">
        <v>44098</v>
      </c>
      <c r="F313" t="s">
        <v>133</v>
      </c>
      <c r="G313">
        <v>1</v>
      </c>
      <c r="H313" t="s">
        <v>21</v>
      </c>
      <c r="I313" t="s">
        <v>22</v>
      </c>
      <c r="J313" t="s">
        <v>33</v>
      </c>
      <c r="K313" t="s">
        <v>58</v>
      </c>
      <c r="L313">
        <v>65412.72</v>
      </c>
      <c r="M313" s="1">
        <v>43915</v>
      </c>
      <c r="N313" t="s">
        <v>24</v>
      </c>
      <c r="O313" t="s">
        <v>25</v>
      </c>
      <c r="Q313" s="1">
        <v>43852</v>
      </c>
    </row>
    <row r="314" spans="1:17" x14ac:dyDescent="0.35">
      <c r="A314" t="s">
        <v>323</v>
      </c>
      <c r="B314" t="s">
        <v>370</v>
      </c>
      <c r="C314" t="s">
        <v>19</v>
      </c>
      <c r="D314" s="1">
        <v>43368</v>
      </c>
      <c r="E314" s="1">
        <v>44098</v>
      </c>
      <c r="F314" t="s">
        <v>133</v>
      </c>
      <c r="G314">
        <v>1</v>
      </c>
      <c r="H314" t="s">
        <v>21</v>
      </c>
      <c r="I314" t="s">
        <v>22</v>
      </c>
      <c r="J314" t="s">
        <v>33</v>
      </c>
      <c r="K314" t="s">
        <v>58</v>
      </c>
      <c r="L314">
        <v>83253.179999999993</v>
      </c>
      <c r="M314" s="1">
        <v>43459</v>
      </c>
      <c r="N314" t="s">
        <v>24</v>
      </c>
      <c r="O314" t="s">
        <v>25</v>
      </c>
      <c r="Q314" s="1">
        <v>43852</v>
      </c>
    </row>
    <row r="315" spans="1:17" x14ac:dyDescent="0.35">
      <c r="A315" t="s">
        <v>323</v>
      </c>
      <c r="B315" t="s">
        <v>370</v>
      </c>
      <c r="C315" t="s">
        <v>19</v>
      </c>
      <c r="D315" s="1">
        <v>43368</v>
      </c>
      <c r="E315" s="1">
        <v>44098</v>
      </c>
      <c r="F315" t="s">
        <v>133</v>
      </c>
      <c r="G315">
        <v>1</v>
      </c>
      <c r="H315" t="s">
        <v>21</v>
      </c>
      <c r="I315" t="s">
        <v>22</v>
      </c>
      <c r="J315" t="s">
        <v>33</v>
      </c>
      <c r="K315" t="s">
        <v>58</v>
      </c>
      <c r="L315">
        <v>83253.179999999993</v>
      </c>
      <c r="M315" s="1">
        <v>43549</v>
      </c>
      <c r="N315" t="s">
        <v>24</v>
      </c>
      <c r="O315" t="s">
        <v>25</v>
      </c>
      <c r="Q315" s="1">
        <v>43852</v>
      </c>
    </row>
    <row r="316" spans="1:17" x14ac:dyDescent="0.35">
      <c r="A316" t="s">
        <v>323</v>
      </c>
      <c r="B316" t="s">
        <v>370</v>
      </c>
      <c r="C316" t="s">
        <v>19</v>
      </c>
      <c r="D316" s="1">
        <v>43368</v>
      </c>
      <c r="E316" s="1">
        <v>44098</v>
      </c>
      <c r="F316" t="s">
        <v>133</v>
      </c>
      <c r="G316">
        <v>1</v>
      </c>
      <c r="H316" t="s">
        <v>21</v>
      </c>
      <c r="I316" t="s">
        <v>22</v>
      </c>
      <c r="J316" t="s">
        <v>33</v>
      </c>
      <c r="K316" t="s">
        <v>58</v>
      </c>
      <c r="L316">
        <v>83253.179999999993</v>
      </c>
      <c r="M316" s="1">
        <v>43641</v>
      </c>
      <c r="N316" t="s">
        <v>24</v>
      </c>
      <c r="O316" t="s">
        <v>25</v>
      </c>
      <c r="Q316" s="1">
        <v>43852</v>
      </c>
    </row>
    <row r="317" spans="1:17" x14ac:dyDescent="0.35">
      <c r="A317" t="s">
        <v>323</v>
      </c>
      <c r="B317" t="s">
        <v>370</v>
      </c>
      <c r="C317" t="s">
        <v>19</v>
      </c>
      <c r="D317" s="1">
        <v>43368</v>
      </c>
      <c r="E317" s="1">
        <v>44098</v>
      </c>
      <c r="F317" t="s">
        <v>133</v>
      </c>
      <c r="G317">
        <v>1</v>
      </c>
      <c r="H317" t="s">
        <v>21</v>
      </c>
      <c r="I317" t="s">
        <v>22</v>
      </c>
      <c r="J317" t="s">
        <v>33</v>
      </c>
      <c r="K317" t="s">
        <v>58</v>
      </c>
      <c r="L317">
        <v>83253.179999999993</v>
      </c>
      <c r="M317" s="1">
        <v>43733</v>
      </c>
      <c r="N317" t="s">
        <v>24</v>
      </c>
      <c r="O317" t="s">
        <v>25</v>
      </c>
      <c r="Q317" s="1">
        <v>43852</v>
      </c>
    </row>
    <row r="318" spans="1:17" x14ac:dyDescent="0.35">
      <c r="A318" t="s">
        <v>323</v>
      </c>
      <c r="B318" t="s">
        <v>370</v>
      </c>
      <c r="C318" t="s">
        <v>19</v>
      </c>
      <c r="D318" s="1">
        <v>43368</v>
      </c>
      <c r="E318" s="1">
        <v>44098</v>
      </c>
      <c r="F318" t="s">
        <v>133</v>
      </c>
      <c r="G318">
        <v>1</v>
      </c>
      <c r="H318" t="s">
        <v>21</v>
      </c>
      <c r="I318" t="s">
        <v>22</v>
      </c>
      <c r="J318" t="s">
        <v>33</v>
      </c>
      <c r="K318" t="s">
        <v>58</v>
      </c>
      <c r="L318">
        <v>83253.179999999993</v>
      </c>
      <c r="M318" s="1">
        <v>43824</v>
      </c>
      <c r="N318" t="s">
        <v>24</v>
      </c>
      <c r="O318" t="s">
        <v>25</v>
      </c>
      <c r="Q318" s="1">
        <v>43852</v>
      </c>
    </row>
    <row r="319" spans="1:17" x14ac:dyDescent="0.35">
      <c r="A319" t="s">
        <v>323</v>
      </c>
      <c r="B319" t="s">
        <v>370</v>
      </c>
      <c r="C319" t="s">
        <v>19</v>
      </c>
      <c r="D319" s="1">
        <v>43368</v>
      </c>
      <c r="E319" s="1">
        <v>44098</v>
      </c>
      <c r="F319" t="s">
        <v>133</v>
      </c>
      <c r="G319">
        <v>1</v>
      </c>
      <c r="H319" t="s">
        <v>21</v>
      </c>
      <c r="I319" t="s">
        <v>22</v>
      </c>
      <c r="J319" t="s">
        <v>33</v>
      </c>
      <c r="K319" t="s">
        <v>58</v>
      </c>
      <c r="L319">
        <v>112986.38</v>
      </c>
      <c r="M319" s="1">
        <v>43368</v>
      </c>
      <c r="N319" t="s">
        <v>24</v>
      </c>
      <c r="O319" t="s">
        <v>25</v>
      </c>
      <c r="Q319" s="1">
        <v>43852</v>
      </c>
    </row>
    <row r="320" spans="1:17" x14ac:dyDescent="0.35">
      <c r="A320" t="s">
        <v>323</v>
      </c>
      <c r="B320" t="s">
        <v>370</v>
      </c>
      <c r="C320" t="s">
        <v>19</v>
      </c>
      <c r="D320" s="1">
        <v>43368</v>
      </c>
      <c r="E320" s="1">
        <v>44098</v>
      </c>
      <c r="F320" t="s">
        <v>133</v>
      </c>
      <c r="G320">
        <v>1</v>
      </c>
      <c r="H320" t="s">
        <v>21</v>
      </c>
      <c r="I320" t="s">
        <v>22</v>
      </c>
      <c r="J320" t="s">
        <v>33</v>
      </c>
      <c r="K320" t="s">
        <v>58</v>
      </c>
      <c r="L320">
        <v>0</v>
      </c>
      <c r="M320" s="1">
        <v>43915</v>
      </c>
      <c r="N320" t="s">
        <v>24</v>
      </c>
      <c r="O320" t="s">
        <v>25</v>
      </c>
      <c r="Q320" s="1">
        <v>43852</v>
      </c>
    </row>
    <row r="321" spans="1:17" x14ac:dyDescent="0.35">
      <c r="A321" t="s">
        <v>323</v>
      </c>
      <c r="B321" t="s">
        <v>370</v>
      </c>
      <c r="C321" t="s">
        <v>19</v>
      </c>
      <c r="D321" s="1">
        <v>43368</v>
      </c>
      <c r="E321" s="1">
        <v>44098</v>
      </c>
      <c r="F321" t="s">
        <v>133</v>
      </c>
      <c r="G321">
        <v>1</v>
      </c>
      <c r="H321" t="s">
        <v>21</v>
      </c>
      <c r="I321" t="s">
        <v>22</v>
      </c>
      <c r="J321" t="s">
        <v>33</v>
      </c>
      <c r="K321" t="s">
        <v>58</v>
      </c>
      <c r="L321">
        <v>0</v>
      </c>
      <c r="M321" s="1">
        <v>43459</v>
      </c>
      <c r="N321" t="s">
        <v>24</v>
      </c>
      <c r="O321" t="s">
        <v>25</v>
      </c>
      <c r="Q321" s="1">
        <v>43852</v>
      </c>
    </row>
    <row r="322" spans="1:17" x14ac:dyDescent="0.35">
      <c r="A322" t="s">
        <v>323</v>
      </c>
      <c r="B322" t="s">
        <v>370</v>
      </c>
      <c r="C322" t="s">
        <v>19</v>
      </c>
      <c r="D322" s="1">
        <v>43368</v>
      </c>
      <c r="E322" s="1">
        <v>44098</v>
      </c>
      <c r="F322" t="s">
        <v>133</v>
      </c>
      <c r="G322">
        <v>1</v>
      </c>
      <c r="H322" t="s">
        <v>21</v>
      </c>
      <c r="I322" t="s">
        <v>22</v>
      </c>
      <c r="J322" t="s">
        <v>33</v>
      </c>
      <c r="K322" t="s">
        <v>58</v>
      </c>
      <c r="L322">
        <v>0</v>
      </c>
      <c r="M322" s="1">
        <v>43549</v>
      </c>
      <c r="N322" t="s">
        <v>24</v>
      </c>
      <c r="O322" t="s">
        <v>25</v>
      </c>
      <c r="Q322" s="1">
        <v>43852</v>
      </c>
    </row>
    <row r="323" spans="1:17" x14ac:dyDescent="0.35">
      <c r="A323" t="s">
        <v>323</v>
      </c>
      <c r="B323" t="s">
        <v>370</v>
      </c>
      <c r="C323" t="s">
        <v>19</v>
      </c>
      <c r="D323" s="1">
        <v>43368</v>
      </c>
      <c r="E323" s="1">
        <v>44098</v>
      </c>
      <c r="F323" t="s">
        <v>133</v>
      </c>
      <c r="G323">
        <v>1</v>
      </c>
      <c r="H323" t="s">
        <v>21</v>
      </c>
      <c r="I323" t="s">
        <v>22</v>
      </c>
      <c r="J323" t="s">
        <v>33</v>
      </c>
      <c r="K323" t="s">
        <v>58</v>
      </c>
      <c r="L323">
        <v>0</v>
      </c>
      <c r="M323" s="1">
        <v>43641</v>
      </c>
      <c r="N323" t="s">
        <v>24</v>
      </c>
      <c r="O323" t="s">
        <v>25</v>
      </c>
      <c r="Q323" s="1">
        <v>43852</v>
      </c>
    </row>
    <row r="324" spans="1:17" x14ac:dyDescent="0.35">
      <c r="A324" t="s">
        <v>323</v>
      </c>
      <c r="B324" t="s">
        <v>370</v>
      </c>
      <c r="C324" t="s">
        <v>19</v>
      </c>
      <c r="D324" s="1">
        <v>43368</v>
      </c>
      <c r="E324" s="1">
        <v>44098</v>
      </c>
      <c r="F324" t="s">
        <v>133</v>
      </c>
      <c r="G324">
        <v>1</v>
      </c>
      <c r="H324" t="s">
        <v>21</v>
      </c>
      <c r="I324" t="s">
        <v>22</v>
      </c>
      <c r="J324" t="s">
        <v>33</v>
      </c>
      <c r="K324" t="s">
        <v>58</v>
      </c>
      <c r="L324">
        <v>0</v>
      </c>
      <c r="M324" s="1">
        <v>43733</v>
      </c>
      <c r="N324" t="s">
        <v>24</v>
      </c>
      <c r="O324" t="s">
        <v>25</v>
      </c>
      <c r="Q324" s="1">
        <v>43852</v>
      </c>
    </row>
    <row r="325" spans="1:17" x14ac:dyDescent="0.35">
      <c r="A325" t="s">
        <v>323</v>
      </c>
      <c r="B325" t="s">
        <v>370</v>
      </c>
      <c r="C325" t="s">
        <v>19</v>
      </c>
      <c r="D325" s="1">
        <v>43368</v>
      </c>
      <c r="E325" s="1">
        <v>44098</v>
      </c>
      <c r="F325" t="s">
        <v>133</v>
      </c>
      <c r="G325">
        <v>1</v>
      </c>
      <c r="H325" t="s">
        <v>21</v>
      </c>
      <c r="I325" t="s">
        <v>22</v>
      </c>
      <c r="J325" t="s">
        <v>33</v>
      </c>
      <c r="K325" t="s">
        <v>58</v>
      </c>
      <c r="L325">
        <v>0</v>
      </c>
      <c r="M325" s="1">
        <v>43824</v>
      </c>
      <c r="N325" t="s">
        <v>24</v>
      </c>
      <c r="O325" t="s">
        <v>25</v>
      </c>
      <c r="Q325" s="1">
        <v>43852</v>
      </c>
    </row>
    <row r="326" spans="1:17" x14ac:dyDescent="0.35">
      <c r="A326" t="s">
        <v>323</v>
      </c>
      <c r="B326" t="s">
        <v>370</v>
      </c>
      <c r="C326" t="s">
        <v>19</v>
      </c>
      <c r="D326" s="1">
        <v>43368</v>
      </c>
      <c r="E326" s="1">
        <v>44098</v>
      </c>
      <c r="F326" t="s">
        <v>133</v>
      </c>
      <c r="G326">
        <v>1</v>
      </c>
      <c r="H326" t="s">
        <v>21</v>
      </c>
      <c r="I326" t="s">
        <v>22</v>
      </c>
      <c r="J326" t="s">
        <v>33</v>
      </c>
      <c r="K326" t="s">
        <v>58</v>
      </c>
      <c r="L326">
        <v>0</v>
      </c>
      <c r="M326" s="1">
        <v>43368</v>
      </c>
      <c r="N326" t="s">
        <v>24</v>
      </c>
      <c r="O326" t="s">
        <v>25</v>
      </c>
      <c r="Q326" s="1">
        <v>43852</v>
      </c>
    </row>
    <row r="327" spans="1:17" x14ac:dyDescent="0.35">
      <c r="A327" t="s">
        <v>323</v>
      </c>
      <c r="B327" t="s">
        <v>371</v>
      </c>
      <c r="C327" t="s">
        <v>31</v>
      </c>
      <c r="D327" s="1">
        <v>43393</v>
      </c>
      <c r="E327" s="1">
        <v>43574</v>
      </c>
      <c r="F327" t="s">
        <v>133</v>
      </c>
      <c r="G327">
        <v>1</v>
      </c>
      <c r="H327" t="s">
        <v>21</v>
      </c>
      <c r="I327" t="s">
        <v>22</v>
      </c>
      <c r="J327" t="s">
        <v>33</v>
      </c>
      <c r="K327" t="s">
        <v>58</v>
      </c>
      <c r="L327">
        <v>101037</v>
      </c>
      <c r="M327" s="1">
        <v>43393</v>
      </c>
      <c r="N327" t="s">
        <v>24</v>
      </c>
      <c r="O327" t="s">
        <v>25</v>
      </c>
      <c r="Q327" s="1">
        <v>43852</v>
      </c>
    </row>
    <row r="328" spans="1:17" x14ac:dyDescent="0.35">
      <c r="A328" t="s">
        <v>323</v>
      </c>
      <c r="B328" t="s">
        <v>372</v>
      </c>
      <c r="C328" t="s">
        <v>31</v>
      </c>
      <c r="D328" s="1">
        <v>43474</v>
      </c>
      <c r="E328" s="1">
        <v>43654</v>
      </c>
      <c r="F328" t="s">
        <v>133</v>
      </c>
      <c r="G328">
        <v>1</v>
      </c>
      <c r="H328" t="s">
        <v>21</v>
      </c>
      <c r="I328" t="s">
        <v>22</v>
      </c>
      <c r="J328" t="s">
        <v>33</v>
      </c>
      <c r="K328" t="s">
        <v>58</v>
      </c>
      <c r="L328">
        <v>16455</v>
      </c>
      <c r="M328" s="1">
        <v>43474</v>
      </c>
      <c r="N328" t="s">
        <v>24</v>
      </c>
      <c r="O328" t="s">
        <v>25</v>
      </c>
      <c r="Q328" s="1">
        <v>43852</v>
      </c>
    </row>
    <row r="329" spans="1:17" x14ac:dyDescent="0.35">
      <c r="A329" t="s">
        <v>323</v>
      </c>
      <c r="B329" t="s">
        <v>372</v>
      </c>
      <c r="C329" t="s">
        <v>31</v>
      </c>
      <c r="D329" s="1">
        <v>43474</v>
      </c>
      <c r="E329" s="1">
        <v>43654</v>
      </c>
      <c r="F329" t="s">
        <v>133</v>
      </c>
      <c r="G329">
        <v>1</v>
      </c>
      <c r="H329" t="s">
        <v>21</v>
      </c>
      <c r="I329" t="s">
        <v>22</v>
      </c>
      <c r="J329" t="s">
        <v>33</v>
      </c>
      <c r="K329" t="s">
        <v>58</v>
      </c>
      <c r="L329">
        <v>0</v>
      </c>
      <c r="M329" s="1">
        <v>43474</v>
      </c>
      <c r="N329" t="s">
        <v>24</v>
      </c>
      <c r="O329" t="s">
        <v>25</v>
      </c>
      <c r="Q329" s="1">
        <v>43852</v>
      </c>
    </row>
    <row r="330" spans="1:17" x14ac:dyDescent="0.35">
      <c r="A330" t="s">
        <v>323</v>
      </c>
      <c r="B330" t="s">
        <v>373</v>
      </c>
      <c r="C330" t="s">
        <v>19</v>
      </c>
      <c r="D330" s="1">
        <v>43531</v>
      </c>
      <c r="E330" s="1">
        <v>43988</v>
      </c>
      <c r="F330" t="s">
        <v>133</v>
      </c>
      <c r="G330">
        <v>1</v>
      </c>
      <c r="H330" t="s">
        <v>21</v>
      </c>
      <c r="I330" t="s">
        <v>22</v>
      </c>
      <c r="J330" t="s">
        <v>33</v>
      </c>
      <c r="K330" t="s">
        <v>58</v>
      </c>
      <c r="L330">
        <v>11360</v>
      </c>
      <c r="M330" s="1">
        <v>43531</v>
      </c>
      <c r="N330" t="s">
        <v>24</v>
      </c>
      <c r="O330" t="s">
        <v>25</v>
      </c>
      <c r="Q330" s="1">
        <v>43852</v>
      </c>
    </row>
    <row r="331" spans="1:17" x14ac:dyDescent="0.35">
      <c r="A331" t="s">
        <v>323</v>
      </c>
      <c r="B331" t="s">
        <v>374</v>
      </c>
      <c r="C331" t="s">
        <v>31</v>
      </c>
      <c r="D331" s="1">
        <v>43551</v>
      </c>
      <c r="E331" s="1">
        <v>43734</v>
      </c>
      <c r="F331" t="s">
        <v>133</v>
      </c>
      <c r="G331">
        <v>1</v>
      </c>
      <c r="H331" t="s">
        <v>21</v>
      </c>
      <c r="I331" t="s">
        <v>22</v>
      </c>
      <c r="J331" t="s">
        <v>33</v>
      </c>
      <c r="K331" t="s">
        <v>58</v>
      </c>
      <c r="L331">
        <v>67102</v>
      </c>
      <c r="M331" s="1">
        <v>43551</v>
      </c>
      <c r="N331" t="s">
        <v>24</v>
      </c>
      <c r="O331" t="s">
        <v>25</v>
      </c>
      <c r="Q331" s="1">
        <v>43852</v>
      </c>
    </row>
    <row r="332" spans="1:17" x14ac:dyDescent="0.35">
      <c r="A332" t="s">
        <v>323</v>
      </c>
      <c r="B332" t="s">
        <v>374</v>
      </c>
      <c r="C332" t="s">
        <v>31</v>
      </c>
      <c r="D332" s="1">
        <v>43551</v>
      </c>
      <c r="E332" s="1">
        <v>43734</v>
      </c>
      <c r="F332" t="s">
        <v>133</v>
      </c>
      <c r="G332">
        <v>1</v>
      </c>
      <c r="H332" t="s">
        <v>21</v>
      </c>
      <c r="I332" t="s">
        <v>22</v>
      </c>
      <c r="J332" t="s">
        <v>33</v>
      </c>
      <c r="K332" t="s">
        <v>58</v>
      </c>
      <c r="L332">
        <v>0</v>
      </c>
      <c r="M332" s="1">
        <v>43551</v>
      </c>
      <c r="N332" t="s">
        <v>24</v>
      </c>
      <c r="O332" t="s">
        <v>25</v>
      </c>
      <c r="Q332" s="1">
        <v>43852</v>
      </c>
    </row>
    <row r="333" spans="1:17" x14ac:dyDescent="0.35">
      <c r="A333" t="s">
        <v>323</v>
      </c>
      <c r="B333" t="s">
        <v>375</v>
      </c>
      <c r="C333" t="s">
        <v>19</v>
      </c>
      <c r="D333" s="1">
        <v>43549</v>
      </c>
      <c r="E333" s="1">
        <v>44279</v>
      </c>
      <c r="F333" t="s">
        <v>133</v>
      </c>
      <c r="G333">
        <v>1</v>
      </c>
      <c r="H333" t="s">
        <v>21</v>
      </c>
      <c r="I333" t="s">
        <v>22</v>
      </c>
      <c r="J333" t="s">
        <v>33</v>
      </c>
      <c r="K333" t="s">
        <v>58</v>
      </c>
      <c r="L333">
        <v>120474.73</v>
      </c>
      <c r="M333" s="1">
        <v>44173</v>
      </c>
      <c r="N333" t="s">
        <v>24</v>
      </c>
      <c r="O333" t="s">
        <v>25</v>
      </c>
      <c r="Q333" s="1">
        <v>43852</v>
      </c>
    </row>
    <row r="334" spans="1:17" x14ac:dyDescent="0.35">
      <c r="A334" t="s">
        <v>323</v>
      </c>
      <c r="B334" t="s">
        <v>375</v>
      </c>
      <c r="C334" t="s">
        <v>19</v>
      </c>
      <c r="D334" s="1">
        <v>43549</v>
      </c>
      <c r="E334" s="1">
        <v>44279</v>
      </c>
      <c r="F334" t="s">
        <v>133</v>
      </c>
      <c r="G334">
        <v>1</v>
      </c>
      <c r="H334" t="s">
        <v>21</v>
      </c>
      <c r="I334" t="s">
        <v>22</v>
      </c>
      <c r="J334" t="s">
        <v>33</v>
      </c>
      <c r="K334" t="s">
        <v>58</v>
      </c>
      <c r="L334">
        <v>120474.73</v>
      </c>
      <c r="M334" s="1">
        <v>44173</v>
      </c>
      <c r="N334" t="s">
        <v>24</v>
      </c>
      <c r="O334" t="s">
        <v>25</v>
      </c>
      <c r="Q334" s="1">
        <v>43852</v>
      </c>
    </row>
    <row r="335" spans="1:17" x14ac:dyDescent="0.35">
      <c r="A335" t="s">
        <v>323</v>
      </c>
      <c r="B335" t="s">
        <v>375</v>
      </c>
      <c r="C335" t="s">
        <v>19</v>
      </c>
      <c r="D335" s="1">
        <v>43549</v>
      </c>
      <c r="E335" s="1">
        <v>44279</v>
      </c>
      <c r="F335" t="s">
        <v>133</v>
      </c>
      <c r="G335">
        <v>1</v>
      </c>
      <c r="H335" t="s">
        <v>21</v>
      </c>
      <c r="I335" t="s">
        <v>22</v>
      </c>
      <c r="J335" t="s">
        <v>33</v>
      </c>
      <c r="K335" t="s">
        <v>58</v>
      </c>
      <c r="L335">
        <v>153332.03</v>
      </c>
      <c r="M335" s="1">
        <v>43861</v>
      </c>
      <c r="N335" t="s">
        <v>24</v>
      </c>
      <c r="O335" t="s">
        <v>25</v>
      </c>
      <c r="Q335" s="1">
        <v>43852</v>
      </c>
    </row>
    <row r="336" spans="1:17" x14ac:dyDescent="0.35">
      <c r="A336" t="s">
        <v>323</v>
      </c>
      <c r="B336" t="s">
        <v>375</v>
      </c>
      <c r="C336" t="s">
        <v>19</v>
      </c>
      <c r="D336" s="1">
        <v>43549</v>
      </c>
      <c r="E336" s="1">
        <v>44279</v>
      </c>
      <c r="F336" t="s">
        <v>133</v>
      </c>
      <c r="G336">
        <v>1</v>
      </c>
      <c r="H336" t="s">
        <v>21</v>
      </c>
      <c r="I336" t="s">
        <v>22</v>
      </c>
      <c r="J336" t="s">
        <v>33</v>
      </c>
      <c r="K336" t="s">
        <v>58</v>
      </c>
      <c r="L336">
        <v>153332.03</v>
      </c>
      <c r="M336" s="1">
        <v>43965</v>
      </c>
      <c r="N336" t="s">
        <v>24</v>
      </c>
      <c r="O336" t="s">
        <v>25</v>
      </c>
      <c r="Q336" s="1">
        <v>43852</v>
      </c>
    </row>
    <row r="337" spans="1:17" x14ac:dyDescent="0.35">
      <c r="A337" t="s">
        <v>323</v>
      </c>
      <c r="B337" t="s">
        <v>375</v>
      </c>
      <c r="C337" t="s">
        <v>19</v>
      </c>
      <c r="D337" s="1">
        <v>43549</v>
      </c>
      <c r="E337" s="1">
        <v>44279</v>
      </c>
      <c r="F337" t="s">
        <v>133</v>
      </c>
      <c r="G337">
        <v>1</v>
      </c>
      <c r="H337" t="s">
        <v>21</v>
      </c>
      <c r="I337" t="s">
        <v>22</v>
      </c>
      <c r="J337" t="s">
        <v>33</v>
      </c>
      <c r="K337" t="s">
        <v>58</v>
      </c>
      <c r="L337">
        <v>153332.03</v>
      </c>
      <c r="M337" s="1">
        <v>44069</v>
      </c>
      <c r="N337" t="s">
        <v>24</v>
      </c>
      <c r="O337" t="s">
        <v>25</v>
      </c>
      <c r="Q337" s="1">
        <v>43852</v>
      </c>
    </row>
    <row r="338" spans="1:17" x14ac:dyDescent="0.35">
      <c r="A338" t="s">
        <v>323</v>
      </c>
      <c r="B338" t="s">
        <v>375</v>
      </c>
      <c r="C338" t="s">
        <v>19</v>
      </c>
      <c r="D338" s="1">
        <v>43549</v>
      </c>
      <c r="E338" s="1">
        <v>44279</v>
      </c>
      <c r="F338" t="s">
        <v>133</v>
      </c>
      <c r="G338">
        <v>1</v>
      </c>
      <c r="H338" t="s">
        <v>21</v>
      </c>
      <c r="I338" t="s">
        <v>22</v>
      </c>
      <c r="J338" t="s">
        <v>33</v>
      </c>
      <c r="K338" t="s">
        <v>58</v>
      </c>
      <c r="L338">
        <v>153332.03</v>
      </c>
      <c r="M338" s="1">
        <v>43653</v>
      </c>
      <c r="N338" t="s">
        <v>24</v>
      </c>
      <c r="O338" t="s">
        <v>25</v>
      </c>
      <c r="Q338" s="1">
        <v>43852</v>
      </c>
    </row>
    <row r="339" spans="1:17" x14ac:dyDescent="0.35">
      <c r="A339" t="s">
        <v>323</v>
      </c>
      <c r="B339" t="s">
        <v>375</v>
      </c>
      <c r="C339" t="s">
        <v>19</v>
      </c>
      <c r="D339" s="1">
        <v>43549</v>
      </c>
      <c r="E339" s="1">
        <v>44279</v>
      </c>
      <c r="F339" t="s">
        <v>133</v>
      </c>
      <c r="G339">
        <v>1</v>
      </c>
      <c r="H339" t="s">
        <v>21</v>
      </c>
      <c r="I339" t="s">
        <v>22</v>
      </c>
      <c r="J339" t="s">
        <v>33</v>
      </c>
      <c r="K339" t="s">
        <v>58</v>
      </c>
      <c r="L339">
        <v>153332.03</v>
      </c>
      <c r="M339" s="1">
        <v>43757</v>
      </c>
      <c r="N339" t="s">
        <v>24</v>
      </c>
      <c r="O339" t="s">
        <v>25</v>
      </c>
      <c r="Q339" s="1">
        <v>43852</v>
      </c>
    </row>
    <row r="340" spans="1:17" x14ac:dyDescent="0.35">
      <c r="A340" t="s">
        <v>323</v>
      </c>
      <c r="B340" t="s">
        <v>375</v>
      </c>
      <c r="C340" t="s">
        <v>19</v>
      </c>
      <c r="D340" s="1">
        <v>43549</v>
      </c>
      <c r="E340" s="1">
        <v>44279</v>
      </c>
      <c r="F340" t="s">
        <v>133</v>
      </c>
      <c r="G340">
        <v>1</v>
      </c>
      <c r="H340" t="s">
        <v>21</v>
      </c>
      <c r="I340" t="s">
        <v>22</v>
      </c>
      <c r="J340" t="s">
        <v>33</v>
      </c>
      <c r="K340" t="s">
        <v>58</v>
      </c>
      <c r="L340">
        <v>208093.46</v>
      </c>
      <c r="M340" s="1">
        <v>43549</v>
      </c>
      <c r="N340" t="s">
        <v>24</v>
      </c>
      <c r="O340" t="s">
        <v>25</v>
      </c>
      <c r="Q340" s="1">
        <v>43852</v>
      </c>
    </row>
    <row r="341" spans="1:17" x14ac:dyDescent="0.35">
      <c r="A341" t="s">
        <v>323</v>
      </c>
      <c r="B341" t="s">
        <v>375</v>
      </c>
      <c r="C341" t="s">
        <v>19</v>
      </c>
      <c r="D341" s="1">
        <v>43549</v>
      </c>
      <c r="E341" s="1">
        <v>44279</v>
      </c>
      <c r="F341" t="s">
        <v>133</v>
      </c>
      <c r="G341">
        <v>1</v>
      </c>
      <c r="H341" t="s">
        <v>21</v>
      </c>
      <c r="I341" t="s">
        <v>22</v>
      </c>
      <c r="J341" t="s">
        <v>33</v>
      </c>
      <c r="K341" t="s">
        <v>58</v>
      </c>
      <c r="L341">
        <v>0</v>
      </c>
      <c r="M341" s="1">
        <v>44173</v>
      </c>
      <c r="N341" t="s">
        <v>24</v>
      </c>
      <c r="O341" t="s">
        <v>25</v>
      </c>
      <c r="Q341" s="1">
        <v>43852</v>
      </c>
    </row>
    <row r="342" spans="1:17" x14ac:dyDescent="0.35">
      <c r="A342" t="s">
        <v>323</v>
      </c>
      <c r="B342" t="s">
        <v>375</v>
      </c>
      <c r="C342" t="s">
        <v>19</v>
      </c>
      <c r="D342" s="1">
        <v>43549</v>
      </c>
      <c r="E342" s="1">
        <v>44279</v>
      </c>
      <c r="F342" t="s">
        <v>133</v>
      </c>
      <c r="G342">
        <v>1</v>
      </c>
      <c r="H342" t="s">
        <v>21</v>
      </c>
      <c r="I342" t="s">
        <v>22</v>
      </c>
      <c r="J342" t="s">
        <v>33</v>
      </c>
      <c r="K342" t="s">
        <v>58</v>
      </c>
      <c r="L342">
        <v>0</v>
      </c>
      <c r="M342" s="1">
        <v>44173</v>
      </c>
      <c r="N342" t="s">
        <v>24</v>
      </c>
      <c r="O342" t="s">
        <v>25</v>
      </c>
      <c r="Q342" s="1">
        <v>43852</v>
      </c>
    </row>
    <row r="343" spans="1:17" x14ac:dyDescent="0.35">
      <c r="A343" t="s">
        <v>323</v>
      </c>
      <c r="B343" t="s">
        <v>375</v>
      </c>
      <c r="C343" t="s">
        <v>19</v>
      </c>
      <c r="D343" s="1">
        <v>43549</v>
      </c>
      <c r="E343" s="1">
        <v>44279</v>
      </c>
      <c r="F343" t="s">
        <v>133</v>
      </c>
      <c r="G343">
        <v>1</v>
      </c>
      <c r="H343" t="s">
        <v>21</v>
      </c>
      <c r="I343" t="s">
        <v>22</v>
      </c>
      <c r="J343" t="s">
        <v>33</v>
      </c>
      <c r="K343" t="s">
        <v>58</v>
      </c>
      <c r="L343">
        <v>0</v>
      </c>
      <c r="M343" s="1">
        <v>43861</v>
      </c>
      <c r="N343" t="s">
        <v>24</v>
      </c>
      <c r="O343" t="s">
        <v>25</v>
      </c>
      <c r="Q343" s="1">
        <v>43852</v>
      </c>
    </row>
    <row r="344" spans="1:17" x14ac:dyDescent="0.35">
      <c r="A344" t="s">
        <v>323</v>
      </c>
      <c r="B344" t="s">
        <v>375</v>
      </c>
      <c r="C344" t="s">
        <v>19</v>
      </c>
      <c r="D344" s="1">
        <v>43549</v>
      </c>
      <c r="E344" s="1">
        <v>44279</v>
      </c>
      <c r="F344" t="s">
        <v>133</v>
      </c>
      <c r="G344">
        <v>1</v>
      </c>
      <c r="H344" t="s">
        <v>21</v>
      </c>
      <c r="I344" t="s">
        <v>22</v>
      </c>
      <c r="J344" t="s">
        <v>33</v>
      </c>
      <c r="K344" t="s">
        <v>58</v>
      </c>
      <c r="L344">
        <v>0</v>
      </c>
      <c r="M344" s="1">
        <v>43965</v>
      </c>
      <c r="N344" t="s">
        <v>24</v>
      </c>
      <c r="O344" t="s">
        <v>25</v>
      </c>
      <c r="Q344" s="1">
        <v>43852</v>
      </c>
    </row>
    <row r="345" spans="1:17" x14ac:dyDescent="0.35">
      <c r="A345" t="s">
        <v>323</v>
      </c>
      <c r="B345" t="s">
        <v>375</v>
      </c>
      <c r="C345" t="s">
        <v>19</v>
      </c>
      <c r="D345" s="1">
        <v>43549</v>
      </c>
      <c r="E345" s="1">
        <v>44279</v>
      </c>
      <c r="F345" t="s">
        <v>133</v>
      </c>
      <c r="G345">
        <v>1</v>
      </c>
      <c r="H345" t="s">
        <v>21</v>
      </c>
      <c r="I345" t="s">
        <v>22</v>
      </c>
      <c r="J345" t="s">
        <v>33</v>
      </c>
      <c r="K345" t="s">
        <v>58</v>
      </c>
      <c r="L345">
        <v>0</v>
      </c>
      <c r="M345" s="1">
        <v>44069</v>
      </c>
      <c r="N345" t="s">
        <v>24</v>
      </c>
      <c r="O345" t="s">
        <v>25</v>
      </c>
      <c r="Q345" s="1">
        <v>43852</v>
      </c>
    </row>
    <row r="346" spans="1:17" x14ac:dyDescent="0.35">
      <c r="A346" t="s">
        <v>323</v>
      </c>
      <c r="B346" t="s">
        <v>375</v>
      </c>
      <c r="C346" t="s">
        <v>19</v>
      </c>
      <c r="D346" s="1">
        <v>43549</v>
      </c>
      <c r="E346" s="1">
        <v>44279</v>
      </c>
      <c r="F346" t="s">
        <v>133</v>
      </c>
      <c r="G346">
        <v>1</v>
      </c>
      <c r="H346" t="s">
        <v>21</v>
      </c>
      <c r="I346" t="s">
        <v>22</v>
      </c>
      <c r="J346" t="s">
        <v>33</v>
      </c>
      <c r="K346" t="s">
        <v>58</v>
      </c>
      <c r="L346">
        <v>0</v>
      </c>
      <c r="M346" s="1">
        <v>43653</v>
      </c>
      <c r="N346" t="s">
        <v>24</v>
      </c>
      <c r="O346" t="s">
        <v>25</v>
      </c>
      <c r="Q346" s="1">
        <v>43852</v>
      </c>
    </row>
    <row r="347" spans="1:17" x14ac:dyDescent="0.35">
      <c r="A347" t="s">
        <v>323</v>
      </c>
      <c r="B347" t="s">
        <v>375</v>
      </c>
      <c r="C347" t="s">
        <v>19</v>
      </c>
      <c r="D347" s="1">
        <v>43549</v>
      </c>
      <c r="E347" s="1">
        <v>44279</v>
      </c>
      <c r="F347" t="s">
        <v>133</v>
      </c>
      <c r="G347">
        <v>1</v>
      </c>
      <c r="H347" t="s">
        <v>21</v>
      </c>
      <c r="I347" t="s">
        <v>22</v>
      </c>
      <c r="J347" t="s">
        <v>33</v>
      </c>
      <c r="K347" t="s">
        <v>58</v>
      </c>
      <c r="L347">
        <v>0</v>
      </c>
      <c r="M347" s="1">
        <v>43757</v>
      </c>
      <c r="N347" t="s">
        <v>24</v>
      </c>
      <c r="O347" t="s">
        <v>25</v>
      </c>
      <c r="Q347" s="1">
        <v>43852</v>
      </c>
    </row>
    <row r="348" spans="1:17" x14ac:dyDescent="0.35">
      <c r="A348" t="s">
        <v>323</v>
      </c>
      <c r="B348" t="s">
        <v>375</v>
      </c>
      <c r="C348" t="s">
        <v>19</v>
      </c>
      <c r="D348" s="1">
        <v>43549</v>
      </c>
      <c r="E348" s="1">
        <v>44279</v>
      </c>
      <c r="F348" t="s">
        <v>133</v>
      </c>
      <c r="G348">
        <v>1</v>
      </c>
      <c r="H348" t="s">
        <v>21</v>
      </c>
      <c r="I348" t="s">
        <v>22</v>
      </c>
      <c r="J348" t="s">
        <v>33</v>
      </c>
      <c r="K348" t="s">
        <v>58</v>
      </c>
      <c r="L348">
        <v>0</v>
      </c>
      <c r="M348" s="1">
        <v>43549</v>
      </c>
      <c r="N348" t="s">
        <v>24</v>
      </c>
      <c r="O348" t="s">
        <v>25</v>
      </c>
      <c r="Q348" s="1">
        <v>43852</v>
      </c>
    </row>
    <row r="349" spans="1:17" x14ac:dyDescent="0.35">
      <c r="A349" t="s">
        <v>323</v>
      </c>
      <c r="B349" t="s">
        <v>376</v>
      </c>
      <c r="C349" t="s">
        <v>19</v>
      </c>
      <c r="D349" s="1">
        <v>43514</v>
      </c>
      <c r="E349" s="1">
        <v>43878</v>
      </c>
      <c r="F349" t="s">
        <v>133</v>
      </c>
      <c r="G349">
        <v>1</v>
      </c>
      <c r="H349" t="s">
        <v>21</v>
      </c>
      <c r="I349" t="s">
        <v>22</v>
      </c>
      <c r="J349" t="s">
        <v>33</v>
      </c>
      <c r="K349" t="s">
        <v>58</v>
      </c>
      <c r="L349">
        <v>19113.41</v>
      </c>
      <c r="M349" s="1">
        <v>43514</v>
      </c>
      <c r="N349" t="s">
        <v>24</v>
      </c>
      <c r="O349" t="s">
        <v>25</v>
      </c>
      <c r="Q349" s="1">
        <v>43852</v>
      </c>
    </row>
    <row r="350" spans="1:17" x14ac:dyDescent="0.35">
      <c r="A350" t="s">
        <v>323</v>
      </c>
      <c r="B350" t="s">
        <v>379</v>
      </c>
      <c r="C350" t="s">
        <v>19</v>
      </c>
      <c r="D350" s="1">
        <v>43326</v>
      </c>
      <c r="E350" s="1">
        <v>44240</v>
      </c>
      <c r="F350" t="s">
        <v>32</v>
      </c>
      <c r="G350">
        <v>1</v>
      </c>
      <c r="H350" t="s">
        <v>21</v>
      </c>
      <c r="I350" t="s">
        <v>22</v>
      </c>
      <c r="J350" t="s">
        <v>33</v>
      </c>
      <c r="K350" t="s">
        <v>58</v>
      </c>
      <c r="L350">
        <v>66556.88</v>
      </c>
      <c r="M350" s="1">
        <v>43326</v>
      </c>
      <c r="N350" t="s">
        <v>24</v>
      </c>
      <c r="O350" t="s">
        <v>25</v>
      </c>
      <c r="Q350" s="1">
        <v>43852</v>
      </c>
    </row>
    <row r="351" spans="1:17" x14ac:dyDescent="0.35">
      <c r="A351" t="s">
        <v>323</v>
      </c>
      <c r="B351" t="s">
        <v>380</v>
      </c>
      <c r="C351" t="s">
        <v>19</v>
      </c>
      <c r="D351" s="1">
        <v>43575</v>
      </c>
      <c r="E351" s="1">
        <v>43665</v>
      </c>
      <c r="F351" t="s">
        <v>133</v>
      </c>
      <c r="G351">
        <v>1</v>
      </c>
      <c r="H351" t="s">
        <v>21</v>
      </c>
      <c r="I351" t="s">
        <v>22</v>
      </c>
      <c r="J351" t="s">
        <v>33</v>
      </c>
      <c r="K351" t="s">
        <v>58</v>
      </c>
      <c r="L351">
        <v>40959.629999999997</v>
      </c>
      <c r="M351" s="1">
        <v>43575</v>
      </c>
      <c r="N351" t="s">
        <v>24</v>
      </c>
      <c r="O351" t="s">
        <v>23</v>
      </c>
      <c r="Q351" s="1">
        <v>43852</v>
      </c>
    </row>
    <row r="352" spans="1:17" x14ac:dyDescent="0.35">
      <c r="A352" t="s">
        <v>323</v>
      </c>
      <c r="B352" t="s">
        <v>381</v>
      </c>
      <c r="C352" t="s">
        <v>19</v>
      </c>
      <c r="D352" s="1">
        <v>43655</v>
      </c>
      <c r="E352" s="1">
        <v>43746</v>
      </c>
      <c r="F352" t="s">
        <v>133</v>
      </c>
      <c r="G352">
        <v>11</v>
      </c>
      <c r="H352" t="s">
        <v>99</v>
      </c>
      <c r="I352" t="s">
        <v>22</v>
      </c>
      <c r="J352" t="s">
        <v>33</v>
      </c>
      <c r="K352" t="s">
        <v>58</v>
      </c>
      <c r="L352">
        <v>8263.94</v>
      </c>
      <c r="M352" s="1">
        <v>43655</v>
      </c>
      <c r="N352" t="s">
        <v>24</v>
      </c>
      <c r="O352" t="s">
        <v>23</v>
      </c>
      <c r="Q352" s="1">
        <v>43852</v>
      </c>
    </row>
    <row r="353" spans="1:17" x14ac:dyDescent="0.35">
      <c r="A353" t="s">
        <v>323</v>
      </c>
      <c r="B353" t="s">
        <v>381</v>
      </c>
      <c r="C353" t="s">
        <v>19</v>
      </c>
      <c r="D353" s="1">
        <v>43655</v>
      </c>
      <c r="E353" s="1">
        <v>43746</v>
      </c>
      <c r="F353" t="s">
        <v>133</v>
      </c>
      <c r="G353">
        <v>11</v>
      </c>
      <c r="H353" t="s">
        <v>99</v>
      </c>
      <c r="I353" t="s">
        <v>22</v>
      </c>
      <c r="J353" t="s">
        <v>33</v>
      </c>
      <c r="K353" t="s">
        <v>58</v>
      </c>
      <c r="L353">
        <v>0</v>
      </c>
      <c r="M353" s="1">
        <v>43655</v>
      </c>
      <c r="N353" t="s">
        <v>24</v>
      </c>
      <c r="O353" t="s">
        <v>23</v>
      </c>
      <c r="Q353" s="1">
        <v>43852</v>
      </c>
    </row>
    <row r="354" spans="1:17" x14ac:dyDescent="0.35">
      <c r="A354" t="s">
        <v>323</v>
      </c>
      <c r="B354" t="s">
        <v>382</v>
      </c>
      <c r="C354" t="s">
        <v>19</v>
      </c>
      <c r="D354" s="1">
        <v>43735</v>
      </c>
      <c r="E354" s="1">
        <v>43916</v>
      </c>
      <c r="F354" t="s">
        <v>133</v>
      </c>
      <c r="G354">
        <v>11</v>
      </c>
      <c r="H354" t="s">
        <v>99</v>
      </c>
      <c r="I354" t="s">
        <v>22</v>
      </c>
      <c r="J354" t="s">
        <v>33</v>
      </c>
      <c r="K354" t="s">
        <v>58</v>
      </c>
      <c r="L354">
        <v>67102.13</v>
      </c>
      <c r="M354" s="1">
        <v>43735</v>
      </c>
      <c r="N354" t="s">
        <v>24</v>
      </c>
      <c r="O354" t="s">
        <v>23</v>
      </c>
      <c r="Q354" s="1">
        <v>43852</v>
      </c>
    </row>
    <row r="355" spans="1:17" x14ac:dyDescent="0.35">
      <c r="A355" t="s">
        <v>323</v>
      </c>
      <c r="B355" t="s">
        <v>384</v>
      </c>
      <c r="C355" t="s">
        <v>19</v>
      </c>
      <c r="D355" s="1">
        <v>43556</v>
      </c>
      <c r="E355" s="1">
        <v>43921</v>
      </c>
      <c r="F355" t="s">
        <v>133</v>
      </c>
      <c r="G355">
        <v>11</v>
      </c>
      <c r="H355" t="s">
        <v>99</v>
      </c>
      <c r="I355" t="s">
        <v>22</v>
      </c>
      <c r="J355" t="s">
        <v>33</v>
      </c>
      <c r="K355" t="s">
        <v>58</v>
      </c>
      <c r="L355">
        <v>90663.25</v>
      </c>
      <c r="M355" s="1">
        <v>43556</v>
      </c>
      <c r="N355" t="s">
        <v>24</v>
      </c>
      <c r="O355" t="s">
        <v>25</v>
      </c>
      <c r="Q355" s="1">
        <v>43852</v>
      </c>
    </row>
    <row r="356" spans="1:17" x14ac:dyDescent="0.35">
      <c r="A356" t="s">
        <v>323</v>
      </c>
      <c r="B356" t="s">
        <v>731</v>
      </c>
      <c r="C356" t="s">
        <v>31</v>
      </c>
      <c r="D356" s="1">
        <v>42852</v>
      </c>
      <c r="E356" s="1">
        <v>43216</v>
      </c>
      <c r="F356" t="s">
        <v>34</v>
      </c>
      <c r="G356">
        <v>1</v>
      </c>
      <c r="H356" t="s">
        <v>21</v>
      </c>
      <c r="I356" t="s">
        <v>22</v>
      </c>
      <c r="J356" t="s">
        <v>33</v>
      </c>
      <c r="K356" t="s">
        <v>58</v>
      </c>
      <c r="L356">
        <v>121755.9</v>
      </c>
      <c r="M356" s="1">
        <v>42852</v>
      </c>
      <c r="N356" t="s">
        <v>24</v>
      </c>
      <c r="O356" t="s">
        <v>177</v>
      </c>
      <c r="P356" t="s">
        <v>387</v>
      </c>
      <c r="Q356" s="1">
        <v>43852</v>
      </c>
    </row>
    <row r="357" spans="1:17" x14ac:dyDescent="0.35">
      <c r="A357" t="s">
        <v>323</v>
      </c>
      <c r="B357" t="s">
        <v>388</v>
      </c>
      <c r="C357" t="s">
        <v>31</v>
      </c>
      <c r="D357" s="1">
        <v>43191</v>
      </c>
      <c r="E357" s="1">
        <v>43555</v>
      </c>
      <c r="F357" t="s">
        <v>34</v>
      </c>
      <c r="G357">
        <v>1</v>
      </c>
      <c r="H357" t="s">
        <v>21</v>
      </c>
      <c r="I357" t="s">
        <v>22</v>
      </c>
      <c r="J357" t="s">
        <v>48</v>
      </c>
      <c r="K357" t="s">
        <v>58</v>
      </c>
      <c r="L357">
        <v>96758.81</v>
      </c>
      <c r="M357" s="1">
        <v>43191</v>
      </c>
      <c r="N357" t="s">
        <v>24</v>
      </c>
      <c r="O357" t="s">
        <v>25</v>
      </c>
      <c r="Q357" s="1">
        <v>43852</v>
      </c>
    </row>
    <row r="358" spans="1:17" x14ac:dyDescent="0.35">
      <c r="A358" t="s">
        <v>323</v>
      </c>
      <c r="B358" t="s">
        <v>389</v>
      </c>
      <c r="C358" t="s">
        <v>31</v>
      </c>
      <c r="D358" s="1">
        <v>43258</v>
      </c>
      <c r="E358" s="1">
        <v>43622</v>
      </c>
      <c r="F358" t="s">
        <v>34</v>
      </c>
      <c r="G358">
        <v>1</v>
      </c>
      <c r="H358" t="s">
        <v>21</v>
      </c>
      <c r="I358" t="s">
        <v>22</v>
      </c>
      <c r="J358" t="s">
        <v>48</v>
      </c>
      <c r="K358" t="s">
        <v>58</v>
      </c>
      <c r="L358">
        <v>9277.1</v>
      </c>
      <c r="M358" s="1">
        <v>43258</v>
      </c>
      <c r="N358" t="s">
        <v>24</v>
      </c>
      <c r="O358" t="s">
        <v>25</v>
      </c>
      <c r="Q358" s="1">
        <v>43852</v>
      </c>
    </row>
    <row r="359" spans="1:17" x14ac:dyDescent="0.35">
      <c r="A359" t="s">
        <v>323</v>
      </c>
      <c r="B359" t="s">
        <v>390</v>
      </c>
      <c r="C359" t="s">
        <v>31</v>
      </c>
      <c r="D359" s="1">
        <v>43297</v>
      </c>
      <c r="E359" s="1">
        <v>43661</v>
      </c>
      <c r="F359" t="s">
        <v>34</v>
      </c>
      <c r="G359">
        <v>1</v>
      </c>
      <c r="H359" t="s">
        <v>21</v>
      </c>
      <c r="I359" t="s">
        <v>22</v>
      </c>
      <c r="J359" t="s">
        <v>33</v>
      </c>
      <c r="K359" t="s">
        <v>58</v>
      </c>
      <c r="L359">
        <v>16533.25</v>
      </c>
      <c r="M359" s="1">
        <v>43297</v>
      </c>
      <c r="N359" t="s">
        <v>24</v>
      </c>
      <c r="O359" t="s">
        <v>25</v>
      </c>
      <c r="Q359" s="1">
        <v>43852</v>
      </c>
    </row>
    <row r="360" spans="1:17" x14ac:dyDescent="0.35">
      <c r="A360" t="s">
        <v>323</v>
      </c>
      <c r="B360" t="s">
        <v>391</v>
      </c>
      <c r="C360" t="s">
        <v>31</v>
      </c>
      <c r="D360" s="1">
        <v>43297</v>
      </c>
      <c r="E360" s="1">
        <v>43661</v>
      </c>
      <c r="F360" t="s">
        <v>34</v>
      </c>
      <c r="G360">
        <v>1</v>
      </c>
      <c r="H360" t="s">
        <v>21</v>
      </c>
      <c r="I360" t="s">
        <v>22</v>
      </c>
      <c r="J360" t="s">
        <v>48</v>
      </c>
      <c r="K360" t="s">
        <v>58</v>
      </c>
      <c r="L360">
        <v>15408.4</v>
      </c>
      <c r="M360" s="1">
        <v>43297</v>
      </c>
      <c r="N360" t="s">
        <v>24</v>
      </c>
      <c r="O360" t="s">
        <v>25</v>
      </c>
      <c r="Q360" s="1">
        <v>43852</v>
      </c>
    </row>
    <row r="361" spans="1:17" x14ac:dyDescent="0.35">
      <c r="A361" t="s">
        <v>323</v>
      </c>
      <c r="B361" t="s">
        <v>392</v>
      </c>
      <c r="C361" t="s">
        <v>31</v>
      </c>
      <c r="D361" s="1">
        <v>43297</v>
      </c>
      <c r="E361" s="1">
        <v>43661</v>
      </c>
      <c r="F361" t="s">
        <v>34</v>
      </c>
      <c r="G361">
        <v>1</v>
      </c>
      <c r="H361" t="s">
        <v>21</v>
      </c>
      <c r="I361" t="s">
        <v>22</v>
      </c>
      <c r="J361" t="s">
        <v>48</v>
      </c>
      <c r="K361" t="s">
        <v>58</v>
      </c>
      <c r="L361">
        <v>56757.75</v>
      </c>
      <c r="M361" s="1">
        <v>43297</v>
      </c>
      <c r="N361" t="s">
        <v>24</v>
      </c>
      <c r="O361" t="s">
        <v>25</v>
      </c>
      <c r="Q361" s="1">
        <v>43852</v>
      </c>
    </row>
    <row r="362" spans="1:17" x14ac:dyDescent="0.35">
      <c r="A362" t="s">
        <v>323</v>
      </c>
      <c r="B362" t="s">
        <v>395</v>
      </c>
      <c r="C362" t="s">
        <v>19</v>
      </c>
      <c r="D362" s="1">
        <v>43628</v>
      </c>
      <c r="E362" s="1">
        <v>43993</v>
      </c>
      <c r="F362" t="s">
        <v>34</v>
      </c>
      <c r="G362">
        <v>1</v>
      </c>
      <c r="H362" t="s">
        <v>21</v>
      </c>
      <c r="I362" t="s">
        <v>22</v>
      </c>
      <c r="J362" t="s">
        <v>48</v>
      </c>
      <c r="K362" t="s">
        <v>58</v>
      </c>
      <c r="L362">
        <v>10937.5</v>
      </c>
      <c r="M362" s="1">
        <v>43628</v>
      </c>
      <c r="N362" t="s">
        <v>24</v>
      </c>
      <c r="O362" t="s">
        <v>23</v>
      </c>
      <c r="Q362" s="1">
        <v>43852</v>
      </c>
    </row>
    <row r="363" spans="1:17" x14ac:dyDescent="0.35">
      <c r="A363" t="s">
        <v>323</v>
      </c>
      <c r="B363" t="s">
        <v>396</v>
      </c>
      <c r="C363" t="s">
        <v>19</v>
      </c>
      <c r="D363" s="1">
        <v>43662</v>
      </c>
      <c r="E363" s="1">
        <v>44027</v>
      </c>
      <c r="F363" t="s">
        <v>34</v>
      </c>
      <c r="G363">
        <v>1</v>
      </c>
      <c r="H363" t="s">
        <v>21</v>
      </c>
      <c r="I363" t="s">
        <v>22</v>
      </c>
      <c r="J363" t="s">
        <v>48</v>
      </c>
      <c r="K363" t="s">
        <v>58</v>
      </c>
      <c r="L363">
        <v>16474.5</v>
      </c>
      <c r="M363" s="1">
        <v>43662</v>
      </c>
      <c r="N363" t="s">
        <v>24</v>
      </c>
      <c r="O363" t="s">
        <v>23</v>
      </c>
      <c r="Q363" s="1">
        <v>43852</v>
      </c>
    </row>
    <row r="364" spans="1:17" x14ac:dyDescent="0.35">
      <c r="A364" t="s">
        <v>323</v>
      </c>
      <c r="B364" t="s">
        <v>397</v>
      </c>
      <c r="C364" t="s">
        <v>19</v>
      </c>
      <c r="D364" s="1">
        <v>43662</v>
      </c>
      <c r="E364" s="1">
        <v>44027</v>
      </c>
      <c r="F364" t="s">
        <v>34</v>
      </c>
      <c r="G364">
        <v>1</v>
      </c>
      <c r="H364" t="s">
        <v>21</v>
      </c>
      <c r="I364" t="s">
        <v>22</v>
      </c>
      <c r="J364" t="s">
        <v>33</v>
      </c>
      <c r="K364" t="s">
        <v>58</v>
      </c>
      <c r="L364">
        <v>10776.25</v>
      </c>
      <c r="M364" s="1">
        <v>43662</v>
      </c>
      <c r="N364" t="s">
        <v>24</v>
      </c>
      <c r="O364" t="s">
        <v>23</v>
      </c>
      <c r="Q364" s="1">
        <v>43852</v>
      </c>
    </row>
    <row r="365" spans="1:17" x14ac:dyDescent="0.35">
      <c r="A365" t="s">
        <v>323</v>
      </c>
      <c r="B365" t="s">
        <v>398</v>
      </c>
      <c r="C365" t="s">
        <v>19</v>
      </c>
      <c r="D365" s="1">
        <v>43662</v>
      </c>
      <c r="E365" s="1">
        <v>44027</v>
      </c>
      <c r="F365" t="s">
        <v>34</v>
      </c>
      <c r="G365">
        <v>1</v>
      </c>
      <c r="H365" t="s">
        <v>21</v>
      </c>
      <c r="I365" t="s">
        <v>22</v>
      </c>
      <c r="J365" t="s">
        <v>48</v>
      </c>
      <c r="K365" t="s">
        <v>58</v>
      </c>
      <c r="L365">
        <v>61042.25</v>
      </c>
      <c r="M365" s="1">
        <v>43662</v>
      </c>
      <c r="N365" t="s">
        <v>24</v>
      </c>
      <c r="O365" t="s">
        <v>23</v>
      </c>
      <c r="Q365" s="1">
        <v>43852</v>
      </c>
    </row>
    <row r="366" spans="1:17" x14ac:dyDescent="0.35">
      <c r="A366" t="s">
        <v>323</v>
      </c>
      <c r="B366" t="s">
        <v>399</v>
      </c>
      <c r="C366" t="s">
        <v>19</v>
      </c>
      <c r="D366" s="1">
        <v>43661</v>
      </c>
      <c r="E366" s="1">
        <v>44026</v>
      </c>
      <c r="F366" t="s">
        <v>32</v>
      </c>
      <c r="G366">
        <v>11</v>
      </c>
      <c r="H366" t="s">
        <v>99</v>
      </c>
      <c r="I366" t="s">
        <v>22</v>
      </c>
      <c r="J366" t="s">
        <v>48</v>
      </c>
      <c r="K366" t="s">
        <v>58</v>
      </c>
      <c r="L366">
        <v>15601.02</v>
      </c>
      <c r="M366" s="1">
        <v>43661</v>
      </c>
      <c r="N366" t="s">
        <v>24</v>
      </c>
      <c r="O366" t="s">
        <v>25</v>
      </c>
      <c r="Q366" s="1">
        <v>43852</v>
      </c>
    </row>
    <row r="367" spans="1:17" x14ac:dyDescent="0.35">
      <c r="A367" t="s">
        <v>323</v>
      </c>
      <c r="B367" t="s">
        <v>400</v>
      </c>
      <c r="C367" t="s">
        <v>19</v>
      </c>
      <c r="D367" s="1">
        <v>42852</v>
      </c>
      <c r="E367" s="1">
        <v>43216</v>
      </c>
      <c r="F367" t="s">
        <v>34</v>
      </c>
      <c r="G367">
        <v>1</v>
      </c>
      <c r="H367" t="s">
        <v>21</v>
      </c>
      <c r="I367" t="s">
        <v>22</v>
      </c>
      <c r="J367" t="s">
        <v>33</v>
      </c>
      <c r="K367" t="s">
        <v>58</v>
      </c>
      <c r="L367">
        <v>7000</v>
      </c>
      <c r="M367" s="1">
        <v>43216</v>
      </c>
      <c r="N367" t="s">
        <v>24</v>
      </c>
      <c r="O367" t="s">
        <v>25</v>
      </c>
      <c r="Q367" s="1">
        <v>43852</v>
      </c>
    </row>
    <row r="368" spans="1:17" x14ac:dyDescent="0.35">
      <c r="A368" t="s">
        <v>323</v>
      </c>
      <c r="B368" t="s">
        <v>401</v>
      </c>
      <c r="C368" t="s">
        <v>19</v>
      </c>
      <c r="D368" s="1">
        <v>43687</v>
      </c>
      <c r="E368" s="1">
        <v>44052</v>
      </c>
      <c r="F368" t="s">
        <v>38</v>
      </c>
      <c r="G368">
        <v>13</v>
      </c>
      <c r="H368" t="s">
        <v>137</v>
      </c>
      <c r="I368" t="s">
        <v>22</v>
      </c>
      <c r="J368" t="s">
        <v>40</v>
      </c>
      <c r="K368" t="s">
        <v>58</v>
      </c>
      <c r="L368">
        <v>28069.13</v>
      </c>
      <c r="M368" s="1">
        <v>43687</v>
      </c>
      <c r="N368" t="s">
        <v>24</v>
      </c>
      <c r="O368" t="s">
        <v>25</v>
      </c>
      <c r="Q368" s="1">
        <v>43852</v>
      </c>
    </row>
    <row r="369" spans="1:17" x14ac:dyDescent="0.35">
      <c r="A369" t="s">
        <v>402</v>
      </c>
      <c r="B369" t="s">
        <v>731</v>
      </c>
      <c r="C369" t="s">
        <v>19</v>
      </c>
      <c r="D369" s="1">
        <v>43349</v>
      </c>
      <c r="E369" s="1">
        <v>43713</v>
      </c>
      <c r="F369" t="s">
        <v>35</v>
      </c>
      <c r="G369">
        <v>13</v>
      </c>
      <c r="H369" t="s">
        <v>137</v>
      </c>
      <c r="I369" t="s">
        <v>22</v>
      </c>
      <c r="J369" t="s">
        <v>35</v>
      </c>
      <c r="K369" t="s">
        <v>58</v>
      </c>
      <c r="L369">
        <v>65000</v>
      </c>
      <c r="M369" s="1">
        <v>43349</v>
      </c>
      <c r="N369" t="s">
        <v>24</v>
      </c>
      <c r="O369" t="s">
        <v>25</v>
      </c>
      <c r="Q369" s="1">
        <v>43852</v>
      </c>
    </row>
    <row r="370" spans="1:17" x14ac:dyDescent="0.35">
      <c r="A370" t="s">
        <v>402</v>
      </c>
      <c r="B370" t="s">
        <v>754</v>
      </c>
      <c r="C370" t="s">
        <v>19</v>
      </c>
      <c r="D370" s="1">
        <v>43522</v>
      </c>
      <c r="E370" s="1">
        <v>43886</v>
      </c>
      <c r="F370" t="s">
        <v>133</v>
      </c>
      <c r="G370">
        <v>13</v>
      </c>
      <c r="H370" t="s">
        <v>137</v>
      </c>
      <c r="I370" t="s">
        <v>22</v>
      </c>
      <c r="J370" t="s">
        <v>33</v>
      </c>
      <c r="K370" t="s">
        <v>58</v>
      </c>
      <c r="L370">
        <v>2077.5</v>
      </c>
      <c r="M370" s="1">
        <v>43522</v>
      </c>
      <c r="N370" t="s">
        <v>24</v>
      </c>
      <c r="O370" t="s">
        <v>25</v>
      </c>
      <c r="Q370" s="1">
        <v>43852</v>
      </c>
    </row>
    <row r="371" spans="1:17" x14ac:dyDescent="0.35">
      <c r="A371" t="s">
        <v>402</v>
      </c>
      <c r="B371" t="s">
        <v>755</v>
      </c>
      <c r="C371" t="s">
        <v>31</v>
      </c>
      <c r="D371" s="1">
        <v>43049</v>
      </c>
      <c r="E371" s="1">
        <v>43229</v>
      </c>
      <c r="F371" t="s">
        <v>34</v>
      </c>
      <c r="G371">
        <v>13</v>
      </c>
      <c r="H371" t="s">
        <v>137</v>
      </c>
      <c r="I371" t="s">
        <v>22</v>
      </c>
      <c r="J371" t="s">
        <v>35</v>
      </c>
      <c r="K371" t="s">
        <v>58</v>
      </c>
      <c r="L371">
        <v>1566.2</v>
      </c>
      <c r="M371" s="1">
        <v>43049</v>
      </c>
      <c r="N371" t="s">
        <v>24</v>
      </c>
      <c r="O371" t="s">
        <v>177</v>
      </c>
      <c r="P371" t="s">
        <v>281</v>
      </c>
      <c r="Q371" s="1">
        <v>43852</v>
      </c>
    </row>
    <row r="372" spans="1:17" x14ac:dyDescent="0.35">
      <c r="A372" t="s">
        <v>402</v>
      </c>
      <c r="B372" t="s">
        <v>756</v>
      </c>
      <c r="C372" t="s">
        <v>31</v>
      </c>
      <c r="D372" s="1">
        <v>43266</v>
      </c>
      <c r="E372" s="1">
        <v>43295</v>
      </c>
      <c r="F372" t="s">
        <v>34</v>
      </c>
      <c r="G372">
        <v>13</v>
      </c>
      <c r="H372" t="s">
        <v>137</v>
      </c>
      <c r="I372" t="s">
        <v>22</v>
      </c>
      <c r="J372" t="s">
        <v>35</v>
      </c>
      <c r="K372" t="s">
        <v>58</v>
      </c>
      <c r="L372">
        <v>639.25</v>
      </c>
      <c r="M372" s="1">
        <v>43266</v>
      </c>
      <c r="N372" t="s">
        <v>24</v>
      </c>
      <c r="O372" t="s">
        <v>177</v>
      </c>
      <c r="P372" t="s">
        <v>281</v>
      </c>
      <c r="Q372" s="1">
        <v>43852</v>
      </c>
    </row>
    <row r="373" spans="1:17" x14ac:dyDescent="0.35">
      <c r="A373" t="s">
        <v>402</v>
      </c>
      <c r="B373" t="s">
        <v>757</v>
      </c>
      <c r="C373" t="s">
        <v>31</v>
      </c>
      <c r="D373" s="1">
        <v>43257</v>
      </c>
      <c r="E373" s="1">
        <v>43621</v>
      </c>
      <c r="F373" t="s">
        <v>34</v>
      </c>
      <c r="G373">
        <v>13</v>
      </c>
      <c r="H373" t="s">
        <v>137</v>
      </c>
      <c r="I373" t="s">
        <v>22</v>
      </c>
      <c r="J373" t="s">
        <v>35</v>
      </c>
      <c r="K373" t="s">
        <v>58</v>
      </c>
      <c r="L373">
        <v>1180.8800000000001</v>
      </c>
      <c r="M373" s="1">
        <v>43257</v>
      </c>
      <c r="N373" t="s">
        <v>24</v>
      </c>
      <c r="O373" t="s">
        <v>177</v>
      </c>
      <c r="P373" t="s">
        <v>281</v>
      </c>
      <c r="Q373" s="1">
        <v>43852</v>
      </c>
    </row>
    <row r="374" spans="1:17" x14ac:dyDescent="0.35">
      <c r="A374" t="s">
        <v>402</v>
      </c>
      <c r="B374" t="s">
        <v>758</v>
      </c>
      <c r="C374" t="s">
        <v>19</v>
      </c>
      <c r="D374" s="1">
        <v>43648</v>
      </c>
      <c r="E374" s="1">
        <v>43831</v>
      </c>
      <c r="F374" t="s">
        <v>34</v>
      </c>
      <c r="G374">
        <v>13</v>
      </c>
      <c r="H374" t="s">
        <v>137</v>
      </c>
      <c r="I374" t="s">
        <v>22</v>
      </c>
      <c r="J374" t="s">
        <v>35</v>
      </c>
      <c r="K374" t="s">
        <v>58</v>
      </c>
      <c r="L374">
        <v>1558.76</v>
      </c>
      <c r="M374" s="1">
        <v>43648</v>
      </c>
      <c r="N374" t="s">
        <v>24</v>
      </c>
      <c r="O374" t="s">
        <v>25</v>
      </c>
      <c r="Q374" s="1">
        <v>43852</v>
      </c>
    </row>
    <row r="375" spans="1:17" x14ac:dyDescent="0.35">
      <c r="A375" t="s">
        <v>402</v>
      </c>
      <c r="B375" t="s">
        <v>731</v>
      </c>
      <c r="C375" t="s">
        <v>19</v>
      </c>
      <c r="D375" s="1">
        <v>43349</v>
      </c>
      <c r="E375" s="1">
        <v>45356</v>
      </c>
      <c r="F375" t="s">
        <v>35</v>
      </c>
      <c r="G375">
        <v>13</v>
      </c>
      <c r="H375" t="s">
        <v>137</v>
      </c>
      <c r="I375" t="s">
        <v>22</v>
      </c>
      <c r="J375" t="s">
        <v>35</v>
      </c>
      <c r="K375" t="s">
        <v>58</v>
      </c>
      <c r="L375">
        <v>59375</v>
      </c>
      <c r="M375" s="1">
        <v>43349</v>
      </c>
      <c r="N375" t="s">
        <v>24</v>
      </c>
      <c r="O375" t="s">
        <v>25</v>
      </c>
      <c r="Q375" s="1">
        <v>43852</v>
      </c>
    </row>
    <row r="376" spans="1:17" x14ac:dyDescent="0.35">
      <c r="A376" t="s">
        <v>402</v>
      </c>
      <c r="B376" t="s">
        <v>731</v>
      </c>
      <c r="C376" t="s">
        <v>31</v>
      </c>
      <c r="D376" s="1">
        <v>42744</v>
      </c>
      <c r="E376" s="1">
        <v>43198</v>
      </c>
      <c r="F376" t="s">
        <v>133</v>
      </c>
      <c r="G376">
        <v>13</v>
      </c>
      <c r="H376" t="s">
        <v>137</v>
      </c>
      <c r="I376" t="s">
        <v>22</v>
      </c>
      <c r="J376" t="s">
        <v>33</v>
      </c>
      <c r="K376" t="s">
        <v>58</v>
      </c>
      <c r="L376">
        <v>56150.75</v>
      </c>
      <c r="M376" s="1">
        <v>42744</v>
      </c>
      <c r="N376" t="s">
        <v>24</v>
      </c>
      <c r="O376" t="s">
        <v>177</v>
      </c>
      <c r="P376" t="s">
        <v>281</v>
      </c>
      <c r="Q376" s="1">
        <v>43852</v>
      </c>
    </row>
    <row r="377" spans="1:17" x14ac:dyDescent="0.35">
      <c r="A377" t="s">
        <v>402</v>
      </c>
      <c r="B377" t="s">
        <v>731</v>
      </c>
      <c r="C377" t="s">
        <v>31</v>
      </c>
      <c r="D377" s="1">
        <v>43049</v>
      </c>
      <c r="E377" s="1">
        <v>43413</v>
      </c>
      <c r="F377" t="s">
        <v>34</v>
      </c>
      <c r="G377">
        <v>13</v>
      </c>
      <c r="H377" t="s">
        <v>137</v>
      </c>
      <c r="I377" t="s">
        <v>22</v>
      </c>
      <c r="J377" t="s">
        <v>33</v>
      </c>
      <c r="K377" t="s">
        <v>58</v>
      </c>
      <c r="L377">
        <v>3132.5</v>
      </c>
      <c r="M377" s="1">
        <v>43049</v>
      </c>
      <c r="N377" t="s">
        <v>24</v>
      </c>
      <c r="O377" t="s">
        <v>177</v>
      </c>
      <c r="P377" t="s">
        <v>281</v>
      </c>
      <c r="Q377" s="1">
        <v>43852</v>
      </c>
    </row>
    <row r="378" spans="1:17" x14ac:dyDescent="0.35">
      <c r="A378" t="s">
        <v>402</v>
      </c>
      <c r="B378" t="s">
        <v>731</v>
      </c>
      <c r="C378" t="s">
        <v>19</v>
      </c>
      <c r="D378" s="1">
        <v>43049</v>
      </c>
      <c r="E378" s="1">
        <v>43778</v>
      </c>
      <c r="F378" t="s">
        <v>133</v>
      </c>
      <c r="G378">
        <v>13</v>
      </c>
      <c r="H378" t="s">
        <v>137</v>
      </c>
      <c r="I378" t="s">
        <v>22</v>
      </c>
      <c r="J378" t="s">
        <v>33</v>
      </c>
      <c r="K378" t="s">
        <v>58</v>
      </c>
      <c r="L378">
        <v>30978.63</v>
      </c>
      <c r="M378" s="1">
        <v>43049</v>
      </c>
      <c r="N378" t="s">
        <v>24</v>
      </c>
      <c r="O378" t="s">
        <v>25</v>
      </c>
      <c r="Q378" s="1">
        <v>43852</v>
      </c>
    </row>
    <row r="379" spans="1:17" x14ac:dyDescent="0.35">
      <c r="A379" t="s">
        <v>402</v>
      </c>
      <c r="B379" t="s">
        <v>731</v>
      </c>
      <c r="C379" t="s">
        <v>19</v>
      </c>
      <c r="D379" s="1">
        <v>43133</v>
      </c>
      <c r="E379" s="1">
        <v>43862</v>
      </c>
      <c r="F379" t="s">
        <v>133</v>
      </c>
      <c r="G379">
        <v>13</v>
      </c>
      <c r="H379" t="s">
        <v>137</v>
      </c>
      <c r="I379" t="s">
        <v>22</v>
      </c>
      <c r="J379" t="s">
        <v>35</v>
      </c>
      <c r="K379" t="s">
        <v>58</v>
      </c>
      <c r="L379">
        <v>17934.88</v>
      </c>
      <c r="M379" s="1">
        <v>43133</v>
      </c>
      <c r="N379" t="s">
        <v>24</v>
      </c>
      <c r="O379" t="s">
        <v>25</v>
      </c>
      <c r="Q379" s="1">
        <v>43852</v>
      </c>
    </row>
    <row r="380" spans="1:17" x14ac:dyDescent="0.35">
      <c r="A380" t="s">
        <v>402</v>
      </c>
      <c r="B380" t="s">
        <v>731</v>
      </c>
      <c r="C380" t="s">
        <v>19</v>
      </c>
      <c r="D380" s="1">
        <v>43152</v>
      </c>
      <c r="E380" s="1">
        <v>43881</v>
      </c>
      <c r="F380" t="s">
        <v>133</v>
      </c>
      <c r="G380">
        <v>13</v>
      </c>
      <c r="H380" t="s">
        <v>137</v>
      </c>
      <c r="I380" t="s">
        <v>22</v>
      </c>
      <c r="J380" t="s">
        <v>33</v>
      </c>
      <c r="K380" t="s">
        <v>58</v>
      </c>
      <c r="L380">
        <v>15668.25</v>
      </c>
      <c r="M380" s="1">
        <v>43152</v>
      </c>
      <c r="N380" t="s">
        <v>24</v>
      </c>
      <c r="O380" t="s">
        <v>25</v>
      </c>
      <c r="Q380" s="1">
        <v>43852</v>
      </c>
    </row>
    <row r="381" spans="1:17" x14ac:dyDescent="0.35">
      <c r="A381" t="s">
        <v>402</v>
      </c>
      <c r="B381" t="s">
        <v>731</v>
      </c>
      <c r="C381" t="s">
        <v>19</v>
      </c>
      <c r="D381" s="1">
        <v>43199</v>
      </c>
      <c r="E381" s="1">
        <v>43654</v>
      </c>
      <c r="F381" t="s">
        <v>133</v>
      </c>
      <c r="G381">
        <v>13</v>
      </c>
      <c r="H381" t="s">
        <v>137</v>
      </c>
      <c r="I381" t="s">
        <v>22</v>
      </c>
      <c r="J381" t="s">
        <v>33</v>
      </c>
      <c r="K381" t="s">
        <v>58</v>
      </c>
      <c r="L381">
        <v>11239.38</v>
      </c>
      <c r="M381" s="1">
        <v>43199</v>
      </c>
      <c r="N381" t="s">
        <v>24</v>
      </c>
      <c r="O381" t="s">
        <v>25</v>
      </c>
      <c r="Q381" s="1">
        <v>43852</v>
      </c>
    </row>
    <row r="382" spans="1:17" x14ac:dyDescent="0.35">
      <c r="A382" t="s">
        <v>402</v>
      </c>
      <c r="B382" t="s">
        <v>731</v>
      </c>
      <c r="C382" t="s">
        <v>19</v>
      </c>
      <c r="D382" s="1">
        <v>43322</v>
      </c>
      <c r="E382" s="1">
        <v>43870</v>
      </c>
      <c r="F382" t="s">
        <v>133</v>
      </c>
      <c r="G382">
        <v>13</v>
      </c>
      <c r="H382" t="s">
        <v>137</v>
      </c>
      <c r="I382" t="s">
        <v>22</v>
      </c>
      <c r="J382" t="s">
        <v>33</v>
      </c>
      <c r="K382" t="s">
        <v>58</v>
      </c>
      <c r="L382">
        <v>21442.38</v>
      </c>
      <c r="M382" s="1">
        <v>43758</v>
      </c>
      <c r="N382" t="s">
        <v>24</v>
      </c>
      <c r="O382" t="s">
        <v>25</v>
      </c>
      <c r="Q382" s="1">
        <v>43852</v>
      </c>
    </row>
    <row r="383" spans="1:17" x14ac:dyDescent="0.35">
      <c r="A383" t="s">
        <v>402</v>
      </c>
      <c r="B383" t="s">
        <v>731</v>
      </c>
      <c r="C383" t="s">
        <v>19</v>
      </c>
      <c r="D383" s="1">
        <v>43322</v>
      </c>
      <c r="E383" s="1">
        <v>43870</v>
      </c>
      <c r="F383" t="s">
        <v>133</v>
      </c>
      <c r="G383">
        <v>13</v>
      </c>
      <c r="H383" t="s">
        <v>137</v>
      </c>
      <c r="I383" t="s">
        <v>22</v>
      </c>
      <c r="J383" t="s">
        <v>33</v>
      </c>
      <c r="K383" t="s">
        <v>58</v>
      </c>
      <c r="L383">
        <v>21442.75</v>
      </c>
      <c r="M383" s="1">
        <v>43431</v>
      </c>
      <c r="N383" t="s">
        <v>24</v>
      </c>
      <c r="O383" t="s">
        <v>25</v>
      </c>
      <c r="Q383" s="1">
        <v>43852</v>
      </c>
    </row>
    <row r="384" spans="1:17" x14ac:dyDescent="0.35">
      <c r="A384" t="s">
        <v>402</v>
      </c>
      <c r="B384" t="s">
        <v>731</v>
      </c>
      <c r="C384" t="s">
        <v>19</v>
      </c>
      <c r="D384" s="1">
        <v>43322</v>
      </c>
      <c r="E384" s="1">
        <v>43870</v>
      </c>
      <c r="F384" t="s">
        <v>133</v>
      </c>
      <c r="G384">
        <v>13</v>
      </c>
      <c r="H384" t="s">
        <v>137</v>
      </c>
      <c r="I384" t="s">
        <v>22</v>
      </c>
      <c r="J384" t="s">
        <v>33</v>
      </c>
      <c r="K384" t="s">
        <v>58</v>
      </c>
      <c r="L384">
        <v>21442.75</v>
      </c>
      <c r="M384" s="1">
        <v>43540</v>
      </c>
      <c r="N384" t="s">
        <v>24</v>
      </c>
      <c r="O384" t="s">
        <v>25</v>
      </c>
      <c r="Q384" s="1">
        <v>43852</v>
      </c>
    </row>
    <row r="385" spans="1:17" x14ac:dyDescent="0.35">
      <c r="A385" t="s">
        <v>402</v>
      </c>
      <c r="B385" t="s">
        <v>731</v>
      </c>
      <c r="C385" t="s">
        <v>19</v>
      </c>
      <c r="D385" s="1">
        <v>43322</v>
      </c>
      <c r="E385" s="1">
        <v>43870</v>
      </c>
      <c r="F385" t="s">
        <v>133</v>
      </c>
      <c r="G385">
        <v>13</v>
      </c>
      <c r="H385" t="s">
        <v>137</v>
      </c>
      <c r="I385" t="s">
        <v>22</v>
      </c>
      <c r="J385" t="s">
        <v>33</v>
      </c>
      <c r="K385" t="s">
        <v>58</v>
      </c>
      <c r="L385">
        <v>21442.75</v>
      </c>
      <c r="M385" s="1">
        <v>43649</v>
      </c>
      <c r="N385" t="s">
        <v>24</v>
      </c>
      <c r="O385" t="s">
        <v>25</v>
      </c>
      <c r="Q385" s="1">
        <v>43852</v>
      </c>
    </row>
    <row r="386" spans="1:17" x14ac:dyDescent="0.35">
      <c r="A386" t="s">
        <v>402</v>
      </c>
      <c r="B386" t="s">
        <v>731</v>
      </c>
      <c r="C386" t="s">
        <v>19</v>
      </c>
      <c r="D386" s="1">
        <v>43322</v>
      </c>
      <c r="E386" s="1">
        <v>43870</v>
      </c>
      <c r="F386" t="s">
        <v>133</v>
      </c>
      <c r="G386">
        <v>13</v>
      </c>
      <c r="H386" t="s">
        <v>137</v>
      </c>
      <c r="I386" t="s">
        <v>22</v>
      </c>
      <c r="J386" t="s">
        <v>33</v>
      </c>
      <c r="K386" t="s">
        <v>58</v>
      </c>
      <c r="L386">
        <v>27085.5</v>
      </c>
      <c r="M386" s="1">
        <v>43322</v>
      </c>
      <c r="N386" t="s">
        <v>24</v>
      </c>
      <c r="O386" t="s">
        <v>25</v>
      </c>
      <c r="Q386" s="1">
        <v>43852</v>
      </c>
    </row>
    <row r="387" spans="1:17" x14ac:dyDescent="0.35">
      <c r="A387" t="s">
        <v>402</v>
      </c>
      <c r="B387" t="s">
        <v>731</v>
      </c>
      <c r="C387" t="s">
        <v>19</v>
      </c>
      <c r="D387" s="1">
        <v>43322</v>
      </c>
      <c r="E387" s="1">
        <v>43870</v>
      </c>
      <c r="F387" t="s">
        <v>133</v>
      </c>
      <c r="G387">
        <v>13</v>
      </c>
      <c r="H387" t="s">
        <v>137</v>
      </c>
      <c r="I387" t="s">
        <v>22</v>
      </c>
      <c r="J387" t="s">
        <v>33</v>
      </c>
      <c r="K387" t="s">
        <v>58</v>
      </c>
      <c r="L387">
        <v>17949.04</v>
      </c>
      <c r="M387" s="1">
        <v>43431</v>
      </c>
      <c r="N387" t="s">
        <v>24</v>
      </c>
      <c r="O387" t="s">
        <v>25</v>
      </c>
      <c r="Q387" s="1">
        <v>43852</v>
      </c>
    </row>
    <row r="388" spans="1:17" x14ac:dyDescent="0.35">
      <c r="A388" t="s">
        <v>402</v>
      </c>
      <c r="B388" t="s">
        <v>731</v>
      </c>
      <c r="C388" t="s">
        <v>19</v>
      </c>
      <c r="D388" s="1">
        <v>43322</v>
      </c>
      <c r="E388" s="1">
        <v>43870</v>
      </c>
      <c r="F388" t="s">
        <v>133</v>
      </c>
      <c r="G388">
        <v>13</v>
      </c>
      <c r="H388" t="s">
        <v>137</v>
      </c>
      <c r="I388" t="s">
        <v>22</v>
      </c>
      <c r="J388" t="s">
        <v>33</v>
      </c>
      <c r="K388" t="s">
        <v>58</v>
      </c>
      <c r="L388">
        <v>17949.04</v>
      </c>
      <c r="M388" s="1">
        <v>43540</v>
      </c>
      <c r="N388" t="s">
        <v>24</v>
      </c>
      <c r="O388" t="s">
        <v>25</v>
      </c>
      <c r="Q388" s="1">
        <v>43852</v>
      </c>
    </row>
    <row r="389" spans="1:17" x14ac:dyDescent="0.35">
      <c r="A389" t="s">
        <v>402</v>
      </c>
      <c r="B389" t="s">
        <v>731</v>
      </c>
      <c r="C389" t="s">
        <v>19</v>
      </c>
      <c r="D389" s="1">
        <v>43322</v>
      </c>
      <c r="E389" s="1">
        <v>43870</v>
      </c>
      <c r="F389" t="s">
        <v>133</v>
      </c>
      <c r="G389">
        <v>13</v>
      </c>
      <c r="H389" t="s">
        <v>137</v>
      </c>
      <c r="I389" t="s">
        <v>22</v>
      </c>
      <c r="J389" t="s">
        <v>33</v>
      </c>
      <c r="K389" t="s">
        <v>58</v>
      </c>
      <c r="L389">
        <v>17949.04</v>
      </c>
      <c r="M389" s="1">
        <v>43649</v>
      </c>
      <c r="N389" t="s">
        <v>24</v>
      </c>
      <c r="O389" t="s">
        <v>25</v>
      </c>
      <c r="Q389" s="1">
        <v>43852</v>
      </c>
    </row>
    <row r="390" spans="1:17" x14ac:dyDescent="0.35">
      <c r="A390" t="s">
        <v>402</v>
      </c>
      <c r="B390" t="s">
        <v>731</v>
      </c>
      <c r="C390" t="s">
        <v>19</v>
      </c>
      <c r="D390" s="1">
        <v>43322</v>
      </c>
      <c r="E390" s="1">
        <v>43870</v>
      </c>
      <c r="F390" t="s">
        <v>133</v>
      </c>
      <c r="G390">
        <v>13</v>
      </c>
      <c r="H390" t="s">
        <v>137</v>
      </c>
      <c r="I390" t="s">
        <v>22</v>
      </c>
      <c r="J390" t="s">
        <v>33</v>
      </c>
      <c r="K390" t="s">
        <v>58</v>
      </c>
      <c r="L390">
        <v>17949.04</v>
      </c>
      <c r="M390" s="1">
        <v>43758</v>
      </c>
      <c r="N390" t="s">
        <v>24</v>
      </c>
      <c r="O390" t="s">
        <v>25</v>
      </c>
      <c r="Q390" s="1">
        <v>43852</v>
      </c>
    </row>
    <row r="391" spans="1:17" x14ac:dyDescent="0.35">
      <c r="A391" t="s">
        <v>402</v>
      </c>
      <c r="B391" t="s">
        <v>731</v>
      </c>
      <c r="C391" t="s">
        <v>19</v>
      </c>
      <c r="D391" s="1">
        <v>43322</v>
      </c>
      <c r="E391" s="1">
        <v>43870</v>
      </c>
      <c r="F391" t="s">
        <v>133</v>
      </c>
      <c r="G391">
        <v>13</v>
      </c>
      <c r="H391" t="s">
        <v>137</v>
      </c>
      <c r="I391" t="s">
        <v>22</v>
      </c>
      <c r="J391" t="s">
        <v>33</v>
      </c>
      <c r="K391" t="s">
        <v>58</v>
      </c>
      <c r="L391">
        <v>22672.47</v>
      </c>
      <c r="M391" s="1">
        <v>43322</v>
      </c>
      <c r="N391" t="s">
        <v>24</v>
      </c>
      <c r="O391" t="s">
        <v>25</v>
      </c>
      <c r="Q391" s="1">
        <v>43852</v>
      </c>
    </row>
    <row r="392" spans="1:17" x14ac:dyDescent="0.35">
      <c r="A392" t="s">
        <v>402</v>
      </c>
      <c r="B392" t="s">
        <v>731</v>
      </c>
      <c r="C392" t="s">
        <v>19</v>
      </c>
      <c r="D392" s="1">
        <v>43382</v>
      </c>
      <c r="E392" s="1">
        <v>43746</v>
      </c>
      <c r="F392" t="s">
        <v>133</v>
      </c>
      <c r="G392">
        <v>13</v>
      </c>
      <c r="H392" t="s">
        <v>137</v>
      </c>
      <c r="I392" t="s">
        <v>22</v>
      </c>
      <c r="J392" t="s">
        <v>33</v>
      </c>
      <c r="K392" t="s">
        <v>58</v>
      </c>
      <c r="L392">
        <v>11239.38</v>
      </c>
      <c r="M392" s="1">
        <v>43382</v>
      </c>
      <c r="N392" t="s">
        <v>24</v>
      </c>
      <c r="O392" t="s">
        <v>25</v>
      </c>
      <c r="Q392" s="1">
        <v>43852</v>
      </c>
    </row>
    <row r="393" spans="1:17" x14ac:dyDescent="0.35">
      <c r="A393" t="s">
        <v>402</v>
      </c>
      <c r="B393" t="s">
        <v>759</v>
      </c>
      <c r="C393" t="s">
        <v>19</v>
      </c>
      <c r="D393" s="1">
        <v>43565</v>
      </c>
      <c r="E393" s="1">
        <v>43625</v>
      </c>
      <c r="F393" t="s">
        <v>133</v>
      </c>
      <c r="G393">
        <v>13</v>
      </c>
      <c r="H393" t="s">
        <v>137</v>
      </c>
      <c r="I393" t="s">
        <v>22</v>
      </c>
      <c r="J393" t="s">
        <v>33</v>
      </c>
      <c r="K393" t="s">
        <v>58</v>
      </c>
      <c r="L393">
        <v>2212.38</v>
      </c>
      <c r="M393" s="1">
        <v>43565</v>
      </c>
      <c r="N393" t="s">
        <v>24</v>
      </c>
      <c r="O393" t="s">
        <v>25</v>
      </c>
      <c r="Q393" s="1">
        <v>43852</v>
      </c>
    </row>
    <row r="394" spans="1:17" x14ac:dyDescent="0.35">
      <c r="A394" t="s">
        <v>402</v>
      </c>
      <c r="B394" t="s">
        <v>406</v>
      </c>
      <c r="C394" t="s">
        <v>31</v>
      </c>
      <c r="D394" s="1">
        <v>43291</v>
      </c>
      <c r="E394" s="1">
        <v>43382</v>
      </c>
      <c r="F394" t="s">
        <v>34</v>
      </c>
      <c r="G394">
        <v>13</v>
      </c>
      <c r="H394" t="s">
        <v>137</v>
      </c>
      <c r="I394" t="s">
        <v>22</v>
      </c>
      <c r="J394" t="s">
        <v>35</v>
      </c>
      <c r="K394" t="s">
        <v>58</v>
      </c>
      <c r="L394">
        <v>1363</v>
      </c>
      <c r="M394" s="1">
        <v>43291</v>
      </c>
      <c r="N394" t="s">
        <v>24</v>
      </c>
      <c r="O394" t="s">
        <v>177</v>
      </c>
      <c r="P394" t="s">
        <v>281</v>
      </c>
      <c r="Q394" s="1">
        <v>43852</v>
      </c>
    </row>
    <row r="395" spans="1:17" x14ac:dyDescent="0.35">
      <c r="A395" t="s">
        <v>402</v>
      </c>
      <c r="B395" t="s">
        <v>407</v>
      </c>
      <c r="C395" t="s">
        <v>19</v>
      </c>
      <c r="D395" s="1">
        <v>43549</v>
      </c>
      <c r="E395" s="1">
        <v>43914</v>
      </c>
      <c r="F395" t="s">
        <v>307</v>
      </c>
      <c r="G395">
        <v>13</v>
      </c>
      <c r="H395" t="s">
        <v>137</v>
      </c>
      <c r="I395" t="s">
        <v>22</v>
      </c>
      <c r="J395" t="s">
        <v>307</v>
      </c>
      <c r="K395" t="s">
        <v>58</v>
      </c>
      <c r="L395">
        <v>157.5</v>
      </c>
      <c r="M395" s="1">
        <v>43549</v>
      </c>
      <c r="N395" t="s">
        <v>24</v>
      </c>
      <c r="O395" t="s">
        <v>25</v>
      </c>
      <c r="Q395" s="1">
        <v>43852</v>
      </c>
    </row>
    <row r="396" spans="1:17" x14ac:dyDescent="0.35">
      <c r="A396" t="s">
        <v>402</v>
      </c>
      <c r="B396" t="s">
        <v>408</v>
      </c>
      <c r="C396" t="s">
        <v>19</v>
      </c>
      <c r="D396" s="1">
        <v>43553</v>
      </c>
      <c r="E396" s="1">
        <v>43918</v>
      </c>
      <c r="F396" t="s">
        <v>307</v>
      </c>
      <c r="G396">
        <v>13</v>
      </c>
      <c r="H396" t="s">
        <v>137</v>
      </c>
      <c r="I396" t="s">
        <v>22</v>
      </c>
      <c r="J396" t="s">
        <v>307</v>
      </c>
      <c r="K396" t="s">
        <v>58</v>
      </c>
      <c r="L396">
        <v>1749.45</v>
      </c>
      <c r="M396" s="1">
        <v>43553</v>
      </c>
      <c r="N396" t="s">
        <v>24</v>
      </c>
      <c r="O396" t="s">
        <v>25</v>
      </c>
      <c r="Q396" s="1">
        <v>43852</v>
      </c>
    </row>
    <row r="397" spans="1:17" x14ac:dyDescent="0.35">
      <c r="A397" t="s">
        <v>402</v>
      </c>
      <c r="B397" t="s">
        <v>760</v>
      </c>
      <c r="C397" t="s">
        <v>19</v>
      </c>
      <c r="D397" s="1">
        <v>43661</v>
      </c>
      <c r="E397" s="1">
        <v>43844</v>
      </c>
      <c r="F397" t="s">
        <v>34</v>
      </c>
      <c r="G397">
        <v>13</v>
      </c>
      <c r="H397" t="s">
        <v>137</v>
      </c>
      <c r="I397" t="s">
        <v>22</v>
      </c>
      <c r="J397" t="s">
        <v>411</v>
      </c>
      <c r="K397" t="s">
        <v>58</v>
      </c>
      <c r="L397">
        <v>2788.75</v>
      </c>
      <c r="M397" s="1">
        <v>43661</v>
      </c>
      <c r="N397" t="s">
        <v>24</v>
      </c>
      <c r="O397" t="s">
        <v>25</v>
      </c>
      <c r="Q397" s="1">
        <v>43852</v>
      </c>
    </row>
    <row r="398" spans="1:17" x14ac:dyDescent="0.35">
      <c r="A398" t="s">
        <v>402</v>
      </c>
      <c r="B398" t="s">
        <v>761</v>
      </c>
      <c r="C398" t="s">
        <v>31</v>
      </c>
      <c r="D398" s="1">
        <v>43515</v>
      </c>
      <c r="E398" s="1">
        <v>43969</v>
      </c>
      <c r="F398" t="s">
        <v>34</v>
      </c>
      <c r="G398">
        <v>13</v>
      </c>
      <c r="H398" t="s">
        <v>137</v>
      </c>
      <c r="I398" t="s">
        <v>22</v>
      </c>
      <c r="J398" t="s">
        <v>35</v>
      </c>
      <c r="K398" t="s">
        <v>58</v>
      </c>
      <c r="L398">
        <v>1390.13</v>
      </c>
      <c r="M398" s="1">
        <v>43515</v>
      </c>
      <c r="N398" t="s">
        <v>24</v>
      </c>
      <c r="O398" t="s">
        <v>25</v>
      </c>
      <c r="Q398" s="1">
        <v>43852</v>
      </c>
    </row>
    <row r="399" spans="1:17" x14ac:dyDescent="0.35">
      <c r="A399" t="s">
        <v>402</v>
      </c>
      <c r="B399" t="s">
        <v>762</v>
      </c>
      <c r="C399" t="s">
        <v>19</v>
      </c>
      <c r="D399" s="1">
        <v>43969</v>
      </c>
      <c r="E399" s="1">
        <v>44061</v>
      </c>
      <c r="F399" t="s">
        <v>34</v>
      </c>
      <c r="G399">
        <v>13</v>
      </c>
      <c r="H399" t="s">
        <v>137</v>
      </c>
      <c r="I399" t="s">
        <v>22</v>
      </c>
      <c r="J399" t="s">
        <v>35</v>
      </c>
      <c r="K399" t="s">
        <v>58</v>
      </c>
      <c r="L399">
        <v>1390.13</v>
      </c>
      <c r="M399" s="1">
        <v>43969</v>
      </c>
      <c r="N399" t="s">
        <v>24</v>
      </c>
      <c r="O399" t="s">
        <v>23</v>
      </c>
      <c r="Q399" s="1">
        <v>43852</v>
      </c>
    </row>
    <row r="400" spans="1:17" x14ac:dyDescent="0.35">
      <c r="A400" t="s">
        <v>402</v>
      </c>
      <c r="B400" t="s">
        <v>763</v>
      </c>
      <c r="C400" t="s">
        <v>19</v>
      </c>
      <c r="D400" s="1">
        <v>43626</v>
      </c>
      <c r="E400" s="1">
        <v>43808</v>
      </c>
      <c r="F400" t="s">
        <v>34</v>
      </c>
      <c r="G400">
        <v>13</v>
      </c>
      <c r="H400" t="s">
        <v>137</v>
      </c>
      <c r="I400" t="s">
        <v>22</v>
      </c>
      <c r="J400" t="s">
        <v>35</v>
      </c>
      <c r="K400" t="s">
        <v>58</v>
      </c>
      <c r="L400">
        <v>7835.19</v>
      </c>
      <c r="M400" s="1">
        <v>43626</v>
      </c>
      <c r="N400" t="s">
        <v>24</v>
      </c>
      <c r="O400" t="s">
        <v>25</v>
      </c>
      <c r="Q400" s="1">
        <v>43852</v>
      </c>
    </row>
    <row r="401" spans="1:17" x14ac:dyDescent="0.35">
      <c r="A401" t="s">
        <v>402</v>
      </c>
      <c r="B401" t="s">
        <v>764</v>
      </c>
      <c r="C401" t="s">
        <v>19</v>
      </c>
      <c r="D401" s="1">
        <v>43627</v>
      </c>
      <c r="E401" s="1">
        <v>43809</v>
      </c>
      <c r="F401" t="s">
        <v>34</v>
      </c>
      <c r="G401">
        <v>13</v>
      </c>
      <c r="H401" t="s">
        <v>137</v>
      </c>
      <c r="I401" t="s">
        <v>22</v>
      </c>
      <c r="J401" t="s">
        <v>35</v>
      </c>
      <c r="K401" t="s">
        <v>58</v>
      </c>
      <c r="L401">
        <v>7782.56</v>
      </c>
      <c r="M401" s="1">
        <v>43627</v>
      </c>
      <c r="N401" t="s">
        <v>24</v>
      </c>
      <c r="O401" t="s">
        <v>25</v>
      </c>
      <c r="Q401" s="1">
        <v>43852</v>
      </c>
    </row>
    <row r="402" spans="1:17" x14ac:dyDescent="0.35">
      <c r="A402" t="s">
        <v>402</v>
      </c>
      <c r="B402" t="s">
        <v>731</v>
      </c>
      <c r="C402" t="s">
        <v>19</v>
      </c>
      <c r="D402" s="1">
        <v>43567</v>
      </c>
      <c r="E402" s="1">
        <v>43749</v>
      </c>
      <c r="F402" t="s">
        <v>133</v>
      </c>
      <c r="G402">
        <v>13</v>
      </c>
      <c r="H402" t="s">
        <v>137</v>
      </c>
      <c r="I402" t="s">
        <v>22</v>
      </c>
      <c r="J402" t="s">
        <v>33</v>
      </c>
      <c r="K402" t="s">
        <v>58</v>
      </c>
      <c r="L402">
        <v>3007.5</v>
      </c>
      <c r="M402" s="1">
        <v>43567</v>
      </c>
      <c r="N402" t="s">
        <v>24</v>
      </c>
      <c r="O402" t="s">
        <v>25</v>
      </c>
      <c r="Q402" s="1">
        <v>43852</v>
      </c>
    </row>
    <row r="403" spans="1:17" x14ac:dyDescent="0.35">
      <c r="A403" t="s">
        <v>402</v>
      </c>
      <c r="B403" t="s">
        <v>731</v>
      </c>
      <c r="C403" t="s">
        <v>19</v>
      </c>
      <c r="D403" s="1">
        <v>43788</v>
      </c>
      <c r="E403" s="1">
        <v>44153</v>
      </c>
      <c r="F403" t="s">
        <v>133</v>
      </c>
      <c r="G403">
        <v>13</v>
      </c>
      <c r="H403" t="s">
        <v>137</v>
      </c>
      <c r="I403" t="s">
        <v>22</v>
      </c>
      <c r="J403" t="s">
        <v>33</v>
      </c>
      <c r="K403" t="s">
        <v>58</v>
      </c>
      <c r="L403">
        <v>26804.5</v>
      </c>
      <c r="M403" s="1">
        <v>43788</v>
      </c>
      <c r="N403" t="s">
        <v>24</v>
      </c>
      <c r="O403" t="s">
        <v>25</v>
      </c>
      <c r="Q403" s="1">
        <v>43852</v>
      </c>
    </row>
    <row r="404" spans="1:17" x14ac:dyDescent="0.35">
      <c r="A404" t="s">
        <v>402</v>
      </c>
      <c r="B404" t="s">
        <v>731</v>
      </c>
      <c r="C404" t="s">
        <v>31</v>
      </c>
      <c r="D404" s="1">
        <v>43258</v>
      </c>
      <c r="E404" s="1">
        <v>43622</v>
      </c>
      <c r="F404" t="s">
        <v>133</v>
      </c>
      <c r="G404">
        <v>13</v>
      </c>
      <c r="H404" t="s">
        <v>137</v>
      </c>
      <c r="I404" t="s">
        <v>22</v>
      </c>
      <c r="J404" t="s">
        <v>33</v>
      </c>
      <c r="K404" t="s">
        <v>58</v>
      </c>
      <c r="L404">
        <v>25619.25</v>
      </c>
      <c r="M404" s="1">
        <v>43258</v>
      </c>
      <c r="N404" t="s">
        <v>24</v>
      </c>
      <c r="O404" t="s">
        <v>177</v>
      </c>
      <c r="P404" t="s">
        <v>178</v>
      </c>
      <c r="Q404" s="1">
        <v>43852</v>
      </c>
    </row>
    <row r="405" spans="1:17" x14ac:dyDescent="0.35">
      <c r="A405" t="s">
        <v>402</v>
      </c>
      <c r="B405" t="s">
        <v>731</v>
      </c>
      <c r="C405" t="s">
        <v>19</v>
      </c>
      <c r="D405" s="1">
        <v>43642</v>
      </c>
      <c r="E405" s="1">
        <v>43824</v>
      </c>
      <c r="F405" t="s">
        <v>133</v>
      </c>
      <c r="G405">
        <v>13</v>
      </c>
      <c r="H405" t="s">
        <v>137</v>
      </c>
      <c r="I405" t="s">
        <v>22</v>
      </c>
      <c r="J405" t="s">
        <v>33</v>
      </c>
      <c r="K405" t="s">
        <v>58</v>
      </c>
      <c r="L405">
        <v>25598</v>
      </c>
      <c r="M405" s="1">
        <v>43642</v>
      </c>
      <c r="N405" t="s">
        <v>24</v>
      </c>
      <c r="O405" t="s">
        <v>25</v>
      </c>
      <c r="Q405" s="1">
        <v>43852</v>
      </c>
    </row>
    <row r="406" spans="1:17" x14ac:dyDescent="0.35">
      <c r="A406" t="s">
        <v>402</v>
      </c>
      <c r="B406" t="s">
        <v>731</v>
      </c>
      <c r="C406" t="s">
        <v>19</v>
      </c>
      <c r="D406" s="1">
        <v>43642</v>
      </c>
      <c r="E406" s="1">
        <v>43824</v>
      </c>
      <c r="F406" t="s">
        <v>133</v>
      </c>
      <c r="G406">
        <v>13</v>
      </c>
      <c r="H406" t="s">
        <v>137</v>
      </c>
      <c r="I406" t="s">
        <v>22</v>
      </c>
      <c r="J406" t="s">
        <v>33</v>
      </c>
      <c r="K406" t="s">
        <v>58</v>
      </c>
      <c r="L406">
        <v>25598</v>
      </c>
      <c r="M406" s="1">
        <v>43642</v>
      </c>
      <c r="N406" t="s">
        <v>24</v>
      </c>
      <c r="O406" t="s">
        <v>25</v>
      </c>
      <c r="Q406" s="1">
        <v>43852</v>
      </c>
    </row>
    <row r="407" spans="1:17" x14ac:dyDescent="0.35">
      <c r="A407" t="s">
        <v>402</v>
      </c>
      <c r="B407" t="s">
        <v>731</v>
      </c>
      <c r="C407" t="s">
        <v>19</v>
      </c>
      <c r="D407" s="1">
        <v>43825</v>
      </c>
      <c r="E407" s="1">
        <v>44007</v>
      </c>
      <c r="F407" t="s">
        <v>133</v>
      </c>
      <c r="G407">
        <v>13</v>
      </c>
      <c r="H407" t="s">
        <v>137</v>
      </c>
      <c r="I407" t="s">
        <v>22</v>
      </c>
      <c r="J407" t="s">
        <v>33</v>
      </c>
      <c r="K407" t="s">
        <v>58</v>
      </c>
      <c r="L407">
        <v>25598</v>
      </c>
      <c r="M407" s="1">
        <v>43825</v>
      </c>
      <c r="N407" t="s">
        <v>24</v>
      </c>
      <c r="O407" t="s">
        <v>25</v>
      </c>
      <c r="Q407" s="1">
        <v>43852</v>
      </c>
    </row>
    <row r="408" spans="1:17" x14ac:dyDescent="0.35">
      <c r="A408" t="s">
        <v>402</v>
      </c>
      <c r="B408" t="s">
        <v>765</v>
      </c>
      <c r="C408" t="s">
        <v>31</v>
      </c>
      <c r="D408" s="1">
        <v>43112</v>
      </c>
      <c r="E408" s="1">
        <v>43476</v>
      </c>
      <c r="F408" t="s">
        <v>34</v>
      </c>
      <c r="G408">
        <v>13</v>
      </c>
      <c r="H408" t="s">
        <v>137</v>
      </c>
      <c r="I408" t="s">
        <v>22</v>
      </c>
      <c r="J408" t="s">
        <v>48</v>
      </c>
      <c r="K408" t="s">
        <v>58</v>
      </c>
      <c r="L408">
        <v>518.13</v>
      </c>
      <c r="M408" s="1">
        <v>43112</v>
      </c>
      <c r="N408" t="s">
        <v>24</v>
      </c>
      <c r="O408" t="s">
        <v>25</v>
      </c>
      <c r="Q408" s="1">
        <v>43852</v>
      </c>
    </row>
    <row r="409" spans="1:17" x14ac:dyDescent="0.35">
      <c r="A409" t="s">
        <v>402</v>
      </c>
      <c r="B409" t="s">
        <v>723</v>
      </c>
      <c r="C409" t="s">
        <v>31</v>
      </c>
      <c r="D409" s="1">
        <v>43392</v>
      </c>
      <c r="E409" s="1">
        <v>43756</v>
      </c>
      <c r="F409" t="s">
        <v>34</v>
      </c>
      <c r="G409">
        <v>13</v>
      </c>
      <c r="H409" t="s">
        <v>137</v>
      </c>
      <c r="I409" t="s">
        <v>22</v>
      </c>
      <c r="J409" t="s">
        <v>35</v>
      </c>
      <c r="K409" t="s">
        <v>58</v>
      </c>
      <c r="L409">
        <v>2767.5</v>
      </c>
      <c r="M409" s="1">
        <v>43392</v>
      </c>
      <c r="N409" t="s">
        <v>24</v>
      </c>
      <c r="O409" t="s">
        <v>177</v>
      </c>
      <c r="P409" t="s">
        <v>281</v>
      </c>
      <c r="Q409" s="1">
        <v>43852</v>
      </c>
    </row>
    <row r="410" spans="1:17" x14ac:dyDescent="0.35">
      <c r="A410" t="s">
        <v>402</v>
      </c>
      <c r="B410" t="s">
        <v>723</v>
      </c>
      <c r="C410" t="s">
        <v>19</v>
      </c>
      <c r="D410" s="1">
        <v>43763</v>
      </c>
      <c r="E410" s="1">
        <v>44128</v>
      </c>
      <c r="F410" t="s">
        <v>34</v>
      </c>
      <c r="G410">
        <v>13</v>
      </c>
      <c r="H410" t="s">
        <v>137</v>
      </c>
      <c r="I410" t="s">
        <v>22</v>
      </c>
      <c r="J410" t="s">
        <v>35</v>
      </c>
      <c r="K410" t="s">
        <v>58</v>
      </c>
      <c r="L410">
        <v>8198.25</v>
      </c>
      <c r="M410" s="1">
        <v>43763</v>
      </c>
      <c r="N410" t="s">
        <v>24</v>
      </c>
      <c r="O410" t="s">
        <v>25</v>
      </c>
      <c r="Q410" s="1">
        <v>43852</v>
      </c>
    </row>
    <row r="411" spans="1:17" x14ac:dyDescent="0.35">
      <c r="A411" t="s">
        <v>402</v>
      </c>
      <c r="B411" t="s">
        <v>424</v>
      </c>
      <c r="C411" t="s">
        <v>19</v>
      </c>
      <c r="D411" s="1">
        <v>43477</v>
      </c>
      <c r="E411" s="1">
        <v>43841</v>
      </c>
      <c r="F411" t="s">
        <v>34</v>
      </c>
      <c r="G411">
        <v>13</v>
      </c>
      <c r="H411" t="s">
        <v>137</v>
      </c>
      <c r="I411" t="s">
        <v>22</v>
      </c>
      <c r="J411" t="s">
        <v>48</v>
      </c>
      <c r="K411" t="s">
        <v>58</v>
      </c>
      <c r="L411">
        <v>521.25</v>
      </c>
      <c r="M411" s="1">
        <v>43477</v>
      </c>
      <c r="N411" t="s">
        <v>24</v>
      </c>
      <c r="O411" t="s">
        <v>23</v>
      </c>
      <c r="Q411" s="1">
        <v>43852</v>
      </c>
    </row>
    <row r="412" spans="1:17" x14ac:dyDescent="0.35">
      <c r="A412" t="s">
        <v>402</v>
      </c>
      <c r="B412" t="s">
        <v>437</v>
      </c>
      <c r="C412" t="s">
        <v>19</v>
      </c>
      <c r="D412" s="1">
        <v>43388</v>
      </c>
      <c r="E412" s="1">
        <v>43752</v>
      </c>
      <c r="F412" t="s">
        <v>32</v>
      </c>
      <c r="G412">
        <v>12</v>
      </c>
      <c r="H412" t="s">
        <v>66</v>
      </c>
      <c r="I412" t="s">
        <v>22</v>
      </c>
      <c r="J412" t="s">
        <v>57</v>
      </c>
      <c r="K412" t="s">
        <v>58</v>
      </c>
      <c r="L412">
        <v>16387.5</v>
      </c>
      <c r="M412" s="1">
        <v>43388</v>
      </c>
      <c r="N412" t="s">
        <v>24</v>
      </c>
      <c r="O412" t="s">
        <v>25</v>
      </c>
      <c r="Q412" s="1">
        <v>43852</v>
      </c>
    </row>
    <row r="413" spans="1:17" x14ac:dyDescent="0.35">
      <c r="A413" t="s">
        <v>402</v>
      </c>
      <c r="B413" t="s">
        <v>766</v>
      </c>
      <c r="C413" t="s">
        <v>19</v>
      </c>
      <c r="D413" s="1">
        <v>43448</v>
      </c>
      <c r="E413" s="1">
        <v>43812</v>
      </c>
      <c r="F413" t="s">
        <v>20</v>
      </c>
      <c r="G413">
        <v>2</v>
      </c>
      <c r="H413" t="s">
        <v>27</v>
      </c>
      <c r="I413" t="s">
        <v>22</v>
      </c>
      <c r="J413" t="s">
        <v>20</v>
      </c>
      <c r="K413" t="s">
        <v>58</v>
      </c>
      <c r="L413">
        <v>28050</v>
      </c>
      <c r="M413" s="1">
        <v>43448</v>
      </c>
      <c r="N413" t="s">
        <v>24</v>
      </c>
      <c r="O413" t="s">
        <v>43</v>
      </c>
      <c r="Q413" s="1">
        <v>43852</v>
      </c>
    </row>
    <row r="414" spans="1:17" x14ac:dyDescent="0.35">
      <c r="A414" t="s">
        <v>402</v>
      </c>
      <c r="B414" t="s">
        <v>766</v>
      </c>
      <c r="C414" t="s">
        <v>19</v>
      </c>
      <c r="D414" s="1">
        <v>43448</v>
      </c>
      <c r="E414" s="1">
        <v>43812</v>
      </c>
      <c r="F414" t="s">
        <v>20</v>
      </c>
      <c r="G414">
        <v>2</v>
      </c>
      <c r="H414" t="s">
        <v>27</v>
      </c>
      <c r="I414" t="s">
        <v>22</v>
      </c>
      <c r="J414" t="s">
        <v>20</v>
      </c>
      <c r="K414" t="s">
        <v>58</v>
      </c>
      <c r="L414">
        <v>56100</v>
      </c>
      <c r="M414" s="1">
        <v>43532</v>
      </c>
      <c r="N414" t="s">
        <v>24</v>
      </c>
      <c r="O414" t="s">
        <v>43</v>
      </c>
      <c r="Q414" s="1">
        <v>43852</v>
      </c>
    </row>
    <row r="415" spans="1:17" x14ac:dyDescent="0.35">
      <c r="A415" t="s">
        <v>402</v>
      </c>
      <c r="B415" t="s">
        <v>766</v>
      </c>
      <c r="C415" t="s">
        <v>19</v>
      </c>
      <c r="D415" s="1">
        <v>43448</v>
      </c>
      <c r="E415" s="1">
        <v>43812</v>
      </c>
      <c r="F415" t="s">
        <v>20</v>
      </c>
      <c r="G415">
        <v>2</v>
      </c>
      <c r="H415" t="s">
        <v>27</v>
      </c>
      <c r="I415" t="s">
        <v>22</v>
      </c>
      <c r="J415" t="s">
        <v>20</v>
      </c>
      <c r="K415" t="s">
        <v>58</v>
      </c>
      <c r="L415">
        <v>56100</v>
      </c>
      <c r="M415" s="1">
        <v>43532</v>
      </c>
      <c r="N415" t="s">
        <v>24</v>
      </c>
      <c r="O415" t="s">
        <v>43</v>
      </c>
      <c r="Q415" s="1">
        <v>43852</v>
      </c>
    </row>
    <row r="416" spans="1:17" x14ac:dyDescent="0.35">
      <c r="A416" t="s">
        <v>402</v>
      </c>
      <c r="B416" t="s">
        <v>766</v>
      </c>
      <c r="C416" t="s">
        <v>19</v>
      </c>
      <c r="D416" s="1">
        <v>43448</v>
      </c>
      <c r="E416" s="1">
        <v>43812</v>
      </c>
      <c r="F416" t="s">
        <v>20</v>
      </c>
      <c r="G416">
        <v>2</v>
      </c>
      <c r="H416" t="s">
        <v>27</v>
      </c>
      <c r="I416" t="s">
        <v>22</v>
      </c>
      <c r="J416" t="s">
        <v>20</v>
      </c>
      <c r="K416" t="s">
        <v>58</v>
      </c>
      <c r="L416">
        <v>14025</v>
      </c>
      <c r="M416" s="1">
        <v>43760</v>
      </c>
      <c r="N416" t="s">
        <v>24</v>
      </c>
      <c r="O416" t="s">
        <v>43</v>
      </c>
      <c r="Q416" s="1">
        <v>43852</v>
      </c>
    </row>
    <row r="417" spans="1:17" x14ac:dyDescent="0.35">
      <c r="A417" t="s">
        <v>402</v>
      </c>
      <c r="B417" t="s">
        <v>766</v>
      </c>
      <c r="C417" t="s">
        <v>19</v>
      </c>
      <c r="D417" s="1">
        <v>43448</v>
      </c>
      <c r="E417" s="1">
        <v>43812</v>
      </c>
      <c r="F417" t="s">
        <v>20</v>
      </c>
      <c r="G417">
        <v>2</v>
      </c>
      <c r="H417" t="s">
        <v>27</v>
      </c>
      <c r="I417" t="s">
        <v>22</v>
      </c>
      <c r="J417" t="s">
        <v>20</v>
      </c>
      <c r="K417" t="s">
        <v>58</v>
      </c>
      <c r="L417">
        <v>14025</v>
      </c>
      <c r="M417" s="1">
        <v>43760</v>
      </c>
      <c r="N417" t="s">
        <v>24</v>
      </c>
      <c r="O417" t="s">
        <v>43</v>
      </c>
      <c r="Q417" s="1">
        <v>43852</v>
      </c>
    </row>
    <row r="418" spans="1:17" x14ac:dyDescent="0.35">
      <c r="A418" t="s">
        <v>402</v>
      </c>
      <c r="B418" t="s">
        <v>467</v>
      </c>
      <c r="C418" t="s">
        <v>19</v>
      </c>
      <c r="D418" s="1">
        <v>43574</v>
      </c>
      <c r="E418" s="1">
        <v>43939</v>
      </c>
      <c r="F418" t="s">
        <v>20</v>
      </c>
      <c r="G418">
        <v>1</v>
      </c>
      <c r="H418" t="s">
        <v>21</v>
      </c>
      <c r="I418" t="s">
        <v>22</v>
      </c>
      <c r="J418" t="s">
        <v>20</v>
      </c>
      <c r="K418" t="s">
        <v>58</v>
      </c>
      <c r="L418">
        <v>150.65</v>
      </c>
      <c r="M418" s="1">
        <v>43574</v>
      </c>
      <c r="N418" t="s">
        <v>24</v>
      </c>
      <c r="O418" t="s">
        <v>25</v>
      </c>
      <c r="Q418" s="1">
        <v>43852</v>
      </c>
    </row>
    <row r="419" spans="1:17" x14ac:dyDescent="0.35">
      <c r="A419" t="s">
        <v>468</v>
      </c>
      <c r="B419" t="s">
        <v>469</v>
      </c>
      <c r="C419" t="s">
        <v>19</v>
      </c>
      <c r="D419" s="1">
        <v>43471</v>
      </c>
      <c r="E419" s="1">
        <v>43835</v>
      </c>
      <c r="F419" t="s">
        <v>20</v>
      </c>
      <c r="G419">
        <v>11</v>
      </c>
      <c r="H419" t="s">
        <v>99</v>
      </c>
      <c r="I419" t="s">
        <v>22</v>
      </c>
      <c r="J419" t="s">
        <v>20</v>
      </c>
      <c r="K419" t="s">
        <v>58</v>
      </c>
      <c r="L419">
        <v>825</v>
      </c>
      <c r="M419" s="1">
        <v>43471</v>
      </c>
      <c r="N419" t="s">
        <v>24</v>
      </c>
      <c r="O419" t="s">
        <v>25</v>
      </c>
      <c r="Q419" s="1">
        <v>43852</v>
      </c>
    </row>
    <row r="420" spans="1:17" x14ac:dyDescent="0.35">
      <c r="A420" t="s">
        <v>468</v>
      </c>
      <c r="B420" t="s">
        <v>471</v>
      </c>
      <c r="C420" t="s">
        <v>19</v>
      </c>
      <c r="D420" s="1">
        <v>43563</v>
      </c>
      <c r="E420" s="1">
        <v>43928</v>
      </c>
      <c r="F420" t="s">
        <v>20</v>
      </c>
      <c r="G420">
        <v>11</v>
      </c>
      <c r="H420" t="s">
        <v>99</v>
      </c>
      <c r="I420" t="s">
        <v>22</v>
      </c>
      <c r="J420" t="s">
        <v>20</v>
      </c>
      <c r="K420" t="s">
        <v>58</v>
      </c>
      <c r="L420">
        <v>2598.75</v>
      </c>
      <c r="M420" s="1">
        <v>43563</v>
      </c>
      <c r="N420" t="s">
        <v>24</v>
      </c>
      <c r="O420" t="s">
        <v>25</v>
      </c>
      <c r="Q420" s="1">
        <v>43852</v>
      </c>
    </row>
    <row r="421" spans="1:17" x14ac:dyDescent="0.35">
      <c r="A421" t="s">
        <v>468</v>
      </c>
      <c r="B421" t="s">
        <v>472</v>
      </c>
      <c r="C421" t="s">
        <v>19</v>
      </c>
      <c r="D421" s="1">
        <v>43563</v>
      </c>
      <c r="E421" s="1">
        <v>43928</v>
      </c>
      <c r="F421" t="s">
        <v>20</v>
      </c>
      <c r="G421">
        <v>11</v>
      </c>
      <c r="H421" t="s">
        <v>99</v>
      </c>
      <c r="I421" t="s">
        <v>22</v>
      </c>
      <c r="J421" t="s">
        <v>20</v>
      </c>
      <c r="K421" t="s">
        <v>58</v>
      </c>
      <c r="L421">
        <v>693</v>
      </c>
      <c r="M421" s="1">
        <v>43563</v>
      </c>
      <c r="N421" t="s">
        <v>24</v>
      </c>
      <c r="O421" t="s">
        <v>25</v>
      </c>
      <c r="Q421" s="1">
        <v>43852</v>
      </c>
    </row>
    <row r="422" spans="1:17" x14ac:dyDescent="0.35">
      <c r="A422" t="s">
        <v>468</v>
      </c>
      <c r="B422" t="s">
        <v>473</v>
      </c>
      <c r="C422" t="s">
        <v>19</v>
      </c>
      <c r="D422" s="1">
        <v>43577</v>
      </c>
      <c r="E422" s="1">
        <v>43942</v>
      </c>
      <c r="F422" t="s">
        <v>20</v>
      </c>
      <c r="G422">
        <v>11</v>
      </c>
      <c r="H422" t="s">
        <v>99</v>
      </c>
      <c r="I422" t="s">
        <v>22</v>
      </c>
      <c r="J422" t="s">
        <v>20</v>
      </c>
      <c r="K422" t="s">
        <v>58</v>
      </c>
      <c r="L422">
        <v>357.06</v>
      </c>
      <c r="M422" s="1">
        <v>43577</v>
      </c>
      <c r="N422" t="s">
        <v>24</v>
      </c>
      <c r="O422" t="s">
        <v>25</v>
      </c>
      <c r="Q422" s="1">
        <v>43852</v>
      </c>
    </row>
    <row r="423" spans="1:17" x14ac:dyDescent="0.35">
      <c r="A423" t="s">
        <v>468</v>
      </c>
      <c r="B423" t="s">
        <v>767</v>
      </c>
      <c r="C423" t="s">
        <v>19</v>
      </c>
      <c r="D423" s="1">
        <v>43556</v>
      </c>
      <c r="E423" s="1">
        <v>43921</v>
      </c>
      <c r="F423" t="s">
        <v>35</v>
      </c>
      <c r="G423">
        <v>13</v>
      </c>
      <c r="H423" t="s">
        <v>137</v>
      </c>
      <c r="I423" t="s">
        <v>22</v>
      </c>
      <c r="J423" t="s">
        <v>35</v>
      </c>
      <c r="K423" t="s">
        <v>58</v>
      </c>
      <c r="L423">
        <v>74250</v>
      </c>
      <c r="M423" s="1">
        <v>43556</v>
      </c>
      <c r="N423" t="s">
        <v>24</v>
      </c>
      <c r="O423" t="s">
        <v>25</v>
      </c>
      <c r="Q423" s="1">
        <v>43852</v>
      </c>
    </row>
    <row r="424" spans="1:17" x14ac:dyDescent="0.35">
      <c r="A424" t="s">
        <v>468</v>
      </c>
      <c r="B424" t="s">
        <v>723</v>
      </c>
      <c r="C424" t="s">
        <v>19</v>
      </c>
      <c r="D424" s="1">
        <v>43703</v>
      </c>
      <c r="E424" s="1">
        <v>44068</v>
      </c>
      <c r="F424" t="s">
        <v>34</v>
      </c>
      <c r="G424">
        <v>3</v>
      </c>
      <c r="H424" t="s">
        <v>56</v>
      </c>
      <c r="I424" t="s">
        <v>22</v>
      </c>
      <c r="J424" t="s">
        <v>57</v>
      </c>
      <c r="K424" t="s">
        <v>58</v>
      </c>
      <c r="L424">
        <v>1501.88</v>
      </c>
      <c r="M424" s="1">
        <v>43703</v>
      </c>
      <c r="N424" t="s">
        <v>24</v>
      </c>
      <c r="O424" t="s">
        <v>25</v>
      </c>
      <c r="Q424" s="1">
        <v>43852</v>
      </c>
    </row>
    <row r="425" spans="1:17" x14ac:dyDescent="0.35">
      <c r="A425" t="s">
        <v>468</v>
      </c>
      <c r="B425" t="s">
        <v>479</v>
      </c>
      <c r="C425" t="s">
        <v>19</v>
      </c>
      <c r="D425" s="1">
        <v>43466</v>
      </c>
      <c r="E425" s="1">
        <v>43830</v>
      </c>
      <c r="F425" t="s">
        <v>20</v>
      </c>
      <c r="G425">
        <v>3</v>
      </c>
      <c r="H425" t="s">
        <v>56</v>
      </c>
      <c r="I425" t="s">
        <v>22</v>
      </c>
      <c r="J425" t="s">
        <v>57</v>
      </c>
      <c r="K425" t="s">
        <v>58</v>
      </c>
      <c r="L425">
        <v>21157.34</v>
      </c>
      <c r="M425" s="1">
        <v>43466</v>
      </c>
      <c r="N425" t="s">
        <v>24</v>
      </c>
      <c r="O425" t="s">
        <v>25</v>
      </c>
      <c r="Q425" s="1">
        <v>43852</v>
      </c>
    </row>
    <row r="426" spans="1:17" x14ac:dyDescent="0.35">
      <c r="A426" t="s">
        <v>468</v>
      </c>
      <c r="B426" t="s">
        <v>480</v>
      </c>
      <c r="C426" t="s">
        <v>19</v>
      </c>
      <c r="D426" s="1">
        <v>43466</v>
      </c>
      <c r="E426" s="1">
        <v>43830</v>
      </c>
      <c r="F426" t="s">
        <v>35</v>
      </c>
      <c r="G426">
        <v>3</v>
      </c>
      <c r="H426" t="s">
        <v>56</v>
      </c>
      <c r="I426" t="s">
        <v>22</v>
      </c>
      <c r="J426" t="s">
        <v>57</v>
      </c>
      <c r="K426" t="s">
        <v>58</v>
      </c>
      <c r="L426">
        <v>12019.2</v>
      </c>
      <c r="M426" s="1">
        <v>43466</v>
      </c>
      <c r="N426" t="s">
        <v>24</v>
      </c>
      <c r="O426" t="s">
        <v>25</v>
      </c>
      <c r="Q426" s="1">
        <v>43852</v>
      </c>
    </row>
    <row r="427" spans="1:17" x14ac:dyDescent="0.35">
      <c r="A427" t="s">
        <v>468</v>
      </c>
      <c r="B427" t="s">
        <v>768</v>
      </c>
      <c r="C427" t="s">
        <v>31</v>
      </c>
      <c r="D427" s="1">
        <v>43263</v>
      </c>
      <c r="E427" s="1">
        <v>43627</v>
      </c>
      <c r="F427" t="s">
        <v>38</v>
      </c>
      <c r="G427">
        <v>10</v>
      </c>
      <c r="H427" t="s">
        <v>39</v>
      </c>
      <c r="I427" t="s">
        <v>22</v>
      </c>
      <c r="J427" t="s">
        <v>40</v>
      </c>
      <c r="K427" t="s">
        <v>58</v>
      </c>
      <c r="L427">
        <v>63872.4</v>
      </c>
      <c r="M427" s="1">
        <v>43263</v>
      </c>
      <c r="N427" t="s">
        <v>24</v>
      </c>
      <c r="O427" t="s">
        <v>177</v>
      </c>
      <c r="P427" t="s">
        <v>178</v>
      </c>
      <c r="Q427" s="1">
        <v>43852</v>
      </c>
    </row>
    <row r="428" spans="1:17" x14ac:dyDescent="0.35">
      <c r="A428" t="s">
        <v>468</v>
      </c>
      <c r="B428" t="s">
        <v>768</v>
      </c>
      <c r="C428" t="s">
        <v>31</v>
      </c>
      <c r="D428" s="1">
        <v>43263</v>
      </c>
      <c r="E428" s="1">
        <v>43627</v>
      </c>
      <c r="F428" t="s">
        <v>38</v>
      </c>
      <c r="G428">
        <v>10</v>
      </c>
      <c r="H428" t="s">
        <v>39</v>
      </c>
      <c r="I428" t="s">
        <v>22</v>
      </c>
      <c r="J428" t="s">
        <v>40</v>
      </c>
      <c r="K428" t="s">
        <v>58</v>
      </c>
      <c r="M428" s="1">
        <v>43318</v>
      </c>
      <c r="N428" t="s">
        <v>24</v>
      </c>
      <c r="O428" t="s">
        <v>177</v>
      </c>
      <c r="Q428" s="1">
        <v>43852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26063-5643-4020-BA3D-0FDED56CBBF4}">
  <dimension ref="B2:J23"/>
  <sheetViews>
    <sheetView topLeftCell="C1" workbookViewId="0">
      <selection activeCell="I17" sqref="I17"/>
    </sheetView>
  </sheetViews>
  <sheetFormatPr defaultRowHeight="14.5" x14ac:dyDescent="0.35"/>
  <cols>
    <col min="1" max="1" width="12.36328125" bestFit="1" customWidth="1"/>
    <col min="2" max="2" width="11.81640625" bestFit="1" customWidth="1"/>
    <col min="3" max="3" width="16.453125" bestFit="1" customWidth="1"/>
    <col min="4" max="4" width="12.90625" customWidth="1"/>
    <col min="5" max="5" width="12.36328125" bestFit="1" customWidth="1"/>
    <col min="6" max="6" width="14" bestFit="1" customWidth="1"/>
    <col min="7" max="7" width="14.6328125" customWidth="1"/>
    <col min="8" max="8" width="20.7265625" customWidth="1"/>
    <col min="9" max="9" width="28.90625" customWidth="1"/>
    <col min="10" max="10" width="29.36328125" customWidth="1"/>
    <col min="11" max="11" width="11.36328125" customWidth="1"/>
    <col min="12" max="12" width="10.7265625" bestFit="1" customWidth="1"/>
    <col min="13" max="42" width="10.08984375" bestFit="1" customWidth="1"/>
    <col min="43" max="43" width="10.7265625" bestFit="1" customWidth="1"/>
    <col min="44" max="114" width="10.08984375" bestFit="1" customWidth="1"/>
    <col min="115" max="115" width="10.7265625" bestFit="1" customWidth="1"/>
  </cols>
  <sheetData>
    <row r="2" spans="2:10" x14ac:dyDescent="0.35">
      <c r="B2" s="15" t="s">
        <v>671</v>
      </c>
      <c r="C2" s="15"/>
      <c r="D2" s="14"/>
      <c r="E2" s="15" t="s">
        <v>673</v>
      </c>
      <c r="F2" s="15"/>
      <c r="H2" s="15" t="s">
        <v>677</v>
      </c>
      <c r="I2" s="15"/>
      <c r="J2" s="15"/>
    </row>
    <row r="3" spans="2:10" x14ac:dyDescent="0.35">
      <c r="B3" s="11" t="s">
        <v>663</v>
      </c>
      <c r="C3" t="s">
        <v>669</v>
      </c>
      <c r="E3" s="11" t="s">
        <v>663</v>
      </c>
      <c r="F3" t="s">
        <v>669</v>
      </c>
      <c r="H3" s="11" t="s">
        <v>674</v>
      </c>
      <c r="I3" t="s">
        <v>675</v>
      </c>
      <c r="J3" t="s">
        <v>676</v>
      </c>
    </row>
    <row r="4" spans="2:10" x14ac:dyDescent="0.35">
      <c r="B4" s="12" t="s">
        <v>58</v>
      </c>
      <c r="C4">
        <v>12644773.30000001</v>
      </c>
      <c r="D4" s="12"/>
      <c r="E4" s="12" t="s">
        <v>58</v>
      </c>
      <c r="F4">
        <v>396480</v>
      </c>
      <c r="H4">
        <v>19673793</v>
      </c>
      <c r="I4">
        <v>20083111</v>
      </c>
      <c r="J4">
        <v>12319455</v>
      </c>
    </row>
    <row r="5" spans="2:10" x14ac:dyDescent="0.35">
      <c r="B5" s="12" t="s">
        <v>28</v>
      </c>
      <c r="C5">
        <v>3431629.3099999991</v>
      </c>
      <c r="D5" s="12"/>
      <c r="E5" s="12" t="s">
        <v>28</v>
      </c>
      <c r="F5">
        <v>100000</v>
      </c>
    </row>
    <row r="6" spans="2:10" x14ac:dyDescent="0.35">
      <c r="B6" s="12" t="s">
        <v>23</v>
      </c>
      <c r="C6">
        <v>18489219.640000015</v>
      </c>
      <c r="D6" s="12"/>
      <c r="E6" s="12" t="s">
        <v>23</v>
      </c>
      <c r="F6">
        <v>18051</v>
      </c>
    </row>
    <row r="7" spans="2:10" x14ac:dyDescent="0.35">
      <c r="B7" s="12" t="s">
        <v>664</v>
      </c>
      <c r="C7">
        <v>34565622.250000015</v>
      </c>
      <c r="D7" s="12"/>
      <c r="E7" s="12" t="s">
        <v>664</v>
      </c>
      <c r="F7">
        <v>514531</v>
      </c>
    </row>
    <row r="8" spans="2:10" x14ac:dyDescent="0.35">
      <c r="H8" t="s">
        <v>690</v>
      </c>
      <c r="I8" t="s">
        <v>691</v>
      </c>
    </row>
    <row r="9" spans="2:10" x14ac:dyDescent="0.35">
      <c r="H9" s="17">
        <f>G16/GETPIVOTDATA("[Measures].[Sum of Cross sell bugdet]",$H$3)</f>
        <v>0.64936419960035074</v>
      </c>
      <c r="I9" s="17">
        <f>C21/GETPIVOTDATA("[Measures].[Sum of Cross sell bugdet]",$H$3)</f>
        <v>0.14210158973876108</v>
      </c>
    </row>
    <row r="10" spans="2:10" x14ac:dyDescent="0.35">
      <c r="H10" s="17">
        <f>G17/GETPIVOTDATA("[Measures].[Sum of New Budget]",$H$3)</f>
        <v>0.17950932542596129</v>
      </c>
      <c r="I10" s="17">
        <f>C22/GETPIVOTDATA("[Measures].[Sum of New Budget]",$H$3)</f>
        <v>2.8963149098905329E-2</v>
      </c>
    </row>
    <row r="11" spans="2:10" x14ac:dyDescent="0.35">
      <c r="H11" s="17">
        <f>G18/GETPIVOTDATA("[Measures].[Sum of Renewal Budget]",$H$3)</f>
        <v>1.5022799823531168</v>
      </c>
      <c r="I11" s="17">
        <f>C23/GETPIVOTDATA("[Measures].[Sum of Renewal Budget]",$H$3)</f>
        <v>0.66921061037196861</v>
      </c>
    </row>
    <row r="13" spans="2:10" x14ac:dyDescent="0.35">
      <c r="B13" s="11" t="s">
        <v>10</v>
      </c>
      <c r="C13" t="s">
        <v>680</v>
      </c>
    </row>
    <row r="14" spans="2:10" x14ac:dyDescent="0.35">
      <c r="B14" s="15" t="s">
        <v>684</v>
      </c>
      <c r="C14" s="15" t="s">
        <v>672</v>
      </c>
      <c r="E14" s="15" t="s">
        <v>683</v>
      </c>
      <c r="F14" s="15"/>
      <c r="I14" s="18" t="s">
        <v>692</v>
      </c>
      <c r="J14" s="18"/>
    </row>
    <row r="15" spans="2:10" x14ac:dyDescent="0.35">
      <c r="B15" s="11" t="s">
        <v>663</v>
      </c>
      <c r="C15" t="s">
        <v>669</v>
      </c>
      <c r="E15" s="11" t="s">
        <v>663</v>
      </c>
      <c r="F15" t="s">
        <v>669</v>
      </c>
    </row>
    <row r="16" spans="2:10" x14ac:dyDescent="0.35">
      <c r="B16" s="12" t="s">
        <v>58</v>
      </c>
      <c r="C16">
        <v>2853842</v>
      </c>
      <c r="E16" s="12" t="s">
        <v>58</v>
      </c>
      <c r="F16">
        <v>13041253.300000001</v>
      </c>
      <c r="G16">
        <f>GETPIVOTDATA("Amount",$E$15,"income_class","Cross Sell")</f>
        <v>13041253.300000001</v>
      </c>
      <c r="I16" s="19" t="s">
        <v>693</v>
      </c>
      <c r="J16" s="19" t="s">
        <v>694</v>
      </c>
    </row>
    <row r="17" spans="2:10" x14ac:dyDescent="0.35">
      <c r="B17" s="12" t="s">
        <v>28</v>
      </c>
      <c r="C17">
        <v>569815</v>
      </c>
      <c r="E17" s="12" t="s">
        <v>28</v>
      </c>
      <c r="F17">
        <v>3531629.3099999991</v>
      </c>
      <c r="G17">
        <f>GETPIVOTDATA("Amount",$E$15,"income_class","New")</f>
        <v>3531629.3099999991</v>
      </c>
      <c r="I17" s="20">
        <f>H9</f>
        <v>0.64936419960035074</v>
      </c>
      <c r="J17" s="20">
        <f>I9</f>
        <v>0.14210158973876108</v>
      </c>
    </row>
    <row r="18" spans="2:10" x14ac:dyDescent="0.35">
      <c r="B18" s="12" t="s">
        <v>23</v>
      </c>
      <c r="C18">
        <v>8244310</v>
      </c>
      <c r="E18" s="12" t="s">
        <v>23</v>
      </c>
      <c r="F18">
        <v>18507270.640000015</v>
      </c>
      <c r="G18">
        <f>GETPIVOTDATA("Amount",$E$15,"income_class","Renewal")</f>
        <v>18507270.640000015</v>
      </c>
    </row>
    <row r="19" spans="2:10" x14ac:dyDescent="0.35">
      <c r="B19" s="12" t="s">
        <v>664</v>
      </c>
      <c r="C19">
        <v>11667967</v>
      </c>
      <c r="E19" s="12" t="s">
        <v>664</v>
      </c>
      <c r="F19">
        <v>35080153.250000015</v>
      </c>
      <c r="I19" s="19" t="s">
        <v>695</v>
      </c>
      <c r="J19" s="19" t="s">
        <v>696</v>
      </c>
    </row>
    <row r="20" spans="2:10" x14ac:dyDescent="0.35">
      <c r="I20" s="20">
        <f>H10</f>
        <v>0.17950932542596129</v>
      </c>
      <c r="J20" s="20">
        <f>I10</f>
        <v>2.8963149098905329E-2</v>
      </c>
    </row>
    <row r="21" spans="2:10" x14ac:dyDescent="0.35">
      <c r="C21">
        <f>GETPIVOTDATA("Amount",$B$15,"income_class","Cross Sell")</f>
        <v>2853842</v>
      </c>
    </row>
    <row r="22" spans="2:10" x14ac:dyDescent="0.35">
      <c r="C22">
        <f>GETPIVOTDATA("Amount",$B$15,"income_class","New")</f>
        <v>569815</v>
      </c>
      <c r="I22" s="19" t="s">
        <v>697</v>
      </c>
      <c r="J22" s="19" t="s">
        <v>698</v>
      </c>
    </row>
    <row r="23" spans="2:10" x14ac:dyDescent="0.35">
      <c r="C23">
        <f>GETPIVOTDATA("Amount",$B$15,"income_class","Renewal")</f>
        <v>8244310</v>
      </c>
      <c r="I23" s="20">
        <f>H11</f>
        <v>1.5022799823531168</v>
      </c>
      <c r="J23" s="20">
        <f>I11</f>
        <v>0.66921061037196861</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3733F647-79A5-4C14-A6E4-17FE744BB931}">
            <x14:iconSet iconSet="3Triangles" custom="1">
              <x14:cfvo type="percent">
                <xm:f>0</xm:f>
              </x14:cfvo>
              <x14:cfvo type="percent" gte="0">
                <xm:f>100</xm:f>
              </x14:cfvo>
              <x14:cfvo type="percent">
                <xm:f>100</xm:f>
              </x14:cfvo>
              <x14:cfIcon iconSet="3Triangles" iconId="0"/>
              <x14:cfIcon iconSet="NoIcons" iconId="0"/>
              <x14:cfIcon iconSet="3Triangles" iconId="2"/>
            </x14:iconSet>
          </x14:cfRule>
          <xm:sqref>I14:J23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5F03-F841-4C20-BC06-726626CB5FCB}">
  <dimension ref="B2:J13"/>
  <sheetViews>
    <sheetView topLeftCell="E14" workbookViewId="0">
      <selection activeCell="N32" sqref="N32"/>
    </sheetView>
  </sheetViews>
  <sheetFormatPr defaultRowHeight="14.5" x14ac:dyDescent="0.35"/>
  <cols>
    <col min="2" max="2" width="13.54296875" customWidth="1"/>
    <col min="3" max="3" width="16" customWidth="1"/>
    <col min="4" max="4" width="12.36328125" customWidth="1"/>
    <col min="5" max="5" width="13.36328125" customWidth="1"/>
    <col min="6" max="6" width="14.08984375" customWidth="1"/>
    <col min="8" max="8" width="17.1796875" customWidth="1"/>
    <col min="9" max="9" width="14.7265625" customWidth="1"/>
    <col min="10" max="10" width="21.7265625" customWidth="1"/>
  </cols>
  <sheetData>
    <row r="2" spans="2:10" x14ac:dyDescent="0.35">
      <c r="B2" s="15" t="s">
        <v>684</v>
      </c>
      <c r="C2" s="15" t="s">
        <v>672</v>
      </c>
      <c r="E2" s="15" t="s">
        <v>683</v>
      </c>
      <c r="F2" s="15"/>
      <c r="H2" s="15" t="s">
        <v>677</v>
      </c>
      <c r="I2" s="15"/>
      <c r="J2" s="15"/>
    </row>
    <row r="3" spans="2:10" x14ac:dyDescent="0.35">
      <c r="B3" s="11" t="s">
        <v>663</v>
      </c>
      <c r="C3" t="s">
        <v>669</v>
      </c>
      <c r="E3" s="11" t="s">
        <v>663</v>
      </c>
      <c r="F3" t="s">
        <v>669</v>
      </c>
      <c r="H3" s="11" t="s">
        <v>674</v>
      </c>
      <c r="I3" t="s">
        <v>675</v>
      </c>
      <c r="J3" t="s">
        <v>676</v>
      </c>
    </row>
    <row r="4" spans="2:10" x14ac:dyDescent="0.35">
      <c r="B4" s="12" t="s">
        <v>58</v>
      </c>
      <c r="C4">
        <v>2853842</v>
      </c>
      <c r="E4" s="12" t="s">
        <v>58</v>
      </c>
      <c r="F4">
        <v>13041253.300000001</v>
      </c>
      <c r="H4">
        <v>19673793</v>
      </c>
      <c r="I4">
        <v>20083111</v>
      </c>
      <c r="J4">
        <v>12319455</v>
      </c>
    </row>
    <row r="5" spans="2:10" x14ac:dyDescent="0.35">
      <c r="B5" s="12" t="s">
        <v>28</v>
      </c>
      <c r="C5">
        <v>569815</v>
      </c>
      <c r="E5" s="12" t="s">
        <v>28</v>
      </c>
      <c r="F5">
        <v>3531629.3099999991</v>
      </c>
    </row>
    <row r="6" spans="2:10" x14ac:dyDescent="0.35">
      <c r="B6" s="12" t="s">
        <v>23</v>
      </c>
      <c r="C6">
        <v>8244310</v>
      </c>
      <c r="E6" s="12" t="s">
        <v>23</v>
      </c>
      <c r="F6">
        <v>18507270.640000015</v>
      </c>
    </row>
    <row r="7" spans="2:10" x14ac:dyDescent="0.35">
      <c r="B7" s="12" t="s">
        <v>664</v>
      </c>
      <c r="C7">
        <v>11667967</v>
      </c>
      <c r="E7" s="12" t="s">
        <v>664</v>
      </c>
      <c r="F7">
        <v>35080153.250000015</v>
      </c>
    </row>
    <row r="10" spans="2:10" x14ac:dyDescent="0.35">
      <c r="B10" s="21" t="s">
        <v>703</v>
      </c>
      <c r="C10" s="22"/>
      <c r="E10" s="21" t="s">
        <v>702</v>
      </c>
      <c r="F10" s="22"/>
      <c r="H10" s="22" t="s">
        <v>701</v>
      </c>
      <c r="I10" s="22"/>
    </row>
    <row r="11" spans="2:10" x14ac:dyDescent="0.35">
      <c r="B11" s="12" t="s">
        <v>699</v>
      </c>
      <c r="C11">
        <f>GETPIVOTDATA("[Measures].[Sum of New Budget]",$H$3)</f>
        <v>19673793</v>
      </c>
      <c r="E11" t="s">
        <v>699</v>
      </c>
      <c r="F11">
        <f>GETPIVOTDATA("[Measures].[Sum of Cross sell bugdet]",$H$3)</f>
        <v>20083111</v>
      </c>
      <c r="H11" t="s">
        <v>699</v>
      </c>
      <c r="I11">
        <f>GETPIVOTDATA("[Measures].[Sum of Renewal Budget]",$H$3)</f>
        <v>12319455</v>
      </c>
    </row>
    <row r="12" spans="2:10" x14ac:dyDescent="0.35">
      <c r="B12" s="12" t="s">
        <v>682</v>
      </c>
      <c r="C12">
        <f>GETPIVOTDATA("Amount",$E$3,"income_class","New")</f>
        <v>3531629.3099999991</v>
      </c>
      <c r="E12" t="s">
        <v>682</v>
      </c>
      <c r="F12">
        <f>GETPIVOTDATA("Amount",$E$3,"income_class","Cross Sell")</f>
        <v>13041253.300000001</v>
      </c>
      <c r="H12" t="s">
        <v>682</v>
      </c>
      <c r="I12">
        <f>GETPIVOTDATA("Amount",$E$3,"income_class","Renewal")</f>
        <v>18507270.640000015</v>
      </c>
    </row>
    <row r="13" spans="2:10" x14ac:dyDescent="0.35">
      <c r="B13" s="12" t="s">
        <v>700</v>
      </c>
      <c r="C13">
        <f>GETPIVOTDATA("Amount",$B$3,"income_class","New")</f>
        <v>569815</v>
      </c>
      <c r="E13" t="s">
        <v>700</v>
      </c>
      <c r="F13">
        <f>GETPIVOTDATA("Amount",$B$3,"income_class","Cross Sell")</f>
        <v>2853842</v>
      </c>
      <c r="H13" t="s">
        <v>700</v>
      </c>
      <c r="I13">
        <f>GETPIVOTDATA("Amount",$B$3,"income_class","Renewal")</f>
        <v>8244310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49D7D-3756-451E-B5E0-FE08B2624BA7}">
  <dimension ref="A1:M9"/>
  <sheetViews>
    <sheetView workbookViewId="0">
      <selection activeCell="A3" sqref="A3:M9"/>
    </sheetView>
  </sheetViews>
  <sheetFormatPr defaultRowHeight="14.5" x14ac:dyDescent="0.35"/>
  <cols>
    <col min="1" max="1" width="19" bestFit="1" customWidth="1"/>
    <col min="2" max="2" width="15.81640625" bestFit="1" customWidth="1"/>
    <col min="3" max="3" width="15.453125" bestFit="1" customWidth="1"/>
    <col min="4" max="4" width="18.36328125" bestFit="1" customWidth="1"/>
    <col min="5" max="5" width="18.453125" bestFit="1" customWidth="1"/>
    <col min="6" max="6" width="17.6328125" bestFit="1" customWidth="1"/>
    <col min="7" max="7" width="13.54296875" bestFit="1" customWidth="1"/>
    <col min="8" max="8" width="17.54296875" bestFit="1" customWidth="1"/>
    <col min="9" max="9" width="11" bestFit="1" customWidth="1"/>
    <col min="10" max="10" width="31.90625" bestFit="1" customWidth="1"/>
    <col min="11" max="11" width="15.7265625" bestFit="1" customWidth="1"/>
    <col min="12" max="12" width="19.81640625" bestFit="1" customWidth="1"/>
    <col min="13" max="13" width="17" bestFit="1" customWidth="1"/>
  </cols>
  <sheetData>
    <row r="1" spans="1:13" x14ac:dyDescent="0.35">
      <c r="A1" s="16" t="s">
        <v>704</v>
      </c>
    </row>
    <row r="3" spans="1:13" x14ac:dyDescent="0.35">
      <c r="A3" t="s">
        <v>532</v>
      </c>
      <c r="B3" t="s">
        <v>533</v>
      </c>
      <c r="C3" t="s">
        <v>534</v>
      </c>
      <c r="D3" t="s">
        <v>487</v>
      </c>
      <c r="E3" t="s">
        <v>535</v>
      </c>
      <c r="F3" t="s">
        <v>536</v>
      </c>
      <c r="G3" t="s">
        <v>537</v>
      </c>
      <c r="H3" t="s">
        <v>538</v>
      </c>
      <c r="I3" t="s">
        <v>539</v>
      </c>
      <c r="J3" t="s">
        <v>540</v>
      </c>
      <c r="K3" t="s">
        <v>5</v>
      </c>
      <c r="L3" t="s">
        <v>541</v>
      </c>
      <c r="M3" t="s">
        <v>542</v>
      </c>
    </row>
    <row r="4" spans="1:13" x14ac:dyDescent="0.35">
      <c r="A4" t="s">
        <v>620</v>
      </c>
      <c r="B4" t="s">
        <v>621</v>
      </c>
      <c r="C4">
        <v>6</v>
      </c>
      <c r="D4" t="s">
        <v>77</v>
      </c>
      <c r="E4">
        <v>300000</v>
      </c>
      <c r="F4">
        <v>30000</v>
      </c>
      <c r="G4" s="1">
        <v>43921</v>
      </c>
      <c r="H4" t="s">
        <v>545</v>
      </c>
      <c r="I4" t="s">
        <v>22</v>
      </c>
      <c r="J4" t="s">
        <v>33</v>
      </c>
      <c r="K4" t="s">
        <v>133</v>
      </c>
      <c r="L4" t="s">
        <v>133</v>
      </c>
      <c r="M4" t="s">
        <v>622</v>
      </c>
    </row>
    <row r="5" spans="1:13" x14ac:dyDescent="0.35">
      <c r="A5" t="s">
        <v>645</v>
      </c>
      <c r="B5" t="s">
        <v>646</v>
      </c>
      <c r="C5">
        <v>12</v>
      </c>
      <c r="D5" t="s">
        <v>66</v>
      </c>
      <c r="E5">
        <v>1000000</v>
      </c>
      <c r="F5">
        <v>100000</v>
      </c>
      <c r="G5" s="1">
        <v>43738</v>
      </c>
      <c r="H5" t="s">
        <v>545</v>
      </c>
      <c r="I5" t="s">
        <v>22</v>
      </c>
      <c r="J5" t="s">
        <v>33</v>
      </c>
      <c r="K5" t="s">
        <v>133</v>
      </c>
      <c r="L5" t="s">
        <v>133</v>
      </c>
      <c r="M5" t="s">
        <v>622</v>
      </c>
    </row>
    <row r="6" spans="1:13" x14ac:dyDescent="0.35">
      <c r="A6" t="s">
        <v>649</v>
      </c>
      <c r="B6" t="s">
        <v>650</v>
      </c>
      <c r="C6">
        <v>10</v>
      </c>
      <c r="D6" t="s">
        <v>39</v>
      </c>
      <c r="E6">
        <v>300000</v>
      </c>
      <c r="F6">
        <v>37500</v>
      </c>
      <c r="G6" s="1">
        <v>43738</v>
      </c>
      <c r="H6" t="s">
        <v>545</v>
      </c>
      <c r="I6" t="s">
        <v>22</v>
      </c>
      <c r="J6" t="s">
        <v>33</v>
      </c>
      <c r="K6" t="s">
        <v>133</v>
      </c>
      <c r="L6" t="s">
        <v>133</v>
      </c>
      <c r="M6" t="s">
        <v>622</v>
      </c>
    </row>
    <row r="7" spans="1:13" x14ac:dyDescent="0.35">
      <c r="A7" t="s">
        <v>653</v>
      </c>
      <c r="B7" t="s">
        <v>654</v>
      </c>
      <c r="C7">
        <v>10</v>
      </c>
      <c r="D7" t="s">
        <v>39</v>
      </c>
      <c r="E7">
        <v>800000</v>
      </c>
      <c r="F7">
        <v>50000</v>
      </c>
      <c r="G7" s="1">
        <v>43738</v>
      </c>
      <c r="H7" t="s">
        <v>545</v>
      </c>
      <c r="I7" t="s">
        <v>22</v>
      </c>
      <c r="J7" t="s">
        <v>33</v>
      </c>
      <c r="K7" t="s">
        <v>133</v>
      </c>
      <c r="L7" t="s">
        <v>133</v>
      </c>
      <c r="M7" t="s">
        <v>622</v>
      </c>
    </row>
    <row r="8" spans="1:13" x14ac:dyDescent="0.35">
      <c r="A8" t="s">
        <v>643</v>
      </c>
      <c r="B8" t="s">
        <v>644</v>
      </c>
      <c r="C8">
        <v>12</v>
      </c>
      <c r="D8" t="s">
        <v>66</v>
      </c>
      <c r="E8">
        <v>500000</v>
      </c>
      <c r="F8">
        <v>50000</v>
      </c>
      <c r="G8" s="1">
        <v>43830</v>
      </c>
      <c r="H8" t="s">
        <v>545</v>
      </c>
      <c r="I8" t="s">
        <v>22</v>
      </c>
      <c r="J8" t="s">
        <v>33</v>
      </c>
      <c r="K8" t="s">
        <v>133</v>
      </c>
      <c r="L8" t="s">
        <v>133</v>
      </c>
      <c r="M8" t="s">
        <v>622</v>
      </c>
    </row>
    <row r="9" spans="1:13" x14ac:dyDescent="0.35">
      <c r="A9" t="s">
        <v>647</v>
      </c>
      <c r="B9" t="s">
        <v>648</v>
      </c>
      <c r="C9">
        <v>10</v>
      </c>
      <c r="D9" t="s">
        <v>39</v>
      </c>
      <c r="E9">
        <v>500000</v>
      </c>
      <c r="F9">
        <v>62000</v>
      </c>
      <c r="G9" s="1">
        <v>43738</v>
      </c>
      <c r="H9" t="s">
        <v>545</v>
      </c>
      <c r="I9" t="s">
        <v>22</v>
      </c>
      <c r="J9" t="s">
        <v>33</v>
      </c>
      <c r="K9" t="s">
        <v>133</v>
      </c>
      <c r="L9" t="s">
        <v>133</v>
      </c>
      <c r="M9" t="s">
        <v>622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54588-F79A-47E7-B274-2992678F68F1}">
  <dimension ref="A3:B11"/>
  <sheetViews>
    <sheetView topLeftCell="A3" workbookViewId="0">
      <selection activeCell="D25" sqref="D25"/>
    </sheetView>
  </sheetViews>
  <sheetFormatPr defaultRowHeight="14.5" x14ac:dyDescent="0.35"/>
  <cols>
    <col min="1" max="1" width="16.26953125" bestFit="1" customWidth="1"/>
    <col min="2" max="2" width="24.6328125" bestFit="1" customWidth="1"/>
  </cols>
  <sheetData>
    <row r="3" spans="1:2" x14ac:dyDescent="0.35">
      <c r="A3" s="11" t="s">
        <v>663</v>
      </c>
      <c r="B3" t="s">
        <v>678</v>
      </c>
    </row>
    <row r="4" spans="1:2" x14ac:dyDescent="0.35">
      <c r="A4" s="12" t="s">
        <v>38</v>
      </c>
      <c r="B4">
        <v>15</v>
      </c>
    </row>
    <row r="5" spans="1:2" x14ac:dyDescent="0.35">
      <c r="A5" s="12" t="s">
        <v>133</v>
      </c>
      <c r="B5">
        <v>6</v>
      </c>
    </row>
    <row r="6" spans="1:2" x14ac:dyDescent="0.35">
      <c r="A6" s="12" t="s">
        <v>32</v>
      </c>
      <c r="B6">
        <v>13</v>
      </c>
    </row>
    <row r="7" spans="1:2" x14ac:dyDescent="0.35">
      <c r="A7" s="12" t="s">
        <v>35</v>
      </c>
      <c r="B7">
        <v>5</v>
      </c>
    </row>
    <row r="8" spans="1:2" x14ac:dyDescent="0.35">
      <c r="A8" s="12" t="s">
        <v>20</v>
      </c>
      <c r="B8">
        <v>7</v>
      </c>
    </row>
    <row r="9" spans="1:2" x14ac:dyDescent="0.35">
      <c r="A9" s="12" t="s">
        <v>34</v>
      </c>
      <c r="B9">
        <v>2</v>
      </c>
    </row>
    <row r="10" spans="1:2" x14ac:dyDescent="0.35">
      <c r="A10" s="12" t="s">
        <v>640</v>
      </c>
      <c r="B10">
        <v>1</v>
      </c>
    </row>
    <row r="11" spans="1:2" x14ac:dyDescent="0.35">
      <c r="A11" s="12" t="s">
        <v>664</v>
      </c>
      <c r="B11">
        <v>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C30B0-6664-44BC-B823-9FE93D6ED11A}">
  <dimension ref="A1:B9"/>
  <sheetViews>
    <sheetView workbookViewId="0">
      <selection activeCell="B5" sqref="B5"/>
    </sheetView>
  </sheetViews>
  <sheetFormatPr defaultRowHeight="14.5" x14ac:dyDescent="0.35"/>
  <cols>
    <col min="1" max="1" width="17.81640625" bestFit="1" customWidth="1"/>
    <col min="2" max="2" width="21.81640625" bestFit="1" customWidth="1"/>
  </cols>
  <sheetData>
    <row r="1" spans="1:2" x14ac:dyDescent="0.35">
      <c r="A1" s="11" t="s">
        <v>536</v>
      </c>
      <c r="B1" t="s">
        <v>680</v>
      </c>
    </row>
    <row r="3" spans="1:2" x14ac:dyDescent="0.35">
      <c r="A3" s="11" t="s">
        <v>663</v>
      </c>
      <c r="B3" t="s">
        <v>665</v>
      </c>
    </row>
    <row r="4" spans="1:2" x14ac:dyDescent="0.35">
      <c r="A4" s="12" t="s">
        <v>629</v>
      </c>
      <c r="B4">
        <v>300000</v>
      </c>
    </row>
    <row r="5" spans="1:2" x14ac:dyDescent="0.35">
      <c r="A5" s="12" t="s">
        <v>585</v>
      </c>
      <c r="B5">
        <v>350000</v>
      </c>
    </row>
    <row r="6" spans="1:2" x14ac:dyDescent="0.35">
      <c r="A6" s="12" t="s">
        <v>635</v>
      </c>
      <c r="B6">
        <v>400000</v>
      </c>
    </row>
    <row r="7" spans="1:2" x14ac:dyDescent="0.35">
      <c r="A7" s="12" t="s">
        <v>637</v>
      </c>
      <c r="B7">
        <v>300000</v>
      </c>
    </row>
    <row r="8" spans="1:2" x14ac:dyDescent="0.35">
      <c r="A8" s="12" t="s">
        <v>543</v>
      </c>
      <c r="B8">
        <v>400000</v>
      </c>
    </row>
    <row r="9" spans="1:2" x14ac:dyDescent="0.35">
      <c r="A9" s="12" t="s">
        <v>664</v>
      </c>
      <c r="B9">
        <v>1750000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 2 0 2 5 - 0 1 - 2 3 T 1 6 : 4 3 : 3 8 . 6 3 3 2 6 9 + 0 5 : 3 0 < / L a s t P r o c e s s e d T i m e > < / D a t a M o d e l i n g S a n d b o x . S e r i a l i z e d S a n d b o x E r r o r C a c h e > ] ] > < / C u s t o m C o n t e n t > < / G e m i n i > 
</file>

<file path=customXml/item2.xml>��< ? x m l   v e r s i o n = " 1 . 0 "   e n c o d i n g = " u t f - 1 6 " ? > < D a t a M a s h u p   x m l n s = " h t t p : / / s c h e m a s . m i c r o s o f t . c o m / D a t a M a s h u p " > A A A A A I o G A A B Q S w M E F A A C A A g A G W E 2 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Z Y T 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W E 2 W s v V 3 F e C A w A A a h M A A B M A H A B G b 3 J t d W x h c y 9 T Z W N 0 a W 9 u M S 5 t I K I Y A C i g F A A A A A A A A A A A A A A A A A A A A A A A A A A A A M V Y 3 2 / a M B B + r 9 T / w c p e q M Y q 2 l V 7 2 M Q D p W x D k 7 q q d N p D q S L H u Q Y L x 4 7 8 o w O h / u + 7 E O j Y Y m e o R R Q h E e X O d 5 / P 3 2 e f M c A s V 5 K M q t + T T 4 c H h w d m Q j W k J N F q C p p m E J 9 2 T j u d k 9 P 3 J 5 2 z D u k S A f b w g O B n p J x m g G 8 G M w b i + K f S 0 0 S p a e s z F 3 D c V 9 K C t K Y V 9 T + O f x j Q Z t y T f A q W f J n Q N I P x B Z i p V c X 4 g l p K e p K K u e V s P J T G a S o x b I r v D d j x E 4 7 j m T C z 6 K h N p B O i T a x 2 c N S u k P i x x q M J Y L 7 u C u j i d m g h 7 0 Z + 5 6 j 9 j c u 0 G y 3 H R H e P t y W u u 1 X 8 N 9 G V V r m y W J a v Q F O c T I R h b 2 i C E 1 1 Z V u 9 b T V D a 5 H b l 3 R N i x K i g 2 n T L e d w d P S X q T 6 j M M M / N v I A / S W 6 w J u Z e 6 b y v h M t l a T Q t D 6 r 2 Y h E x w b H w s a Q 5 R F g m d C U W Z v a x T R Z R o Q R n 8 1 i 6 P A G 9 t l I 5 3 z Q a S 6 0 z o a F o 1 T b G x X k K X j 5 v e o B M A 3 a t U s d s n G n l i l r 8 H m P K S U u G K Z q G 0 n 4 4 O y 6 n + Z d t M A M y v K g N T U r G T P w z N l i w k t u B r F w y l U P M B D X 1 K f f y M u v 6 d V W 0 z V G p A / 9 M N T y A R K M t l 4 0 u t R W X H r U M G i T 8 o i J U c 0 E L A 7 E G a p T 0 G I 2 N X V E m 9 R T 8 8 e j w g E s v q z Z V f g 9 g N p l 6 s n + B l x A a t F 1 D G J B 1 z W 9 X i g 4 A e H 0 x v 4 D 2 I y r A F J g E N / + l o M K C Y x j n o Z 5 g O + H 8 E 3 Y n u t m S 2 W + i y 8 u 3 A / w O E E X K S Z J m l r x b r i K u Z b R / n p c o H n j q q C D n D g f a J t Y 3 o y c V B a O a C B o H 7 U o Q 2 2 H b j z 7 O l x r w 8 5 s 0 E H y Q F 0 L N A c i l T z 2 X 8 I t c K w G n X k u 1 e v W Y f a 2 M I Q a E I I n L U p / L d b X f e 0 N s y W s u H x R n 8 M q b 9 g p F A 4 N 9 O A N b t 8 9 1 V 2 Q N w 9 g P Q d f 5 n 1 q u 2 p Z Y 2 V / W R 7 z g K K j 1 V r s 9 C p 7 d j T 7 n D N l S Q j m u P p d Z L D h 2 U K + r o x W U B h 0 F w Q b E F P T f l a L + A 2 g / s n o 5 a 5 s k k w m V Y F d O L S 5 y i u 1 f z W F d g + c y M G M 6 j 1 V R K G 2 d 5 H b + y i z 8 / g d J A x M b Q Q f Y 2 D h m V 4 z c A t h + W L m J w U u s T Q e e N u / F z f f g A K s L D T l 3 e U w D u + f 6 R A n Z m V D G S + z l S W J p F h J S / d g p g H E q 7 N y D s e l / g L X V u C T g o b m Z x t h e U S 7 + V u b W N 4 M r Q R k + 9 N g E a 5 i j h P z X g Y o A f Z U n X E J r 4 f 9 r p 1 2 / o W 7 i q I J 9 + g 1 Q S w E C L Q A U A A I A C A A Z Y T Z a s h a w P a Y A A A D 2 A A A A E g A A A A A A A A A A A A A A A A A A A A A A Q 2 9 u Z m l n L 1 B h Y 2 t h Z 2 U u e G 1 s U E s B A i 0 A F A A C A A g A G W E 2 W g / K 6 a u k A A A A 6 Q A A A B M A A A A A A A A A A A A A A A A A 8 g A A A F t D b 2 5 0 Z W 5 0 X 1 R 5 c G V z X S 5 4 b W x Q S w E C L Q A U A A I A C A A Z Y T Z a y 9 X c V 4 I D A A B q E w A A E w A A A A A A A A A A A A A A A A D j A Q A A R m 9 y b X V s Y X M v U 2 V j d G l v b j E u b V B L B Q Y A A A A A A w A D A M I A A A C y 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d A A A A A A A A E x 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V f M j A y M D A x M j M x M D Q w P C 9 J d G V t U G F 0 a D 4 8 L 0 l 0 Z W 1 M b 2 N h d G l v b j 4 8 U 3 R h Y m x l R W 5 0 c m l l c z 4 8 R W 5 0 c n k g V H l w Z T 0 i S X N Q c m l 2 Y X R l I i B W Y W x 1 Z T 0 i b D A i I C 8 + P E V u d H J 5 I F R 5 c G U 9 I l F 1 Z X J 5 S U Q i I F Z h b H V l P S J z O D E x Z m V h Y z M t N D A 0 Y S 0 0 Z j Y 3 L T h m Y j g t Z j R h Z W J k Y 2 M 0 N W E 2 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c m 9 r Z X J h Z 2 V f M j A y M D A x M j M x M D Q w I i A v P j x F b n R y e S B U e X B l P S J G a W x s Z W R D b 2 1 w b G V 0 Z V J l c 3 V s d F R v V 2 9 y a 3 N o Z W V 0 I i B W Y W x 1 Z T 0 i b D E i I C 8 + P E V u d H J 5 I F R 5 c G U 9 I k F k Z G V k V G 9 E Y X R h T W 9 k Z W w i I F Z h b H V l P S J s M C I g L z 4 8 R W 5 0 c n k g V H l w Z T 0 i R m l s b E N v d W 5 0 I i B W Y W x 1 Z T 0 i b D k 2 M S I g L z 4 8 R W 5 0 c n k g V H l w Z T 0 i R m l s b E V y c m 9 y Q 2 9 k Z S I g V m F s d W U 9 I n N V b m t u b 3 d u I i A v P j x F b n R y e S B U e X B l P S J G a W x s R X J y b 3 J D b 3 V u d C I g V m F s d W U 9 I m w w I i A v P j x F b n R y e S B U e X B l P S J G a W x s T G F z d F V w Z G F 0 Z W Q i I F Z h b H V l P S J k M j A y N S 0 w M S 0 y M V Q x N T o x M D o w M S 4 w M D Y 2 N z U 2 W i I g L z 4 8 R W 5 0 c n k g V H l w Z T 0 i R m l s b E N v b H V t b l R 5 c G V z I i B W Y W x 1 Z T 0 i c 0 J n Q 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S B J R C 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S W Q s N n 0 m c X V v d D s s J n F 1 b 3 Q 7 U 2 V j d G l v b j E v Y n J v a 2 V y Y W d l X z I w M j A w M T I z M T A 0 M C 9 B d X R v U m V t b 3 Z l Z E N v b H V t b n M x L n t B Y 2 N v d W 5 0 I E V 4 Z S B J R C 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Q 2 9 s d W 1 u Q 2 9 1 b n Q m c X V v d D s 6 M T c s J n F 1 b 3 Q 7 S 2 V 5 Q 2 9 s d W 1 u T m F t Z X M m c X V v d D s 6 W 1 0 s J n F 1 b 3 Q 7 Q 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J Z C w 2 f S Z x d W 9 0 O y w m c X V v d D t T Z W N 0 a W 9 u M S 9 i c m 9 r Z X J h Z 2 V f M j A y M D A x M j M x M D Q w L 0 F 1 d G 9 S Z W 1 v d m V k Q 2 9 s d W 1 u c z E u e 0 F j Y 2 9 1 b n Q g R X h l I E l E L D d 9 J n F 1 b 3 Q 7 L C Z x d W 9 0 O 1 N l Y 3 R p b 2 4 x L 2 J y b 2 t l c m F n Z V 8 y M D I w M D E y M z E w N D A v Q X V 0 b 1 J l b W 9 2 Z W R D b 2 x 1 b W 5 z M S 5 7 Y n J h b m N o X 2 5 h b W U s O H 0 m c X V v d D s s J n F 1 b 3 Q 7 U 2 V j d G l v b j E v Y n J v a 2 V y Y W d l X z I w M j A w M T I z M T A 0 M C 9 B d X R v U m V t b 3 Z l Z E N v b H V t b n M x L n t z b 2 x 1 d G l v b l 9 n c m 9 1 c C w 5 f S Z x d W 9 0 O y w m c X V v d D t T Z W N 0 a W 9 u M S 9 i c m 9 r Z X J h Z 2 V f M j A y M D A x M j M x M D Q w L 0 F 1 d G 9 S Z W 1 v d m V k Q 2 9 s d W 1 u c z E u e 2 l u Y 2 9 t Z V 9 j b G F z c y w x M H 0 m c X V v d D s s J n F 1 b 3 Q 7 U 2 V j d G l v b j E v Y n J v a 2 V y Y W d l X z I w M j A w M T I z M T A 0 M C 9 B d X R v U m V t b 3 Z l Z E N v b H V t b n M x L n t B b W 9 1 b n Q s M T F 9 J n F 1 b 3 Q 7 L C Z x d W 9 0 O 1 N l Y 3 R p b 2 4 x L 2 J y b 2 t l c m F n Z V 8 y M D I w M D E y M z E w N D A v Q X V 0 b 1 J l b W 9 2 Z W R D b 2 x 1 b W 5 z M S 5 7 a W 5 j b 2 1 l X 2 R 1 Z V 9 k Y X R l L D E y f S Z x d W 9 0 O y w m c X V v d D t T Z W N 0 a W 9 u M S 9 i c m 9 r Z X J h Z 2 V f M j A y M D A x M j M x M D Q w L 0 F 1 d G 9 S Z W 1 v d m V k Q 2 9 s d W 1 u c z E u e 3 J l d m V u d W V f d H J h b n N h Y 3 R p b 2 5 f d H l w Z S w x M 3 0 m c X V v d D s s J n F 1 b 3 Q 7 U 2 V j d G l v b j E v Y n J v a 2 V y Y W d l X z I w M j A w M T I z M T A 0 M C 9 B d X R v U m V t b 3 Z l Z E N v b H V t b n M x L n t y Z W 5 l d 2 F s X 3 N 0 Y X R 1 c y w x N H 0 m c X V v d D s s J n F 1 b 3 Q 7 U 2 V j d G l v b j E v Y n J v a 2 V y Y W d l X z I w M j A w M T I z M T A 0 M C 9 B d X R v U m V t b 3 Z l Z E N v b H V t b n M x L n t s Y X B z Z V 9 y Z W F z b 2 4 s M T V 9 J n F 1 b 3 Q 7 L C Z x d W 9 0 O 1 N l Y 3 R p b 2 4 x L 2 J y b 2 t l c m F n Z V 8 y M D I w M D E y M z E w N D A v Q X V 0 b 1 J l b W 9 2 Z W R D b 2 x 1 b W 5 z M S 5 7 b G F z d F 9 1 c G R h d G V k X 2 R h d G U s M T Z 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Z l Z X N f M j A y M D A x M j M x M D Q x P C 9 J d G V t U G F 0 a D 4 8 L 0 l 0 Z W 1 M b 2 N h d G l v b j 4 8 U 3 R h Y m x l R W 5 0 c m l l c z 4 8 R W 5 0 c n k g V H l w Z T 0 i S X N Q c m l 2 Y X R l I i B W Y W x 1 Z T 0 i b D A i I C 8 + P E V u d H J 5 I F R 5 c G U 9 I l F 1 Z X J 5 S U Q i I F Z h b H V l P S J z Z W I w Z T I 4 Z j Q t Y W Q x Z i 0 0 N j R i L T k 3 M z g t M z Q 0 Z m F k N T c 4 Y m F 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W V z X z I w M j A w M T I z M T A 0 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x L T I x V D E 1 O j E w O j A y L j I 1 O T I 3 N T h a I i A v P j x F b n R y e S B U e X B l P S J G a W x s Q 2 9 s d W 1 u V H l w Z X M i I F Z h b H V l P S J z Q m d Z R 0 F 3 W U d B d 2 t H I i A v 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1 N h b G V z c G V y c 2 9 u I E l E L D N 9 J n F 1 b 3 Q 7 L C Z x d W 9 0 O 1 N l Y 3 R p b 2 4 x L 2 Z l Z X N f M j A y M D A x M j M x M D Q x L 0 F 1 d G 9 S Z W 1 v d m V k Q 2 9 s d W 1 u c z E u e 0 F j Y 2 9 1 b n Q g R X h l Y 3 V 0 a X Z l L D R 9 J n F 1 b 3 Q 7 L C Z x d W 9 0 O 1 N l Y 3 R p b 2 4 x L 2 Z l Z X N f M j A y M D A x M j M x M D Q x L 0 F 1 d G 9 S Z W 1 v d m V k Q 2 9 s d W 1 u c z E u e 2 l u Y 2 9 t Z V 9 j b G F z c y w 1 f S Z x d W 9 0 O y w m c X V v d D t T Z W N 0 a W 9 u M S 9 m Z W V z X z I w M j A w M T I z M T A 0 M S 9 B d X R v U m V t b 3 Z l Z E N v b H V t b n M x L n t B b W 9 1 b n Q s N n 0 m c X V v d D s s J n F 1 b 3 Q 7 U 2 V j d G l v b j E v Z m V l c 1 8 y M D I w M D E y M z E w N D E v Q X V 0 b 1 J l b W 9 2 Z W R D b 2 x 1 b W 5 z M S 5 7 a W 5 j b 2 1 l X 2 R 1 Z V 9 k Y X R l L D d 9 J n F 1 b 3 Q 7 L C Z x d W 9 0 O 1 N l Y 3 R p b 2 4 x L 2 Z l Z X N f M j A y M D A x M j M x M D Q x L 0 F 1 d G 9 S Z W 1 v d m V k Q 2 9 s d W 1 u c z E u e 3 J l d m V u d W V f d H J h b n N h Y 3 R p b 2 5 f d H l w Z S w 4 f S Z x d W 9 0 O 1 0 s J n F 1 b 3 Q 7 Q 2 9 s d W 1 u Q 2 9 1 b n Q m c X V v d D s 6 O S w m c X V v d D t L Z X l D b 2 x 1 b W 5 O Y W 1 l c y Z x d W 9 0 O z p b X S w m c X V v d D t D 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T Y W x l c 3 B l c n N v b i 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1 J l b G F 0 a W 9 u c 2 h p c E l u Z m 8 m c X V v d D s 6 W 1 1 9 I i A v P j w v U 3 R h Y m x l R W 5 0 c m l l c 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O T i U y Q k V O J T J C R U U l M j B J b m R p J T I w Y m R n d C U y M C 0 y M D A x M j A y M D w v S X R l b V B h d G g + P C 9 J d G V t T G 9 j Y X R p b 2 4 + P F N 0 Y W J s Z U V u d H J p Z X M + P E V u d H J 5 I F R 5 c G U 9 I k l z U H J p d m F 0 Z S I g V m F s d W U 9 I m w w I i A v P j x F b n R y e S B U e X B l P S J R d W V y e U l E I i B W Y W x 1 Z T 0 i c 2 Z m M G R l M D E x L W U y Y 2 M t N G R l M S 1 i O W M 4 L T M w O D l m M T g 1 Z m E 4 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k 5 f R U 5 f R U V f S W 5 k a V 9 i Z G d 0 X 1 8 y M D A x M j A y M C 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S 0 w M S 0 y M V Q x N T o x M D o w M i 4 z M D M 2 N z c x W i I g L z 4 8 R W 5 0 c n k g V H l w Z T 0 i R m l s b E N v b H V t b l R 5 c G V z I i B W Y W x 1 Z T 0 i c 0 J n T U d C Z 0 1 E Q X c 9 P S I g L 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O T i t F T i t F R S B J b m R p I G J k Z 3 Q g L T I w M D E y M D I w L 0 F 1 d G 9 S Z W 1 v d m V k Q 2 9 s d W 1 u c z E u e 0 J y Y W 5 j a C w w f S Z x d W 9 0 O y w m c X V v d D t T Z W N 0 a W 9 u M S 9 O T i t F T i t F R S B J b m R p I G J k Z 3 Q g L T I w M D E y M D I w L 0 F 1 d G 9 S Z W 1 v d m V k Q 2 9 s d W 1 u c z E u e 1 N h b G V z I H B l c n N v b i B J R C w x f S Z x d W 9 0 O y w m c X V v d D t T Z W N 0 a W 9 u M S 9 O T i t F T i t F R S B J b m R p I G J k Z 3 Q g L T I w M D E y M D I w L 0 F 1 d G 9 S Z W 1 v d m V k Q 2 9 s d W 1 u c z E u e 0 V t c G x v e W V l I E 5 h b W U s M n 0 m c X V v d D s s J n F 1 b 3 Q 7 U 2 V j d G l v b j E v T k 4 r R U 4 r R U U g S W 5 k a S B i Z G d 0 I C 0 y M D A x M j A y M C 9 B d X R v U m V t b 3 Z l Z E N v b H V t b n M x L n t O Z X c g U m 9 s Z T I s M 3 0 m c X V v d D s s J n F 1 b 3 Q 7 U 2 V j d G l v b j E v T k 4 r R U 4 r R U U g S W 5 k a S B i Z G d 0 I C 0 y M D A x M j A y M C 9 B d X R v U m V t b 3 Z l Z E N v b H V t b n M x L n t O Z X c g Q n V k Z 2 V 0 L D R 9 J n F 1 b 3 Q 7 L C Z x d W 9 0 O 1 N l Y 3 R p b 2 4 x L 0 5 O K 0 V O K 0 V F I E l u Z G k g Y m R n d C A t M j A w M T I w M j A v Q X V 0 b 1 J l b W 9 2 Z W R D b 2 x 1 b W 5 z M S 5 7 Q 3 J v c 3 M g c 2 V s b C B i d W d k Z X Q s N X 0 m c X V v d D s s J n F 1 b 3 Q 7 U 2 V j d G l v b j E v T k 4 r R U 4 r R U U g S W 5 k a S B i Z G d 0 I C 0 y M D A x M j A y M C 9 B d X R v U m V t b 3 Z l Z E N v b H V t b n M x L n t S Z W 5 l d 2 F s I E J 1 Z G d l d C w 2 f S Z x d W 9 0 O 1 0 s J n F 1 b 3 Q 7 Q 2 9 s d W 1 u Q 2 9 1 b n Q m c X V v d D s 6 N y w m c X V v d D t L Z X l D b 2 x 1 b W 5 O Y W 1 l c y Z x d W 9 0 O z p b X S w m c X V v d D t D b 2 x 1 b W 5 J Z G V u d G l 0 a W V z J n F 1 b 3 Q 7 O l s m c X V v d D t T Z W N 0 a W 9 u M S 9 O T i t F T i t F R S B J b m R p I G J k Z 3 Q g L T I w M D E y M D I w L 0 F 1 d G 9 S Z W 1 v d m V k Q 2 9 s d W 1 u c z E u e 0 J y Y W 5 j a C w w f S Z x d W 9 0 O y w m c X V v d D t T Z W N 0 a W 9 u M S 9 O T i t F T i t F R S B J b m R p I G J k Z 3 Q g L T I w M D E y M D I w L 0 F 1 d G 9 S Z W 1 v d m V k Q 2 9 s d W 1 u c z E u e 1 N h b G V z I H B l c n N v b i B J R C w x f S Z x d W 9 0 O y w m c X V v d D t T Z W N 0 a W 9 u M S 9 O T i t F T i t F R S B J b m R p I G J k Z 3 Q g L T I w M D E y M D I w L 0 F 1 d G 9 S Z W 1 v d m V k Q 2 9 s d W 1 u c z E u e 0 V t c G x v e W V l I E 5 h b W U s M n 0 m c X V v d D s s J n F 1 b 3 Q 7 U 2 V j d G l v b j E v T k 4 r R U 4 r R U U g S W 5 k a S B i Z G d 0 I C 0 y M D A x M j A y M C 9 B d X R v U m V t b 3 Z l Z E N v b H V t b n M x L n t O Z X c g U m 9 s Z T I s M 3 0 m c X V v d D s s J n F 1 b 3 Q 7 U 2 V j d G l v b j E v T k 4 r R U 4 r R U U g S W 5 k a S B i Z G d 0 I C 0 y M D A x M j A y M C 9 B d X R v U m V t b 3 Z l Z E N v b H V t b n M x L n t O Z X c g Q n V k Z 2 V 0 L D R 9 J n F 1 b 3 Q 7 L C Z x d W 9 0 O 1 N l Y 3 R p b 2 4 x L 0 5 O K 0 V O K 0 V F I E l u Z G k g Y m R n d C A t M j A w M T I w M j A v Q X V 0 b 1 J l b W 9 2 Z W R D b 2 x 1 b W 5 z M S 5 7 Q 3 J v c 3 M g c 2 V s b C B i d W d k Z X Q s N X 0 m c X V v d D s s J n F 1 b 3 Q 7 U 2 V j d G l v b j E v T k 4 r R U 4 r R U U g S W 5 k a S B i Z G d 0 I C 0 y M D A x M j A y M C 9 B d X R v U m V t b 3 Z l Z E N v b H V t b n M x L n t S Z W 5 l d 2 F s I E J 1 Z G d l d C w 2 f S Z x d W 9 0 O 1 0 s J n F 1 b 3 Q 7 U m V s Y X R p b 2 5 z a G l w S W 5 m b y Z x d W 9 0 O z p b X X 0 i I C 8 + P C 9 T d G F i b G V F b n R y a W V z 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l F 1 Z X J 5 S U Q i I F Z h b H V l P S J z M z I 3 N T U 4 M W U t N D Z h M i 0 0 M 2 U w L T l h M j g t Z m J l N G Y 3 M z l k Z j R 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X z I w M j A w M T I z M T A 0 M 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U t M D E t M j F U M T U 6 M T A 6 M D I u M z Q w M T E 4 O F 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j b G l l b n R f b 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Q 2 9 s d W 1 u Q 2 9 1 b n Q m c X V v d D s 6 M T I 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l F 1 Z X J 5 S U Q i I F Z h b H V l P S J z Z j A 0 Y 2 R l O W E t Z m E 3 M y 0 0 Z D B k L T h j Z T Q t Z D U 3 N T Q 4 Y W F m M z Z 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X 2 x p c 3 R f M j A y M D A x M j M x M D Q x 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1 L T A x L T I x V D E 1 O j E w O j A y L j M 3 N j U 3 M z F 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0 N v b H V t b k N v d W 5 0 J n F 1 b 3 Q 7 O j U s J n F 1 b 3 Q 7 S 2 V 5 Q 2 9 s d W 1 u T m F t Z X M m c X V v d D s 6 W 1 0 s J n F 1 b 3 Q 7 Q 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O D I 0 Z G N l M 2 I t N D E w O C 0 0 Y m I 2 L W E 5 Y z A t M T V k Y T E 1 Z D Y 4 N j Q 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Y 3 J t X 2 9 w c G 9 y d H V u a X R 5 X z I w M j A w M T I z M T A 0 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S 0 w M S 0 y M V Q x N T o x M D o w M i 4 0 M D E 1 N D Y 5 W i I g L z 4 8 R W 5 0 c n k g V H l w Z T 0 i R m l s b E N v b H V t b l R 5 c G V z I i B W Y W x 1 Z T 0 i c 0 J n W U R C Z 0 1 E Q 1 F Z R 0 J n W U d C Z z 0 9 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1 0 s J n F 1 b 3 Q 7 Q 2 9 s d W 1 u Q 2 9 1 b n Q m c X V v d D s 6 M T M s J n F 1 b 3 Q 7 S 2 V 5 Q 2 9 s d W 1 u T m F t Z X M m c X V v d D s 6 W 1 0 s J n F 1 b 3 Q 7 Q 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E l 0 Z W 0 + P E l 0 Z W 1 M b 2 N h d G l v b j 4 8 S X R l b V R 5 c G U + R m 9 y b X V s Y T w v S X R l b V R 5 c G U + P E l 0 Z W 1 Q Y X R o P l N l Y 3 R p b 2 4 x L 1 B s Y W N l Z C U y M E F j a G l 2 Z W 1 l b n Q 8 L 0 l 0 Z W 1 Q Y X R o P j w v S X R l b U x v Y 2 F 0 a W 9 u P j x T d G F i b G V F b n R y a W V z P j x F b n R y e S B U e X B l P S J J c 1 B y a X Z h d G U i I F Z h b H V l P S J s M C I g L z 4 8 R W 5 0 c n k g V H l w Z T 0 i U X V l c n l J R C I g V m F s d W U 9 I n N j N 2 Z j N T c 2 Z C 0 1 Z T R i L T Q y N z M t O T V k Z C 1 m O D I w O D k x O T c z Z j 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s Y W N l Z F 9 B Y 2 h p d m V t Z W 5 0 I i A v P j x F b n R y e S B U e X B l P S J G a W x s Z W R D b 2 1 w b G V 0 Z V J l c 3 V s d F R v V 2 9 y a 3 N o Z W V 0 I i B W Y W x 1 Z T 0 i b D E i I C 8 + P E V u d H J 5 I F R 5 c G U 9 I k F k Z G V k V G 9 E Y X R h T W 9 k Z W w i I F Z h b H V l P S J s M C I g L z 4 8 R W 5 0 c n k g V H l w Z T 0 i R m l s b E N v d W 5 0 I i B W Y W x 1 Z T 0 i b D k 3 M C I g L z 4 8 R W 5 0 c n k g V H l w Z T 0 i R m l s b E V y c m 9 y Q 2 9 k Z S I g V m F s d W U 9 I n N V b m t u b 3 d u I i A v P j x F b n R y e S B U e X B l P S J G a W x s R X J y b 3 J D b 3 V u d C I g V m F s d W U 9 I m w w I i A v P j x F b n R y e S B U e X B l P S J G a W x s T G F z d F V w Z G F 0 Z W Q i I F Z h b H V l P S J k M j A y N S 0 w M S 0 y M l Q w N j o z O D o 1 M S 4 x M D U 1 N D M 4 W i I g L z 4 8 R W 5 0 c n k g V H l w Z T 0 i R m l s b E N v b H V t b l R 5 c G V z I i B W Y W x 1 Z T 0 i c 0 J n Q U d D U W t H Q X d Z R 0 J n W U Z D U V l H Q m d r R E J n P T 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y w m c X V v d D t T Y W x l c 3 B l c n N v b i B J R C Z x d W 9 0 O y w m c X V v d D t B Y 2 N v d W 5 0 I E V 4 Z W N 1 d G l 2 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Q b G F j Z W Q g Q W N o a X Z l b W V u d C 9 B d X R v U m V t b 3 Z l Z E N v b H V t b n M x L n t j b G l l b n R f b m F t Z S w w f S Z x d W 9 0 O y w m c X V v d D t T Z W N 0 a W 9 u M S 9 Q b G F j Z W Q g Q W N o a X Z l b W V u d C 9 B d X R v U m V t b 3 Z l Z E N v b H V t b n M x L n t w b 2 x p Y 3 l f b n V t Y m V y L D F 9 J n F 1 b 3 Q 7 L C Z x d W 9 0 O 1 N l Y 3 R p b 2 4 x L 1 B s Y W N l Z C B B Y 2 h p d m V t Z W 5 0 L 0 F 1 d G 9 S Z W 1 v d m V k Q 2 9 s d W 1 u c z E u e 3 B v b G l j e V 9 z d G F 0 d X M s M n 0 m c X V v d D s s J n F 1 b 3 Q 7 U 2 V j d G l v b j E v U G x h Y 2 V k I E F j a G l 2 Z W 1 l b n Q v Q X V 0 b 1 J l b W 9 2 Z W R D b 2 x 1 b W 5 z M S 5 7 c G 9 s a W N 5 X 3 N 0 Y X J 0 X 2 R h d G U s M 3 0 m c X V v d D s s J n F 1 b 3 Q 7 U 2 V j d G l v b j E v U G x h Y 2 V k I E F j a G l 2 Z W 1 l b n Q v Q X V 0 b 1 J l b W 9 2 Z W R D b 2 x 1 b W 5 z M S 5 7 c G 9 s a W N 5 X 2 V u Z F 9 k Y X R l L D R 9 J n F 1 b 3 Q 7 L C Z x d W 9 0 O 1 N l Y 3 R p b 2 4 x L 1 B s Y W N l Z C B B Y 2 h p d m V t Z W 5 0 L 0 F 1 d G 9 S Z W 1 v d m V k Q 2 9 s d W 1 u c z E u e 3 B y b 2 R 1 Y 3 R f Z 3 J v d X A s N X 0 m c X V v d D s s J n F 1 b 3 Q 7 U 2 V j d G l v b j E v U G x h Y 2 V k I E F j a G l 2 Z W 1 l b n Q v Q X V 0 b 1 J l b W 9 2 Z W R D b 2 x 1 b W 5 z M S 5 7 Q W N j b 3 V u d C B J Z C w 2 f S Z x d W 9 0 O y w m c X V v d D t T Z W N 0 a W 9 u M S 9 Q b G F j Z W Q g Q W N o a X Z l b W V u d C 9 B d X R v U m V t b 3 Z l Z E N v b H V t b n M x L n t B Y 2 N v d W 5 0 I E V 4 Z S B J R C w 3 f S Z x d W 9 0 O y w m c X V v d D t T Z W N 0 a W 9 u M S 9 Q b G F j Z W Q g Q W N o a X Z l b W V u d C 9 B d X R v U m V t b 3 Z l Z E N v b H V t b n M x L n t i c m F u Y 2 h f b m F t Z S w 4 f S Z x d W 9 0 O y w m c X V v d D t T Z W N 0 a W 9 u M S 9 Q b G F j Z W Q g Q W N o a X Z l b W V u d C 9 B d X R v U m V t b 3 Z l Z E N v b H V t b n M x L n t z b 2 x 1 d G l v b l 9 n c m 9 1 c C w 5 f S Z x d W 9 0 O y w m c X V v d D t T Z W N 0 a W 9 u M S 9 Q b G F j Z W Q g Q W N o a X Z l b W V u d C 9 B d X R v U m V t b 3 Z l Z E N v b H V t b n M x L n t p b m N v b W V f Y 2 x h c 3 M s M T B 9 J n F 1 b 3 Q 7 L C Z x d W 9 0 O 1 N l Y 3 R p b 2 4 x L 1 B s Y W N l Z C B B Y 2 h p d m V t Z W 5 0 L 0 F 1 d G 9 S Z W 1 v d m V k Q 2 9 s d W 1 u c z E u e 0 F t b 3 V u d C w x M X 0 m c X V v d D s s J n F 1 b 3 Q 7 U 2 V j d G l v b j E v U G x h Y 2 V k I E F j a G l 2 Z W 1 l b n Q v Q X V 0 b 1 J l b W 9 2 Z W R D b 2 x 1 b W 5 z M S 5 7 a W 5 j b 2 1 l X 2 R 1 Z V 9 k Y X R l L D E y f S Z x d W 9 0 O y w m c X V v d D t T Z W N 0 a W 9 u M S 9 Q b G F j Z W Q g Q W N o a X Z l b W V u d C 9 B d X R v U m V t b 3 Z l Z E N v b H V t b n M x L n t y Z X Z l b n V l X 3 R y Y W 5 z Y W N 0 a W 9 u X 3 R 5 c G U s M T N 9 J n F 1 b 3 Q 7 L C Z x d W 9 0 O 1 N l Y 3 R p b 2 4 x L 1 B s Y W N l Z C B B Y 2 h p d m V t Z W 5 0 L 0 F 1 d G 9 S Z W 1 v d m V k Q 2 9 s d W 1 u c z E u e 3 J l b m V 3 Y W x f c 3 R h d H V z L D E 0 f S Z x d W 9 0 O y w m c X V v d D t T Z W N 0 a W 9 u M S 9 Q b G F j Z W Q g Q W N o a X Z l b W V u d C 9 B d X R v U m V t b 3 Z l Z E N v b H V t b n M x L n t s Y X B z Z V 9 y Z W F z b 2 4 s M T V 9 J n F 1 b 3 Q 7 L C Z x d W 9 0 O 1 N l Y 3 R p b 2 4 x L 1 B s Y W N l Z C B B Y 2 h p d m V t Z W 5 0 L 0 F 1 d G 9 S Z W 1 v d m V k Q 2 9 s d W 1 u c z E u e 2 x h c 3 R f d X B k Y X R l Z F 9 k Y X R l L D E 2 f S Z x d W 9 0 O y w m c X V v d D t T Z W N 0 a W 9 u M S 9 Q b G F j Z W Q g Q W N o a X Z l b W V u d C 9 B d X R v U m V t b 3 Z l Z E N v b H V t b n M x L n t T Y W x l c 3 B l c n N v b i B J R C w x N 3 0 m c X V v d D s s J n F 1 b 3 Q 7 U 2 V j d G l v b j E v U G x h Y 2 V k I E F j a G l 2 Z W 1 l b n Q v Q X V 0 b 1 J l b W 9 2 Z W R D b 2 x 1 b W 5 z M S 5 7 Q W N j b 3 V u d C B F e G V j d X R p d m U s M T h 9 J n F 1 b 3 Q 7 X S w m c X V v d D t D b 2 x 1 b W 5 D b 3 V u d C Z x d W 9 0 O z o x O S w m c X V v d D t L Z X l D b 2 x 1 b W 5 O Y W 1 l c y Z x d W 9 0 O z p b X S w m c X V v d D t D b 2 x 1 b W 5 J Z G V u d G l 0 a W V z J n F 1 b 3 Q 7 O l s m c X V v d D t T Z W N 0 a W 9 u M S 9 Q b G F j Z W Q g Q W N o a X Z l b W V u d C 9 B d X R v U m V t b 3 Z l Z E N v b H V t b n M x L n t j b G l l b n R f b m F t Z S w w f S Z x d W 9 0 O y w m c X V v d D t T Z W N 0 a W 9 u M S 9 Q b G F j Z W Q g Q W N o a X Z l b W V u d C 9 B d X R v U m V t b 3 Z l Z E N v b H V t b n M x L n t w b 2 x p Y 3 l f b n V t Y m V y L D F 9 J n F 1 b 3 Q 7 L C Z x d W 9 0 O 1 N l Y 3 R p b 2 4 x L 1 B s Y W N l Z C B B Y 2 h p d m V t Z W 5 0 L 0 F 1 d G 9 S Z W 1 v d m V k Q 2 9 s d W 1 u c z E u e 3 B v b G l j e V 9 z d G F 0 d X M s M n 0 m c X V v d D s s J n F 1 b 3 Q 7 U 2 V j d G l v b j E v U G x h Y 2 V k I E F j a G l 2 Z W 1 l b n Q v Q X V 0 b 1 J l b W 9 2 Z W R D b 2 x 1 b W 5 z M S 5 7 c G 9 s a W N 5 X 3 N 0 Y X J 0 X 2 R h d G U s M 3 0 m c X V v d D s s J n F 1 b 3 Q 7 U 2 V j d G l v b j E v U G x h Y 2 V k I E F j a G l 2 Z W 1 l b n Q v Q X V 0 b 1 J l b W 9 2 Z W R D b 2 x 1 b W 5 z M S 5 7 c G 9 s a W N 5 X 2 V u Z F 9 k Y X R l L D R 9 J n F 1 b 3 Q 7 L C Z x d W 9 0 O 1 N l Y 3 R p b 2 4 x L 1 B s Y W N l Z C B B Y 2 h p d m V t Z W 5 0 L 0 F 1 d G 9 S Z W 1 v d m V k Q 2 9 s d W 1 u c z E u e 3 B y b 2 R 1 Y 3 R f Z 3 J v d X A s N X 0 m c X V v d D s s J n F 1 b 3 Q 7 U 2 V j d G l v b j E v U G x h Y 2 V k I E F j a G l 2 Z W 1 l b n Q v Q X V 0 b 1 J l b W 9 2 Z W R D b 2 x 1 b W 5 z M S 5 7 Q W N j b 3 V u d C B J Z C w 2 f S Z x d W 9 0 O y w m c X V v d D t T Z W N 0 a W 9 u M S 9 Q b G F j Z W Q g Q W N o a X Z l b W V u d C 9 B d X R v U m V t b 3 Z l Z E N v b H V t b n M x L n t B Y 2 N v d W 5 0 I E V 4 Z S B J R C w 3 f S Z x d W 9 0 O y w m c X V v d D t T Z W N 0 a W 9 u M S 9 Q b G F j Z W Q g Q W N o a X Z l b W V u d C 9 B d X R v U m V t b 3 Z l Z E N v b H V t b n M x L n t i c m F u Y 2 h f b m F t Z S w 4 f S Z x d W 9 0 O y w m c X V v d D t T Z W N 0 a W 9 u M S 9 Q b G F j Z W Q g Q W N o a X Z l b W V u d C 9 B d X R v U m V t b 3 Z l Z E N v b H V t b n M x L n t z b 2 x 1 d G l v b l 9 n c m 9 1 c C w 5 f S Z x d W 9 0 O y w m c X V v d D t T Z W N 0 a W 9 u M S 9 Q b G F j Z W Q g Q W N o a X Z l b W V u d C 9 B d X R v U m V t b 3 Z l Z E N v b H V t b n M x L n t p b m N v b W V f Y 2 x h c 3 M s M T B 9 J n F 1 b 3 Q 7 L C Z x d W 9 0 O 1 N l Y 3 R p b 2 4 x L 1 B s Y W N l Z C B B Y 2 h p d m V t Z W 5 0 L 0 F 1 d G 9 S Z W 1 v d m V k Q 2 9 s d W 1 u c z E u e 0 F t b 3 V u d C w x M X 0 m c X V v d D s s J n F 1 b 3 Q 7 U 2 V j d G l v b j E v U G x h Y 2 V k I E F j a G l 2 Z W 1 l b n Q v Q X V 0 b 1 J l b W 9 2 Z W R D b 2 x 1 b W 5 z M S 5 7 a W 5 j b 2 1 l X 2 R 1 Z V 9 k Y X R l L D E y f S Z x d W 9 0 O y w m c X V v d D t T Z W N 0 a W 9 u M S 9 Q b G F j Z W Q g Q W N o a X Z l b W V u d C 9 B d X R v U m V t b 3 Z l Z E N v b H V t b n M x L n t y Z X Z l b n V l X 3 R y Y W 5 z Y W N 0 a W 9 u X 3 R 5 c G U s M T N 9 J n F 1 b 3 Q 7 L C Z x d W 9 0 O 1 N l Y 3 R p b 2 4 x L 1 B s Y W N l Z C B B Y 2 h p d m V t Z W 5 0 L 0 F 1 d G 9 S Z W 1 v d m V k Q 2 9 s d W 1 u c z E u e 3 J l b m V 3 Y W x f c 3 R h d H V z L D E 0 f S Z x d W 9 0 O y w m c X V v d D t T Z W N 0 a W 9 u M S 9 Q b G F j Z W Q g Q W N o a X Z l b W V u d C 9 B d X R v U m V t b 3 Z l Z E N v b H V t b n M x L n t s Y X B z Z V 9 y Z W F z b 2 4 s M T V 9 J n F 1 b 3 Q 7 L C Z x d W 9 0 O 1 N l Y 3 R p b 2 4 x L 1 B s Y W N l Z C B B Y 2 h p d m V t Z W 5 0 L 0 F 1 d G 9 S Z W 1 v d m V k Q 2 9 s d W 1 u c z E u e 2 x h c 3 R f d X B k Y X R l Z F 9 k Y X R l L D E 2 f S Z x d W 9 0 O y w m c X V v d D t T Z W N 0 a W 9 u M S 9 Q b G F j Z W Q g Q W N o a X Z l b W V u d C 9 B d X R v U m V t b 3 Z l Z E N v b H V t b n M x L n t T Y W x l c 3 B l c n N v b i B J R C w x N 3 0 m c X V v d D s s J n F 1 b 3 Q 7 U 2 V j d G l v b j E v U G x h Y 2 V k I E F j a G l 2 Z W 1 l b n Q v Q X V 0 b 1 J l b W 9 2 Z W R D b 2 x 1 b W 5 z M S 5 7 Q W N j b 3 V u d C B F e G V j d X R p d m U s M T h 9 J n F 1 b 3 Q 7 X S w m c X V v d D t S Z W x h d G l v b n N o a X B J b m Z v J n F 1 b 3 Q 7 O l t d f S I g L z 4 8 L 1 N 0 Y W J s Z U V u d H J p Z X M + P C 9 J d G V t P j x J d G V t P j x J d G V t T G 9 j Y X R p b 2 4 + P E l 0 Z W 1 U e X B l P k Z v c m 1 1 b G E 8 L 0 l 0 Z W 1 U e X B l P j x J d G V t U G F 0 a D 5 T Z W N 0 a W 9 u M S 9 Q b G F j Z W Q l M j B B Y 2 h p d m V t Z W 5 0 L 1 N v d X J j Z T w v S X R l b V B h d G g + P C 9 J d G V t T G 9 j Y X R p b 2 4 + P F N 0 Y W J s Z U V u d H J p Z X M g L z 4 8 L 0 l 0 Z W 0 + P C 9 J d G V t c z 4 8 L 0 x v Y 2 F s U G F j a 2 F n Z U 1 l d G F k Y X R h R m l s Z T 4 W A A A A U E s F B g A A A A A A A A A A A A A A A A A A A A A A A C Y B A A A B A A A A 0 I y d 3 w E V 0 R G M e g D A T 8 K X 6 w E A A A D G w F R r t C d B R 6 1 c 6 + j d I k u n A A A A A A I A A A A A A B B m A A A A A Q A A I A A A A F g F F 4 n V j n 6 z G a B n k h E z p p B + N I / q E V H w T c Z F C b X G p 5 C P A A A A A A 6 A A A A A A g A A I A A A A P t P i U 3 W r Z G Y b n h 4 R / 9 N C P C i h 4 H Q e F H z 7 D X 6 r R Q i C t u 5 U A A A A J Q 9 7 O u 6 d d N e u z p 7 b M F K g w u N P e K v E q I k 4 8 T F Q Q P 3 i x c S 7 5 / P A h n H + V 5 u M g I P 4 / m y e W H H v e u 5 Q A A r n T L e f U + z Y 4 p O 0 K U d h L 3 + L 4 R E S 7 W 9 N f h z Q A A A A E A d + H t m s O L F e G h 5 w / Y U 6 0 L P S 3 B 0 1 M 6 P w i U S 8 E r a K Q 8 R o q O x S d P w D 2 5 O L t 6 5 g I l + 2 u X H N v 4 p d a E / k o K W Z 3 s 0 j 1 o = < / D a t a M a s h u p > 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a n d b o x N o n E m p t y " > < C u s t o m C o n t e n t > < ! [ C D A T A [ 1 ] ] > < / C u s t o m C o n t e n t > < / G e m i n i > 
</file>

<file path=customXml/itemProps1.xml><?xml version="1.0" encoding="utf-8"?>
<ds:datastoreItem xmlns:ds="http://schemas.openxmlformats.org/officeDocument/2006/customXml" ds:itemID="{7CB960B4-5F47-4C0F-9280-7803763797A6}">
  <ds:schemaRefs/>
</ds:datastoreItem>
</file>

<file path=customXml/itemProps2.xml><?xml version="1.0" encoding="utf-8"?>
<ds:datastoreItem xmlns:ds="http://schemas.openxmlformats.org/officeDocument/2006/customXml" ds:itemID="{0F7C8348-4FF2-436F-8F51-0CB474B6215E}">
  <ds:schemaRefs>
    <ds:schemaRef ds:uri="http://schemas.microsoft.com/DataMashup"/>
  </ds:schemaRefs>
</ds:datastoreItem>
</file>

<file path=customXml/itemProps3.xml><?xml version="1.0" encoding="utf-8"?>
<ds:datastoreItem xmlns:ds="http://schemas.openxmlformats.org/officeDocument/2006/customXml" ds:itemID="{16D34EB5-F56B-4558-A2A2-87A4594E68D3}">
  <ds:schemaRefs/>
</ds:datastoreItem>
</file>

<file path=customXml/itemProps4.xml><?xml version="1.0" encoding="utf-8"?>
<ds:datastoreItem xmlns:ds="http://schemas.openxmlformats.org/officeDocument/2006/customXml" ds:itemID="{E11C2A06-A51C-4DFD-BE88-9B9E2886709C}">
  <ds:schemaRefs/>
</ds:datastoreItem>
</file>

<file path=customXml/itemProps5.xml><?xml version="1.0" encoding="utf-8"?>
<ds:datastoreItem xmlns:ds="http://schemas.openxmlformats.org/officeDocument/2006/customXml" ds:itemID="{93E08389-E009-4C18-A1AA-F94C44394A4B}">
  <ds:schemaRefs/>
</ds:datastoreItem>
</file>

<file path=customXml/itemProps6.xml><?xml version="1.0" encoding="utf-8"?>
<ds:datastoreItem xmlns:ds="http://schemas.openxmlformats.org/officeDocument/2006/customXml" ds:itemID="{06351D9E-48CA-44F8-BF6E-20ACF6E8D2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Dashboard</vt:lpstr>
      <vt:lpstr>Sheet7</vt:lpstr>
      <vt:lpstr>Detail3</vt:lpstr>
      <vt:lpstr>Sheet1</vt:lpstr>
      <vt:lpstr>Sheet3</vt:lpstr>
      <vt:lpstr>Sheet34</vt:lpstr>
      <vt:lpstr>Detail2</vt:lpstr>
      <vt:lpstr>Opportunity</vt:lpstr>
      <vt:lpstr>Opportunity - Top 5</vt:lpstr>
      <vt:lpstr>Opportunity - Top 4</vt:lpstr>
      <vt:lpstr>Sheet26</vt:lpstr>
      <vt:lpstr>gcrm_opportunity_202001231041</vt:lpstr>
      <vt:lpstr>Sheet19</vt:lpstr>
      <vt:lpstr>Sheet31</vt:lpstr>
      <vt:lpstr>No of Meeting By Acc Exec</vt:lpstr>
      <vt:lpstr>meeting_list_202001231041</vt:lpstr>
      <vt:lpstr>Sheet4</vt:lpstr>
      <vt:lpstr>Detail1</vt:lpstr>
      <vt:lpstr>Sheet29</vt:lpstr>
      <vt:lpstr>Sheet33</vt:lpstr>
      <vt:lpstr>Sheet32</vt:lpstr>
      <vt:lpstr>invoice_202001231041</vt:lpstr>
      <vt:lpstr>NN+EN+EE Indi bdgt -20012020</vt:lpstr>
      <vt:lpstr>Sheet5</vt:lpstr>
      <vt:lpstr>fees_202001231041</vt:lpstr>
      <vt:lpstr>Sheet17</vt:lpstr>
      <vt:lpstr>Placed Achivement</vt:lpstr>
      <vt:lpstr>brokerage_202001231040</vt:lpstr>
      <vt:lpstr>Sheet35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ghadge</dc:creator>
  <cp:lastModifiedBy>sanket ghadge</cp:lastModifiedBy>
  <dcterms:created xsi:type="dcterms:W3CDTF">2025-01-21T15:00:53Z</dcterms:created>
  <dcterms:modified xsi:type="dcterms:W3CDTF">2025-01-25T06:17:27Z</dcterms:modified>
</cp:coreProperties>
</file>