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3A89C35E-1476-1247-9755-2B3255AF6A43}" xr6:coauthVersionLast="47" xr6:coauthVersionMax="47" xr10:uidLastSave="{00000000-0000-0000-0000-000000000000}"/>
  <bookViews>
    <workbookView xWindow="3240" yWindow="1140" windowWidth="17420" windowHeight="21100" activeTab="3" xr2:uid="{00000000-000D-0000-FFFF-FFFF00000000}"/>
  </bookViews>
  <sheets>
    <sheet name="Mausliste mit IDs" sheetId="1" r:id="rId1"/>
    <sheet name="Auswertung ERT2hom" sheetId="2" r:id="rId2"/>
    <sheet name="Auswertung ERThet" sheetId="3" r:id="rId3"/>
    <sheet name="adoptive_t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2" l="1"/>
  <c r="M27" i="2"/>
  <c r="M17" i="2"/>
  <c r="M10" i="2"/>
  <c r="M7" i="2"/>
  <c r="M2" i="2"/>
  <c r="I2" i="2"/>
  <c r="J2" i="2"/>
  <c r="L2" i="2"/>
  <c r="K2" i="2"/>
  <c r="L33" i="2"/>
  <c r="L27" i="2"/>
  <c r="L17" i="2"/>
  <c r="L7" i="2"/>
  <c r="L10" i="2"/>
  <c r="I10" i="2"/>
  <c r="K17" i="2"/>
  <c r="J17" i="2"/>
  <c r="I17" i="2"/>
  <c r="H17" i="2"/>
  <c r="H2" i="2" l="1"/>
  <c r="H27" i="2"/>
  <c r="I4" i="3" l="1"/>
  <c r="H13" i="3"/>
  <c r="K10" i="3"/>
  <c r="J10" i="3"/>
  <c r="I10" i="3"/>
  <c r="H10" i="3"/>
  <c r="K4" i="3"/>
  <c r="J4" i="3"/>
  <c r="H4" i="3"/>
  <c r="K2" i="3"/>
  <c r="K13" i="3"/>
  <c r="J2" i="3"/>
  <c r="J13" i="3"/>
  <c r="I2" i="3"/>
  <c r="I13" i="3"/>
  <c r="H2" i="3"/>
  <c r="K27" i="2" l="1"/>
  <c r="J27" i="2"/>
  <c r="I27" i="2"/>
  <c r="K33" i="2" l="1"/>
  <c r="K10" i="2"/>
  <c r="K7" i="2"/>
  <c r="J33" i="2"/>
  <c r="J10" i="2"/>
  <c r="J7" i="2"/>
  <c r="J31" i="2"/>
  <c r="J35" i="2"/>
  <c r="J36" i="2"/>
  <c r="J37" i="2"/>
  <c r="H33" i="2"/>
  <c r="I33" i="2"/>
  <c r="I31" i="2"/>
  <c r="I7" i="2"/>
  <c r="H31" i="2"/>
  <c r="H10" i="2"/>
  <c r="H7" i="2"/>
</calcChain>
</file>

<file path=xl/sharedStrings.xml><?xml version="1.0" encoding="utf-8"?>
<sst xmlns="http://schemas.openxmlformats.org/spreadsheetml/2006/main" count="177" uniqueCount="45">
  <si>
    <t>Mausnummer</t>
  </si>
  <si>
    <t>Datum Analyse</t>
  </si>
  <si>
    <t>Tage nach TAM</t>
  </si>
  <si>
    <t>CAR</t>
  </si>
  <si>
    <t>N2</t>
  </si>
  <si>
    <t>Genotype</t>
  </si>
  <si>
    <t>? All B220 depleted?</t>
  </si>
  <si>
    <t>%MZBs in hCD2</t>
  </si>
  <si>
    <t>%hCD2/CAR in B220+</t>
  </si>
  <si>
    <t>0.5-1.5% of Splenocytes laut Lab-Buch</t>
  </si>
  <si>
    <t>laut Buch etwa      1-1.5</t>
  </si>
  <si>
    <t>0.4-0.6 of Lymphos</t>
  </si>
  <si>
    <t>1% of lymphos</t>
  </si>
  <si>
    <t>keine FACS Daten, nur Lab-Buch</t>
  </si>
  <si>
    <t>N2,het</t>
  </si>
  <si>
    <t>Column4</t>
  </si>
  <si>
    <t>Column6</t>
  </si>
  <si>
    <t>Column8</t>
  </si>
  <si>
    <t>Column9</t>
  </si>
  <si>
    <t>sd</t>
  </si>
  <si>
    <t>%mzb</t>
  </si>
  <si>
    <t>Column10</t>
  </si>
  <si>
    <t>hCD2+</t>
  </si>
  <si>
    <t>Column11</t>
  </si>
  <si>
    <t>n=</t>
  </si>
  <si>
    <t>19+21 = 20</t>
  </si>
  <si>
    <t>SEM</t>
  </si>
  <si>
    <t>SD</t>
  </si>
  <si>
    <t>SD2</t>
  </si>
  <si>
    <t>SEM1</t>
  </si>
  <si>
    <t>SEM2</t>
  </si>
  <si>
    <t xml:space="preserve"> +/- SD</t>
  </si>
  <si>
    <t xml:space="preserve"> +/- SEM</t>
  </si>
  <si>
    <t>mouse.id</t>
  </si>
  <si>
    <t>MZBs_in_hCD2</t>
  </si>
  <si>
    <t>hCD2</t>
  </si>
  <si>
    <t>days.post.TAM</t>
  </si>
  <si>
    <t>genotype</t>
  </si>
  <si>
    <t>days.post.transfer</t>
  </si>
  <si>
    <t>donor_in_Bcells</t>
  </si>
  <si>
    <t>mzb_in_donor</t>
  </si>
  <si>
    <t>mz1d_in_donor</t>
  </si>
  <si>
    <t>mz1d_in_host</t>
  </si>
  <si>
    <t>mzb_in_host</t>
  </si>
  <si>
    <t>fob_in_donor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</si>
</sst>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C00000"/>
      <name val="Arial"/>
      <family val="2"/>
    </font>
    <font>
      <b/>
      <sz val="11"/>
      <color theme="1"/>
      <name val="Arial"/>
      <family val="2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0" borderId="0" xfId="0" applyFill="1"/>
    <xf numFmtId="0" fontId="1" fillId="2" borderId="0" xfId="0" applyFont="1" applyFill="1"/>
    <xf numFmtId="14" fontId="1" fillId="0" borderId="0" xfId="0" applyNumberFormat="1" applyFont="1"/>
    <xf numFmtId="0" fontId="1" fillId="0" borderId="0" xfId="0" applyFont="1"/>
    <xf numFmtId="0" fontId="2" fillId="0" borderId="0" xfId="0" applyFont="1" applyFill="1"/>
    <xf numFmtId="14" fontId="2" fillId="0" borderId="0" xfId="0" applyNumberFormat="1" applyFont="1" applyFill="1"/>
    <xf numFmtId="14" fontId="1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0" fontId="0" fillId="3" borderId="0" xfId="0" applyFill="1" applyAlignment="1">
      <alignment horizontal="center"/>
    </xf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 textRotation="180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 vertical="center" textRotation="180" wrapText="1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hCD2</a:t>
            </a:r>
            <a:r>
              <a:rPr lang="en-US" baseline="30000"/>
              <a:t>+</a:t>
            </a:r>
            <a:r>
              <a:rPr lang="en-US" baseline="0"/>
              <a:t> B cells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ERT2hom'!$Q$3</c:f>
              <c:strCache>
                <c:ptCount val="1"/>
                <c:pt idx="0">
                  <c:v>hCD2+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'Auswertung ERT2hom'!$R$4:$R$9</c:f>
                <c:numCache>
                  <c:formatCode>General</c:formatCode>
                  <c:ptCount val="6"/>
                  <c:pt idx="0">
                    <c:v>0.2626214004988926</c:v>
                  </c:pt>
                  <c:pt idx="1">
                    <c:v>1.0360662784461889</c:v>
                  </c:pt>
                  <c:pt idx="2">
                    <c:v>0.6981096925678244</c:v>
                  </c:pt>
                  <c:pt idx="3">
                    <c:v>1.9956522186437664</c:v>
                  </c:pt>
                  <c:pt idx="4">
                    <c:v>1.6600803193420084</c:v>
                  </c:pt>
                  <c:pt idx="5">
                    <c:v>2.2556706319850872</c:v>
                  </c:pt>
                </c:numCache>
              </c:numRef>
            </c:plus>
            <c:minus>
              <c:numRef>
                <c:f>'Auswertung ERT2hom'!$R$4:$R$9</c:f>
                <c:numCache>
                  <c:formatCode>General</c:formatCode>
                  <c:ptCount val="6"/>
                  <c:pt idx="0">
                    <c:v>0.2626214004988926</c:v>
                  </c:pt>
                  <c:pt idx="1">
                    <c:v>1.0360662784461889</c:v>
                  </c:pt>
                  <c:pt idx="2">
                    <c:v>0.6981096925678244</c:v>
                  </c:pt>
                  <c:pt idx="3">
                    <c:v>1.9956522186437664</c:v>
                  </c:pt>
                  <c:pt idx="4">
                    <c:v>1.6600803193420084</c:v>
                  </c:pt>
                  <c:pt idx="5">
                    <c:v>2.2556706319850872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'Auswertung ERT2hom'!$P$4:$P$9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14</c:v>
                </c:pt>
                <c:pt idx="4">
                  <c:v>19</c:v>
                </c:pt>
                <c:pt idx="5">
                  <c:v>30</c:v>
                </c:pt>
              </c:numCache>
            </c:numRef>
          </c:cat>
          <c:val>
            <c:numRef>
              <c:f>'Auswertung ERT2hom'!$Q$4:$Q$9</c:f>
              <c:numCache>
                <c:formatCode>0.00</c:formatCode>
                <c:ptCount val="6"/>
                <c:pt idx="0">
                  <c:v>1.1880000000000002</c:v>
                </c:pt>
                <c:pt idx="1">
                  <c:v>2.4766666666666666</c:v>
                </c:pt>
                <c:pt idx="2">
                  <c:v>3.0471428571428576</c:v>
                </c:pt>
                <c:pt idx="3">
                  <c:v>4.1049999999999986</c:v>
                </c:pt>
                <c:pt idx="4">
                  <c:v>3.14</c:v>
                </c:pt>
                <c:pt idx="5">
                  <c:v>3.395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9-462B-B27D-DAA0A903C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845016"/>
        <c:axId val="426854200"/>
      </c:barChart>
      <c:catAx>
        <c:axId val="42684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after 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54200"/>
        <c:crosses val="autoZero"/>
        <c:auto val="1"/>
        <c:lblAlgn val="ctr"/>
        <c:lblOffset val="100"/>
        <c:noMultiLvlLbl val="0"/>
      </c:catAx>
      <c:valAx>
        <c:axId val="42685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4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CD23</a:t>
            </a:r>
            <a:r>
              <a:rPr lang="en-US" baseline="30000"/>
              <a:t>low</a:t>
            </a:r>
            <a:r>
              <a:rPr lang="en-US" baseline="0"/>
              <a:t> CD21</a:t>
            </a:r>
            <a:r>
              <a:rPr lang="en-US" baseline="30000"/>
              <a:t>high</a:t>
            </a:r>
            <a:r>
              <a:rPr lang="en-US" baseline="0"/>
              <a:t> </a:t>
            </a:r>
            <a:r>
              <a:rPr lang="en-US"/>
              <a:t>MZBs of hCD2</a:t>
            </a:r>
            <a:r>
              <a:rPr lang="en-US" baseline="30000"/>
              <a:t>+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ERT2hom'!$T$3</c:f>
              <c:strCache>
                <c:ptCount val="1"/>
                <c:pt idx="0">
                  <c:v>%mzb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'Auswertung ERT2hom'!$U$4:$U$9</c:f>
                <c:numCache>
                  <c:formatCode>General</c:formatCode>
                  <c:ptCount val="6"/>
                  <c:pt idx="0">
                    <c:v>7.6622451017962039</c:v>
                  </c:pt>
                  <c:pt idx="1">
                    <c:v>12.567550808862217</c:v>
                  </c:pt>
                  <c:pt idx="2">
                    <c:v>6.2717431312803358</c:v>
                  </c:pt>
                  <c:pt idx="3">
                    <c:v>3.6815002980367186</c:v>
                  </c:pt>
                  <c:pt idx="4">
                    <c:v>1.4665151436881507</c:v>
                  </c:pt>
                  <c:pt idx="5">
                    <c:v>3.2526911934581144</c:v>
                  </c:pt>
                </c:numCache>
              </c:numRef>
            </c:plus>
            <c:minus>
              <c:numRef>
                <c:f>'Auswertung ERT2hom'!$U$4:$U$9</c:f>
                <c:numCache>
                  <c:formatCode>General</c:formatCode>
                  <c:ptCount val="6"/>
                  <c:pt idx="0">
                    <c:v>7.6622451017962039</c:v>
                  </c:pt>
                  <c:pt idx="1">
                    <c:v>12.567550808862217</c:v>
                  </c:pt>
                  <c:pt idx="2">
                    <c:v>6.2717431312803358</c:v>
                  </c:pt>
                  <c:pt idx="3">
                    <c:v>3.6815002980367186</c:v>
                  </c:pt>
                  <c:pt idx="4">
                    <c:v>1.4665151436881507</c:v>
                  </c:pt>
                  <c:pt idx="5">
                    <c:v>3.2526911934581144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'Auswertung ERT2hom'!$P$4:$P$10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14</c:v>
                </c:pt>
                <c:pt idx="4">
                  <c:v>19</c:v>
                </c:pt>
                <c:pt idx="5">
                  <c:v>30</c:v>
                </c:pt>
              </c:numCache>
            </c:numRef>
          </c:cat>
          <c:val>
            <c:numRef>
              <c:f>'Auswertung ERT2hom'!$T$4:$T$10</c:f>
              <c:numCache>
                <c:formatCode>0.00</c:formatCode>
                <c:ptCount val="7"/>
                <c:pt idx="0">
                  <c:v>19.3</c:v>
                </c:pt>
                <c:pt idx="1">
                  <c:v>23.366666666666664</c:v>
                </c:pt>
                <c:pt idx="2">
                  <c:v>43.285714285714285</c:v>
                </c:pt>
                <c:pt idx="3">
                  <c:v>79.330000000000013</c:v>
                </c:pt>
                <c:pt idx="4">
                  <c:v>89.566666666666663</c:v>
                </c:pt>
                <c:pt idx="5">
                  <c:v>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9-462B-B27D-DAA0A903C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845016"/>
        <c:axId val="426854200"/>
      </c:barChart>
      <c:catAx>
        <c:axId val="42684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after TAM</a:t>
                </a:r>
              </a:p>
            </c:rich>
          </c:tx>
          <c:layout>
            <c:manualLayout>
              <c:xMode val="edge"/>
              <c:yMode val="edge"/>
              <c:x val="0.39575809724815325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54200"/>
        <c:crosses val="autoZero"/>
        <c:auto val="1"/>
        <c:lblAlgn val="ctr"/>
        <c:lblOffset val="100"/>
        <c:noMultiLvlLbl val="0"/>
      </c:catAx>
      <c:valAx>
        <c:axId val="426854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4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+mn-ea"/>
                <a:cs typeface="+mn-cs"/>
              </a:defRPr>
            </a:pPr>
            <a:r>
              <a:rPr lang="en-US" sz="1000"/>
              <a:t>% CD23low CD21high MZBs of hCD2+ </a:t>
            </a:r>
          </a:p>
        </c:rich>
      </c:tx>
      <c:layout>
        <c:manualLayout>
          <c:xMode val="edge"/>
          <c:yMode val="edge"/>
          <c:x val="0.180159439109253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Helvetica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ERT2hom'!$T$3</c:f>
              <c:strCache>
                <c:ptCount val="1"/>
                <c:pt idx="0">
                  <c:v>%mzb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'Auswertung ERT2hom'!$U$4:$U$9</c15:sqref>
                    </c15:fullRef>
                  </c:ext>
                </c:extLst>
                <c:f>('Auswertung ERT2hom'!$U$4,'Auswertung ERT2hom'!$U$6:$U$7,'Auswertung ERT2hom'!$U$9)</c:f>
                <c:numCache>
                  <c:formatCode>General</c:formatCode>
                  <c:ptCount val="4"/>
                  <c:pt idx="0">
                    <c:v>7.6622451017962039</c:v>
                  </c:pt>
                  <c:pt idx="1">
                    <c:v>6.2717431312803358</c:v>
                  </c:pt>
                  <c:pt idx="2">
                    <c:v>3.6815002980367186</c:v>
                  </c:pt>
                  <c:pt idx="3">
                    <c:v>3.2526911934581144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'Auswertung ERT2hom'!$U$4:$U$9</c15:sqref>
                    </c15:fullRef>
                  </c:ext>
                </c:extLst>
                <c:f>('Auswertung ERT2hom'!$U$4,'Auswertung ERT2hom'!$U$6:$U$7,'Auswertung ERT2hom'!$U$9)</c:f>
                <c:numCache>
                  <c:formatCode>General</c:formatCode>
                  <c:ptCount val="4"/>
                  <c:pt idx="0">
                    <c:v>7.6622451017962039</c:v>
                  </c:pt>
                  <c:pt idx="1">
                    <c:v>6.2717431312803358</c:v>
                  </c:pt>
                  <c:pt idx="2">
                    <c:v>3.6815002980367186</c:v>
                  </c:pt>
                  <c:pt idx="3">
                    <c:v>3.2526911934581144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'Auswertung ERT2hom'!$P$4:$P$9</c15:sqref>
                  </c15:fullRef>
                </c:ext>
              </c:extLst>
              <c:f>('Auswertung ERT2hom'!$P$4,'Auswertung ERT2hom'!$P$6:$P$7,'Auswertung ERT2hom'!$P$9)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'Auswertung ERT2hom'!$T$4:$T$9</c15:sqref>
                  </c15:fullRef>
                </c:ext>
              </c:extLst>
              <c:f>('Auswertung ERT2hom'!$T$4,'Auswertung ERT2hom'!$T$6:$T$7,'Auswertung ERT2hom'!$T$9)</c:f>
              <c:numCache>
                <c:formatCode>0.00</c:formatCode>
                <c:ptCount val="4"/>
                <c:pt idx="0">
                  <c:v>19.3</c:v>
                </c:pt>
                <c:pt idx="1">
                  <c:v>43.285714285714285</c:v>
                </c:pt>
                <c:pt idx="2">
                  <c:v>79.330000000000013</c:v>
                </c:pt>
                <c:pt idx="3">
                  <c:v>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9-462B-B27D-DAA0A903C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38"/>
        <c:axId val="426845016"/>
        <c:axId val="426854200"/>
      </c:barChart>
      <c:catAx>
        <c:axId val="42684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Helvetica" panose="020B0604020202020204" pitchFamily="34" charset="0"/>
                    <a:ea typeface="+mn-ea"/>
                    <a:cs typeface="+mn-cs"/>
                  </a:defRPr>
                </a:pPr>
                <a:r>
                  <a:rPr lang="en-US" sz="800"/>
                  <a:t>Days after TAM</a:t>
                </a:r>
              </a:p>
            </c:rich>
          </c:tx>
          <c:layout>
            <c:manualLayout>
              <c:xMode val="edge"/>
              <c:yMode val="edge"/>
              <c:x val="0.39575809724815325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Helvetica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26854200"/>
        <c:crosses val="autoZero"/>
        <c:auto val="1"/>
        <c:lblAlgn val="ctr"/>
        <c:lblOffset val="100"/>
        <c:noMultiLvlLbl val="0"/>
      </c:catAx>
      <c:valAx>
        <c:axId val="426854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26845016"/>
        <c:crosses val="autoZero"/>
        <c:crossBetween val="between"/>
        <c:majorUnit val="2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+mn-ea"/>
                <a:cs typeface="+mn-cs"/>
              </a:defRPr>
            </a:pPr>
            <a:r>
              <a:rPr lang="en-US" sz="1000"/>
              <a:t>% hCD2+ in B220+ B cells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Helvetica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ERT2hom'!$Q$3</c:f>
              <c:strCache>
                <c:ptCount val="1"/>
                <c:pt idx="0">
                  <c:v>hCD2+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'Auswertung ERT2hom'!$R$4:$R$9</c15:sqref>
                    </c15:fullRef>
                  </c:ext>
                </c:extLst>
                <c:f>('Auswertung ERT2hom'!$R$4,'Auswertung ERT2hom'!$R$6:$R$7,'Auswertung ERT2hom'!$R$9)</c:f>
                <c:numCache>
                  <c:formatCode>General</c:formatCode>
                  <c:ptCount val="4"/>
                  <c:pt idx="0">
                    <c:v>0.2626214004988926</c:v>
                  </c:pt>
                  <c:pt idx="1">
                    <c:v>0.6981096925678244</c:v>
                  </c:pt>
                  <c:pt idx="2">
                    <c:v>1.9956522186437664</c:v>
                  </c:pt>
                  <c:pt idx="3">
                    <c:v>2.2556706319850872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'Auswertung ERT2hom'!$R$4:$R$9</c15:sqref>
                    </c15:fullRef>
                  </c:ext>
                </c:extLst>
                <c:f>('Auswertung ERT2hom'!$R$4,'Auswertung ERT2hom'!$R$6:$R$7,'Auswertung ERT2hom'!$R$9)</c:f>
                <c:numCache>
                  <c:formatCode>General</c:formatCode>
                  <c:ptCount val="4"/>
                  <c:pt idx="0">
                    <c:v>0.2626214004988926</c:v>
                  </c:pt>
                  <c:pt idx="1">
                    <c:v>0.6981096925678244</c:v>
                  </c:pt>
                  <c:pt idx="2">
                    <c:v>1.9956522186437664</c:v>
                  </c:pt>
                  <c:pt idx="3">
                    <c:v>2.2556706319850872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'Auswertung ERT2hom'!$P$4:$P$9</c15:sqref>
                  </c15:fullRef>
                </c:ext>
              </c:extLst>
              <c:f>('Auswertung ERT2hom'!$P$4,'Auswertung ERT2hom'!$P$6:$P$7,'Auswertung ERT2hom'!$P$9)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'Auswertung ERT2hom'!$Q$4:$Q$9</c15:sqref>
                  </c15:fullRef>
                </c:ext>
              </c:extLst>
              <c:f>('Auswertung ERT2hom'!$Q$4,'Auswertung ERT2hom'!$Q$6:$Q$7,'Auswertung ERT2hom'!$Q$9)</c:f>
              <c:numCache>
                <c:formatCode>0.00</c:formatCode>
                <c:ptCount val="4"/>
                <c:pt idx="0">
                  <c:v>1.1880000000000002</c:v>
                </c:pt>
                <c:pt idx="1">
                  <c:v>3.0471428571428576</c:v>
                </c:pt>
                <c:pt idx="2">
                  <c:v>4.1049999999999986</c:v>
                </c:pt>
                <c:pt idx="3">
                  <c:v>3.395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9-462B-B27D-DAA0A903C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26845016"/>
        <c:axId val="426854200"/>
      </c:barChart>
      <c:catAx>
        <c:axId val="42684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Helvetica" panose="020B0604020202020204" pitchFamily="34" charset="0"/>
                    <a:ea typeface="+mn-ea"/>
                    <a:cs typeface="+mn-cs"/>
                  </a:defRPr>
                </a:pPr>
                <a:r>
                  <a:rPr lang="en-US" sz="800"/>
                  <a:t>Days after 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Helvetica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26854200"/>
        <c:crosses val="autoZero"/>
        <c:auto val="1"/>
        <c:lblAlgn val="ctr"/>
        <c:lblOffset val="100"/>
        <c:noMultiLvlLbl val="0"/>
      </c:catAx>
      <c:valAx>
        <c:axId val="426854200"/>
        <c:scaling>
          <c:orientation val="minMax"/>
          <c:max val="7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26845016"/>
        <c:crosses val="autoZero"/>
        <c:crossBetween val="between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+mn-ea"/>
                <a:cs typeface="+mn-cs"/>
              </a:defRPr>
            </a:pPr>
            <a:r>
              <a:rPr lang="en-US" sz="1000"/>
              <a:t>% CD23low CD21high MZBs of hCD2+ </a:t>
            </a:r>
          </a:p>
        </c:rich>
      </c:tx>
      <c:layout>
        <c:manualLayout>
          <c:xMode val="edge"/>
          <c:yMode val="edge"/>
          <c:x val="0.180159439109253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Helvetica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ERT2hom'!$T$3</c:f>
              <c:strCache>
                <c:ptCount val="1"/>
                <c:pt idx="0">
                  <c:v>%mzb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'Auswertung ERT2hom'!$V$4:$V$9</c15:sqref>
                    </c15:fullRef>
                  </c:ext>
                </c:extLst>
                <c:f>('Auswertung ERT2hom'!$V$4,'Auswertung ERT2hom'!$V$6:$V$7,'Auswertung ERT2hom'!$V$9)</c:f>
                <c:numCache>
                  <c:formatCode>General</c:formatCode>
                  <c:ptCount val="4"/>
                  <c:pt idx="0">
                    <c:v>4.4237992721189299</c:v>
                  </c:pt>
                  <c:pt idx="1">
                    <c:v>2.3704960874636125</c:v>
                  </c:pt>
                  <c:pt idx="2">
                    <c:v>1.1641926148384745</c:v>
                  </c:pt>
                  <c:pt idx="3">
                    <c:v>2.2999999999999967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'Auswertung ERT2hom'!$V$4:$V$9</c15:sqref>
                    </c15:fullRef>
                  </c:ext>
                </c:extLst>
                <c:f>('Auswertung ERT2hom'!$V$4,'Auswertung ERT2hom'!$V$6:$V$7,'Auswertung ERT2hom'!$V$9)</c:f>
                <c:numCache>
                  <c:formatCode>General</c:formatCode>
                  <c:ptCount val="4"/>
                  <c:pt idx="0">
                    <c:v>4.4237992721189299</c:v>
                  </c:pt>
                  <c:pt idx="1">
                    <c:v>2.3704960874636125</c:v>
                  </c:pt>
                  <c:pt idx="2">
                    <c:v>1.1641926148384745</c:v>
                  </c:pt>
                  <c:pt idx="3">
                    <c:v>2.2999999999999967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'Auswertung ERT2hom'!$P$4:$P$9</c15:sqref>
                  </c15:fullRef>
                </c:ext>
              </c:extLst>
              <c:f>('Auswertung ERT2hom'!$P$4,'Auswertung ERT2hom'!$P$6:$P$7,'Auswertung ERT2hom'!$P$9)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'Auswertung ERT2hom'!$T$4:$T$9</c15:sqref>
                  </c15:fullRef>
                </c:ext>
              </c:extLst>
              <c:f>('Auswertung ERT2hom'!$T$4,'Auswertung ERT2hom'!$T$6:$T$7,'Auswertung ERT2hom'!$T$9)</c:f>
              <c:numCache>
                <c:formatCode>0.00</c:formatCode>
                <c:ptCount val="4"/>
                <c:pt idx="0">
                  <c:v>19.3</c:v>
                </c:pt>
                <c:pt idx="1">
                  <c:v>43.285714285714285</c:v>
                </c:pt>
                <c:pt idx="2">
                  <c:v>79.330000000000013</c:v>
                </c:pt>
                <c:pt idx="3">
                  <c:v>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9-462B-B27D-DAA0A903C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38"/>
        <c:axId val="426845016"/>
        <c:axId val="426854200"/>
      </c:barChart>
      <c:catAx>
        <c:axId val="42684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Helvetica" panose="020B0604020202020204" pitchFamily="34" charset="0"/>
                    <a:ea typeface="+mn-ea"/>
                    <a:cs typeface="+mn-cs"/>
                  </a:defRPr>
                </a:pPr>
                <a:r>
                  <a:rPr lang="en-US" sz="800"/>
                  <a:t>Days after TAM</a:t>
                </a:r>
              </a:p>
            </c:rich>
          </c:tx>
          <c:layout>
            <c:manualLayout>
              <c:xMode val="edge"/>
              <c:yMode val="edge"/>
              <c:x val="0.39575809724815325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Helvetica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26854200"/>
        <c:crosses val="autoZero"/>
        <c:auto val="1"/>
        <c:lblAlgn val="ctr"/>
        <c:lblOffset val="100"/>
        <c:noMultiLvlLbl val="0"/>
      </c:catAx>
      <c:valAx>
        <c:axId val="426854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26845016"/>
        <c:crosses val="autoZero"/>
        <c:crossBetween val="between"/>
        <c:majorUnit val="2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+mn-ea"/>
                <a:cs typeface="+mn-cs"/>
              </a:defRPr>
            </a:pPr>
            <a:r>
              <a:rPr lang="en-US" sz="1000"/>
              <a:t>% hCD2+ in B220+ B cells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Helvetica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ERT2hom'!$Q$3</c:f>
              <c:strCache>
                <c:ptCount val="1"/>
                <c:pt idx="0">
                  <c:v>hCD2+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'Auswertung ERT2hom'!$S$4:$S$9</c15:sqref>
                    </c15:fullRef>
                  </c:ext>
                </c:extLst>
                <c:f>('Auswertung ERT2hom'!$S$4,'Auswertung ERT2hom'!$S$6:$S$7,'Auswertung ERT2hom'!$S$9)</c:f>
                <c:numCache>
                  <c:formatCode>General</c:formatCode>
                  <c:ptCount val="4"/>
                  <c:pt idx="0">
                    <c:v>0.1174478607723442</c:v>
                  </c:pt>
                  <c:pt idx="1">
                    <c:v>0.26386066205403136</c:v>
                  </c:pt>
                  <c:pt idx="2">
                    <c:v>0.63108064284826437</c:v>
                  </c:pt>
                  <c:pt idx="3">
                    <c:v>1.5950000000000004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'Auswertung ERT2hom'!$S$4:$S$9</c15:sqref>
                    </c15:fullRef>
                  </c:ext>
                </c:extLst>
                <c:f>('Auswertung ERT2hom'!$S$4,'Auswertung ERT2hom'!$S$6:$S$7,'Auswertung ERT2hom'!$S$9)</c:f>
                <c:numCache>
                  <c:formatCode>General</c:formatCode>
                  <c:ptCount val="4"/>
                  <c:pt idx="0">
                    <c:v>0.1174478607723442</c:v>
                  </c:pt>
                  <c:pt idx="1">
                    <c:v>0.26386066205403136</c:v>
                  </c:pt>
                  <c:pt idx="2">
                    <c:v>0.63108064284826437</c:v>
                  </c:pt>
                  <c:pt idx="3">
                    <c:v>1.5950000000000004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'Auswertung ERT2hom'!$P$4:$P$9</c15:sqref>
                  </c15:fullRef>
                </c:ext>
              </c:extLst>
              <c:f>('Auswertung ERT2hom'!$P$4,'Auswertung ERT2hom'!$P$6:$P$7,'Auswertung ERT2hom'!$P$9)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'Auswertung ERT2hom'!$Q$4:$Q$9</c15:sqref>
                  </c15:fullRef>
                </c:ext>
              </c:extLst>
              <c:f>('Auswertung ERT2hom'!$Q$4,'Auswertung ERT2hom'!$Q$6:$Q$7,'Auswertung ERT2hom'!$Q$9)</c:f>
              <c:numCache>
                <c:formatCode>0.00</c:formatCode>
                <c:ptCount val="4"/>
                <c:pt idx="0">
                  <c:v>1.1880000000000002</c:v>
                </c:pt>
                <c:pt idx="1">
                  <c:v>3.0471428571428576</c:v>
                </c:pt>
                <c:pt idx="2">
                  <c:v>4.1049999999999986</c:v>
                </c:pt>
                <c:pt idx="3">
                  <c:v>3.395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9-462B-B27D-DAA0A903C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26845016"/>
        <c:axId val="426854200"/>
      </c:barChart>
      <c:catAx>
        <c:axId val="42684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Helvetica" panose="020B0604020202020204" pitchFamily="34" charset="0"/>
                    <a:ea typeface="+mn-ea"/>
                    <a:cs typeface="+mn-cs"/>
                  </a:defRPr>
                </a:pPr>
                <a:r>
                  <a:rPr lang="en-US" sz="800"/>
                  <a:t>Days after 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Helvetica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26854200"/>
        <c:crosses val="autoZero"/>
        <c:auto val="1"/>
        <c:lblAlgn val="ctr"/>
        <c:lblOffset val="100"/>
        <c:noMultiLvlLbl val="0"/>
      </c:catAx>
      <c:valAx>
        <c:axId val="426854200"/>
        <c:scaling>
          <c:orientation val="minMax"/>
          <c:max val="7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26845016"/>
        <c:crosses val="autoZero"/>
        <c:crossBetween val="between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ERThet'!$O$2</c:f>
              <c:strCache>
                <c:ptCount val="1"/>
                <c:pt idx="0">
                  <c:v>hCD2+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'Auswertung ERThet'!$P$3:$P$6</c:f>
                <c:numCache>
                  <c:formatCode>General</c:formatCode>
                  <c:ptCount val="4"/>
                  <c:pt idx="0">
                    <c:v>0.47376154339498699</c:v>
                  </c:pt>
                  <c:pt idx="1">
                    <c:v>0.30600653587791238</c:v>
                  </c:pt>
                  <c:pt idx="2">
                    <c:v>1.2961609982302869</c:v>
                  </c:pt>
                  <c:pt idx="3">
                    <c:v>0</c:v>
                  </c:pt>
                </c:numCache>
              </c:numRef>
            </c:plus>
            <c:minus>
              <c:numRef>
                <c:f>'Auswertung ERThet'!$P$3:$P$6</c:f>
                <c:numCache>
                  <c:formatCode>General</c:formatCode>
                  <c:ptCount val="4"/>
                  <c:pt idx="0">
                    <c:v>0.47376154339498699</c:v>
                  </c:pt>
                  <c:pt idx="1">
                    <c:v>0.30600653587791238</c:v>
                  </c:pt>
                  <c:pt idx="2">
                    <c:v>1.2961609982302869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'Auswertung ERThet'!$N$3:$N$6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30</c:v>
                </c:pt>
              </c:numCache>
            </c:numRef>
          </c:cat>
          <c:val>
            <c:numRef>
              <c:f>'Auswertung ERThet'!$O$3:$O$6</c:f>
              <c:numCache>
                <c:formatCode>0.00</c:formatCode>
                <c:ptCount val="4"/>
                <c:pt idx="0">
                  <c:v>0.58499999999999996</c:v>
                </c:pt>
                <c:pt idx="1">
                  <c:v>0.84</c:v>
                </c:pt>
                <c:pt idx="2">
                  <c:v>0.91333333333333344</c:v>
                </c:pt>
                <c:pt idx="3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3-4623-8DA0-4A90B272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552472"/>
        <c:axId val="497550832"/>
      </c:barChart>
      <c:catAx>
        <c:axId val="49755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50832"/>
        <c:crosses val="autoZero"/>
        <c:auto val="1"/>
        <c:lblAlgn val="ctr"/>
        <c:lblOffset val="100"/>
        <c:noMultiLvlLbl val="0"/>
      </c:catAx>
      <c:valAx>
        <c:axId val="4975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5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hCD2 in B220+ B cells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ERThet'!$Q$2</c:f>
              <c:strCache>
                <c:ptCount val="1"/>
                <c:pt idx="0">
                  <c:v>%mzb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'Auswertung ERThet'!$R$3:$R$6</c:f>
                <c:numCache>
                  <c:formatCode>General</c:formatCode>
                  <c:ptCount val="4"/>
                  <c:pt idx="0">
                    <c:v>2.969848480983508</c:v>
                  </c:pt>
                  <c:pt idx="1">
                    <c:v>14.64109513208169</c:v>
                  </c:pt>
                  <c:pt idx="2">
                    <c:v>3.1320919526731648</c:v>
                  </c:pt>
                  <c:pt idx="3">
                    <c:v>0</c:v>
                  </c:pt>
                </c:numCache>
              </c:numRef>
            </c:plus>
            <c:minus>
              <c:numRef>
                <c:f>'Auswertung ERThet'!$R$3:$R$6</c:f>
                <c:numCache>
                  <c:formatCode>General</c:formatCode>
                  <c:ptCount val="4"/>
                  <c:pt idx="0">
                    <c:v>2.969848480983508</c:v>
                  </c:pt>
                  <c:pt idx="1">
                    <c:v>14.64109513208169</c:v>
                  </c:pt>
                  <c:pt idx="2">
                    <c:v>3.1320919526731648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'Auswertung ERThet'!$N$3:$N$6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30</c:v>
                </c:pt>
              </c:numCache>
            </c:numRef>
          </c:cat>
          <c:val>
            <c:numRef>
              <c:f>'Auswertung ERThet'!$Q$3:$Q$6</c:f>
              <c:numCache>
                <c:formatCode>0.00</c:formatCode>
                <c:ptCount val="4"/>
                <c:pt idx="0">
                  <c:v>12.7</c:v>
                </c:pt>
                <c:pt idx="1">
                  <c:v>49.683333333333337</c:v>
                </c:pt>
                <c:pt idx="2">
                  <c:v>85.40000000000002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3-4623-8DA0-4A90B272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97552472"/>
        <c:axId val="497550832"/>
      </c:barChart>
      <c:catAx>
        <c:axId val="49755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50832"/>
        <c:crosses val="autoZero"/>
        <c:auto val="1"/>
        <c:lblAlgn val="ctr"/>
        <c:lblOffset val="100"/>
        <c:noMultiLvlLbl val="0"/>
      </c:catAx>
      <c:valAx>
        <c:axId val="4975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52472"/>
        <c:crosses val="autoZero"/>
        <c:crossBetween val="between"/>
        <c:majorUnit val="2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148480</xdr:colOff>
      <xdr:row>10</xdr:row>
      <xdr:rowOff>57150</xdr:rowOff>
    </xdr:from>
    <xdr:to>
      <xdr:col>25</xdr:col>
      <xdr:colOff>504827</xdr:colOff>
      <xdr:row>24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205630</xdr:colOff>
      <xdr:row>25</xdr:row>
      <xdr:rowOff>180975</xdr:rowOff>
    </xdr:from>
    <xdr:to>
      <xdr:col>25</xdr:col>
      <xdr:colOff>561977</xdr:colOff>
      <xdr:row>40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318811</xdr:colOff>
      <xdr:row>25</xdr:row>
      <xdr:rowOff>161925</xdr:rowOff>
    </xdr:from>
    <xdr:to>
      <xdr:col>31</xdr:col>
      <xdr:colOff>173222</xdr:colOff>
      <xdr:row>39</xdr:row>
      <xdr:rowOff>14925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309846</xdr:colOff>
      <xdr:row>10</xdr:row>
      <xdr:rowOff>38660</xdr:rowOff>
    </xdr:from>
    <xdr:to>
      <xdr:col>31</xdr:col>
      <xdr:colOff>164257</xdr:colOff>
      <xdr:row>23</xdr:row>
      <xdr:rowOff>93366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564</xdr:colOff>
      <xdr:row>25</xdr:row>
      <xdr:rowOff>146236</xdr:rowOff>
    </xdr:from>
    <xdr:to>
      <xdr:col>36</xdr:col>
      <xdr:colOff>460093</xdr:colOff>
      <xdr:row>38</xdr:row>
      <xdr:rowOff>189736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2805</xdr:colOff>
      <xdr:row>10</xdr:row>
      <xdr:rowOff>45382</xdr:rowOff>
    </xdr:from>
    <xdr:to>
      <xdr:col>36</xdr:col>
      <xdr:colOff>462334</xdr:colOff>
      <xdr:row>23</xdr:row>
      <xdr:rowOff>100088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347662</xdr:colOff>
      <xdr:row>8</xdr:row>
      <xdr:rowOff>71437</xdr:rowOff>
    </xdr:from>
    <xdr:to>
      <xdr:col>19</xdr:col>
      <xdr:colOff>576262</xdr:colOff>
      <xdr:row>22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323850</xdr:colOff>
      <xdr:row>24</xdr:row>
      <xdr:rowOff>23812</xdr:rowOff>
    </xdr:from>
    <xdr:to>
      <xdr:col>19</xdr:col>
      <xdr:colOff>481011</xdr:colOff>
      <xdr:row>38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39" totalsRowShown="0">
  <autoFilter ref="A1:L39" xr:uid="{00000000-0009-0000-0100-000001000000}"/>
  <sortState xmlns:xlrd2="http://schemas.microsoft.com/office/spreadsheetml/2017/richdata2" ref="A2:K39">
    <sortCondition ref="C1:C39"/>
  </sortState>
  <tableColumns count="12">
    <tableColumn id="1" xr3:uid="{00000000-0010-0000-0000-000001000000}" name="mouse.id"/>
    <tableColumn id="2" xr3:uid="{00000000-0010-0000-0000-000002000000}" name="genotype"/>
    <tableColumn id="3" xr3:uid="{00000000-0010-0000-0000-000003000000}" name="days.post.TAM"/>
    <tableColumn id="4" xr3:uid="{00000000-0010-0000-0000-000004000000}" name="Column4" dataDxfId="12"/>
    <tableColumn id="5" xr3:uid="{00000000-0010-0000-0000-000005000000}" name="hCD2" dataDxfId="11"/>
    <tableColumn id="6" xr3:uid="{00000000-0010-0000-0000-000006000000}" name="Column6"/>
    <tableColumn id="7" xr3:uid="{00000000-0010-0000-0000-000007000000}" name="MZBs_in_hCD2"/>
    <tableColumn id="8" xr3:uid="{00000000-0010-0000-0000-000008000000}" name="Column8" dataDxfId="10">
      <calculatedColumnFormula>AVERAGE(E2:E6)</calculatedColumnFormula>
    </tableColumn>
    <tableColumn id="9" xr3:uid="{00000000-0010-0000-0000-000009000000}" name="SD" dataDxfId="9">
      <calculatedColumnFormula>_xlfn.STDEV.S(E2:E6)</calculatedColumnFormula>
    </tableColumn>
    <tableColumn id="10" xr3:uid="{00000000-0010-0000-0000-00000A000000}" name="Column10" dataDxfId="8">
      <calculatedColumnFormula>AVERAGE(G2:G6)</calculatedColumnFormula>
    </tableColumn>
    <tableColumn id="11" xr3:uid="{00000000-0010-0000-0000-00000B000000}" name="SD2" dataDxfId="7">
      <calculatedColumnFormula>_xlfn.STDEV.S(G2:G6)</calculatedColumnFormula>
    </tableColumn>
    <tableColumn id="12" xr3:uid="{00000000-0010-0000-0000-00000C000000}" name="SEM1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K13" totalsRowShown="0">
  <autoFilter ref="A1:K13" xr:uid="{00000000-0009-0000-0100-000002000000}"/>
  <sortState xmlns:xlrd2="http://schemas.microsoft.com/office/spreadsheetml/2017/richdata2" ref="A2:G13">
    <sortCondition ref="C1:C13"/>
  </sortState>
  <tableColumns count="11">
    <tableColumn id="1" xr3:uid="{00000000-0010-0000-0100-000001000000}" name="mouse.id"/>
    <tableColumn id="2" xr3:uid="{00000000-0010-0000-0100-000002000000}" name="genotype"/>
    <tableColumn id="3" xr3:uid="{00000000-0010-0000-0100-000003000000}" name="days.post.TAM"/>
    <tableColumn id="4" xr3:uid="{00000000-0010-0000-0100-000004000000}" name="Column4" dataDxfId="5"/>
    <tableColumn id="5" xr3:uid="{00000000-0010-0000-0100-000005000000}" name="hCD2" dataDxfId="4"/>
    <tableColumn id="6" xr3:uid="{00000000-0010-0000-0100-000006000000}" name="Column6"/>
    <tableColumn id="7" xr3:uid="{00000000-0010-0000-0100-000007000000}" name="MZBs_in_hCD2"/>
    <tableColumn id="8" xr3:uid="{00000000-0010-0000-0100-000008000000}" name="Column8" dataDxfId="3">
      <calculatedColumnFormula>AVERAGE(F3:F4)</calculatedColumnFormula>
    </tableColumn>
    <tableColumn id="9" xr3:uid="{00000000-0010-0000-0100-000009000000}" name="Column9" dataDxfId="2">
      <calculatedColumnFormula>_xlfn.STDEV.S(F3:F4)</calculatedColumnFormula>
    </tableColumn>
    <tableColumn id="10" xr3:uid="{00000000-0010-0000-0100-00000A000000}" name="Column10" dataDxfId="1">
      <calculatedColumnFormula>AVERAGE(H3:H4)</calculatedColumnFormula>
    </tableColumn>
    <tableColumn id="11" xr3:uid="{00000000-0010-0000-0100-00000B000000}" name="Column11" dataDxfId="0">
      <calculatedColumnFormula>_xlfn.STDEV.S(H3:H4)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opLeftCell="A26" zoomScale="179" zoomScaleNormal="179" workbookViewId="0">
      <selection activeCell="B28" sqref="B28"/>
    </sheetView>
  </sheetViews>
  <sheetFormatPr baseColWidth="10" defaultColWidth="8.83203125" defaultRowHeight="15" x14ac:dyDescent="0.2"/>
  <cols>
    <col min="1" max="1" width="13.5" bestFit="1" customWidth="1"/>
    <col min="2" max="2" width="13.5" customWidth="1"/>
    <col min="3" max="4" width="15.5" customWidth="1"/>
    <col min="5" max="5" width="16.5" customWidth="1"/>
    <col min="16" max="16" width="12" bestFit="1" customWidth="1"/>
  </cols>
  <sheetData>
    <row r="1" spans="1:14" x14ac:dyDescent="0.2">
      <c r="A1" t="s">
        <v>0</v>
      </c>
      <c r="B1" t="s">
        <v>5</v>
      </c>
      <c r="C1" t="s">
        <v>2</v>
      </c>
      <c r="D1" t="s">
        <v>1</v>
      </c>
      <c r="E1" t="s">
        <v>8</v>
      </c>
      <c r="G1" t="s">
        <v>7</v>
      </c>
    </row>
    <row r="2" spans="1:14" s="5" customFormat="1" x14ac:dyDescent="0.2">
      <c r="A2" s="3">
        <v>28410</v>
      </c>
      <c r="B2" s="3" t="s">
        <v>4</v>
      </c>
      <c r="C2" s="3">
        <v>2</v>
      </c>
      <c r="D2" s="8">
        <v>42977</v>
      </c>
      <c r="E2" s="3">
        <v>0.4</v>
      </c>
      <c r="F2" s="24"/>
    </row>
    <row r="3" spans="1:14" s="5" customFormat="1" x14ac:dyDescent="0.2">
      <c r="A3" s="3">
        <v>28411</v>
      </c>
      <c r="B3" s="3" t="s">
        <v>4</v>
      </c>
      <c r="C3" s="3">
        <v>3</v>
      </c>
      <c r="D3" s="8">
        <v>42979</v>
      </c>
      <c r="E3" s="3">
        <v>1.54</v>
      </c>
      <c r="F3" s="24"/>
    </row>
    <row r="4" spans="1:14" s="5" customFormat="1" x14ac:dyDescent="0.2">
      <c r="A4" s="3">
        <v>28695</v>
      </c>
      <c r="B4" s="3" t="s">
        <v>3</v>
      </c>
      <c r="C4" s="3">
        <v>2</v>
      </c>
      <c r="D4" s="8">
        <v>42977</v>
      </c>
      <c r="E4" s="3">
        <v>0.57999999999999996</v>
      </c>
      <c r="F4" s="24"/>
    </row>
    <row r="5" spans="1:14" s="5" customFormat="1" x14ac:dyDescent="0.2">
      <c r="A5" s="3">
        <v>28696</v>
      </c>
      <c r="B5" s="3" t="s">
        <v>3</v>
      </c>
      <c r="C5" s="3">
        <v>3</v>
      </c>
      <c r="D5" s="8">
        <v>42979</v>
      </c>
      <c r="E5" s="3">
        <v>0.66</v>
      </c>
      <c r="F5" s="24"/>
    </row>
    <row r="6" spans="1:14" x14ac:dyDescent="0.2">
      <c r="A6" s="5">
        <v>29725</v>
      </c>
      <c r="B6" s="5" t="s">
        <v>4</v>
      </c>
      <c r="C6" s="5">
        <v>4</v>
      </c>
      <c r="D6" s="4">
        <v>43014</v>
      </c>
      <c r="E6" s="5" t="s">
        <v>6</v>
      </c>
    </row>
    <row r="7" spans="1:14" x14ac:dyDescent="0.2">
      <c r="A7">
        <v>29736</v>
      </c>
      <c r="B7" t="s">
        <v>3</v>
      </c>
      <c r="C7">
        <v>4</v>
      </c>
      <c r="D7" s="1">
        <v>43014</v>
      </c>
      <c r="E7">
        <v>1.74</v>
      </c>
    </row>
    <row r="8" spans="1:14" s="6" customFormat="1" x14ac:dyDescent="0.2">
      <c r="A8" s="6">
        <v>31380</v>
      </c>
      <c r="B8" s="6" t="s">
        <v>4</v>
      </c>
      <c r="C8" s="6">
        <v>3</v>
      </c>
      <c r="D8" s="7">
        <v>43052</v>
      </c>
      <c r="E8" s="6">
        <v>1</v>
      </c>
      <c r="G8" s="6">
        <v>25.4</v>
      </c>
    </row>
    <row r="9" spans="1:14" x14ac:dyDescent="0.2">
      <c r="A9">
        <v>31381</v>
      </c>
      <c r="B9" s="6" t="s">
        <v>4</v>
      </c>
      <c r="C9">
        <v>5</v>
      </c>
      <c r="D9" s="1">
        <v>43054</v>
      </c>
      <c r="E9">
        <v>3.62</v>
      </c>
      <c r="G9">
        <v>36.299999999999997</v>
      </c>
    </row>
    <row r="10" spans="1:14" x14ac:dyDescent="0.2">
      <c r="A10">
        <v>31382</v>
      </c>
      <c r="B10" s="6" t="s">
        <v>4</v>
      </c>
      <c r="C10">
        <v>5</v>
      </c>
      <c r="D10" s="1">
        <v>43054</v>
      </c>
      <c r="E10">
        <v>2.21</v>
      </c>
      <c r="G10">
        <v>22.6</v>
      </c>
    </row>
    <row r="11" spans="1:14" x14ac:dyDescent="0.2">
      <c r="A11">
        <v>31383</v>
      </c>
      <c r="B11" s="6" t="s">
        <v>4</v>
      </c>
      <c r="C11">
        <v>7</v>
      </c>
      <c r="D11" s="1">
        <v>43056</v>
      </c>
      <c r="E11">
        <v>3.43</v>
      </c>
      <c r="G11">
        <v>33.9</v>
      </c>
    </row>
    <row r="12" spans="1:14" x14ac:dyDescent="0.2">
      <c r="A12">
        <v>31384</v>
      </c>
      <c r="B12" s="6" t="s">
        <v>4</v>
      </c>
      <c r="C12">
        <v>7</v>
      </c>
      <c r="D12" s="1">
        <v>43056</v>
      </c>
      <c r="E12">
        <v>4.1100000000000003</v>
      </c>
      <c r="G12">
        <v>38.1</v>
      </c>
    </row>
    <row r="13" spans="1:14" ht="15" customHeight="1" x14ac:dyDescent="0.2">
      <c r="A13" s="9">
        <v>31247</v>
      </c>
      <c r="B13" s="10" t="s">
        <v>3</v>
      </c>
      <c r="C13" s="9">
        <v>5</v>
      </c>
      <c r="D13" s="11">
        <v>43082</v>
      </c>
      <c r="E13" s="25" t="s">
        <v>9</v>
      </c>
      <c r="F13" s="26" t="s">
        <v>13</v>
      </c>
      <c r="J13" s="2"/>
      <c r="K13" s="2"/>
      <c r="L13" s="2"/>
      <c r="M13" s="2"/>
      <c r="N13" s="2"/>
    </row>
    <row r="14" spans="1:14" x14ac:dyDescent="0.2">
      <c r="A14" s="9">
        <v>31248</v>
      </c>
      <c r="B14" s="10" t="s">
        <v>3</v>
      </c>
      <c r="C14" s="9">
        <v>5</v>
      </c>
      <c r="D14" s="11">
        <v>43082</v>
      </c>
      <c r="E14" s="25"/>
      <c r="F14" s="26"/>
      <c r="J14" s="2"/>
      <c r="K14" s="2"/>
      <c r="L14" s="2"/>
      <c r="M14" s="2"/>
      <c r="N14" s="2"/>
    </row>
    <row r="15" spans="1:14" x14ac:dyDescent="0.2">
      <c r="A15" s="9">
        <v>32874</v>
      </c>
      <c r="B15" s="10" t="s">
        <v>3</v>
      </c>
      <c r="C15" s="9">
        <v>5</v>
      </c>
      <c r="D15" s="11">
        <v>43082</v>
      </c>
      <c r="E15" s="25"/>
      <c r="F15" s="26"/>
      <c r="J15" s="2"/>
      <c r="K15" s="2"/>
      <c r="L15" s="2"/>
      <c r="M15" s="2"/>
      <c r="N15" s="2"/>
    </row>
    <row r="16" spans="1:14" x14ac:dyDescent="0.2">
      <c r="A16" s="9">
        <v>32868</v>
      </c>
      <c r="B16" s="10" t="s">
        <v>3</v>
      </c>
      <c r="C16" s="9">
        <v>5</v>
      </c>
      <c r="D16" s="11">
        <v>43091</v>
      </c>
      <c r="E16" s="25" t="s">
        <v>10</v>
      </c>
      <c r="F16" s="26"/>
      <c r="J16" s="2"/>
      <c r="K16" s="2"/>
      <c r="L16" s="2"/>
      <c r="M16" s="2"/>
      <c r="N16" s="2"/>
    </row>
    <row r="17" spans="1:14" x14ac:dyDescent="0.2">
      <c r="A17" s="9">
        <v>32870</v>
      </c>
      <c r="B17" s="10" t="s">
        <v>3</v>
      </c>
      <c r="C17" s="9">
        <v>5</v>
      </c>
      <c r="D17" s="11">
        <v>43091</v>
      </c>
      <c r="E17" s="25"/>
      <c r="F17" s="26"/>
      <c r="J17" s="2"/>
      <c r="K17" s="2"/>
      <c r="L17" s="2"/>
      <c r="M17" s="2"/>
      <c r="N17" s="2"/>
    </row>
    <row r="18" spans="1:14" x14ac:dyDescent="0.2">
      <c r="A18" s="9">
        <v>32871</v>
      </c>
      <c r="B18" s="10" t="s">
        <v>3</v>
      </c>
      <c r="C18" s="9">
        <v>5</v>
      </c>
      <c r="D18" s="11">
        <v>43091</v>
      </c>
      <c r="E18" s="25"/>
      <c r="F18" s="26"/>
      <c r="J18" s="2"/>
      <c r="K18" s="2"/>
      <c r="L18" s="2"/>
      <c r="M18" s="2"/>
      <c r="N18" s="2"/>
    </row>
    <row r="19" spans="1:14" x14ac:dyDescent="0.2">
      <c r="A19" s="9">
        <v>34185</v>
      </c>
      <c r="B19" s="10" t="s">
        <v>4</v>
      </c>
      <c r="C19" s="9">
        <v>3</v>
      </c>
      <c r="D19" s="11">
        <v>43136</v>
      </c>
      <c r="E19" s="9" t="s">
        <v>11</v>
      </c>
      <c r="F19" s="26"/>
      <c r="J19" s="2"/>
      <c r="K19" s="2"/>
      <c r="L19" s="2"/>
      <c r="M19" s="2"/>
      <c r="N19" s="2"/>
    </row>
    <row r="20" spans="1:14" x14ac:dyDescent="0.2">
      <c r="A20" s="9">
        <v>34186</v>
      </c>
      <c r="B20" s="10" t="s">
        <v>4</v>
      </c>
      <c r="C20" s="9">
        <v>3</v>
      </c>
      <c r="D20" s="11">
        <v>43136</v>
      </c>
      <c r="E20" s="9" t="s">
        <v>12</v>
      </c>
      <c r="F20" s="26"/>
      <c r="J20" s="2"/>
      <c r="K20" s="2"/>
      <c r="L20" s="2"/>
      <c r="M20" s="2"/>
      <c r="N20" s="2"/>
    </row>
    <row r="21" spans="1:14" x14ac:dyDescent="0.2">
      <c r="A21" s="9">
        <v>34187</v>
      </c>
      <c r="B21" s="10" t="s">
        <v>4</v>
      </c>
      <c r="C21" s="9">
        <v>5</v>
      </c>
      <c r="D21" s="11">
        <v>43138</v>
      </c>
      <c r="E21" s="9">
        <v>2.75</v>
      </c>
      <c r="F21" s="26"/>
      <c r="J21" s="2"/>
      <c r="K21" s="2"/>
      <c r="L21" s="2"/>
      <c r="M21" s="2"/>
      <c r="N21" s="2"/>
    </row>
    <row r="22" spans="1:14" x14ac:dyDescent="0.2">
      <c r="A22" s="9">
        <v>34188</v>
      </c>
      <c r="B22" s="10" t="s">
        <v>4</v>
      </c>
      <c r="C22" s="9">
        <v>5</v>
      </c>
      <c r="D22" s="11">
        <v>43138</v>
      </c>
      <c r="E22" s="9">
        <v>2</v>
      </c>
      <c r="F22" s="26"/>
      <c r="J22" s="2"/>
      <c r="K22" s="2"/>
      <c r="L22" s="2"/>
      <c r="M22" s="2"/>
      <c r="N22" s="2"/>
    </row>
    <row r="23" spans="1:14" x14ac:dyDescent="0.2">
      <c r="A23" s="9">
        <v>34183</v>
      </c>
      <c r="B23" s="10" t="s">
        <v>4</v>
      </c>
      <c r="C23" s="9">
        <v>7</v>
      </c>
      <c r="D23" s="11">
        <v>43140</v>
      </c>
      <c r="E23" s="9"/>
      <c r="F23" s="26"/>
      <c r="J23" s="2"/>
      <c r="K23" s="2"/>
      <c r="L23" s="2"/>
      <c r="M23" s="2"/>
      <c r="N23" s="2"/>
    </row>
    <row r="24" spans="1:14" x14ac:dyDescent="0.2">
      <c r="A24" s="9">
        <v>34184</v>
      </c>
      <c r="B24" s="10" t="s">
        <v>4</v>
      </c>
      <c r="C24" s="9">
        <v>7</v>
      </c>
      <c r="D24" s="11">
        <v>43140</v>
      </c>
      <c r="E24" s="9"/>
      <c r="F24" s="26"/>
      <c r="J24" s="2"/>
      <c r="K24" s="2"/>
      <c r="L24" s="2"/>
      <c r="M24" s="2"/>
      <c r="N24" s="2"/>
    </row>
    <row r="25" spans="1:14" x14ac:dyDescent="0.2">
      <c r="A25" s="9">
        <v>34189</v>
      </c>
      <c r="B25" s="10" t="s">
        <v>4</v>
      </c>
      <c r="C25" s="9">
        <v>7</v>
      </c>
      <c r="D25" s="11">
        <v>43140</v>
      </c>
      <c r="E25" s="9"/>
      <c r="F25" s="26"/>
      <c r="J25" s="2"/>
      <c r="K25" s="2"/>
      <c r="L25" s="2"/>
      <c r="M25" s="2"/>
      <c r="N25" s="2"/>
    </row>
    <row r="26" spans="1:14" x14ac:dyDescent="0.2">
      <c r="A26">
        <v>33524</v>
      </c>
      <c r="B26" s="6" t="s">
        <v>4</v>
      </c>
      <c r="C26">
        <v>7</v>
      </c>
      <c r="D26" s="1">
        <v>43140</v>
      </c>
      <c r="E26">
        <v>2.86</v>
      </c>
      <c r="G26">
        <v>42</v>
      </c>
      <c r="J26" s="2"/>
      <c r="K26" s="2"/>
      <c r="L26" s="2"/>
    </row>
    <row r="27" spans="1:14" x14ac:dyDescent="0.2">
      <c r="A27">
        <v>33367</v>
      </c>
      <c r="B27" s="6" t="s">
        <v>14</v>
      </c>
      <c r="C27">
        <v>7</v>
      </c>
      <c r="D27" s="1">
        <v>43140</v>
      </c>
      <c r="E27">
        <v>0.75</v>
      </c>
      <c r="G27">
        <v>47</v>
      </c>
      <c r="J27" s="2"/>
      <c r="K27" s="2"/>
      <c r="L27" s="2"/>
    </row>
    <row r="28" spans="1:14" x14ac:dyDescent="0.2">
      <c r="A28">
        <v>34127</v>
      </c>
      <c r="B28" s="6" t="s">
        <v>3</v>
      </c>
      <c r="C28">
        <v>7</v>
      </c>
      <c r="D28" s="1">
        <v>43140</v>
      </c>
      <c r="J28" s="2"/>
      <c r="K28" s="2"/>
      <c r="L28" s="2"/>
    </row>
    <row r="29" spans="1:14" x14ac:dyDescent="0.2">
      <c r="A29">
        <v>33525</v>
      </c>
      <c r="B29" s="6" t="s">
        <v>4</v>
      </c>
      <c r="C29">
        <v>14</v>
      </c>
      <c r="D29" s="1">
        <v>43147</v>
      </c>
      <c r="E29">
        <v>1.95</v>
      </c>
      <c r="G29">
        <v>89</v>
      </c>
      <c r="J29" s="2"/>
      <c r="K29" s="2"/>
      <c r="L29" s="2"/>
    </row>
    <row r="30" spans="1:14" x14ac:dyDescent="0.2">
      <c r="A30">
        <v>33368</v>
      </c>
      <c r="B30" s="6" t="s">
        <v>14</v>
      </c>
      <c r="C30">
        <v>14</v>
      </c>
      <c r="D30" s="1">
        <v>43147</v>
      </c>
      <c r="E30">
        <v>2.41</v>
      </c>
      <c r="G30">
        <v>89</v>
      </c>
      <c r="J30" s="2"/>
      <c r="K30" s="2"/>
      <c r="L30" s="2"/>
    </row>
    <row r="31" spans="1:14" x14ac:dyDescent="0.2">
      <c r="A31">
        <v>34128</v>
      </c>
      <c r="B31" s="6" t="s">
        <v>3</v>
      </c>
      <c r="C31">
        <v>14</v>
      </c>
      <c r="D31" s="1">
        <v>43147</v>
      </c>
      <c r="J31" s="2"/>
      <c r="K31" s="2"/>
      <c r="L31" s="2"/>
    </row>
    <row r="32" spans="1:14" x14ac:dyDescent="0.2">
      <c r="A32" s="9">
        <v>34806</v>
      </c>
      <c r="B32" s="10" t="s">
        <v>4</v>
      </c>
      <c r="C32" s="9">
        <v>3</v>
      </c>
      <c r="D32" s="11">
        <v>43150</v>
      </c>
      <c r="E32" s="9">
        <v>1</v>
      </c>
      <c r="F32" s="23"/>
      <c r="J32" s="2"/>
      <c r="K32" s="2"/>
      <c r="L32" s="2"/>
    </row>
    <row r="33" spans="1:12" x14ac:dyDescent="0.2">
      <c r="A33" s="9">
        <v>34807</v>
      </c>
      <c r="B33" s="10" t="s">
        <v>4</v>
      </c>
      <c r="C33" s="9">
        <v>3</v>
      </c>
      <c r="D33" s="11">
        <v>43150</v>
      </c>
      <c r="E33" s="9">
        <v>1.5</v>
      </c>
      <c r="F33" s="23"/>
      <c r="J33" s="2"/>
      <c r="K33" s="2"/>
      <c r="L33" s="2"/>
    </row>
    <row r="34" spans="1:12" x14ac:dyDescent="0.2">
      <c r="A34">
        <v>33526</v>
      </c>
      <c r="B34" s="6" t="s">
        <v>4</v>
      </c>
      <c r="C34">
        <v>30</v>
      </c>
      <c r="D34" s="1">
        <v>43164</v>
      </c>
      <c r="E34">
        <v>1.8</v>
      </c>
      <c r="G34">
        <v>90</v>
      </c>
      <c r="J34" s="2"/>
      <c r="K34" s="2"/>
      <c r="L34" s="2"/>
    </row>
    <row r="35" spans="1:12" x14ac:dyDescent="0.2">
      <c r="A35">
        <v>33369</v>
      </c>
      <c r="B35" t="s">
        <v>14</v>
      </c>
      <c r="C35">
        <v>30</v>
      </c>
      <c r="D35" s="1">
        <v>43164</v>
      </c>
      <c r="E35">
        <v>2.09</v>
      </c>
      <c r="G35">
        <v>94</v>
      </c>
      <c r="J35" s="2"/>
      <c r="K35" s="2"/>
      <c r="L35" s="2"/>
    </row>
    <row r="36" spans="1:12" x14ac:dyDescent="0.2">
      <c r="A36">
        <v>34129</v>
      </c>
      <c r="B36" t="s">
        <v>3</v>
      </c>
      <c r="C36">
        <v>30</v>
      </c>
      <c r="D36" s="1">
        <v>43164</v>
      </c>
    </row>
    <row r="37" spans="1:12" x14ac:dyDescent="0.2">
      <c r="A37">
        <v>36032</v>
      </c>
      <c r="B37" t="s">
        <v>4</v>
      </c>
      <c r="C37">
        <v>14</v>
      </c>
      <c r="D37" s="1">
        <v>43201</v>
      </c>
      <c r="E37">
        <v>5.1100000000000003</v>
      </c>
      <c r="G37">
        <v>94</v>
      </c>
    </row>
    <row r="38" spans="1:12" x14ac:dyDescent="0.2">
      <c r="A38">
        <v>36033</v>
      </c>
      <c r="B38" t="s">
        <v>4</v>
      </c>
      <c r="C38">
        <v>14</v>
      </c>
      <c r="D38" s="1">
        <v>43201</v>
      </c>
      <c r="E38">
        <v>3.57</v>
      </c>
      <c r="G38">
        <v>92</v>
      </c>
    </row>
    <row r="39" spans="1:12" x14ac:dyDescent="0.2">
      <c r="A39">
        <v>36034</v>
      </c>
      <c r="B39" t="s">
        <v>4</v>
      </c>
      <c r="C39">
        <v>14</v>
      </c>
      <c r="D39" s="1">
        <v>43201</v>
      </c>
      <c r="E39">
        <v>2.62</v>
      </c>
      <c r="G39">
        <v>91</v>
      </c>
    </row>
    <row r="40" spans="1:12" x14ac:dyDescent="0.2">
      <c r="A40">
        <v>36071</v>
      </c>
      <c r="B40" t="s">
        <v>4</v>
      </c>
      <c r="C40">
        <v>14</v>
      </c>
      <c r="D40" s="1">
        <v>43201</v>
      </c>
      <c r="E40">
        <v>7.97</v>
      </c>
      <c r="G40">
        <v>92</v>
      </c>
    </row>
    <row r="41" spans="1:12" x14ac:dyDescent="0.2">
      <c r="A41">
        <v>36073</v>
      </c>
      <c r="B41" t="s">
        <v>4</v>
      </c>
      <c r="C41">
        <v>14</v>
      </c>
      <c r="D41" s="1">
        <v>43201</v>
      </c>
      <c r="E41">
        <v>6.47</v>
      </c>
      <c r="G41">
        <v>93</v>
      </c>
    </row>
    <row r="42" spans="1:12" x14ac:dyDescent="0.2">
      <c r="A42">
        <v>36076</v>
      </c>
      <c r="B42" t="s">
        <v>4</v>
      </c>
      <c r="C42">
        <v>5</v>
      </c>
      <c r="D42" s="1">
        <v>43220</v>
      </c>
      <c r="E42">
        <v>1.6</v>
      </c>
      <c r="G42">
        <v>11.2</v>
      </c>
    </row>
    <row r="43" spans="1:12" x14ac:dyDescent="0.2">
      <c r="A43">
        <v>34799</v>
      </c>
      <c r="B43" t="s">
        <v>4</v>
      </c>
      <c r="C43">
        <v>19</v>
      </c>
      <c r="D43" s="1">
        <v>43227</v>
      </c>
      <c r="E43">
        <v>3.57</v>
      </c>
      <c r="G43">
        <v>90</v>
      </c>
    </row>
    <row r="44" spans="1:12" x14ac:dyDescent="0.2">
      <c r="A44">
        <v>34801</v>
      </c>
      <c r="B44" t="s">
        <v>4</v>
      </c>
      <c r="C44">
        <v>19</v>
      </c>
      <c r="D44" s="1">
        <v>43227</v>
      </c>
      <c r="E44">
        <v>5.21</v>
      </c>
      <c r="G44">
        <v>90</v>
      </c>
    </row>
    <row r="45" spans="1:12" x14ac:dyDescent="0.2">
      <c r="A45">
        <v>38902</v>
      </c>
      <c r="B45" t="s">
        <v>4</v>
      </c>
      <c r="C45">
        <v>21</v>
      </c>
      <c r="D45" s="1">
        <v>43336</v>
      </c>
      <c r="E45">
        <v>0.84</v>
      </c>
      <c r="G45">
        <v>90.4</v>
      </c>
    </row>
    <row r="46" spans="1:12" x14ac:dyDescent="0.2">
      <c r="A46">
        <v>38904</v>
      </c>
      <c r="B46" t="s">
        <v>4</v>
      </c>
      <c r="C46">
        <v>21</v>
      </c>
      <c r="D46" s="1">
        <v>43336</v>
      </c>
      <c r="E46">
        <v>1.63</v>
      </c>
      <c r="G46">
        <v>87.6</v>
      </c>
    </row>
    <row r="47" spans="1:12" x14ac:dyDescent="0.2">
      <c r="A47">
        <v>36028</v>
      </c>
      <c r="B47" t="s">
        <v>4</v>
      </c>
      <c r="C47">
        <v>180</v>
      </c>
      <c r="D47" s="1">
        <v>43397</v>
      </c>
      <c r="E47">
        <v>0.14000000000000001</v>
      </c>
    </row>
    <row r="48" spans="1:12" x14ac:dyDescent="0.2">
      <c r="A48">
        <v>36030</v>
      </c>
      <c r="B48" t="s">
        <v>4</v>
      </c>
      <c r="C48">
        <v>180</v>
      </c>
      <c r="D48" s="1">
        <v>43397</v>
      </c>
      <c r="E48">
        <v>0.14000000000000001</v>
      </c>
    </row>
    <row r="49" spans="1:7" x14ac:dyDescent="0.2">
      <c r="A49">
        <v>36031</v>
      </c>
      <c r="B49" t="s">
        <v>4</v>
      </c>
      <c r="C49">
        <v>180</v>
      </c>
      <c r="D49" s="1">
        <v>43397</v>
      </c>
      <c r="E49">
        <v>0.1</v>
      </c>
    </row>
    <row r="50" spans="1:7" x14ac:dyDescent="0.2">
      <c r="A50">
        <v>39718</v>
      </c>
      <c r="B50" t="s">
        <v>4</v>
      </c>
      <c r="C50">
        <v>3</v>
      </c>
      <c r="D50" s="1">
        <v>43400</v>
      </c>
      <c r="E50">
        <v>1.45</v>
      </c>
      <c r="G50">
        <v>21.8</v>
      </c>
    </row>
    <row r="51" spans="1:7" x14ac:dyDescent="0.2">
      <c r="A51">
        <v>40977</v>
      </c>
      <c r="B51" t="s">
        <v>4</v>
      </c>
      <c r="C51">
        <v>3</v>
      </c>
      <c r="D51" s="1">
        <v>43400</v>
      </c>
      <c r="E51">
        <v>0.99</v>
      </c>
      <c r="G51">
        <v>10.7</v>
      </c>
    </row>
    <row r="52" spans="1:7" x14ac:dyDescent="0.2">
      <c r="A52">
        <v>39939</v>
      </c>
      <c r="B52" t="s">
        <v>14</v>
      </c>
      <c r="C52">
        <v>3</v>
      </c>
      <c r="D52" s="1">
        <v>43400</v>
      </c>
      <c r="E52">
        <v>0.92</v>
      </c>
      <c r="G52">
        <v>10.6</v>
      </c>
    </row>
    <row r="53" spans="1:7" x14ac:dyDescent="0.2">
      <c r="A53">
        <v>39940</v>
      </c>
      <c r="B53" t="s">
        <v>14</v>
      </c>
      <c r="C53">
        <v>3</v>
      </c>
      <c r="D53" s="1">
        <v>43400</v>
      </c>
      <c r="E53">
        <v>0.25</v>
      </c>
      <c r="G53">
        <v>14.8</v>
      </c>
    </row>
    <row r="54" spans="1:7" x14ac:dyDescent="0.2">
      <c r="A54">
        <v>39719</v>
      </c>
      <c r="B54" t="s">
        <v>4</v>
      </c>
      <c r="C54">
        <v>7</v>
      </c>
      <c r="D54" s="1">
        <v>43404</v>
      </c>
      <c r="E54">
        <v>0</v>
      </c>
      <c r="G54">
        <v>0</v>
      </c>
    </row>
    <row r="55" spans="1:7" x14ac:dyDescent="0.2">
      <c r="A55">
        <v>40978</v>
      </c>
      <c r="B55" t="s">
        <v>4</v>
      </c>
      <c r="C55">
        <v>7</v>
      </c>
      <c r="D55" s="1">
        <v>43404</v>
      </c>
      <c r="E55" s="2">
        <v>1.91</v>
      </c>
      <c r="G55">
        <v>45.6</v>
      </c>
    </row>
    <row r="56" spans="1:7" x14ac:dyDescent="0.2">
      <c r="A56">
        <v>39941</v>
      </c>
      <c r="B56" t="s">
        <v>14</v>
      </c>
      <c r="C56">
        <v>7</v>
      </c>
      <c r="D56" s="1">
        <v>43404</v>
      </c>
      <c r="E56" s="2">
        <v>0.9</v>
      </c>
      <c r="G56">
        <v>62.4</v>
      </c>
    </row>
    <row r="57" spans="1:7" x14ac:dyDescent="0.2">
      <c r="A57">
        <v>39942</v>
      </c>
      <c r="B57" t="s">
        <v>14</v>
      </c>
      <c r="C57">
        <v>7</v>
      </c>
      <c r="D57" s="1">
        <v>43404</v>
      </c>
      <c r="E57" s="2">
        <v>0.54</v>
      </c>
      <c r="G57">
        <v>65</v>
      </c>
    </row>
    <row r="58" spans="1:7" x14ac:dyDescent="0.2">
      <c r="A58">
        <v>40974</v>
      </c>
      <c r="B58" t="s">
        <v>4</v>
      </c>
      <c r="C58">
        <v>19</v>
      </c>
      <c r="D58" s="1">
        <v>43416</v>
      </c>
      <c r="E58" s="2">
        <v>1.31</v>
      </c>
      <c r="G58">
        <v>88</v>
      </c>
    </row>
    <row r="59" spans="1:7" x14ac:dyDescent="0.2">
      <c r="A59">
        <v>40979</v>
      </c>
      <c r="B59" t="s">
        <v>4</v>
      </c>
      <c r="C59">
        <v>19</v>
      </c>
      <c r="D59" s="1">
        <v>43416</v>
      </c>
      <c r="E59" s="2">
        <v>2.4700000000000002</v>
      </c>
      <c r="G59">
        <v>91.4</v>
      </c>
    </row>
    <row r="60" spans="1:7" x14ac:dyDescent="0.2">
      <c r="A60">
        <v>39937</v>
      </c>
      <c r="B60" t="s">
        <v>14</v>
      </c>
      <c r="C60">
        <v>19</v>
      </c>
      <c r="D60" s="1">
        <v>43416</v>
      </c>
      <c r="E60">
        <v>0.16</v>
      </c>
      <c r="G60">
        <v>83.3</v>
      </c>
    </row>
    <row r="61" spans="1:7" x14ac:dyDescent="0.2">
      <c r="A61">
        <v>39938</v>
      </c>
      <c r="B61" t="s">
        <v>14</v>
      </c>
      <c r="C61">
        <v>19</v>
      </c>
      <c r="D61" s="1">
        <v>43416</v>
      </c>
      <c r="E61">
        <v>0.17</v>
      </c>
      <c r="G61">
        <v>83.9</v>
      </c>
    </row>
    <row r="62" spans="1:7" x14ac:dyDescent="0.2">
      <c r="A62">
        <v>40980</v>
      </c>
      <c r="B62" t="s">
        <v>4</v>
      </c>
      <c r="C62">
        <v>30</v>
      </c>
      <c r="D62" s="1">
        <v>43431</v>
      </c>
      <c r="E62" s="2">
        <v>0</v>
      </c>
      <c r="G62">
        <v>0</v>
      </c>
    </row>
    <row r="63" spans="1:7" x14ac:dyDescent="0.2">
      <c r="A63">
        <v>40981</v>
      </c>
      <c r="B63" t="s">
        <v>4</v>
      </c>
      <c r="C63">
        <v>30</v>
      </c>
      <c r="D63" s="1">
        <v>43431</v>
      </c>
      <c r="E63" s="2">
        <v>4.99</v>
      </c>
      <c r="G63">
        <v>94.6</v>
      </c>
    </row>
    <row r="64" spans="1:7" x14ac:dyDescent="0.2">
      <c r="A64">
        <v>45504</v>
      </c>
      <c r="B64" t="s">
        <v>4</v>
      </c>
      <c r="C64">
        <v>7</v>
      </c>
      <c r="D64" s="1">
        <v>43558</v>
      </c>
      <c r="E64" s="2">
        <v>2.59</v>
      </c>
      <c r="G64">
        <v>43.8</v>
      </c>
    </row>
    <row r="65" spans="1:7" x14ac:dyDescent="0.2">
      <c r="A65">
        <v>45505</v>
      </c>
      <c r="B65" t="s">
        <v>4</v>
      </c>
      <c r="C65">
        <v>7</v>
      </c>
      <c r="D65" s="1">
        <v>43558</v>
      </c>
      <c r="E65" s="2">
        <v>3.38</v>
      </c>
      <c r="G65">
        <v>53.6</v>
      </c>
    </row>
    <row r="66" spans="1:7" x14ac:dyDescent="0.2">
      <c r="A66">
        <v>45506</v>
      </c>
      <c r="B66" t="s">
        <v>4</v>
      </c>
      <c r="C66">
        <v>7</v>
      </c>
      <c r="D66" s="1">
        <v>43558</v>
      </c>
      <c r="E66" s="2">
        <v>3.05</v>
      </c>
      <c r="G66">
        <v>46</v>
      </c>
    </row>
    <row r="67" spans="1:7" x14ac:dyDescent="0.2">
      <c r="A67">
        <v>45499</v>
      </c>
      <c r="B67" t="s">
        <v>14</v>
      </c>
      <c r="C67">
        <v>7</v>
      </c>
      <c r="D67" s="1">
        <v>43558</v>
      </c>
      <c r="E67" s="2">
        <v>0.64</v>
      </c>
      <c r="G67">
        <v>24.8</v>
      </c>
    </row>
    <row r="68" spans="1:7" x14ac:dyDescent="0.2">
      <c r="A68">
        <v>45501</v>
      </c>
      <c r="B68" t="s">
        <v>14</v>
      </c>
      <c r="C68">
        <v>7</v>
      </c>
      <c r="D68" s="1">
        <v>43558</v>
      </c>
      <c r="E68" s="2">
        <v>1.41</v>
      </c>
      <c r="G68">
        <v>44.5</v>
      </c>
    </row>
    <row r="69" spans="1:7" x14ac:dyDescent="0.2">
      <c r="A69">
        <v>45502</v>
      </c>
      <c r="B69" t="s">
        <v>14</v>
      </c>
      <c r="C69">
        <v>7</v>
      </c>
      <c r="D69" s="1">
        <v>43558</v>
      </c>
      <c r="E69" s="2">
        <v>0.8</v>
      </c>
      <c r="G69">
        <v>54.4</v>
      </c>
    </row>
    <row r="70" spans="1:7" x14ac:dyDescent="0.2">
      <c r="A70">
        <v>46630</v>
      </c>
      <c r="B70" t="s">
        <v>4</v>
      </c>
      <c r="C70">
        <v>14</v>
      </c>
      <c r="D70" s="1">
        <v>43600</v>
      </c>
      <c r="E70" s="2">
        <v>4.09</v>
      </c>
      <c r="G70">
        <v>81.099999999999994</v>
      </c>
    </row>
    <row r="71" spans="1:7" x14ac:dyDescent="0.2">
      <c r="A71">
        <v>46631</v>
      </c>
      <c r="B71" t="s">
        <v>4</v>
      </c>
      <c r="C71">
        <v>14</v>
      </c>
      <c r="D71" s="1">
        <v>43600</v>
      </c>
      <c r="E71" s="2">
        <v>2.74</v>
      </c>
      <c r="G71">
        <v>79.900000000000006</v>
      </c>
    </row>
    <row r="72" spans="1:7" x14ac:dyDescent="0.2">
      <c r="A72">
        <v>46633</v>
      </c>
      <c r="B72" t="s">
        <v>4</v>
      </c>
      <c r="C72">
        <v>14</v>
      </c>
      <c r="D72" s="1">
        <v>43600</v>
      </c>
      <c r="E72" s="2">
        <v>4.66</v>
      </c>
      <c r="G72">
        <v>85.2</v>
      </c>
    </row>
    <row r="73" spans="1:7" x14ac:dyDescent="0.2">
      <c r="A73">
        <v>46634</v>
      </c>
      <c r="B73" t="s">
        <v>4</v>
      </c>
      <c r="C73">
        <v>14</v>
      </c>
      <c r="D73" s="1">
        <v>43600</v>
      </c>
      <c r="E73" s="2">
        <v>1.87</v>
      </c>
      <c r="G73">
        <v>76.099999999999994</v>
      </c>
    </row>
  </sheetData>
  <mergeCells count="5">
    <mergeCell ref="F32:F33"/>
    <mergeCell ref="F2:F5"/>
    <mergeCell ref="E13:E15"/>
    <mergeCell ref="E16:E18"/>
    <mergeCell ref="F13:F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1"/>
  <sheetViews>
    <sheetView topLeftCell="A7" zoomScale="145" zoomScaleNormal="145" workbookViewId="0">
      <selection activeCell="E32" sqref="E32"/>
    </sheetView>
  </sheetViews>
  <sheetFormatPr baseColWidth="10" defaultColWidth="8.83203125" defaultRowHeight="15" x14ac:dyDescent="0.2"/>
  <cols>
    <col min="1" max="3" width="11" customWidth="1"/>
    <col min="4" max="4" width="14.5" bestFit="1" customWidth="1"/>
    <col min="5" max="5" width="19.5" bestFit="1" customWidth="1"/>
    <col min="6" max="6" width="11" customWidth="1"/>
    <col min="7" max="7" width="15.33203125" customWidth="1"/>
    <col min="8" max="8" width="16.33203125" customWidth="1"/>
    <col min="15" max="15" width="9.83203125" bestFit="1" customWidth="1"/>
  </cols>
  <sheetData>
    <row r="1" spans="1:34" ht="21.75" customHeight="1" x14ac:dyDescent="0.2">
      <c r="A1" t="s">
        <v>33</v>
      </c>
      <c r="B1" t="s">
        <v>37</v>
      </c>
      <c r="C1" t="s">
        <v>36</v>
      </c>
      <c r="D1" t="s">
        <v>15</v>
      </c>
      <c r="E1" t="s">
        <v>35</v>
      </c>
      <c r="F1" t="s">
        <v>16</v>
      </c>
      <c r="G1" t="s">
        <v>34</v>
      </c>
      <c r="H1" t="s">
        <v>17</v>
      </c>
      <c r="I1" t="s">
        <v>27</v>
      </c>
      <c r="J1" t="s">
        <v>21</v>
      </c>
      <c r="K1" t="s">
        <v>28</v>
      </c>
      <c r="L1" t="s">
        <v>29</v>
      </c>
      <c r="M1" t="s">
        <v>30</v>
      </c>
    </row>
    <row r="2" spans="1:34" x14ac:dyDescent="0.2">
      <c r="A2" s="6">
        <v>31380</v>
      </c>
      <c r="B2" s="6" t="s">
        <v>4</v>
      </c>
      <c r="C2" s="6">
        <v>3</v>
      </c>
      <c r="D2" s="7">
        <v>43052</v>
      </c>
      <c r="E2" s="6">
        <v>1</v>
      </c>
      <c r="F2" s="6"/>
      <c r="G2" s="6">
        <v>25.4</v>
      </c>
      <c r="H2">
        <f>AVERAGE(E2:E6)</f>
        <v>1.1880000000000002</v>
      </c>
      <c r="I2">
        <f>_xlfn.STDEV.S(E2:E6)</f>
        <v>0.2626214004988926</v>
      </c>
      <c r="J2">
        <f>AVERAGE(G2:G6)</f>
        <v>19.3</v>
      </c>
      <c r="K2" s="14">
        <f>_xlfn.STDEV.S(G2:G6)</f>
        <v>7.6622451017962039</v>
      </c>
      <c r="L2" s="14">
        <f>(_xlfn.STDEV.S(E2:E6))/SQRT(COUNT(E2:E6))</f>
        <v>0.1174478607723442</v>
      </c>
      <c r="M2" s="14">
        <f>(_xlfn.STDEV.S(G2:G6))/SQRT(COUNT(G2:G6))</f>
        <v>4.4237992721189299</v>
      </c>
      <c r="N2" s="14"/>
    </row>
    <row r="3" spans="1:34" x14ac:dyDescent="0.2">
      <c r="A3" s="9">
        <v>34806</v>
      </c>
      <c r="B3" s="10" t="s">
        <v>4</v>
      </c>
      <c r="C3" s="9">
        <v>3</v>
      </c>
      <c r="D3" s="11">
        <v>43150</v>
      </c>
      <c r="E3" s="9">
        <v>1</v>
      </c>
      <c r="F3" s="12"/>
      <c r="K3" s="14"/>
      <c r="L3" s="14"/>
      <c r="M3" s="14"/>
      <c r="N3" s="14"/>
      <c r="Q3" t="s">
        <v>22</v>
      </c>
      <c r="R3" t="s">
        <v>19</v>
      </c>
      <c r="S3" t="s">
        <v>26</v>
      </c>
      <c r="T3" t="s">
        <v>20</v>
      </c>
      <c r="U3" t="s">
        <v>19</v>
      </c>
      <c r="V3" t="s">
        <v>26</v>
      </c>
      <c r="W3" t="s">
        <v>24</v>
      </c>
    </row>
    <row r="4" spans="1:34" x14ac:dyDescent="0.2">
      <c r="A4" s="9">
        <v>34807</v>
      </c>
      <c r="B4" s="10" t="s">
        <v>4</v>
      </c>
      <c r="C4" s="9">
        <v>3</v>
      </c>
      <c r="D4" s="11">
        <v>43150</v>
      </c>
      <c r="E4" s="9">
        <v>1.5</v>
      </c>
      <c r="F4" s="12"/>
      <c r="K4" s="14"/>
      <c r="L4" s="14"/>
      <c r="M4" s="14"/>
      <c r="N4" s="14"/>
      <c r="P4">
        <v>3</v>
      </c>
      <c r="Q4" s="13">
        <v>1.1880000000000002</v>
      </c>
      <c r="R4" s="13">
        <v>0.2626214004988926</v>
      </c>
      <c r="S4" s="13">
        <v>0.1174478607723442</v>
      </c>
      <c r="T4" s="13">
        <v>19.3</v>
      </c>
      <c r="U4">
        <v>7.6622451017962039</v>
      </c>
      <c r="V4">
        <v>4.4237992721189299</v>
      </c>
      <c r="W4" s="15">
        <v>5</v>
      </c>
      <c r="Z4" s="13"/>
      <c r="AA4" s="13"/>
      <c r="AB4" s="13"/>
      <c r="AD4" s="15"/>
    </row>
    <row r="5" spans="1:34" x14ac:dyDescent="0.2">
      <c r="A5">
        <v>39718</v>
      </c>
      <c r="B5" t="s">
        <v>4</v>
      </c>
      <c r="C5">
        <v>3</v>
      </c>
      <c r="D5" s="1">
        <v>43400</v>
      </c>
      <c r="E5">
        <v>1.45</v>
      </c>
      <c r="G5">
        <v>21.8</v>
      </c>
      <c r="K5" s="14"/>
      <c r="L5" s="14"/>
      <c r="M5" s="14"/>
      <c r="N5" s="14"/>
      <c r="P5">
        <v>5</v>
      </c>
      <c r="Q5" s="13">
        <v>2.4766666666666666</v>
      </c>
      <c r="R5" s="13">
        <v>1.0360662784461889</v>
      </c>
      <c r="S5" s="13">
        <v>0.59817314475920103</v>
      </c>
      <c r="T5" s="13">
        <v>23.366666666666664</v>
      </c>
      <c r="U5">
        <v>12.567550808862217</v>
      </c>
      <c r="V5">
        <v>7.2558788425509002</v>
      </c>
      <c r="W5" s="15">
        <v>3</v>
      </c>
      <c r="Z5" s="13"/>
      <c r="AA5" s="13"/>
      <c r="AB5" s="13"/>
      <c r="AD5" s="15"/>
    </row>
    <row r="6" spans="1:34" x14ac:dyDescent="0.2">
      <c r="A6">
        <v>40977</v>
      </c>
      <c r="B6" t="s">
        <v>4</v>
      </c>
      <c r="C6">
        <v>3</v>
      </c>
      <c r="D6" s="1">
        <v>43400</v>
      </c>
      <c r="E6">
        <v>0.99</v>
      </c>
      <c r="G6">
        <v>10.7</v>
      </c>
      <c r="K6" s="14"/>
      <c r="L6" s="14"/>
      <c r="M6" s="14"/>
      <c r="N6" s="14"/>
      <c r="P6">
        <v>7</v>
      </c>
      <c r="Q6" s="13">
        <v>3.0471428571428576</v>
      </c>
      <c r="R6" s="13">
        <v>0.6981096925678244</v>
      </c>
      <c r="S6" s="13">
        <v>0.26386066205403136</v>
      </c>
      <c r="T6" s="13">
        <v>43.285714285714285</v>
      </c>
      <c r="U6">
        <v>6.2717431312803358</v>
      </c>
      <c r="V6">
        <v>2.3704960874636125</v>
      </c>
      <c r="W6" s="15">
        <v>7</v>
      </c>
      <c r="Z6" s="13"/>
      <c r="AA6" s="13"/>
      <c r="AB6" s="13"/>
      <c r="AD6" s="15"/>
    </row>
    <row r="7" spans="1:34" x14ac:dyDescent="0.2">
      <c r="A7">
        <v>31381</v>
      </c>
      <c r="B7" s="6" t="s">
        <v>4</v>
      </c>
      <c r="C7">
        <v>5</v>
      </c>
      <c r="D7" s="1">
        <v>43054</v>
      </c>
      <c r="E7">
        <v>3.62</v>
      </c>
      <c r="G7">
        <v>36.299999999999997</v>
      </c>
      <c r="H7">
        <f>AVERAGE(E7:E9)</f>
        <v>2.4766666666666666</v>
      </c>
      <c r="I7">
        <f>_xlfn.STDEV.S(E7:E9)</f>
        <v>1.0360662784461889</v>
      </c>
      <c r="J7">
        <f>AVERAGE(G7:G9)</f>
        <v>23.366666666666664</v>
      </c>
      <c r="K7">
        <f>_xlfn.STDEV.S(G7:G9)</f>
        <v>12.567550808862217</v>
      </c>
      <c r="L7" s="14">
        <f>(_xlfn.STDEV.S(E7:E9))/SQRT(COUNT(E7:E9))</f>
        <v>0.59817314475920103</v>
      </c>
      <c r="M7" s="14">
        <f>(_xlfn.STDEV.S(G7:G9))/SQRT(COUNT(G7:G9))</f>
        <v>7.2558788425509002</v>
      </c>
      <c r="N7" s="14"/>
      <c r="P7">
        <v>14</v>
      </c>
      <c r="Q7" s="13">
        <v>4.1049999999999986</v>
      </c>
      <c r="R7" s="13">
        <v>1.9956522186437664</v>
      </c>
      <c r="S7" s="13">
        <v>0.63108064284826437</v>
      </c>
      <c r="T7" s="13">
        <v>79.330000000000013</v>
      </c>
      <c r="U7">
        <v>3.6815002980367186</v>
      </c>
      <c r="V7">
        <v>1.1641926148384745</v>
      </c>
      <c r="W7" s="15">
        <v>10</v>
      </c>
      <c r="Z7" s="13"/>
      <c r="AA7" s="13"/>
      <c r="AB7" s="13"/>
      <c r="AD7" s="15"/>
    </row>
    <row r="8" spans="1:34" x14ac:dyDescent="0.2">
      <c r="A8">
        <v>31382</v>
      </c>
      <c r="B8" s="6" t="s">
        <v>4</v>
      </c>
      <c r="C8">
        <v>5</v>
      </c>
      <c r="D8" s="1">
        <v>43054</v>
      </c>
      <c r="E8">
        <v>2.21</v>
      </c>
      <c r="G8">
        <v>22.6</v>
      </c>
      <c r="K8" s="14"/>
      <c r="L8" s="14"/>
      <c r="M8" s="14"/>
      <c r="N8" s="14"/>
      <c r="O8" t="s">
        <v>25</v>
      </c>
      <c r="P8">
        <v>19</v>
      </c>
      <c r="Q8" s="13">
        <v>3.14</v>
      </c>
      <c r="R8" s="13">
        <v>1.6600803193420084</v>
      </c>
      <c r="S8" s="13">
        <v>0.8300401596710042</v>
      </c>
      <c r="T8" s="13">
        <v>89.566666666666663</v>
      </c>
      <c r="U8">
        <v>1.4665151436881507</v>
      </c>
      <c r="V8">
        <v>0.69940450861191061</v>
      </c>
      <c r="W8" s="15">
        <v>6</v>
      </c>
      <c r="Z8" s="13"/>
      <c r="AA8" s="13"/>
      <c r="AB8" s="13"/>
      <c r="AD8" s="15"/>
    </row>
    <row r="9" spans="1:34" x14ac:dyDescent="0.2">
      <c r="A9">
        <v>36076</v>
      </c>
      <c r="B9" t="s">
        <v>4</v>
      </c>
      <c r="C9">
        <v>5</v>
      </c>
      <c r="D9" s="1">
        <v>43220</v>
      </c>
      <c r="E9">
        <v>1.6</v>
      </c>
      <c r="G9">
        <v>11.2</v>
      </c>
      <c r="K9" s="14"/>
      <c r="L9" s="14"/>
      <c r="M9" s="14"/>
      <c r="N9" s="14"/>
      <c r="P9">
        <v>30</v>
      </c>
      <c r="Q9" s="13">
        <v>3.395</v>
      </c>
      <c r="R9" s="13">
        <v>2.2556706319850872</v>
      </c>
      <c r="S9" s="13">
        <v>1.5950000000000004</v>
      </c>
      <c r="T9" s="13">
        <v>92.3</v>
      </c>
      <c r="U9">
        <v>3.2526911934581144</v>
      </c>
      <c r="V9">
        <v>2.2999999999999967</v>
      </c>
      <c r="W9" s="15">
        <v>2</v>
      </c>
      <c r="Z9" s="13"/>
      <c r="AA9" s="13"/>
      <c r="AB9" s="13"/>
      <c r="AC9" t="s">
        <v>31</v>
      </c>
      <c r="AD9" s="15"/>
      <c r="AH9" t="s">
        <v>32</v>
      </c>
    </row>
    <row r="10" spans="1:34" x14ac:dyDescent="0.2">
      <c r="A10">
        <v>31383</v>
      </c>
      <c r="B10" s="6" t="s">
        <v>4</v>
      </c>
      <c r="C10">
        <v>7</v>
      </c>
      <c r="D10" s="1">
        <v>43056</v>
      </c>
      <c r="E10">
        <v>3.43</v>
      </c>
      <c r="G10">
        <v>33.9</v>
      </c>
      <c r="H10">
        <f>AVERAGE(E10:E17)</f>
        <v>2.91</v>
      </c>
      <c r="I10">
        <f>_xlfn.STDEV.S(E10:E17)</f>
        <v>0.75379042180170897</v>
      </c>
      <c r="J10">
        <f>AVERAGE(G10:G17)</f>
        <v>47.75</v>
      </c>
      <c r="K10">
        <f>_xlfn.STDEV.S(G10:G17)</f>
        <v>13.897995744505248</v>
      </c>
      <c r="L10" s="14">
        <f>(_xlfn.STDEV.S(E10:E16))/SQRT(COUNT(E10:E16))</f>
        <v>0.26386066205403136</v>
      </c>
      <c r="M10" s="14">
        <f>(_xlfn.STDEV.S(G10:G16))/SQRT(COUNT(G10:G16))</f>
        <v>2.3704960874636125</v>
      </c>
      <c r="N10" s="14"/>
    </row>
    <row r="11" spans="1:34" ht="14.25" customHeight="1" x14ac:dyDescent="0.2">
      <c r="A11">
        <v>31384</v>
      </c>
      <c r="B11" s="6" t="s">
        <v>4</v>
      </c>
      <c r="C11">
        <v>7</v>
      </c>
      <c r="D11" s="1">
        <v>43056</v>
      </c>
      <c r="E11">
        <v>4.1100000000000003</v>
      </c>
      <c r="G11">
        <v>38.1</v>
      </c>
      <c r="K11" s="14"/>
      <c r="L11" s="14"/>
      <c r="M11" s="14"/>
      <c r="N11" s="14"/>
    </row>
    <row r="12" spans="1:34" x14ac:dyDescent="0.2">
      <c r="A12">
        <v>33524</v>
      </c>
      <c r="B12" s="6" t="s">
        <v>4</v>
      </c>
      <c r="C12">
        <v>7</v>
      </c>
      <c r="D12" s="1">
        <v>43140</v>
      </c>
      <c r="E12">
        <v>2.86</v>
      </c>
      <c r="G12">
        <v>42</v>
      </c>
      <c r="K12" s="14"/>
      <c r="L12" s="14"/>
      <c r="M12" s="14"/>
      <c r="N12" s="14"/>
    </row>
    <row r="13" spans="1:34" x14ac:dyDescent="0.2">
      <c r="A13">
        <v>40978</v>
      </c>
      <c r="B13" t="s">
        <v>4</v>
      </c>
      <c r="C13">
        <v>7</v>
      </c>
      <c r="D13" s="1">
        <v>43404</v>
      </c>
      <c r="E13" s="2">
        <v>1.91</v>
      </c>
      <c r="G13">
        <v>45.6</v>
      </c>
      <c r="K13" s="14"/>
      <c r="L13" s="14"/>
      <c r="M13" s="14"/>
      <c r="N13" s="14"/>
    </row>
    <row r="14" spans="1:34" x14ac:dyDescent="0.2">
      <c r="A14">
        <v>45504</v>
      </c>
      <c r="B14" t="s">
        <v>4</v>
      </c>
      <c r="C14">
        <v>7</v>
      </c>
      <c r="D14" s="1">
        <v>43558</v>
      </c>
      <c r="E14" s="2">
        <v>2.59</v>
      </c>
      <c r="G14">
        <v>43.8</v>
      </c>
      <c r="K14" s="14"/>
      <c r="L14" s="14"/>
      <c r="M14" s="14"/>
      <c r="N14" s="14"/>
    </row>
    <row r="15" spans="1:34" x14ac:dyDescent="0.2">
      <c r="A15">
        <v>45505</v>
      </c>
      <c r="B15" t="s">
        <v>4</v>
      </c>
      <c r="C15">
        <v>7</v>
      </c>
      <c r="D15" s="1">
        <v>43558</v>
      </c>
      <c r="E15" s="2">
        <v>3.38</v>
      </c>
      <c r="G15">
        <v>53.6</v>
      </c>
      <c r="K15" s="14"/>
      <c r="L15" s="14"/>
      <c r="M15" s="14"/>
      <c r="N15" s="14"/>
    </row>
    <row r="16" spans="1:34" x14ac:dyDescent="0.2">
      <c r="A16">
        <v>45506</v>
      </c>
      <c r="B16" t="s">
        <v>4</v>
      </c>
      <c r="C16">
        <v>7</v>
      </c>
      <c r="D16" s="1">
        <v>43558</v>
      </c>
      <c r="E16" s="2">
        <v>3.05</v>
      </c>
      <c r="G16">
        <v>46</v>
      </c>
      <c r="K16" s="14"/>
      <c r="L16" s="14"/>
      <c r="M16" s="14"/>
      <c r="N16" s="14"/>
    </row>
    <row r="17" spans="1:14" x14ac:dyDescent="0.2">
      <c r="A17">
        <v>33525</v>
      </c>
      <c r="B17" s="6" t="s">
        <v>4</v>
      </c>
      <c r="C17">
        <v>14</v>
      </c>
      <c r="D17" s="1">
        <v>43147</v>
      </c>
      <c r="E17">
        <v>1.95</v>
      </c>
      <c r="G17">
        <v>79</v>
      </c>
      <c r="H17">
        <f>AVERAGE(E17:E26)</f>
        <v>4.1049999999999986</v>
      </c>
      <c r="I17">
        <f>_xlfn.STDEV.S(E17:E26)</f>
        <v>1.9956522186437664</v>
      </c>
      <c r="J17">
        <f>AVERAGE(G17:G26)</f>
        <v>79.330000000000013</v>
      </c>
      <c r="K17">
        <f>_xlfn.STDEV.S(G17:G26)</f>
        <v>3.6815002980367186</v>
      </c>
      <c r="L17" s="14">
        <f>(_xlfn.STDEV.S(E17:E26))/SQRT(COUNT(E17:E26))</f>
        <v>0.63108064284826437</v>
      </c>
      <c r="M17" s="14">
        <f>(_xlfn.STDEV.S(G17:G26))/SQRT(COUNT(G17:G26))</f>
        <v>1.1641926148384745</v>
      </c>
      <c r="N17" s="14"/>
    </row>
    <row r="18" spans="1:14" x14ac:dyDescent="0.2">
      <c r="A18">
        <v>36032</v>
      </c>
      <c r="B18" t="s">
        <v>4</v>
      </c>
      <c r="C18">
        <v>14</v>
      </c>
      <c r="D18" s="1">
        <v>43201</v>
      </c>
      <c r="E18">
        <v>5.1100000000000003</v>
      </c>
      <c r="G18">
        <v>85</v>
      </c>
      <c r="K18" s="14"/>
      <c r="L18" s="14"/>
      <c r="M18" s="14"/>
      <c r="N18" s="14"/>
    </row>
    <row r="19" spans="1:14" x14ac:dyDescent="0.2">
      <c r="A19">
        <v>36033</v>
      </c>
      <c r="B19" t="s">
        <v>4</v>
      </c>
      <c r="C19">
        <v>14</v>
      </c>
      <c r="D19" s="1">
        <v>43201</v>
      </c>
      <c r="E19">
        <v>3.57</v>
      </c>
      <c r="G19">
        <v>76</v>
      </c>
      <c r="K19" s="14"/>
      <c r="L19" s="14"/>
      <c r="M19" s="14"/>
      <c r="N19" s="14"/>
    </row>
    <row r="20" spans="1:14" x14ac:dyDescent="0.2">
      <c r="A20">
        <v>36034</v>
      </c>
      <c r="B20" t="s">
        <v>4</v>
      </c>
      <c r="C20">
        <v>14</v>
      </c>
      <c r="D20" s="1">
        <v>43201</v>
      </c>
      <c r="E20">
        <v>2.62</v>
      </c>
      <c r="G20">
        <v>75</v>
      </c>
      <c r="K20" s="14"/>
      <c r="L20" s="14"/>
      <c r="M20" s="14"/>
      <c r="N20" s="14"/>
    </row>
    <row r="21" spans="1:14" x14ac:dyDescent="0.2">
      <c r="A21">
        <v>36071</v>
      </c>
      <c r="B21" t="s">
        <v>4</v>
      </c>
      <c r="C21">
        <v>14</v>
      </c>
      <c r="D21" s="1">
        <v>43201</v>
      </c>
      <c r="E21">
        <v>7.97</v>
      </c>
      <c r="G21">
        <v>80</v>
      </c>
      <c r="K21" s="14"/>
      <c r="L21" s="14"/>
      <c r="M21" s="14"/>
      <c r="N21" s="14"/>
    </row>
    <row r="22" spans="1:14" x14ac:dyDescent="0.2">
      <c r="A22">
        <v>36073</v>
      </c>
      <c r="B22" t="s">
        <v>4</v>
      </c>
      <c r="C22">
        <v>14</v>
      </c>
      <c r="D22" s="1">
        <v>43201</v>
      </c>
      <c r="E22">
        <v>6.47</v>
      </c>
      <c r="G22">
        <v>76</v>
      </c>
      <c r="K22" s="14"/>
      <c r="L22" s="14"/>
      <c r="M22" s="14"/>
      <c r="N22" s="14"/>
    </row>
    <row r="23" spans="1:14" x14ac:dyDescent="0.2">
      <c r="A23">
        <v>46630</v>
      </c>
      <c r="B23" t="s">
        <v>4</v>
      </c>
      <c r="C23">
        <v>14</v>
      </c>
      <c r="D23" s="1">
        <v>43600</v>
      </c>
      <c r="E23" s="2">
        <v>4.09</v>
      </c>
      <c r="G23">
        <v>81.099999999999994</v>
      </c>
      <c r="K23" s="14"/>
      <c r="L23" s="14"/>
      <c r="M23" s="14"/>
      <c r="N23" s="14"/>
    </row>
    <row r="24" spans="1:14" x14ac:dyDescent="0.2">
      <c r="A24">
        <v>46631</v>
      </c>
      <c r="B24" t="s">
        <v>4</v>
      </c>
      <c r="C24">
        <v>14</v>
      </c>
      <c r="D24" s="1">
        <v>43600</v>
      </c>
      <c r="E24" s="2">
        <v>2.74</v>
      </c>
      <c r="G24">
        <v>79.900000000000006</v>
      </c>
      <c r="H24" s="14"/>
      <c r="I24" s="14"/>
      <c r="J24" s="14"/>
      <c r="K24" s="14"/>
      <c r="L24" s="14"/>
      <c r="M24" s="14"/>
      <c r="N24" s="14"/>
    </row>
    <row r="25" spans="1:14" x14ac:dyDescent="0.2">
      <c r="A25">
        <v>46633</v>
      </c>
      <c r="B25" t="s">
        <v>4</v>
      </c>
      <c r="C25">
        <v>14</v>
      </c>
      <c r="D25" s="1">
        <v>43600</v>
      </c>
      <c r="E25" s="2">
        <v>4.66</v>
      </c>
      <c r="G25">
        <v>85.2</v>
      </c>
      <c r="H25" s="14"/>
      <c r="I25" s="14"/>
      <c r="J25" s="14"/>
      <c r="K25" s="14"/>
      <c r="L25" s="14"/>
      <c r="M25" s="14"/>
      <c r="N25" s="14"/>
    </row>
    <row r="26" spans="1:14" x14ac:dyDescent="0.2">
      <c r="A26">
        <v>46634</v>
      </c>
      <c r="B26" t="s">
        <v>4</v>
      </c>
      <c r="C26">
        <v>14</v>
      </c>
      <c r="D26" s="1">
        <v>43600</v>
      </c>
      <c r="E26" s="2">
        <v>1.87</v>
      </c>
      <c r="G26">
        <v>76.099999999999994</v>
      </c>
      <c r="H26" s="14"/>
      <c r="I26" s="14"/>
      <c r="J26" s="14"/>
      <c r="K26" s="14"/>
      <c r="L26" s="14"/>
      <c r="M26" s="14"/>
      <c r="N26" s="14"/>
    </row>
    <row r="27" spans="1:14" x14ac:dyDescent="0.2">
      <c r="A27">
        <v>34799</v>
      </c>
      <c r="B27" t="s">
        <v>4</v>
      </c>
      <c r="C27">
        <v>19</v>
      </c>
      <c r="D27" s="1">
        <v>43227</v>
      </c>
      <c r="E27">
        <v>3.57</v>
      </c>
      <c r="G27">
        <v>90</v>
      </c>
      <c r="H27">
        <f>AVERAGE(E27:E32)</f>
        <v>2.5050000000000003</v>
      </c>
      <c r="I27">
        <f>_xlfn.STDEV.S(E27:E32)</f>
        <v>1.6381910755464388</v>
      </c>
      <c r="J27">
        <f>AVERAGE(G27:G32)</f>
        <v>89.566666666666663</v>
      </c>
      <c r="K27">
        <f>_xlfn.STDEV.S(G27:G32)</f>
        <v>1.4665151436881507</v>
      </c>
      <c r="L27" s="14">
        <f>(_xlfn.STDEV.S(E27:E30))/SQRT(COUNT(E27:E30))</f>
        <v>0.8300401596710042</v>
      </c>
      <c r="M27" s="14">
        <f>(_xlfn.STDEV.S(G27:G30))/SQRT(COUNT(G27:G30))</f>
        <v>0.69940450861191061</v>
      </c>
      <c r="N27" s="14"/>
    </row>
    <row r="28" spans="1:14" x14ac:dyDescent="0.2">
      <c r="A28">
        <v>34801</v>
      </c>
      <c r="B28" t="s">
        <v>4</v>
      </c>
      <c r="C28">
        <v>19</v>
      </c>
      <c r="D28" s="1">
        <v>43227</v>
      </c>
      <c r="E28">
        <v>5.21</v>
      </c>
      <c r="G28">
        <v>90</v>
      </c>
      <c r="K28" s="14"/>
      <c r="L28" s="14"/>
      <c r="M28" s="14"/>
      <c r="N28" s="14"/>
    </row>
    <row r="29" spans="1:14" x14ac:dyDescent="0.2">
      <c r="A29">
        <v>40974</v>
      </c>
      <c r="B29" t="s">
        <v>4</v>
      </c>
      <c r="C29">
        <v>19</v>
      </c>
      <c r="D29" s="1">
        <v>43416</v>
      </c>
      <c r="E29" s="2">
        <v>1.31</v>
      </c>
      <c r="G29">
        <v>88</v>
      </c>
      <c r="K29" s="14"/>
      <c r="L29" s="14"/>
      <c r="M29" s="14"/>
      <c r="N29" s="14"/>
    </row>
    <row r="30" spans="1:14" x14ac:dyDescent="0.2">
      <c r="A30">
        <v>40979</v>
      </c>
      <c r="B30" t="s">
        <v>4</v>
      </c>
      <c r="C30">
        <v>19</v>
      </c>
      <c r="D30" s="1">
        <v>43416</v>
      </c>
      <c r="E30" s="2">
        <v>2.4700000000000002</v>
      </c>
      <c r="G30">
        <v>91.4</v>
      </c>
      <c r="K30" s="14"/>
      <c r="L30" s="14"/>
      <c r="M30" s="14"/>
      <c r="N30" s="14"/>
    </row>
    <row r="31" spans="1:14" x14ac:dyDescent="0.2">
      <c r="A31">
        <v>38902</v>
      </c>
      <c r="B31" t="s">
        <v>4</v>
      </c>
      <c r="C31">
        <v>21</v>
      </c>
      <c r="D31" s="1">
        <v>43336</v>
      </c>
      <c r="E31">
        <v>0.84</v>
      </c>
      <c r="G31">
        <v>90.4</v>
      </c>
      <c r="H31">
        <f>AVERAGE(E31:E32)</f>
        <v>1.2349999999999999</v>
      </c>
      <c r="I31">
        <f>_xlfn.STDEV.S(E31:E32)</f>
        <v>0.55861435713737306</v>
      </c>
      <c r="J31">
        <f>AVERAGE(G31:G35)</f>
        <v>90.65</v>
      </c>
      <c r="K31" s="14"/>
      <c r="L31" s="14"/>
      <c r="M31" s="14"/>
      <c r="N31" s="14"/>
    </row>
    <row r="32" spans="1:14" x14ac:dyDescent="0.2">
      <c r="A32">
        <v>38904</v>
      </c>
      <c r="B32" t="s">
        <v>4</v>
      </c>
      <c r="C32">
        <v>21</v>
      </c>
      <c r="D32" s="1">
        <v>43336</v>
      </c>
      <c r="E32">
        <v>1.63</v>
      </c>
      <c r="G32">
        <v>87.6</v>
      </c>
      <c r="K32" s="14"/>
      <c r="L32" s="14"/>
      <c r="M32" s="14"/>
      <c r="N32" s="14"/>
    </row>
    <row r="33" spans="1:14" x14ac:dyDescent="0.2">
      <c r="A33">
        <v>33526</v>
      </c>
      <c r="B33" s="6" t="s">
        <v>4</v>
      </c>
      <c r="C33">
        <v>30</v>
      </c>
      <c r="D33" s="1">
        <v>43164</v>
      </c>
      <c r="E33">
        <v>1.8</v>
      </c>
      <c r="G33">
        <v>90</v>
      </c>
      <c r="H33">
        <f>AVERAGE(E33:E35)</f>
        <v>2.31</v>
      </c>
      <c r="I33">
        <f>_xlfn.STDEV.S(E33:E35)</f>
        <v>2.4648935068274254</v>
      </c>
      <c r="J33">
        <f>AVERAGE(G33:G35)</f>
        <v>92.3</v>
      </c>
      <c r="K33">
        <f>_xlfn.STDEV.S(G33:G35)</f>
        <v>3.2526911934581144</v>
      </c>
      <c r="L33" s="14">
        <f>(_xlfn.STDEV.S(E33:E34))/SQRT(COUNT(E33:E34))</f>
        <v>1.5950000000000004</v>
      </c>
      <c r="M33" s="14">
        <f>(_xlfn.STDEV.S(G33:G34))/SQRT(COUNT(G33:G34))</f>
        <v>2.2999999999999967</v>
      </c>
      <c r="N33" s="14"/>
    </row>
    <row r="34" spans="1:14" x14ac:dyDescent="0.2">
      <c r="A34">
        <v>40981</v>
      </c>
      <c r="B34" t="s">
        <v>4</v>
      </c>
      <c r="C34">
        <v>30</v>
      </c>
      <c r="D34" s="1">
        <v>43431</v>
      </c>
      <c r="E34" s="2">
        <v>4.99</v>
      </c>
      <c r="G34">
        <v>94.6</v>
      </c>
      <c r="K34" s="14"/>
      <c r="L34" s="14"/>
      <c r="M34" s="14"/>
      <c r="N34" s="14"/>
    </row>
    <row r="35" spans="1:14" x14ac:dyDescent="0.2">
      <c r="A35">
        <v>36028</v>
      </c>
      <c r="B35" t="s">
        <v>4</v>
      </c>
      <c r="C35">
        <v>180</v>
      </c>
      <c r="D35" s="1">
        <v>43397</v>
      </c>
      <c r="E35">
        <v>0.14000000000000001</v>
      </c>
      <c r="J35" t="e">
        <f>AVERAGE(G35:G39)</f>
        <v>#DIV/0!</v>
      </c>
      <c r="K35" s="14"/>
      <c r="L35" s="14"/>
      <c r="M35" s="14"/>
      <c r="N35" s="14"/>
    </row>
    <row r="36" spans="1:14" x14ac:dyDescent="0.2">
      <c r="A36">
        <v>36030</v>
      </c>
      <c r="B36" t="s">
        <v>4</v>
      </c>
      <c r="C36">
        <v>180</v>
      </c>
      <c r="D36" s="1">
        <v>43397</v>
      </c>
      <c r="E36">
        <v>0.14000000000000001</v>
      </c>
      <c r="J36" t="e">
        <f>AVERAGE(G36:G40)</f>
        <v>#DIV/0!</v>
      </c>
      <c r="K36" s="14"/>
      <c r="L36" s="14"/>
      <c r="M36" s="14"/>
      <c r="N36" s="14"/>
    </row>
    <row r="37" spans="1:14" x14ac:dyDescent="0.2">
      <c r="A37">
        <v>36031</v>
      </c>
      <c r="B37" t="s">
        <v>4</v>
      </c>
      <c r="C37">
        <v>180</v>
      </c>
      <c r="D37" s="1">
        <v>43397</v>
      </c>
      <c r="E37">
        <v>0.1</v>
      </c>
      <c r="J37" t="e">
        <f>AVERAGE(G37:G41)</f>
        <v>#DIV/0!</v>
      </c>
      <c r="K37" s="14"/>
      <c r="L37" s="14"/>
      <c r="M37" s="14"/>
      <c r="N37" s="14"/>
    </row>
    <row r="38" spans="1:14" x14ac:dyDescent="0.2">
      <c r="D38" s="1"/>
      <c r="K38" s="14"/>
      <c r="L38" s="14"/>
      <c r="M38" s="14"/>
      <c r="N38" s="14"/>
    </row>
    <row r="39" spans="1:14" x14ac:dyDescent="0.2">
      <c r="D39" s="1"/>
      <c r="E39" s="2"/>
      <c r="K39" s="14"/>
      <c r="L39" s="14"/>
      <c r="M39" s="14"/>
      <c r="N39" s="14"/>
    </row>
    <row r="41" spans="1:14" x14ac:dyDescent="0.2">
      <c r="G41" s="6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2"/>
  <sheetViews>
    <sheetView zoomScale="157" zoomScaleNormal="157" workbookViewId="0">
      <selection activeCell="G17" sqref="G17"/>
    </sheetView>
  </sheetViews>
  <sheetFormatPr baseColWidth="10" defaultColWidth="8.83203125" defaultRowHeight="15" x14ac:dyDescent="0.2"/>
  <cols>
    <col min="2" max="4" width="11" customWidth="1"/>
    <col min="5" max="5" width="14.83203125" bestFit="1" customWidth="1"/>
    <col min="6" max="8" width="11" customWidth="1"/>
    <col min="15" max="16" width="9.33203125" bestFit="1" customWidth="1"/>
    <col min="17" max="18" width="9.5" bestFit="1" customWidth="1"/>
  </cols>
  <sheetData>
    <row r="1" spans="1:18" x14ac:dyDescent="0.2">
      <c r="A1" t="s">
        <v>33</v>
      </c>
      <c r="B1" t="s">
        <v>37</v>
      </c>
      <c r="C1" t="s">
        <v>36</v>
      </c>
      <c r="D1" t="s">
        <v>15</v>
      </c>
      <c r="E1" t="s">
        <v>35</v>
      </c>
      <c r="F1" t="s">
        <v>16</v>
      </c>
      <c r="G1" t="s">
        <v>34</v>
      </c>
      <c r="H1" t="s">
        <v>17</v>
      </c>
      <c r="I1" t="s">
        <v>18</v>
      </c>
      <c r="J1" t="s">
        <v>21</v>
      </c>
      <c r="K1" t="s">
        <v>23</v>
      </c>
    </row>
    <row r="2" spans="1:18" x14ac:dyDescent="0.2">
      <c r="A2">
        <v>39939</v>
      </c>
      <c r="B2" t="s">
        <v>14</v>
      </c>
      <c r="C2">
        <v>3</v>
      </c>
      <c r="D2" s="1">
        <v>43400</v>
      </c>
      <c r="E2">
        <v>0.92</v>
      </c>
      <c r="G2">
        <v>10.6</v>
      </c>
      <c r="H2">
        <f t="shared" ref="H2" si="0">AVERAGE(E2:E3)</f>
        <v>0.58499999999999996</v>
      </c>
      <c r="I2">
        <f>_xlfn.STDEV.S(E2:E3)</f>
        <v>0.47376154339498699</v>
      </c>
      <c r="J2">
        <f>AVERAGE(G2:G3)</f>
        <v>12.7</v>
      </c>
      <c r="K2" s="14">
        <f>_xlfn.STDEV.S(G2:G3)</f>
        <v>2.969848480983508</v>
      </c>
      <c r="O2" t="s">
        <v>22</v>
      </c>
      <c r="P2" t="s">
        <v>19</v>
      </c>
      <c r="Q2" t="s">
        <v>20</v>
      </c>
      <c r="R2" t="s">
        <v>19</v>
      </c>
    </row>
    <row r="3" spans="1:18" x14ac:dyDescent="0.2">
      <c r="A3">
        <v>39940</v>
      </c>
      <c r="B3" t="s">
        <v>14</v>
      </c>
      <c r="C3">
        <v>3</v>
      </c>
      <c r="D3" s="1">
        <v>43400</v>
      </c>
      <c r="E3">
        <v>0.25</v>
      </c>
      <c r="G3">
        <v>14.8</v>
      </c>
      <c r="N3">
        <v>3</v>
      </c>
      <c r="O3" s="19">
        <v>0.58499999999999996</v>
      </c>
      <c r="P3" s="19">
        <v>0.47376154339498699</v>
      </c>
      <c r="Q3" s="19">
        <v>12.7</v>
      </c>
      <c r="R3" s="19">
        <v>2.969848480983508</v>
      </c>
    </row>
    <row r="4" spans="1:18" x14ac:dyDescent="0.2">
      <c r="A4">
        <v>33367</v>
      </c>
      <c r="B4" s="6" t="s">
        <v>14</v>
      </c>
      <c r="C4">
        <v>7</v>
      </c>
      <c r="D4" s="1">
        <v>43140</v>
      </c>
      <c r="E4">
        <v>0.75</v>
      </c>
      <c r="G4">
        <v>47</v>
      </c>
      <c r="H4">
        <f>AVERAGE(E4:E9)</f>
        <v>0.84</v>
      </c>
      <c r="I4">
        <f>_xlfn.STDEV.S(E4:E9)</f>
        <v>0.30600653587791238</v>
      </c>
      <c r="J4">
        <f>AVERAGE(G4:G9)</f>
        <v>49.683333333333337</v>
      </c>
      <c r="K4">
        <f>_xlfn.STDEV.S(G4:G9)</f>
        <v>14.64109513208169</v>
      </c>
      <c r="N4">
        <v>7</v>
      </c>
      <c r="O4" s="19">
        <v>0.84</v>
      </c>
      <c r="P4" s="19">
        <v>0.30600653587791238</v>
      </c>
      <c r="Q4" s="19">
        <v>49.683333333333337</v>
      </c>
      <c r="R4" s="19">
        <v>14.64109513208169</v>
      </c>
    </row>
    <row r="5" spans="1:18" x14ac:dyDescent="0.2">
      <c r="A5">
        <v>39941</v>
      </c>
      <c r="B5" t="s">
        <v>14</v>
      </c>
      <c r="C5">
        <v>7</v>
      </c>
      <c r="D5" s="1">
        <v>43404</v>
      </c>
      <c r="E5" s="2">
        <v>0.9</v>
      </c>
      <c r="G5">
        <v>62.4</v>
      </c>
      <c r="N5">
        <v>14</v>
      </c>
      <c r="O5" s="19">
        <v>0.91333333333333344</v>
      </c>
      <c r="P5" s="19">
        <v>1.2961609982302869</v>
      </c>
      <c r="Q5" s="19">
        <v>85.40000000000002</v>
      </c>
      <c r="R5" s="19">
        <v>3.1320919526731648</v>
      </c>
    </row>
    <row r="6" spans="1:18" x14ac:dyDescent="0.2">
      <c r="A6">
        <v>39942</v>
      </c>
      <c r="B6" t="s">
        <v>14</v>
      </c>
      <c r="C6">
        <v>7</v>
      </c>
      <c r="D6" s="1">
        <v>43404</v>
      </c>
      <c r="E6" s="2">
        <v>0.54</v>
      </c>
      <c r="G6">
        <v>65</v>
      </c>
      <c r="N6">
        <v>30</v>
      </c>
      <c r="O6" s="19">
        <v>2.09</v>
      </c>
      <c r="P6" s="19" t="e">
        <v>#DIV/0!</v>
      </c>
      <c r="Q6" s="19">
        <v>94</v>
      </c>
      <c r="R6" s="19" t="e">
        <v>#DIV/0!</v>
      </c>
    </row>
    <row r="7" spans="1:18" x14ac:dyDescent="0.2">
      <c r="A7">
        <v>45499</v>
      </c>
      <c r="B7" t="s">
        <v>14</v>
      </c>
      <c r="C7">
        <v>7</v>
      </c>
      <c r="D7" s="1">
        <v>43558</v>
      </c>
      <c r="E7" s="2">
        <v>0.64</v>
      </c>
      <c r="G7">
        <v>24.8</v>
      </c>
    </row>
    <row r="8" spans="1:18" x14ac:dyDescent="0.2">
      <c r="A8">
        <v>45501</v>
      </c>
      <c r="B8" t="s">
        <v>14</v>
      </c>
      <c r="C8">
        <v>7</v>
      </c>
      <c r="D8" s="1">
        <v>43558</v>
      </c>
      <c r="E8" s="2">
        <v>1.41</v>
      </c>
      <c r="G8">
        <v>44.5</v>
      </c>
    </row>
    <row r="9" spans="1:18" x14ac:dyDescent="0.2">
      <c r="A9">
        <v>45502</v>
      </c>
      <c r="B9" t="s">
        <v>14</v>
      </c>
      <c r="C9">
        <v>7</v>
      </c>
      <c r="D9" s="1">
        <v>43558</v>
      </c>
      <c r="E9" s="2">
        <v>0.8</v>
      </c>
      <c r="G9">
        <v>54.4</v>
      </c>
    </row>
    <row r="10" spans="1:18" x14ac:dyDescent="0.2">
      <c r="A10">
        <v>33368</v>
      </c>
      <c r="B10" s="6" t="s">
        <v>14</v>
      </c>
      <c r="C10">
        <v>14</v>
      </c>
      <c r="D10" s="1">
        <v>43147</v>
      </c>
      <c r="E10">
        <v>2.41</v>
      </c>
      <c r="G10">
        <v>89</v>
      </c>
      <c r="H10">
        <f>AVERAGE(E10:E12)</f>
        <v>0.91333333333333344</v>
      </c>
      <c r="I10">
        <f>_xlfn.STDEV.S(E10:E12)</f>
        <v>1.2961609982302869</v>
      </c>
      <c r="J10">
        <f>AVERAGE(G10:G12)</f>
        <v>85.40000000000002</v>
      </c>
      <c r="K10">
        <f>_xlfn.STDEV.S(G10:G12)</f>
        <v>3.1320919526731648</v>
      </c>
    </row>
    <row r="11" spans="1:18" x14ac:dyDescent="0.2">
      <c r="A11">
        <v>39937</v>
      </c>
      <c r="B11" t="s">
        <v>14</v>
      </c>
      <c r="C11">
        <v>19</v>
      </c>
      <c r="D11" s="1">
        <v>43416</v>
      </c>
      <c r="E11">
        <v>0.16</v>
      </c>
      <c r="G11">
        <v>83.3</v>
      </c>
    </row>
    <row r="12" spans="1:18" x14ac:dyDescent="0.2">
      <c r="A12">
        <v>39938</v>
      </c>
      <c r="B12" t="s">
        <v>14</v>
      </c>
      <c r="C12">
        <v>19</v>
      </c>
      <c r="D12" s="1">
        <v>43416</v>
      </c>
      <c r="E12">
        <v>0.17</v>
      </c>
      <c r="G12">
        <v>83.9</v>
      </c>
    </row>
    <row r="13" spans="1:18" x14ac:dyDescent="0.2">
      <c r="A13">
        <v>33369</v>
      </c>
      <c r="B13" t="s">
        <v>14</v>
      </c>
      <c r="C13">
        <v>30</v>
      </c>
      <c r="D13" s="1">
        <v>43164</v>
      </c>
      <c r="E13">
        <v>2.09</v>
      </c>
      <c r="G13">
        <v>94</v>
      </c>
      <c r="H13" t="e">
        <f>AVERAGE(F14:F15)</f>
        <v>#DIV/0!</v>
      </c>
      <c r="I13" t="e">
        <f>_xlfn.STDEV.S(F14:F15)</f>
        <v>#DIV/0!</v>
      </c>
      <c r="J13" t="e">
        <f>AVERAGE(H14:H15)</f>
        <v>#DIV/0!</v>
      </c>
      <c r="K13" t="e">
        <f>_xlfn.STDEV.S(H14:H15)</f>
        <v>#DIV/0!</v>
      </c>
    </row>
    <row r="19" spans="2:10" x14ac:dyDescent="0.2">
      <c r="C19" s="16"/>
      <c r="D19" s="16"/>
      <c r="E19" s="16"/>
      <c r="F19" s="16"/>
      <c r="G19" s="16"/>
      <c r="H19" s="16"/>
      <c r="I19" s="16"/>
    </row>
    <row r="20" spans="2:10" x14ac:dyDescent="0.2">
      <c r="B20" s="2"/>
      <c r="C20" s="17"/>
      <c r="D20" s="17"/>
      <c r="E20" s="17"/>
      <c r="F20" s="17"/>
      <c r="G20" s="17"/>
      <c r="H20" s="17"/>
      <c r="I20" s="17"/>
      <c r="J20" s="2"/>
    </row>
    <row r="21" spans="2:10" x14ac:dyDescent="0.2">
      <c r="B21" s="2"/>
      <c r="C21" s="17"/>
      <c r="D21" s="17"/>
      <c r="E21" s="17"/>
      <c r="F21" s="17"/>
      <c r="G21" s="17"/>
      <c r="H21" s="17"/>
      <c r="I21" s="17"/>
      <c r="J21" s="2"/>
    </row>
    <row r="22" spans="2:10" x14ac:dyDescent="0.2">
      <c r="B22" s="2"/>
      <c r="C22" s="17"/>
      <c r="D22" s="18"/>
      <c r="E22" s="18"/>
      <c r="F22" s="18"/>
      <c r="G22" s="18"/>
      <c r="H22" s="17"/>
      <c r="I22" s="17"/>
      <c r="J22" s="2"/>
    </row>
    <row r="23" spans="2:10" x14ac:dyDescent="0.2">
      <c r="B23" s="2"/>
      <c r="C23" s="17"/>
      <c r="D23" s="18"/>
      <c r="E23" s="18"/>
      <c r="F23" s="18"/>
      <c r="G23" s="17"/>
      <c r="H23" s="17"/>
      <c r="I23" s="17"/>
      <c r="J23" s="2"/>
    </row>
    <row r="24" spans="2:10" x14ac:dyDescent="0.2">
      <c r="B24" s="2"/>
      <c r="C24" s="17"/>
      <c r="D24" s="17"/>
      <c r="E24" s="18"/>
      <c r="F24" s="18"/>
      <c r="G24" s="17"/>
      <c r="H24" s="17"/>
      <c r="I24" s="17"/>
      <c r="J24" s="2"/>
    </row>
    <row r="25" spans="2:10" x14ac:dyDescent="0.2">
      <c r="B25" s="2"/>
      <c r="C25" s="17"/>
      <c r="D25" s="17"/>
      <c r="E25" s="18"/>
      <c r="F25" s="17"/>
      <c r="G25" s="17"/>
      <c r="H25" s="17"/>
      <c r="I25" s="17"/>
      <c r="J25" s="2"/>
    </row>
    <row r="26" spans="2:10" x14ac:dyDescent="0.2">
      <c r="B26" s="2"/>
      <c r="C26" s="17"/>
      <c r="D26" s="17"/>
      <c r="E26" s="18"/>
      <c r="F26" s="17"/>
      <c r="G26" s="17"/>
      <c r="H26" s="17"/>
      <c r="I26" s="17"/>
      <c r="J26" s="2"/>
    </row>
    <row r="27" spans="2:10" x14ac:dyDescent="0.2">
      <c r="B27" s="2"/>
      <c r="C27" s="17"/>
      <c r="D27" s="17"/>
      <c r="E27" s="18"/>
      <c r="F27" s="17"/>
      <c r="G27" s="17"/>
      <c r="H27" s="17"/>
      <c r="I27" s="17"/>
      <c r="J27" s="2"/>
    </row>
    <row r="28" spans="2:10" x14ac:dyDescent="0.2">
      <c r="B28" s="2"/>
      <c r="C28" s="17"/>
      <c r="D28" s="17"/>
      <c r="E28" s="17"/>
      <c r="F28" s="17"/>
      <c r="G28" s="17"/>
      <c r="H28" s="17"/>
      <c r="I28" s="17"/>
      <c r="J28" s="2"/>
    </row>
    <row r="29" spans="2:10" x14ac:dyDescent="0.2">
      <c r="B29" s="2"/>
      <c r="C29" s="17"/>
      <c r="D29" s="17"/>
      <c r="E29" s="17"/>
      <c r="F29" s="17"/>
      <c r="G29" s="17"/>
      <c r="H29" s="17"/>
      <c r="I29" s="17"/>
      <c r="J29" s="2"/>
    </row>
    <row r="30" spans="2:10" x14ac:dyDescent="0.2">
      <c r="B30" s="2"/>
      <c r="C30" s="17"/>
      <c r="D30" s="17"/>
      <c r="E30" s="17"/>
      <c r="F30" s="17"/>
      <c r="G30" s="17"/>
      <c r="H30" s="17"/>
      <c r="I30" s="17"/>
      <c r="J30" s="2"/>
    </row>
    <row r="31" spans="2:10" x14ac:dyDescent="0.2">
      <c r="B31" s="2"/>
      <c r="C31" s="2"/>
      <c r="D31" s="2"/>
      <c r="E31" s="2"/>
      <c r="F31" s="2"/>
      <c r="G31" s="2"/>
      <c r="H31" s="2"/>
      <c r="I31" s="2"/>
      <c r="J31" s="2"/>
    </row>
    <row r="32" spans="2:10" x14ac:dyDescent="0.2">
      <c r="B32" s="2"/>
      <c r="C32" s="2"/>
      <c r="D32" s="2"/>
      <c r="E32" s="2"/>
      <c r="F32" s="2"/>
      <c r="G32" s="2"/>
      <c r="H32" s="2"/>
      <c r="I32" s="2"/>
      <c r="J32" s="2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72F2-A729-1643-B30B-E27BAE9ADFCA}">
  <dimension ref="A1:G20"/>
  <sheetViews>
    <sheetView tabSelected="1" workbookViewId="0">
      <selection activeCell="H20" sqref="H20"/>
    </sheetView>
  </sheetViews>
  <sheetFormatPr baseColWidth="10" defaultRowHeight="15" x14ac:dyDescent="0.2"/>
  <cols>
    <col min="1" max="1" width="14.1640625" customWidth="1"/>
    <col min="2" max="2" width="13.33203125" customWidth="1"/>
  </cols>
  <sheetData>
    <row r="1" spans="1:7" x14ac:dyDescent="0.2">
      <c r="A1" t="s">
        <v>38</v>
      </c>
      <c r="B1" t="s">
        <v>39</v>
      </c>
      <c r="C1" t="s">
        <v>40</v>
      </c>
      <c r="D1" t="s">
        <v>43</v>
      </c>
      <c r="E1" t="s">
        <v>41</v>
      </c>
      <c r="F1" t="s">
        <v>42</v>
      </c>
      <c r="G1" t="s">
        <v>44</v>
      </c>
    </row>
    <row r="2" spans="1:7" x14ac:dyDescent="0.2">
      <c r="A2">
        <v>1</v>
      </c>
      <c r="B2" s="21">
        <v>0.37</v>
      </c>
      <c r="C2" s="22">
        <v>0.2</v>
      </c>
      <c r="D2" s="22">
        <v>10.3</v>
      </c>
      <c r="E2" s="28">
        <v>0</v>
      </c>
      <c r="F2" s="21">
        <v>5.03</v>
      </c>
      <c r="G2" s="21">
        <v>93.9</v>
      </c>
    </row>
    <row r="3" spans="1:7" x14ac:dyDescent="0.2">
      <c r="A3">
        <v>1</v>
      </c>
      <c r="B3" s="21">
        <v>0.35</v>
      </c>
      <c r="C3" s="22">
        <v>5.0999999999999997E-2</v>
      </c>
      <c r="D3" s="22">
        <v>8.1</v>
      </c>
      <c r="E3" s="22">
        <v>0</v>
      </c>
      <c r="F3" s="21">
        <v>5.86</v>
      </c>
      <c r="G3" s="21">
        <v>91.3</v>
      </c>
    </row>
    <row r="4" spans="1:7" x14ac:dyDescent="0.2">
      <c r="A4">
        <v>1</v>
      </c>
      <c r="B4" s="21">
        <v>0.2</v>
      </c>
      <c r="C4" s="28">
        <v>0</v>
      </c>
      <c r="D4" s="22">
        <v>4.6100000000000003</v>
      </c>
      <c r="E4" s="22">
        <v>0</v>
      </c>
      <c r="F4" s="21">
        <v>4.66</v>
      </c>
      <c r="G4" s="21">
        <v>96.3</v>
      </c>
    </row>
    <row r="5" spans="1:7" x14ac:dyDescent="0.2">
      <c r="A5">
        <v>1</v>
      </c>
      <c r="B5" s="21">
        <v>0.22</v>
      </c>
      <c r="C5" s="22">
        <v>0</v>
      </c>
      <c r="D5" s="22">
        <v>5.37</v>
      </c>
      <c r="E5" s="22">
        <v>0</v>
      </c>
      <c r="F5" s="21">
        <v>3.75</v>
      </c>
      <c r="G5" s="21">
        <v>95.7</v>
      </c>
    </row>
    <row r="6" spans="1:7" x14ac:dyDescent="0.2">
      <c r="A6">
        <v>4</v>
      </c>
      <c r="B6" s="21">
        <v>0.36</v>
      </c>
      <c r="C6" s="22">
        <v>3.92</v>
      </c>
      <c r="D6" s="22">
        <v>6.27</v>
      </c>
      <c r="E6" s="22">
        <v>2.64</v>
      </c>
      <c r="F6" s="21">
        <v>5.0999999999999996</v>
      </c>
      <c r="G6" s="21">
        <v>87.8</v>
      </c>
    </row>
    <row r="7" spans="1:7" x14ac:dyDescent="0.2">
      <c r="A7">
        <v>4</v>
      </c>
      <c r="B7" s="21">
        <v>0.31</v>
      </c>
      <c r="C7" s="28">
        <v>2.4700000000000002</v>
      </c>
      <c r="D7" s="22">
        <v>5.42</v>
      </c>
      <c r="E7" s="22">
        <v>2.36</v>
      </c>
      <c r="F7" s="21">
        <v>4.01</v>
      </c>
      <c r="G7" s="21">
        <v>90.6</v>
      </c>
    </row>
    <row r="8" spans="1:7" x14ac:dyDescent="0.2">
      <c r="A8">
        <v>4</v>
      </c>
      <c r="B8" s="21">
        <v>0.35</v>
      </c>
      <c r="C8" s="22">
        <v>4.8899999999999997</v>
      </c>
      <c r="D8" s="22">
        <v>4.25</v>
      </c>
      <c r="E8" s="28">
        <v>1.92</v>
      </c>
      <c r="F8" s="21">
        <v>6.6</v>
      </c>
      <c r="G8" s="21">
        <v>87.5</v>
      </c>
    </row>
    <row r="9" spans="1:7" x14ac:dyDescent="0.2">
      <c r="A9">
        <v>4</v>
      </c>
      <c r="B9" s="21">
        <v>0.32</v>
      </c>
      <c r="C9" s="22">
        <v>3.49</v>
      </c>
      <c r="D9" s="22">
        <v>9.1199999999999992</v>
      </c>
      <c r="E9" s="22">
        <v>1.48</v>
      </c>
      <c r="F9" s="22">
        <v>8.33</v>
      </c>
      <c r="G9" s="21">
        <v>91</v>
      </c>
    </row>
    <row r="10" spans="1:7" x14ac:dyDescent="0.2">
      <c r="A10">
        <v>9</v>
      </c>
      <c r="B10" s="21">
        <v>0.53</v>
      </c>
      <c r="C10" s="28">
        <v>3.05</v>
      </c>
      <c r="D10" s="22">
        <v>10.5</v>
      </c>
      <c r="E10" s="22">
        <v>1.77</v>
      </c>
      <c r="F10" s="22">
        <v>9.1999999999999993</v>
      </c>
      <c r="G10" s="27">
        <v>90</v>
      </c>
    </row>
    <row r="11" spans="1:7" x14ac:dyDescent="0.2">
      <c r="A11">
        <v>9</v>
      </c>
      <c r="B11" s="21">
        <v>0.42</v>
      </c>
      <c r="C11" s="22">
        <v>3.67</v>
      </c>
      <c r="D11" s="22">
        <v>8.85</v>
      </c>
      <c r="E11" s="28">
        <v>2.04</v>
      </c>
      <c r="F11" s="22">
        <v>8.98</v>
      </c>
      <c r="G11" s="27">
        <v>90</v>
      </c>
    </row>
    <row r="12" spans="1:7" x14ac:dyDescent="0.2">
      <c r="A12">
        <v>14</v>
      </c>
      <c r="B12" s="21">
        <v>5.0999999999999997E-2</v>
      </c>
      <c r="C12" s="22">
        <v>7.98</v>
      </c>
      <c r="D12" s="22">
        <v>8.82</v>
      </c>
      <c r="E12" s="22">
        <v>5.59</v>
      </c>
      <c r="F12" s="22">
        <v>5.7</v>
      </c>
      <c r="G12" s="21">
        <v>88.5</v>
      </c>
    </row>
    <row r="13" spans="1:7" x14ac:dyDescent="0.2">
      <c r="A13">
        <v>14</v>
      </c>
      <c r="B13" s="21">
        <v>0.03</v>
      </c>
      <c r="C13" s="22">
        <v>10.8</v>
      </c>
      <c r="D13" s="22">
        <v>5.72</v>
      </c>
      <c r="E13" s="22">
        <v>4.93</v>
      </c>
      <c r="F13" s="22">
        <v>5.16</v>
      </c>
      <c r="G13" s="21">
        <v>89.3</v>
      </c>
    </row>
    <row r="14" spans="1:7" x14ac:dyDescent="0.2">
      <c r="A14">
        <v>14</v>
      </c>
      <c r="B14" s="21">
        <v>0.37</v>
      </c>
      <c r="C14" s="28">
        <v>6.42</v>
      </c>
      <c r="D14" s="22">
        <v>5.36</v>
      </c>
      <c r="E14" s="22">
        <v>3.86</v>
      </c>
      <c r="F14" s="22">
        <v>8.18</v>
      </c>
      <c r="G14" s="21">
        <v>87.7</v>
      </c>
    </row>
    <row r="15" spans="1:7" x14ac:dyDescent="0.2">
      <c r="A15">
        <v>14</v>
      </c>
      <c r="B15" s="21">
        <v>0.39</v>
      </c>
      <c r="C15" s="22">
        <v>6.16</v>
      </c>
      <c r="D15" s="22">
        <v>9.0399999999999991</v>
      </c>
      <c r="E15" s="28">
        <v>5.03</v>
      </c>
      <c r="F15" s="21">
        <v>6.87</v>
      </c>
      <c r="G15" s="21">
        <v>88.9</v>
      </c>
    </row>
    <row r="16" spans="1:7" x14ac:dyDescent="0.2">
      <c r="A16">
        <v>14</v>
      </c>
      <c r="B16" s="21">
        <v>8.3000000000000004E-2</v>
      </c>
      <c r="C16" s="22">
        <v>6.49</v>
      </c>
      <c r="D16" s="22">
        <v>7.65</v>
      </c>
      <c r="E16" s="22">
        <v>4.08</v>
      </c>
      <c r="F16" s="21">
        <v>7.36</v>
      </c>
      <c r="G16" s="27">
        <v>88</v>
      </c>
    </row>
    <row r="17" spans="1:7" x14ac:dyDescent="0.2">
      <c r="A17">
        <v>14</v>
      </c>
      <c r="B17" s="21">
        <v>0.12</v>
      </c>
      <c r="C17" s="22">
        <v>5.76</v>
      </c>
      <c r="D17" s="22">
        <v>8.42</v>
      </c>
      <c r="E17" s="29"/>
      <c r="G17" s="27">
        <v>88</v>
      </c>
    </row>
    <row r="18" spans="1:7" x14ac:dyDescent="0.2">
      <c r="A18">
        <v>14</v>
      </c>
      <c r="B18" s="21">
        <v>0.11</v>
      </c>
      <c r="C18" s="22">
        <v>5.35</v>
      </c>
      <c r="D18" s="22">
        <v>9.9700000000000006</v>
      </c>
      <c r="E18" s="29"/>
      <c r="G18" s="27">
        <v>88</v>
      </c>
    </row>
    <row r="19" spans="1:7" x14ac:dyDescent="0.2">
      <c r="D19" s="20">
        <v>7.16</v>
      </c>
      <c r="G19" s="30"/>
    </row>
    <row r="20" spans="1:7" x14ac:dyDescent="0.2">
      <c r="D20" s="20">
        <v>7.21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Mausliste mit IDs</vt:lpstr>
      <vt:lpstr>Auswertung ERT2hom</vt:lpstr>
      <vt:lpstr>Auswertung ERThet</vt:lpstr>
      <vt:lpstr>adoptive_tra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2022-02-10T00:42:23Z</dcterms:modified>
</cp:coreProperties>
</file>