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dward/git/ontogeny/data/"/>
    </mc:Choice>
  </mc:AlternateContent>
  <bookViews>
    <workbookView xWindow="14000" yWindow="440" windowWidth="19600" windowHeight="19560" tabRatio="500"/>
  </bookViews>
  <sheets>
    <sheet name="acquisition" sheetId="5" r:id="rId1"/>
    <sheet name="CELL COUNTS" sheetId="10" r:id="rId2"/>
    <sheet name="PERCENT KI67" sheetId="9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3" i="9" l="1"/>
  <c r="H103" i="9"/>
  <c r="G102" i="9"/>
  <c r="H102" i="9"/>
  <c r="G101" i="9"/>
  <c r="H101" i="9"/>
  <c r="G100" i="9"/>
  <c r="H100" i="9"/>
  <c r="G99" i="9"/>
  <c r="H99" i="9"/>
  <c r="G98" i="9"/>
  <c r="H98" i="9"/>
  <c r="G97" i="9"/>
  <c r="H97" i="9"/>
  <c r="G96" i="9"/>
  <c r="H96" i="9"/>
  <c r="G95" i="9"/>
  <c r="H95" i="9"/>
  <c r="G94" i="9"/>
  <c r="H94" i="9"/>
  <c r="G93" i="9"/>
  <c r="H93" i="9"/>
  <c r="G92" i="9"/>
  <c r="H92" i="9"/>
  <c r="G91" i="9"/>
  <c r="H91" i="9"/>
  <c r="G90" i="9"/>
  <c r="H90" i="9"/>
  <c r="G89" i="9"/>
  <c r="H89" i="9"/>
  <c r="M93" i="5"/>
  <c r="O93" i="5"/>
  <c r="W93" i="10"/>
  <c r="V93" i="10"/>
  <c r="U93" i="10"/>
  <c r="T93" i="10"/>
  <c r="S93" i="10"/>
  <c r="R93" i="10"/>
  <c r="Q93" i="10"/>
  <c r="P93" i="10"/>
  <c r="O93" i="10"/>
  <c r="N93" i="10"/>
  <c r="M93" i="10"/>
  <c r="L93" i="10"/>
  <c r="M92" i="5"/>
  <c r="O92" i="5"/>
  <c r="W92" i="10"/>
  <c r="V92" i="10"/>
  <c r="U92" i="10"/>
  <c r="T92" i="10"/>
  <c r="S92" i="10"/>
  <c r="R92" i="10"/>
  <c r="Q92" i="10"/>
  <c r="P92" i="10"/>
  <c r="O92" i="10"/>
  <c r="N92" i="10"/>
  <c r="M92" i="10"/>
  <c r="L92" i="10"/>
  <c r="M91" i="5"/>
  <c r="O91" i="5"/>
  <c r="W91" i="10"/>
  <c r="V91" i="10"/>
  <c r="U91" i="10"/>
  <c r="T91" i="10"/>
  <c r="S91" i="10"/>
  <c r="R91" i="10"/>
  <c r="Q91" i="10"/>
  <c r="P91" i="10"/>
  <c r="O91" i="10"/>
  <c r="N91" i="10"/>
  <c r="M91" i="10"/>
  <c r="L91" i="10"/>
  <c r="M90" i="5"/>
  <c r="O90" i="5"/>
  <c r="W90" i="10"/>
  <c r="V90" i="10"/>
  <c r="U90" i="10"/>
  <c r="T90" i="10"/>
  <c r="S90" i="10"/>
  <c r="R90" i="10"/>
  <c r="Q90" i="10"/>
  <c r="P90" i="10"/>
  <c r="O90" i="10"/>
  <c r="N90" i="10"/>
  <c r="M90" i="10"/>
  <c r="L90" i="10"/>
  <c r="M89" i="5"/>
  <c r="O89" i="5"/>
  <c r="W89" i="10"/>
  <c r="V89" i="10"/>
  <c r="U89" i="10"/>
  <c r="T89" i="10"/>
  <c r="S89" i="10"/>
  <c r="R89" i="10"/>
  <c r="Q89" i="10"/>
  <c r="P89" i="10"/>
  <c r="O89" i="10"/>
  <c r="N89" i="10"/>
  <c r="M89" i="10"/>
  <c r="L89" i="10"/>
  <c r="M103" i="5"/>
  <c r="O103" i="5"/>
  <c r="AG103" i="10"/>
  <c r="AF103" i="10"/>
  <c r="AE103" i="10"/>
  <c r="AD103" i="10"/>
  <c r="AC103" i="10"/>
  <c r="AB103" i="10"/>
  <c r="AA103" i="10"/>
  <c r="Z103" i="10"/>
  <c r="Y103" i="10"/>
  <c r="X103" i="10"/>
  <c r="K103" i="10"/>
  <c r="J103" i="10"/>
  <c r="G103" i="5"/>
  <c r="H103" i="5"/>
  <c r="H103" i="10"/>
  <c r="G103" i="10"/>
  <c r="F103" i="10"/>
  <c r="E103" i="10"/>
  <c r="D103" i="10"/>
  <c r="C103" i="10"/>
  <c r="B103" i="10"/>
  <c r="M102" i="5"/>
  <c r="O102" i="5"/>
  <c r="AG102" i="10"/>
  <c r="AF102" i="10"/>
  <c r="AE102" i="10"/>
  <c r="AD102" i="10"/>
  <c r="AC102" i="10"/>
  <c r="AB102" i="10"/>
  <c r="AA102" i="10"/>
  <c r="Z102" i="10"/>
  <c r="Y102" i="10"/>
  <c r="X102" i="10"/>
  <c r="K102" i="10"/>
  <c r="J102" i="10"/>
  <c r="G102" i="5"/>
  <c r="H102" i="5"/>
  <c r="H102" i="10"/>
  <c r="G102" i="10"/>
  <c r="F102" i="10"/>
  <c r="E102" i="10"/>
  <c r="D102" i="10"/>
  <c r="C102" i="10"/>
  <c r="B102" i="10"/>
  <c r="M101" i="5"/>
  <c r="O101" i="5"/>
  <c r="AG101" i="10"/>
  <c r="AF101" i="10"/>
  <c r="AE101" i="10"/>
  <c r="AD101" i="10"/>
  <c r="AC101" i="10"/>
  <c r="AB101" i="10"/>
  <c r="AA101" i="10"/>
  <c r="Z101" i="10"/>
  <c r="Y101" i="10"/>
  <c r="X101" i="10"/>
  <c r="K101" i="10"/>
  <c r="J101" i="10"/>
  <c r="G101" i="5"/>
  <c r="H101" i="5"/>
  <c r="H101" i="10"/>
  <c r="G101" i="10"/>
  <c r="F101" i="10"/>
  <c r="E101" i="10"/>
  <c r="D101" i="10"/>
  <c r="C101" i="10"/>
  <c r="B101" i="10"/>
  <c r="M100" i="5"/>
  <c r="O100" i="5"/>
  <c r="AG100" i="10"/>
  <c r="AF100" i="10"/>
  <c r="AE100" i="10"/>
  <c r="AD100" i="10"/>
  <c r="AC100" i="10"/>
  <c r="AB100" i="10"/>
  <c r="AA100" i="10"/>
  <c r="Z100" i="10"/>
  <c r="Y100" i="10"/>
  <c r="X100" i="10"/>
  <c r="K100" i="10"/>
  <c r="J100" i="10"/>
  <c r="G100" i="5"/>
  <c r="H100" i="5"/>
  <c r="H100" i="10"/>
  <c r="G100" i="10"/>
  <c r="F100" i="10"/>
  <c r="E100" i="10"/>
  <c r="D100" i="10"/>
  <c r="C100" i="10"/>
  <c r="B100" i="10"/>
  <c r="M99" i="5"/>
  <c r="O99" i="5"/>
  <c r="AG99" i="10"/>
  <c r="AF99" i="10"/>
  <c r="AE99" i="10"/>
  <c r="AD99" i="10"/>
  <c r="AC99" i="10"/>
  <c r="AB99" i="10"/>
  <c r="AA99" i="10"/>
  <c r="Z99" i="10"/>
  <c r="Y99" i="10"/>
  <c r="X99" i="10"/>
  <c r="K99" i="10"/>
  <c r="J99" i="10"/>
  <c r="G99" i="5"/>
  <c r="H99" i="5"/>
  <c r="H99" i="10"/>
  <c r="G99" i="10"/>
  <c r="F99" i="10"/>
  <c r="E99" i="10"/>
  <c r="D99" i="10"/>
  <c r="C99" i="10"/>
  <c r="B99" i="10"/>
  <c r="M98" i="5"/>
  <c r="O98" i="5"/>
  <c r="AG98" i="10"/>
  <c r="AF98" i="10"/>
  <c r="AE98" i="10"/>
  <c r="AD98" i="10"/>
  <c r="AC98" i="10"/>
  <c r="AB98" i="10"/>
  <c r="AA98" i="10"/>
  <c r="Z98" i="10"/>
  <c r="Y98" i="10"/>
  <c r="X98" i="10"/>
  <c r="K98" i="10"/>
  <c r="J98" i="10"/>
  <c r="G98" i="5"/>
  <c r="H98" i="5"/>
  <c r="H98" i="10"/>
  <c r="G98" i="10"/>
  <c r="F98" i="10"/>
  <c r="E98" i="10"/>
  <c r="D98" i="10"/>
  <c r="C98" i="10"/>
  <c r="B98" i="10"/>
  <c r="M97" i="5"/>
  <c r="O97" i="5"/>
  <c r="AG97" i="10"/>
  <c r="AF97" i="10"/>
  <c r="AE97" i="10"/>
  <c r="AD97" i="10"/>
  <c r="AC97" i="10"/>
  <c r="AB97" i="10"/>
  <c r="AA97" i="10"/>
  <c r="Z97" i="10"/>
  <c r="Y97" i="10"/>
  <c r="X97" i="10"/>
  <c r="K97" i="10"/>
  <c r="J97" i="10"/>
  <c r="G97" i="5"/>
  <c r="H97" i="5"/>
  <c r="H97" i="10"/>
  <c r="G97" i="10"/>
  <c r="F97" i="10"/>
  <c r="E97" i="10"/>
  <c r="D97" i="10"/>
  <c r="C97" i="10"/>
  <c r="B97" i="10"/>
  <c r="M96" i="5"/>
  <c r="O96" i="5"/>
  <c r="AG96" i="10"/>
  <c r="AF96" i="10"/>
  <c r="AE96" i="10"/>
  <c r="AD96" i="10"/>
  <c r="AC96" i="10"/>
  <c r="AB96" i="10"/>
  <c r="AA96" i="10"/>
  <c r="Z96" i="10"/>
  <c r="Y96" i="10"/>
  <c r="X96" i="10"/>
  <c r="K96" i="10"/>
  <c r="J96" i="10"/>
  <c r="G96" i="5"/>
  <c r="H96" i="5"/>
  <c r="H96" i="10"/>
  <c r="G96" i="10"/>
  <c r="F96" i="10"/>
  <c r="E96" i="10"/>
  <c r="D96" i="10"/>
  <c r="C96" i="10"/>
  <c r="B96" i="10"/>
  <c r="M95" i="5"/>
  <c r="O95" i="5"/>
  <c r="AG95" i="10"/>
  <c r="AF95" i="10"/>
  <c r="AE95" i="10"/>
  <c r="AD95" i="10"/>
  <c r="AC95" i="10"/>
  <c r="AB95" i="10"/>
  <c r="AA95" i="10"/>
  <c r="Z95" i="10"/>
  <c r="Y95" i="10"/>
  <c r="X95" i="10"/>
  <c r="K95" i="10"/>
  <c r="J95" i="10"/>
  <c r="G95" i="5"/>
  <c r="H95" i="5"/>
  <c r="H95" i="10"/>
  <c r="G95" i="10"/>
  <c r="F95" i="10"/>
  <c r="E95" i="10"/>
  <c r="D95" i="10"/>
  <c r="C95" i="10"/>
  <c r="B95" i="10"/>
  <c r="M94" i="5"/>
  <c r="O94" i="5"/>
  <c r="AG94" i="10"/>
  <c r="AF94" i="10"/>
  <c r="AE94" i="10"/>
  <c r="AD94" i="10"/>
  <c r="AC94" i="10"/>
  <c r="AB94" i="10"/>
  <c r="AA94" i="10"/>
  <c r="Z94" i="10"/>
  <c r="Y94" i="10"/>
  <c r="X94" i="10"/>
  <c r="K94" i="10"/>
  <c r="J94" i="10"/>
  <c r="G94" i="5"/>
  <c r="H94" i="5"/>
  <c r="H94" i="10"/>
  <c r="G94" i="10"/>
  <c r="F94" i="10"/>
  <c r="E94" i="10"/>
  <c r="D94" i="10"/>
  <c r="C94" i="10"/>
  <c r="B94" i="10"/>
  <c r="AG93" i="10"/>
  <c r="AF93" i="10"/>
  <c r="AE93" i="10"/>
  <c r="AD93" i="10"/>
  <c r="K93" i="10"/>
  <c r="J93" i="10"/>
  <c r="G93" i="5"/>
  <c r="H93" i="5"/>
  <c r="H93" i="10"/>
  <c r="G93" i="10"/>
  <c r="F93" i="10"/>
  <c r="E93" i="10"/>
  <c r="D93" i="10"/>
  <c r="C93" i="10"/>
  <c r="B93" i="10"/>
  <c r="AG92" i="10"/>
  <c r="AF92" i="10"/>
  <c r="AE92" i="10"/>
  <c r="AD92" i="10"/>
  <c r="K92" i="10"/>
  <c r="J92" i="10"/>
  <c r="G92" i="5"/>
  <c r="H92" i="5"/>
  <c r="H92" i="10"/>
  <c r="G92" i="10"/>
  <c r="F92" i="10"/>
  <c r="E92" i="10"/>
  <c r="D92" i="10"/>
  <c r="C92" i="10"/>
  <c r="B92" i="10"/>
  <c r="AG91" i="10"/>
  <c r="AF91" i="10"/>
  <c r="AE91" i="10"/>
  <c r="AD91" i="10"/>
  <c r="K91" i="10"/>
  <c r="J91" i="10"/>
  <c r="G91" i="5"/>
  <c r="H91" i="5"/>
  <c r="H91" i="10"/>
  <c r="G91" i="10"/>
  <c r="F91" i="10"/>
  <c r="E91" i="10"/>
  <c r="D91" i="10"/>
  <c r="C91" i="10"/>
  <c r="B91" i="10"/>
  <c r="AG90" i="10"/>
  <c r="AF90" i="10"/>
  <c r="AE90" i="10"/>
  <c r="AD90" i="10"/>
  <c r="K90" i="10"/>
  <c r="J90" i="10"/>
  <c r="G90" i="5"/>
  <c r="H90" i="5"/>
  <c r="H90" i="10"/>
  <c r="G90" i="10"/>
  <c r="F90" i="10"/>
  <c r="E90" i="10"/>
  <c r="D90" i="10"/>
  <c r="C90" i="10"/>
  <c r="B90" i="10"/>
  <c r="AG89" i="10"/>
  <c r="AF89" i="10"/>
  <c r="AE89" i="10"/>
  <c r="AD89" i="10"/>
  <c r="K89" i="10"/>
  <c r="J89" i="10"/>
  <c r="G89" i="5"/>
  <c r="H89" i="5"/>
  <c r="H89" i="10"/>
  <c r="G89" i="10"/>
  <c r="F89" i="10"/>
  <c r="E89" i="10"/>
  <c r="D89" i="10"/>
  <c r="C89" i="10"/>
  <c r="B89" i="10"/>
  <c r="M71" i="5"/>
  <c r="O71" i="5"/>
  <c r="AG71" i="10"/>
  <c r="M72" i="5"/>
  <c r="O72" i="5"/>
  <c r="AG72" i="10"/>
  <c r="M73" i="5"/>
  <c r="O73" i="5"/>
  <c r="AG73" i="10"/>
  <c r="M74" i="5"/>
  <c r="O74" i="5"/>
  <c r="AG74" i="10"/>
  <c r="M75" i="5"/>
  <c r="O75" i="5"/>
  <c r="AG75" i="10"/>
  <c r="M76" i="5"/>
  <c r="O76" i="5"/>
  <c r="AG76" i="10"/>
  <c r="M77" i="5"/>
  <c r="O77" i="5"/>
  <c r="AG77" i="10"/>
  <c r="M78" i="5"/>
  <c r="O78" i="5"/>
  <c r="AG78" i="10"/>
  <c r="M79" i="5"/>
  <c r="O79" i="5"/>
  <c r="AG79" i="10"/>
  <c r="M80" i="5"/>
  <c r="O80" i="5"/>
  <c r="AG80" i="10"/>
  <c r="M81" i="5"/>
  <c r="O81" i="5"/>
  <c r="AG81" i="10"/>
  <c r="M82" i="5"/>
  <c r="O82" i="5"/>
  <c r="AG82" i="10"/>
  <c r="M83" i="5"/>
  <c r="O83" i="5"/>
  <c r="AG83" i="10"/>
  <c r="M84" i="5"/>
  <c r="O84" i="5"/>
  <c r="AG84" i="10"/>
  <c r="M85" i="5"/>
  <c r="O85" i="5"/>
  <c r="AG85" i="10"/>
  <c r="M86" i="5"/>
  <c r="O86" i="5"/>
  <c r="AG86" i="10"/>
  <c r="M87" i="5"/>
  <c r="O87" i="5"/>
  <c r="AG87" i="10"/>
  <c r="M88" i="5"/>
  <c r="O88" i="5"/>
  <c r="AG88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W71" i="10"/>
  <c r="V71" i="10"/>
  <c r="U71" i="10"/>
  <c r="T71" i="10"/>
  <c r="S71" i="10"/>
  <c r="R71" i="10"/>
  <c r="Q71" i="10"/>
  <c r="P71" i="10"/>
  <c r="O71" i="10"/>
  <c r="N71" i="10"/>
  <c r="M71" i="10"/>
  <c r="L71" i="10"/>
  <c r="G88" i="9"/>
  <c r="H88" i="9"/>
  <c r="G87" i="9"/>
  <c r="H87" i="9"/>
  <c r="G86" i="9"/>
  <c r="H86" i="9"/>
  <c r="G85" i="9"/>
  <c r="H85" i="9"/>
  <c r="G84" i="9"/>
  <c r="H84" i="9"/>
  <c r="G83" i="9"/>
  <c r="H83" i="9"/>
  <c r="G82" i="9"/>
  <c r="H82" i="9"/>
  <c r="G81" i="9"/>
  <c r="H81" i="9"/>
  <c r="G80" i="9"/>
  <c r="H80" i="9"/>
  <c r="G79" i="9"/>
  <c r="H79" i="9"/>
  <c r="G78" i="9"/>
  <c r="H78" i="9"/>
  <c r="G77" i="9"/>
  <c r="H77" i="9"/>
  <c r="G76" i="9"/>
  <c r="H76" i="9"/>
  <c r="G75" i="9"/>
  <c r="H75" i="9"/>
  <c r="G74" i="9"/>
  <c r="H74" i="9"/>
  <c r="G73" i="9"/>
  <c r="H73" i="9"/>
  <c r="G72" i="9"/>
  <c r="H72" i="9"/>
  <c r="G71" i="9"/>
  <c r="H71" i="9"/>
  <c r="B87" i="10"/>
  <c r="C87" i="10"/>
  <c r="D87" i="10"/>
  <c r="E87" i="10"/>
  <c r="F87" i="10"/>
  <c r="G87" i="5"/>
  <c r="G87" i="10"/>
  <c r="H87" i="5"/>
  <c r="H87" i="10"/>
  <c r="J87" i="10"/>
  <c r="K87" i="10"/>
  <c r="X87" i="10"/>
  <c r="Y87" i="10"/>
  <c r="Z87" i="10"/>
  <c r="AA87" i="10"/>
  <c r="AB87" i="10"/>
  <c r="AC87" i="10"/>
  <c r="AD87" i="10"/>
  <c r="AE87" i="10"/>
  <c r="AF87" i="10"/>
  <c r="B88" i="10"/>
  <c r="C88" i="10"/>
  <c r="D88" i="10"/>
  <c r="E88" i="10"/>
  <c r="F88" i="10"/>
  <c r="G88" i="5"/>
  <c r="G88" i="10"/>
  <c r="H88" i="5"/>
  <c r="H88" i="10"/>
  <c r="J88" i="10"/>
  <c r="K88" i="10"/>
  <c r="X88" i="10"/>
  <c r="Y88" i="10"/>
  <c r="Z88" i="10"/>
  <c r="AA88" i="10"/>
  <c r="AB88" i="10"/>
  <c r="AC88" i="10"/>
  <c r="AD88" i="10"/>
  <c r="AE88" i="10"/>
  <c r="AF88" i="10"/>
  <c r="B72" i="10"/>
  <c r="C72" i="10"/>
  <c r="D72" i="10"/>
  <c r="E72" i="10"/>
  <c r="F72" i="10"/>
  <c r="G72" i="5"/>
  <c r="G72" i="10"/>
  <c r="H72" i="5"/>
  <c r="H72" i="10"/>
  <c r="J72" i="10"/>
  <c r="K72" i="10"/>
  <c r="AD72" i="10"/>
  <c r="AE72" i="10"/>
  <c r="AF72" i="10"/>
  <c r="B73" i="10"/>
  <c r="C73" i="10"/>
  <c r="D73" i="10"/>
  <c r="E73" i="10"/>
  <c r="F73" i="10"/>
  <c r="G73" i="5"/>
  <c r="G73" i="10"/>
  <c r="H73" i="5"/>
  <c r="H73" i="10"/>
  <c r="J73" i="10"/>
  <c r="K73" i="10"/>
  <c r="AD73" i="10"/>
  <c r="AE73" i="10"/>
  <c r="AF73" i="10"/>
  <c r="B74" i="10"/>
  <c r="C74" i="10"/>
  <c r="D74" i="10"/>
  <c r="E74" i="10"/>
  <c r="F74" i="10"/>
  <c r="G74" i="5"/>
  <c r="G74" i="10"/>
  <c r="H74" i="5"/>
  <c r="H74" i="10"/>
  <c r="J74" i="10"/>
  <c r="K74" i="10"/>
  <c r="AD74" i="10"/>
  <c r="AE74" i="10"/>
  <c r="AF74" i="10"/>
  <c r="B75" i="10"/>
  <c r="C75" i="10"/>
  <c r="D75" i="10"/>
  <c r="E75" i="10"/>
  <c r="F75" i="10"/>
  <c r="G75" i="5"/>
  <c r="G75" i="10"/>
  <c r="H75" i="5"/>
  <c r="H75" i="10"/>
  <c r="J75" i="10"/>
  <c r="K75" i="10"/>
  <c r="AD75" i="10"/>
  <c r="AE75" i="10"/>
  <c r="AF75" i="10"/>
  <c r="B76" i="10"/>
  <c r="C76" i="10"/>
  <c r="D76" i="10"/>
  <c r="E76" i="10"/>
  <c r="F76" i="10"/>
  <c r="G76" i="5"/>
  <c r="G76" i="10"/>
  <c r="H76" i="5"/>
  <c r="H76" i="10"/>
  <c r="J76" i="10"/>
  <c r="K76" i="10"/>
  <c r="AD76" i="10"/>
  <c r="AE76" i="10"/>
  <c r="AF76" i="10"/>
  <c r="B77" i="10"/>
  <c r="C77" i="10"/>
  <c r="D77" i="10"/>
  <c r="E77" i="10"/>
  <c r="F77" i="10"/>
  <c r="G77" i="5"/>
  <c r="G77" i="10"/>
  <c r="H77" i="5"/>
  <c r="H77" i="10"/>
  <c r="J77" i="10"/>
  <c r="K77" i="10"/>
  <c r="X77" i="10"/>
  <c r="Y77" i="10"/>
  <c r="Z77" i="10"/>
  <c r="AA77" i="10"/>
  <c r="AB77" i="10"/>
  <c r="AC77" i="10"/>
  <c r="AD77" i="10"/>
  <c r="AE77" i="10"/>
  <c r="AF77" i="10"/>
  <c r="B78" i="10"/>
  <c r="C78" i="10"/>
  <c r="D78" i="10"/>
  <c r="E78" i="10"/>
  <c r="F78" i="10"/>
  <c r="G78" i="5"/>
  <c r="G78" i="10"/>
  <c r="H78" i="5"/>
  <c r="H78" i="10"/>
  <c r="J78" i="10"/>
  <c r="K78" i="10"/>
  <c r="X78" i="10"/>
  <c r="Y78" i="10"/>
  <c r="Z78" i="10"/>
  <c r="AA78" i="10"/>
  <c r="AB78" i="10"/>
  <c r="AC78" i="10"/>
  <c r="AD78" i="10"/>
  <c r="AE78" i="10"/>
  <c r="AF78" i="10"/>
  <c r="B79" i="10"/>
  <c r="C79" i="10"/>
  <c r="D79" i="10"/>
  <c r="E79" i="10"/>
  <c r="F79" i="10"/>
  <c r="G79" i="5"/>
  <c r="G79" i="10"/>
  <c r="H79" i="5"/>
  <c r="H79" i="10"/>
  <c r="J79" i="10"/>
  <c r="K79" i="10"/>
  <c r="X79" i="10"/>
  <c r="Y79" i="10"/>
  <c r="Z79" i="10"/>
  <c r="AA79" i="10"/>
  <c r="AB79" i="10"/>
  <c r="AC79" i="10"/>
  <c r="AD79" i="10"/>
  <c r="AE79" i="10"/>
  <c r="AF79" i="10"/>
  <c r="B80" i="10"/>
  <c r="C80" i="10"/>
  <c r="D80" i="10"/>
  <c r="E80" i="10"/>
  <c r="F80" i="10"/>
  <c r="G80" i="5"/>
  <c r="G80" i="10"/>
  <c r="H80" i="5"/>
  <c r="H80" i="10"/>
  <c r="J80" i="10"/>
  <c r="K80" i="10"/>
  <c r="X80" i="10"/>
  <c r="Y80" i="10"/>
  <c r="Z80" i="10"/>
  <c r="AA80" i="10"/>
  <c r="AB80" i="10"/>
  <c r="AC80" i="10"/>
  <c r="AD80" i="10"/>
  <c r="AE80" i="10"/>
  <c r="AF80" i="10"/>
  <c r="B81" i="10"/>
  <c r="C81" i="10"/>
  <c r="D81" i="10"/>
  <c r="E81" i="10"/>
  <c r="F81" i="10"/>
  <c r="G81" i="5"/>
  <c r="G81" i="10"/>
  <c r="H81" i="5"/>
  <c r="H81" i="10"/>
  <c r="J81" i="10"/>
  <c r="K81" i="10"/>
  <c r="X81" i="10"/>
  <c r="Y81" i="10"/>
  <c r="Z81" i="10"/>
  <c r="AA81" i="10"/>
  <c r="AB81" i="10"/>
  <c r="AC81" i="10"/>
  <c r="AD81" i="10"/>
  <c r="AE81" i="10"/>
  <c r="AF81" i="10"/>
  <c r="B82" i="10"/>
  <c r="C82" i="10"/>
  <c r="D82" i="10"/>
  <c r="E82" i="10"/>
  <c r="F82" i="10"/>
  <c r="G82" i="5"/>
  <c r="G82" i="10"/>
  <c r="H82" i="5"/>
  <c r="H82" i="10"/>
  <c r="J82" i="10"/>
  <c r="K82" i="10"/>
  <c r="X82" i="10"/>
  <c r="Y82" i="10"/>
  <c r="Z82" i="10"/>
  <c r="AA82" i="10"/>
  <c r="AB82" i="10"/>
  <c r="AC82" i="10"/>
  <c r="AD82" i="10"/>
  <c r="AE82" i="10"/>
  <c r="AF82" i="10"/>
  <c r="B83" i="10"/>
  <c r="C83" i="10"/>
  <c r="D83" i="10"/>
  <c r="E83" i="10"/>
  <c r="F83" i="10"/>
  <c r="G83" i="5"/>
  <c r="G83" i="10"/>
  <c r="H83" i="5"/>
  <c r="H83" i="10"/>
  <c r="J83" i="10"/>
  <c r="K83" i="10"/>
  <c r="X83" i="10"/>
  <c r="Y83" i="10"/>
  <c r="Z83" i="10"/>
  <c r="AA83" i="10"/>
  <c r="AB83" i="10"/>
  <c r="AC83" i="10"/>
  <c r="AD83" i="10"/>
  <c r="AE83" i="10"/>
  <c r="AF83" i="10"/>
  <c r="B84" i="10"/>
  <c r="C84" i="10"/>
  <c r="D84" i="10"/>
  <c r="E84" i="10"/>
  <c r="F84" i="10"/>
  <c r="G84" i="5"/>
  <c r="G84" i="10"/>
  <c r="H84" i="5"/>
  <c r="H84" i="10"/>
  <c r="J84" i="10"/>
  <c r="K84" i="10"/>
  <c r="X84" i="10"/>
  <c r="Y84" i="10"/>
  <c r="Z84" i="10"/>
  <c r="AA84" i="10"/>
  <c r="AB84" i="10"/>
  <c r="AC84" i="10"/>
  <c r="AD84" i="10"/>
  <c r="AE84" i="10"/>
  <c r="AF84" i="10"/>
  <c r="B85" i="10"/>
  <c r="C85" i="10"/>
  <c r="D85" i="10"/>
  <c r="E85" i="10"/>
  <c r="F85" i="10"/>
  <c r="G85" i="5"/>
  <c r="G85" i="10"/>
  <c r="H85" i="5"/>
  <c r="H85" i="10"/>
  <c r="J85" i="10"/>
  <c r="K85" i="10"/>
  <c r="X85" i="10"/>
  <c r="Y85" i="10"/>
  <c r="Z85" i="10"/>
  <c r="AA85" i="10"/>
  <c r="AB85" i="10"/>
  <c r="AC85" i="10"/>
  <c r="AD85" i="10"/>
  <c r="AE85" i="10"/>
  <c r="AF85" i="10"/>
  <c r="B86" i="10"/>
  <c r="C86" i="10"/>
  <c r="D86" i="10"/>
  <c r="E86" i="10"/>
  <c r="F86" i="10"/>
  <c r="G86" i="5"/>
  <c r="G86" i="10"/>
  <c r="H86" i="5"/>
  <c r="H86" i="10"/>
  <c r="J86" i="10"/>
  <c r="K86" i="10"/>
  <c r="X86" i="10"/>
  <c r="Y86" i="10"/>
  <c r="Z86" i="10"/>
  <c r="AA86" i="10"/>
  <c r="AB86" i="10"/>
  <c r="AC86" i="10"/>
  <c r="AD86" i="10"/>
  <c r="AE86" i="10"/>
  <c r="AF86" i="10"/>
  <c r="AF71" i="10"/>
  <c r="AE71" i="10"/>
  <c r="AD71" i="10"/>
  <c r="K71" i="10"/>
  <c r="J71" i="10"/>
  <c r="G71" i="5"/>
  <c r="H71" i="5"/>
  <c r="H71" i="10"/>
  <c r="G71" i="10"/>
  <c r="F71" i="10"/>
  <c r="E71" i="10"/>
  <c r="D71" i="10"/>
  <c r="C71" i="10"/>
  <c r="B71" i="10"/>
  <c r="E3" i="10"/>
  <c r="F3" i="10"/>
  <c r="E4" i="10"/>
  <c r="F4" i="10"/>
  <c r="E5" i="10"/>
  <c r="F5" i="10"/>
  <c r="E6" i="10"/>
  <c r="F6" i="10"/>
  <c r="E7" i="10"/>
  <c r="F7" i="10"/>
  <c r="E8" i="10"/>
  <c r="F8" i="10"/>
  <c r="E9" i="10"/>
  <c r="F9" i="10"/>
  <c r="E10" i="10"/>
  <c r="F10" i="10"/>
  <c r="E11" i="10"/>
  <c r="F11" i="10"/>
  <c r="E12" i="10"/>
  <c r="F12" i="10"/>
  <c r="E13" i="10"/>
  <c r="F13" i="10"/>
  <c r="E14" i="10"/>
  <c r="F14" i="10"/>
  <c r="E15" i="10"/>
  <c r="F15" i="10"/>
  <c r="E16" i="10"/>
  <c r="F16" i="10"/>
  <c r="E17" i="10"/>
  <c r="F17" i="10"/>
  <c r="E18" i="10"/>
  <c r="F18" i="10"/>
  <c r="E19" i="10"/>
  <c r="F19" i="10"/>
  <c r="E20" i="10"/>
  <c r="F20" i="10"/>
  <c r="E21" i="10"/>
  <c r="F21" i="10"/>
  <c r="E22" i="10"/>
  <c r="F22" i="10"/>
  <c r="E23" i="10"/>
  <c r="F23" i="10"/>
  <c r="E24" i="10"/>
  <c r="F24" i="10"/>
  <c r="E25" i="10"/>
  <c r="F25" i="10"/>
  <c r="E26" i="10"/>
  <c r="F26" i="10"/>
  <c r="E27" i="10"/>
  <c r="F27" i="10"/>
  <c r="E28" i="10"/>
  <c r="F28" i="10"/>
  <c r="E29" i="10"/>
  <c r="F29" i="10"/>
  <c r="E30" i="10"/>
  <c r="F30" i="10"/>
  <c r="E31" i="10"/>
  <c r="F31" i="10"/>
  <c r="E32" i="10"/>
  <c r="F32" i="10"/>
  <c r="E33" i="10"/>
  <c r="F33" i="10"/>
  <c r="E34" i="10"/>
  <c r="F34" i="10"/>
  <c r="E35" i="10"/>
  <c r="F35" i="10"/>
  <c r="E36" i="10"/>
  <c r="F36" i="10"/>
  <c r="E37" i="10"/>
  <c r="F37" i="10"/>
  <c r="E38" i="10"/>
  <c r="F38" i="10"/>
  <c r="E39" i="10"/>
  <c r="F39" i="10"/>
  <c r="E40" i="10"/>
  <c r="F40" i="10"/>
  <c r="E41" i="10"/>
  <c r="F41" i="10"/>
  <c r="E42" i="10"/>
  <c r="F42" i="10"/>
  <c r="E43" i="10"/>
  <c r="F43" i="10"/>
  <c r="E44" i="10"/>
  <c r="F44" i="10"/>
  <c r="E45" i="10"/>
  <c r="F45" i="10"/>
  <c r="E46" i="10"/>
  <c r="F46" i="10"/>
  <c r="E47" i="10"/>
  <c r="F47" i="10"/>
  <c r="E48" i="10"/>
  <c r="F48" i="10"/>
  <c r="E49" i="10"/>
  <c r="F49" i="10"/>
  <c r="E50" i="10"/>
  <c r="F50" i="10"/>
  <c r="E51" i="10"/>
  <c r="F51" i="10"/>
  <c r="E52" i="10"/>
  <c r="F52" i="10"/>
  <c r="E53" i="10"/>
  <c r="F53" i="10"/>
  <c r="E54" i="10"/>
  <c r="F54" i="10"/>
  <c r="E55" i="10"/>
  <c r="F55" i="10"/>
  <c r="E56" i="10"/>
  <c r="F56" i="10"/>
  <c r="E57" i="10"/>
  <c r="F57" i="10"/>
  <c r="E58" i="10"/>
  <c r="F58" i="10"/>
  <c r="E59" i="10"/>
  <c r="F59" i="10"/>
  <c r="E60" i="10"/>
  <c r="F60" i="10"/>
  <c r="E61" i="10"/>
  <c r="F61" i="10"/>
  <c r="E62" i="10"/>
  <c r="F62" i="10"/>
  <c r="E63" i="10"/>
  <c r="F63" i="10"/>
  <c r="E64" i="10"/>
  <c r="F64" i="10"/>
  <c r="E65" i="10"/>
  <c r="F65" i="10"/>
  <c r="E66" i="10"/>
  <c r="F66" i="10"/>
  <c r="E67" i="10"/>
  <c r="F67" i="10"/>
  <c r="E68" i="10"/>
  <c r="F68" i="10"/>
  <c r="E69" i="10"/>
  <c r="F69" i="10"/>
  <c r="E70" i="10"/>
  <c r="F70" i="10"/>
  <c r="F2" i="10"/>
  <c r="E2" i="10"/>
  <c r="M51" i="5"/>
  <c r="O51" i="5"/>
  <c r="L51" i="10"/>
  <c r="M51" i="10"/>
  <c r="N51" i="10"/>
  <c r="O51" i="10"/>
  <c r="P51" i="10"/>
  <c r="Q51" i="10"/>
  <c r="R51" i="10"/>
  <c r="S51" i="10"/>
  <c r="T51" i="10"/>
  <c r="U51" i="10"/>
  <c r="V51" i="10"/>
  <c r="W51" i="10"/>
  <c r="M52" i="5"/>
  <c r="O52" i="5"/>
  <c r="L52" i="10"/>
  <c r="M52" i="10"/>
  <c r="N52" i="10"/>
  <c r="O52" i="10"/>
  <c r="P52" i="10"/>
  <c r="Q52" i="10"/>
  <c r="R52" i="10"/>
  <c r="S52" i="10"/>
  <c r="T52" i="10"/>
  <c r="U52" i="10"/>
  <c r="V52" i="10"/>
  <c r="W52" i="10"/>
  <c r="M53" i="5"/>
  <c r="O53" i="5"/>
  <c r="L53" i="10"/>
  <c r="M53" i="10"/>
  <c r="N53" i="10"/>
  <c r="O53" i="10"/>
  <c r="P53" i="10"/>
  <c r="Q53" i="10"/>
  <c r="R53" i="10"/>
  <c r="S53" i="10"/>
  <c r="T53" i="10"/>
  <c r="U53" i="10"/>
  <c r="V53" i="10"/>
  <c r="W53" i="10"/>
  <c r="M54" i="5"/>
  <c r="O54" i="5"/>
  <c r="L54" i="10"/>
  <c r="M54" i="10"/>
  <c r="N54" i="10"/>
  <c r="O54" i="10"/>
  <c r="P54" i="10"/>
  <c r="Q54" i="10"/>
  <c r="R54" i="10"/>
  <c r="S54" i="10"/>
  <c r="T54" i="10"/>
  <c r="U54" i="10"/>
  <c r="V54" i="10"/>
  <c r="W54" i="10"/>
  <c r="M55" i="5"/>
  <c r="O55" i="5"/>
  <c r="L55" i="10"/>
  <c r="M55" i="10"/>
  <c r="N55" i="10"/>
  <c r="O55" i="10"/>
  <c r="P55" i="10"/>
  <c r="Q55" i="10"/>
  <c r="R55" i="10"/>
  <c r="S55" i="10"/>
  <c r="T55" i="10"/>
  <c r="U55" i="10"/>
  <c r="V55" i="10"/>
  <c r="W55" i="10"/>
  <c r="M56" i="5"/>
  <c r="O56" i="5"/>
  <c r="L56" i="10"/>
  <c r="M56" i="10"/>
  <c r="N56" i="10"/>
  <c r="O56" i="10"/>
  <c r="P56" i="10"/>
  <c r="Q56" i="10"/>
  <c r="R56" i="10"/>
  <c r="S56" i="10"/>
  <c r="T56" i="10"/>
  <c r="U56" i="10"/>
  <c r="V56" i="10"/>
  <c r="W56" i="10"/>
  <c r="M50" i="5"/>
  <c r="O50" i="5"/>
  <c r="W50" i="10"/>
  <c r="V50" i="10"/>
  <c r="U50" i="10"/>
  <c r="T50" i="10"/>
  <c r="S50" i="10"/>
  <c r="R50" i="10"/>
  <c r="Q50" i="10"/>
  <c r="P50" i="10"/>
  <c r="O50" i="10"/>
  <c r="N50" i="10"/>
  <c r="M50" i="10"/>
  <c r="L50" i="10"/>
  <c r="B69" i="10"/>
  <c r="C69" i="10"/>
  <c r="D69" i="10"/>
  <c r="G69" i="5"/>
  <c r="G69" i="10"/>
  <c r="H69" i="5"/>
  <c r="H69" i="10"/>
  <c r="J69" i="10"/>
  <c r="M69" i="5"/>
  <c r="K69" i="10"/>
  <c r="O69" i="5"/>
  <c r="X69" i="10"/>
  <c r="Y69" i="10"/>
  <c r="Z69" i="10"/>
  <c r="AA69" i="10"/>
  <c r="AB69" i="10"/>
  <c r="AC69" i="10"/>
  <c r="AD69" i="10"/>
  <c r="AE69" i="10"/>
  <c r="AF69" i="10"/>
  <c r="AG69" i="10"/>
  <c r="B70" i="10"/>
  <c r="C70" i="10"/>
  <c r="D70" i="10"/>
  <c r="G70" i="5"/>
  <c r="G70" i="10"/>
  <c r="H70" i="5"/>
  <c r="H70" i="10"/>
  <c r="J70" i="10"/>
  <c r="M70" i="5"/>
  <c r="K70" i="10"/>
  <c r="O70" i="5"/>
  <c r="X70" i="10"/>
  <c r="Y70" i="10"/>
  <c r="Z70" i="10"/>
  <c r="AA70" i="10"/>
  <c r="AB70" i="10"/>
  <c r="AC70" i="10"/>
  <c r="AD70" i="10"/>
  <c r="AE70" i="10"/>
  <c r="AF70" i="10"/>
  <c r="AG70" i="10"/>
  <c r="B62" i="10"/>
  <c r="C62" i="10"/>
  <c r="D62" i="10"/>
  <c r="G62" i="5"/>
  <c r="G62" i="10"/>
  <c r="H62" i="5"/>
  <c r="H62" i="10"/>
  <c r="J62" i="10"/>
  <c r="M62" i="5"/>
  <c r="K62" i="10"/>
  <c r="O62" i="5"/>
  <c r="X62" i="10"/>
  <c r="Y62" i="10"/>
  <c r="Z62" i="10"/>
  <c r="AA62" i="10"/>
  <c r="AB62" i="10"/>
  <c r="AC62" i="10"/>
  <c r="AD62" i="10"/>
  <c r="AE62" i="10"/>
  <c r="AF62" i="10"/>
  <c r="AG62" i="10"/>
  <c r="B63" i="10"/>
  <c r="C63" i="10"/>
  <c r="D63" i="10"/>
  <c r="G63" i="5"/>
  <c r="G63" i="10"/>
  <c r="H63" i="5"/>
  <c r="H63" i="10"/>
  <c r="J63" i="10"/>
  <c r="M63" i="5"/>
  <c r="K63" i="10"/>
  <c r="O63" i="5"/>
  <c r="X63" i="10"/>
  <c r="Y63" i="10"/>
  <c r="Z63" i="10"/>
  <c r="AA63" i="10"/>
  <c r="AB63" i="10"/>
  <c r="AC63" i="10"/>
  <c r="AD63" i="10"/>
  <c r="AE63" i="10"/>
  <c r="AF63" i="10"/>
  <c r="AG63" i="10"/>
  <c r="B64" i="10"/>
  <c r="C64" i="10"/>
  <c r="D64" i="10"/>
  <c r="G64" i="5"/>
  <c r="G64" i="10"/>
  <c r="H64" i="5"/>
  <c r="H64" i="10"/>
  <c r="J64" i="10"/>
  <c r="M64" i="5"/>
  <c r="K64" i="10"/>
  <c r="O64" i="5"/>
  <c r="X64" i="10"/>
  <c r="Y64" i="10"/>
  <c r="Z64" i="10"/>
  <c r="AA64" i="10"/>
  <c r="AB64" i="10"/>
  <c r="AC64" i="10"/>
  <c r="AD64" i="10"/>
  <c r="AE64" i="10"/>
  <c r="AF64" i="10"/>
  <c r="AG64" i="10"/>
  <c r="B65" i="10"/>
  <c r="C65" i="10"/>
  <c r="D65" i="10"/>
  <c r="G65" i="5"/>
  <c r="G65" i="10"/>
  <c r="H65" i="5"/>
  <c r="H65" i="10"/>
  <c r="J65" i="10"/>
  <c r="M65" i="5"/>
  <c r="K65" i="10"/>
  <c r="O65" i="5"/>
  <c r="X65" i="10"/>
  <c r="Y65" i="10"/>
  <c r="Z65" i="10"/>
  <c r="AA65" i="10"/>
  <c r="AB65" i="10"/>
  <c r="AC65" i="10"/>
  <c r="AD65" i="10"/>
  <c r="AE65" i="10"/>
  <c r="AF65" i="10"/>
  <c r="AG65" i="10"/>
  <c r="B66" i="10"/>
  <c r="C66" i="10"/>
  <c r="D66" i="10"/>
  <c r="G66" i="5"/>
  <c r="G66" i="10"/>
  <c r="H66" i="5"/>
  <c r="H66" i="10"/>
  <c r="J66" i="10"/>
  <c r="M66" i="5"/>
  <c r="K66" i="10"/>
  <c r="O66" i="5"/>
  <c r="X66" i="10"/>
  <c r="Y66" i="10"/>
  <c r="Z66" i="10"/>
  <c r="AA66" i="10"/>
  <c r="AB66" i="10"/>
  <c r="AC66" i="10"/>
  <c r="AD66" i="10"/>
  <c r="AE66" i="10"/>
  <c r="AF66" i="10"/>
  <c r="AG66" i="10"/>
  <c r="B67" i="10"/>
  <c r="C67" i="10"/>
  <c r="D67" i="10"/>
  <c r="G67" i="5"/>
  <c r="G67" i="10"/>
  <c r="H67" i="5"/>
  <c r="H67" i="10"/>
  <c r="J67" i="10"/>
  <c r="M67" i="5"/>
  <c r="K67" i="10"/>
  <c r="O67" i="5"/>
  <c r="X67" i="10"/>
  <c r="Y67" i="10"/>
  <c r="Z67" i="10"/>
  <c r="AA67" i="10"/>
  <c r="AB67" i="10"/>
  <c r="AC67" i="10"/>
  <c r="AD67" i="10"/>
  <c r="AE67" i="10"/>
  <c r="AF67" i="10"/>
  <c r="AG67" i="10"/>
  <c r="B68" i="10"/>
  <c r="C68" i="10"/>
  <c r="D68" i="10"/>
  <c r="G68" i="5"/>
  <c r="G68" i="10"/>
  <c r="H68" i="5"/>
  <c r="H68" i="10"/>
  <c r="J68" i="10"/>
  <c r="M68" i="5"/>
  <c r="K68" i="10"/>
  <c r="O68" i="5"/>
  <c r="X68" i="10"/>
  <c r="Y68" i="10"/>
  <c r="Z68" i="10"/>
  <c r="AA68" i="10"/>
  <c r="AB68" i="10"/>
  <c r="AC68" i="10"/>
  <c r="AD68" i="10"/>
  <c r="AE68" i="10"/>
  <c r="AF68" i="10"/>
  <c r="AG68" i="10"/>
  <c r="B51" i="10"/>
  <c r="C51" i="10"/>
  <c r="D51" i="10"/>
  <c r="G51" i="5"/>
  <c r="G51" i="10"/>
  <c r="H51" i="5"/>
  <c r="H51" i="10"/>
  <c r="J51" i="10"/>
  <c r="K51" i="10"/>
  <c r="AD51" i="10"/>
  <c r="AE51" i="10"/>
  <c r="AF51" i="10"/>
  <c r="AG51" i="10"/>
  <c r="B52" i="10"/>
  <c r="C52" i="10"/>
  <c r="D52" i="10"/>
  <c r="G52" i="5"/>
  <c r="G52" i="10"/>
  <c r="H52" i="5"/>
  <c r="H52" i="10"/>
  <c r="J52" i="10"/>
  <c r="K52" i="10"/>
  <c r="AD52" i="10"/>
  <c r="AE52" i="10"/>
  <c r="AF52" i="10"/>
  <c r="AG52" i="10"/>
  <c r="B53" i="10"/>
  <c r="C53" i="10"/>
  <c r="D53" i="10"/>
  <c r="G53" i="5"/>
  <c r="G53" i="10"/>
  <c r="H53" i="5"/>
  <c r="H53" i="10"/>
  <c r="J53" i="10"/>
  <c r="K53" i="10"/>
  <c r="AD53" i="10"/>
  <c r="AE53" i="10"/>
  <c r="AF53" i="10"/>
  <c r="AG53" i="10"/>
  <c r="B54" i="10"/>
  <c r="C54" i="10"/>
  <c r="D54" i="10"/>
  <c r="G54" i="5"/>
  <c r="G54" i="10"/>
  <c r="H54" i="5"/>
  <c r="H54" i="10"/>
  <c r="J54" i="10"/>
  <c r="K54" i="10"/>
  <c r="AD54" i="10"/>
  <c r="AE54" i="10"/>
  <c r="AF54" i="10"/>
  <c r="AG54" i="10"/>
  <c r="B55" i="10"/>
  <c r="C55" i="10"/>
  <c r="D55" i="10"/>
  <c r="G55" i="5"/>
  <c r="G55" i="10"/>
  <c r="H55" i="5"/>
  <c r="H55" i="10"/>
  <c r="J55" i="10"/>
  <c r="K55" i="10"/>
  <c r="AD55" i="10"/>
  <c r="AE55" i="10"/>
  <c r="AF55" i="10"/>
  <c r="AG55" i="10"/>
  <c r="B56" i="10"/>
  <c r="C56" i="10"/>
  <c r="D56" i="10"/>
  <c r="G56" i="5"/>
  <c r="G56" i="10"/>
  <c r="H56" i="5"/>
  <c r="H56" i="10"/>
  <c r="J56" i="10"/>
  <c r="K56" i="10"/>
  <c r="AD56" i="10"/>
  <c r="AE56" i="10"/>
  <c r="AF56" i="10"/>
  <c r="AG56" i="10"/>
  <c r="B57" i="10"/>
  <c r="C57" i="10"/>
  <c r="D57" i="10"/>
  <c r="G57" i="5"/>
  <c r="G57" i="10"/>
  <c r="H57" i="5"/>
  <c r="H57" i="10"/>
  <c r="J57" i="10"/>
  <c r="M57" i="5"/>
  <c r="K57" i="10"/>
  <c r="O57" i="5"/>
  <c r="X57" i="10"/>
  <c r="Y57" i="10"/>
  <c r="Z57" i="10"/>
  <c r="AA57" i="10"/>
  <c r="AB57" i="10"/>
  <c r="AC57" i="10"/>
  <c r="AD57" i="10"/>
  <c r="AE57" i="10"/>
  <c r="AF57" i="10"/>
  <c r="AG57" i="10"/>
  <c r="B58" i="10"/>
  <c r="C58" i="10"/>
  <c r="D58" i="10"/>
  <c r="G58" i="5"/>
  <c r="G58" i="10"/>
  <c r="H58" i="5"/>
  <c r="H58" i="10"/>
  <c r="J58" i="10"/>
  <c r="M58" i="5"/>
  <c r="K58" i="10"/>
  <c r="O58" i="5"/>
  <c r="X58" i="10"/>
  <c r="Y58" i="10"/>
  <c r="Z58" i="10"/>
  <c r="AA58" i="10"/>
  <c r="AB58" i="10"/>
  <c r="AC58" i="10"/>
  <c r="AD58" i="10"/>
  <c r="AE58" i="10"/>
  <c r="AF58" i="10"/>
  <c r="AG58" i="10"/>
  <c r="B59" i="10"/>
  <c r="C59" i="10"/>
  <c r="D59" i="10"/>
  <c r="G59" i="5"/>
  <c r="G59" i="10"/>
  <c r="H59" i="5"/>
  <c r="H59" i="10"/>
  <c r="J59" i="10"/>
  <c r="M59" i="5"/>
  <c r="K59" i="10"/>
  <c r="O59" i="5"/>
  <c r="X59" i="10"/>
  <c r="Y59" i="10"/>
  <c r="Z59" i="10"/>
  <c r="AA59" i="10"/>
  <c r="AB59" i="10"/>
  <c r="AC59" i="10"/>
  <c r="AD59" i="10"/>
  <c r="AE59" i="10"/>
  <c r="AF59" i="10"/>
  <c r="AG59" i="10"/>
  <c r="B60" i="10"/>
  <c r="C60" i="10"/>
  <c r="D60" i="10"/>
  <c r="G60" i="5"/>
  <c r="G60" i="10"/>
  <c r="H60" i="5"/>
  <c r="H60" i="10"/>
  <c r="J60" i="10"/>
  <c r="M60" i="5"/>
  <c r="K60" i="10"/>
  <c r="O60" i="5"/>
  <c r="X60" i="10"/>
  <c r="Y60" i="10"/>
  <c r="Z60" i="10"/>
  <c r="AA60" i="10"/>
  <c r="AB60" i="10"/>
  <c r="AC60" i="10"/>
  <c r="AD60" i="10"/>
  <c r="AE60" i="10"/>
  <c r="AF60" i="10"/>
  <c r="AG60" i="10"/>
  <c r="B61" i="10"/>
  <c r="C61" i="10"/>
  <c r="D61" i="10"/>
  <c r="G61" i="5"/>
  <c r="G61" i="10"/>
  <c r="H61" i="5"/>
  <c r="H61" i="10"/>
  <c r="J61" i="10"/>
  <c r="M61" i="5"/>
  <c r="K61" i="10"/>
  <c r="O61" i="5"/>
  <c r="X61" i="10"/>
  <c r="Y61" i="10"/>
  <c r="Z61" i="10"/>
  <c r="AA61" i="10"/>
  <c r="AB61" i="10"/>
  <c r="AC61" i="10"/>
  <c r="AD61" i="10"/>
  <c r="AE61" i="10"/>
  <c r="AF61" i="10"/>
  <c r="AG61" i="10"/>
  <c r="AG50" i="10"/>
  <c r="AF50" i="10"/>
  <c r="AE50" i="10"/>
  <c r="AD50" i="10"/>
  <c r="K50" i="10"/>
  <c r="J50" i="10"/>
  <c r="G50" i="5"/>
  <c r="H50" i="5"/>
  <c r="H50" i="10"/>
  <c r="G50" i="10"/>
  <c r="D50" i="10"/>
  <c r="C50" i="10"/>
  <c r="B50" i="10"/>
  <c r="G51" i="9"/>
  <c r="H51" i="9"/>
  <c r="G52" i="9"/>
  <c r="H52" i="9"/>
  <c r="G53" i="9"/>
  <c r="H53" i="9"/>
  <c r="G54" i="9"/>
  <c r="H54" i="9"/>
  <c r="G55" i="9"/>
  <c r="H55" i="9"/>
  <c r="G56" i="9"/>
  <c r="H56" i="9"/>
  <c r="G57" i="9"/>
  <c r="H57" i="9"/>
  <c r="G58" i="9"/>
  <c r="H58" i="9"/>
  <c r="G59" i="9"/>
  <c r="H59" i="9"/>
  <c r="G60" i="9"/>
  <c r="H60" i="9"/>
  <c r="G61" i="9"/>
  <c r="H61" i="9"/>
  <c r="G62" i="9"/>
  <c r="H62" i="9"/>
  <c r="G63" i="9"/>
  <c r="H63" i="9"/>
  <c r="G64" i="9"/>
  <c r="H64" i="9"/>
  <c r="G65" i="9"/>
  <c r="H65" i="9"/>
  <c r="G66" i="9"/>
  <c r="H66" i="9"/>
  <c r="G67" i="9"/>
  <c r="H67" i="9"/>
  <c r="G68" i="9"/>
  <c r="H68" i="9"/>
  <c r="G69" i="9"/>
  <c r="H69" i="9"/>
  <c r="G70" i="9"/>
  <c r="H70" i="9"/>
  <c r="G50" i="9"/>
  <c r="H50" i="9"/>
  <c r="G2" i="5"/>
  <c r="G2" i="10"/>
  <c r="M21" i="5"/>
  <c r="O21" i="5"/>
  <c r="L21" i="10"/>
  <c r="M21" i="10"/>
  <c r="N21" i="10"/>
  <c r="O21" i="10"/>
  <c r="P21" i="10"/>
  <c r="Q21" i="10"/>
  <c r="R21" i="10"/>
  <c r="S21" i="10"/>
  <c r="T21" i="10"/>
  <c r="U21" i="10"/>
  <c r="V21" i="10"/>
  <c r="W21" i="10"/>
  <c r="M22" i="5"/>
  <c r="O22" i="5"/>
  <c r="L22" i="10"/>
  <c r="M22" i="10"/>
  <c r="N22" i="10"/>
  <c r="O22" i="10"/>
  <c r="P22" i="10"/>
  <c r="Q22" i="10"/>
  <c r="R22" i="10"/>
  <c r="S22" i="10"/>
  <c r="T22" i="10"/>
  <c r="U22" i="10"/>
  <c r="V22" i="10"/>
  <c r="W22" i="10"/>
  <c r="M23" i="5"/>
  <c r="O23" i="5"/>
  <c r="L23" i="10"/>
  <c r="M23" i="10"/>
  <c r="N23" i="10"/>
  <c r="O23" i="10"/>
  <c r="P23" i="10"/>
  <c r="Q23" i="10"/>
  <c r="R23" i="10"/>
  <c r="S23" i="10"/>
  <c r="T23" i="10"/>
  <c r="U23" i="10"/>
  <c r="V23" i="10"/>
  <c r="W23" i="10"/>
  <c r="M24" i="5"/>
  <c r="O24" i="5"/>
  <c r="L24" i="10"/>
  <c r="M24" i="10"/>
  <c r="N24" i="10"/>
  <c r="O24" i="10"/>
  <c r="P24" i="10"/>
  <c r="Q24" i="10"/>
  <c r="R24" i="10"/>
  <c r="S24" i="10"/>
  <c r="T24" i="10"/>
  <c r="U24" i="10"/>
  <c r="V24" i="10"/>
  <c r="W24" i="10"/>
  <c r="M25" i="5"/>
  <c r="O25" i="5"/>
  <c r="L25" i="10"/>
  <c r="M25" i="10"/>
  <c r="N25" i="10"/>
  <c r="O25" i="10"/>
  <c r="P25" i="10"/>
  <c r="Q25" i="10"/>
  <c r="R25" i="10"/>
  <c r="S25" i="10"/>
  <c r="T25" i="10"/>
  <c r="U25" i="10"/>
  <c r="V25" i="10"/>
  <c r="W25" i="10"/>
  <c r="M26" i="5"/>
  <c r="O26" i="5"/>
  <c r="L26" i="10"/>
  <c r="M26" i="10"/>
  <c r="N26" i="10"/>
  <c r="O26" i="10"/>
  <c r="P26" i="10"/>
  <c r="Q26" i="10"/>
  <c r="R26" i="10"/>
  <c r="S26" i="10"/>
  <c r="T26" i="10"/>
  <c r="U26" i="10"/>
  <c r="V26" i="10"/>
  <c r="W26" i="10"/>
  <c r="M27" i="5"/>
  <c r="O27" i="5"/>
  <c r="L27" i="10"/>
  <c r="M27" i="10"/>
  <c r="N27" i="10"/>
  <c r="O27" i="10"/>
  <c r="P27" i="10"/>
  <c r="Q27" i="10"/>
  <c r="R27" i="10"/>
  <c r="S27" i="10"/>
  <c r="T27" i="10"/>
  <c r="U27" i="10"/>
  <c r="V27" i="10"/>
  <c r="W27" i="10"/>
  <c r="M28" i="5"/>
  <c r="O28" i="5"/>
  <c r="L28" i="10"/>
  <c r="M28" i="10"/>
  <c r="N28" i="10"/>
  <c r="O28" i="10"/>
  <c r="P28" i="10"/>
  <c r="Q28" i="10"/>
  <c r="R28" i="10"/>
  <c r="S28" i="10"/>
  <c r="T28" i="10"/>
  <c r="U28" i="10"/>
  <c r="V28" i="10"/>
  <c r="W28" i="10"/>
  <c r="M29" i="5"/>
  <c r="O29" i="5"/>
  <c r="L29" i="10"/>
  <c r="M29" i="10"/>
  <c r="N29" i="10"/>
  <c r="O29" i="10"/>
  <c r="P29" i="10"/>
  <c r="Q29" i="10"/>
  <c r="R29" i="10"/>
  <c r="S29" i="10"/>
  <c r="T29" i="10"/>
  <c r="U29" i="10"/>
  <c r="V29" i="10"/>
  <c r="W29" i="10"/>
  <c r="M20" i="5"/>
  <c r="O20" i="5"/>
  <c r="W20" i="10"/>
  <c r="V20" i="10"/>
  <c r="U20" i="10"/>
  <c r="T20" i="10"/>
  <c r="S20" i="10"/>
  <c r="R20" i="10"/>
  <c r="Q20" i="10"/>
  <c r="P20" i="10"/>
  <c r="O20" i="10"/>
  <c r="N20" i="10"/>
  <c r="M20" i="10"/>
  <c r="L20" i="10"/>
  <c r="B46" i="10"/>
  <c r="C46" i="10"/>
  <c r="D46" i="10"/>
  <c r="G46" i="5"/>
  <c r="G46" i="10"/>
  <c r="H46" i="5"/>
  <c r="H46" i="10"/>
  <c r="J46" i="10"/>
  <c r="M46" i="5"/>
  <c r="K46" i="10"/>
  <c r="O46" i="5"/>
  <c r="X46" i="10"/>
  <c r="Y46" i="10"/>
  <c r="Z46" i="10"/>
  <c r="AA46" i="10"/>
  <c r="AB46" i="10"/>
  <c r="AC46" i="10"/>
  <c r="AD46" i="10"/>
  <c r="AE46" i="10"/>
  <c r="AF46" i="10"/>
  <c r="AG46" i="10"/>
  <c r="B47" i="10"/>
  <c r="C47" i="10"/>
  <c r="D47" i="10"/>
  <c r="G47" i="5"/>
  <c r="G47" i="10"/>
  <c r="H47" i="5"/>
  <c r="H47" i="10"/>
  <c r="J47" i="10"/>
  <c r="M47" i="5"/>
  <c r="K47" i="10"/>
  <c r="O47" i="5"/>
  <c r="X47" i="10"/>
  <c r="Y47" i="10"/>
  <c r="Z47" i="10"/>
  <c r="AA47" i="10"/>
  <c r="AB47" i="10"/>
  <c r="AC47" i="10"/>
  <c r="AD47" i="10"/>
  <c r="AE47" i="10"/>
  <c r="AF47" i="10"/>
  <c r="AG47" i="10"/>
  <c r="B48" i="10"/>
  <c r="C48" i="10"/>
  <c r="D48" i="10"/>
  <c r="G48" i="5"/>
  <c r="G48" i="10"/>
  <c r="H48" i="5"/>
  <c r="H48" i="10"/>
  <c r="J48" i="10"/>
  <c r="M48" i="5"/>
  <c r="K48" i="10"/>
  <c r="O48" i="5"/>
  <c r="X48" i="10"/>
  <c r="Y48" i="10"/>
  <c r="Z48" i="10"/>
  <c r="AA48" i="10"/>
  <c r="AB48" i="10"/>
  <c r="AC48" i="10"/>
  <c r="AD48" i="10"/>
  <c r="AE48" i="10"/>
  <c r="AF48" i="10"/>
  <c r="AG48" i="10"/>
  <c r="B49" i="10"/>
  <c r="C49" i="10"/>
  <c r="D49" i="10"/>
  <c r="G49" i="5"/>
  <c r="G49" i="10"/>
  <c r="H49" i="5"/>
  <c r="H49" i="10"/>
  <c r="J49" i="10"/>
  <c r="M49" i="5"/>
  <c r="K49" i="10"/>
  <c r="O49" i="5"/>
  <c r="X49" i="10"/>
  <c r="Y49" i="10"/>
  <c r="Z49" i="10"/>
  <c r="AA49" i="10"/>
  <c r="AB49" i="10"/>
  <c r="AC49" i="10"/>
  <c r="AD49" i="10"/>
  <c r="AE49" i="10"/>
  <c r="AF49" i="10"/>
  <c r="AG49" i="10"/>
  <c r="B42" i="10"/>
  <c r="C42" i="10"/>
  <c r="D42" i="10"/>
  <c r="G42" i="5"/>
  <c r="G42" i="10"/>
  <c r="H42" i="5"/>
  <c r="H42" i="10"/>
  <c r="J42" i="10"/>
  <c r="M42" i="5"/>
  <c r="K42" i="10"/>
  <c r="O42" i="5"/>
  <c r="X42" i="10"/>
  <c r="Y42" i="10"/>
  <c r="Z42" i="10"/>
  <c r="AA42" i="10"/>
  <c r="AB42" i="10"/>
  <c r="AC42" i="10"/>
  <c r="AD42" i="10"/>
  <c r="AE42" i="10"/>
  <c r="AF42" i="10"/>
  <c r="AG42" i="10"/>
  <c r="B43" i="10"/>
  <c r="C43" i="10"/>
  <c r="D43" i="10"/>
  <c r="G43" i="5"/>
  <c r="G43" i="10"/>
  <c r="H43" i="5"/>
  <c r="H43" i="10"/>
  <c r="J43" i="10"/>
  <c r="M43" i="5"/>
  <c r="K43" i="10"/>
  <c r="O43" i="5"/>
  <c r="X43" i="10"/>
  <c r="Y43" i="10"/>
  <c r="Z43" i="10"/>
  <c r="AA43" i="10"/>
  <c r="AB43" i="10"/>
  <c r="AC43" i="10"/>
  <c r="AD43" i="10"/>
  <c r="AE43" i="10"/>
  <c r="AF43" i="10"/>
  <c r="AG43" i="10"/>
  <c r="B44" i="10"/>
  <c r="C44" i="10"/>
  <c r="D44" i="10"/>
  <c r="G44" i="5"/>
  <c r="G44" i="10"/>
  <c r="H44" i="5"/>
  <c r="H44" i="10"/>
  <c r="J44" i="10"/>
  <c r="M44" i="5"/>
  <c r="K44" i="10"/>
  <c r="O44" i="5"/>
  <c r="X44" i="10"/>
  <c r="Y44" i="10"/>
  <c r="Z44" i="10"/>
  <c r="AA44" i="10"/>
  <c r="AB44" i="10"/>
  <c r="AC44" i="10"/>
  <c r="AD44" i="10"/>
  <c r="AE44" i="10"/>
  <c r="AF44" i="10"/>
  <c r="AG44" i="10"/>
  <c r="B45" i="10"/>
  <c r="C45" i="10"/>
  <c r="D45" i="10"/>
  <c r="G45" i="5"/>
  <c r="G45" i="10"/>
  <c r="H45" i="5"/>
  <c r="H45" i="10"/>
  <c r="J45" i="10"/>
  <c r="M45" i="5"/>
  <c r="K45" i="10"/>
  <c r="O45" i="5"/>
  <c r="X45" i="10"/>
  <c r="Y45" i="10"/>
  <c r="Z45" i="10"/>
  <c r="AA45" i="10"/>
  <c r="AB45" i="10"/>
  <c r="AC45" i="10"/>
  <c r="AD45" i="10"/>
  <c r="AE45" i="10"/>
  <c r="AF45" i="10"/>
  <c r="AG45" i="10"/>
  <c r="B33" i="10"/>
  <c r="C33" i="10"/>
  <c r="D33" i="10"/>
  <c r="G33" i="5"/>
  <c r="G33" i="10"/>
  <c r="H33" i="5"/>
  <c r="H33" i="10"/>
  <c r="J33" i="10"/>
  <c r="M33" i="5"/>
  <c r="K33" i="10"/>
  <c r="O33" i="5"/>
  <c r="X33" i="10"/>
  <c r="Y33" i="10"/>
  <c r="Z33" i="10"/>
  <c r="AA33" i="10"/>
  <c r="AB33" i="10"/>
  <c r="AC33" i="10"/>
  <c r="AD33" i="10"/>
  <c r="AE33" i="10"/>
  <c r="AF33" i="10"/>
  <c r="AG33" i="10"/>
  <c r="B34" i="10"/>
  <c r="C34" i="10"/>
  <c r="D34" i="10"/>
  <c r="G34" i="5"/>
  <c r="G34" i="10"/>
  <c r="H34" i="5"/>
  <c r="H34" i="10"/>
  <c r="J34" i="10"/>
  <c r="M34" i="5"/>
  <c r="K34" i="10"/>
  <c r="O34" i="5"/>
  <c r="X34" i="10"/>
  <c r="Y34" i="10"/>
  <c r="Z34" i="10"/>
  <c r="AA34" i="10"/>
  <c r="AB34" i="10"/>
  <c r="AC34" i="10"/>
  <c r="AD34" i="10"/>
  <c r="AE34" i="10"/>
  <c r="AF34" i="10"/>
  <c r="AG34" i="10"/>
  <c r="B35" i="10"/>
  <c r="C35" i="10"/>
  <c r="D35" i="10"/>
  <c r="G35" i="5"/>
  <c r="G35" i="10"/>
  <c r="H35" i="5"/>
  <c r="H35" i="10"/>
  <c r="J35" i="10"/>
  <c r="M35" i="5"/>
  <c r="K35" i="10"/>
  <c r="O35" i="5"/>
  <c r="X35" i="10"/>
  <c r="Y35" i="10"/>
  <c r="Z35" i="10"/>
  <c r="AA35" i="10"/>
  <c r="AB35" i="10"/>
  <c r="AC35" i="10"/>
  <c r="AD35" i="10"/>
  <c r="AE35" i="10"/>
  <c r="AF35" i="10"/>
  <c r="AG35" i="10"/>
  <c r="B36" i="10"/>
  <c r="C36" i="10"/>
  <c r="D36" i="10"/>
  <c r="G36" i="5"/>
  <c r="G36" i="10"/>
  <c r="H36" i="5"/>
  <c r="H36" i="10"/>
  <c r="J36" i="10"/>
  <c r="M36" i="5"/>
  <c r="K36" i="10"/>
  <c r="O36" i="5"/>
  <c r="X36" i="10"/>
  <c r="Y36" i="10"/>
  <c r="Z36" i="10"/>
  <c r="AA36" i="10"/>
  <c r="AB36" i="10"/>
  <c r="AC36" i="10"/>
  <c r="AD36" i="10"/>
  <c r="AE36" i="10"/>
  <c r="AF36" i="10"/>
  <c r="AG36" i="10"/>
  <c r="B37" i="10"/>
  <c r="C37" i="10"/>
  <c r="D37" i="10"/>
  <c r="G37" i="5"/>
  <c r="G37" i="10"/>
  <c r="H37" i="5"/>
  <c r="H37" i="10"/>
  <c r="J37" i="10"/>
  <c r="M37" i="5"/>
  <c r="K37" i="10"/>
  <c r="O37" i="5"/>
  <c r="X37" i="10"/>
  <c r="Y37" i="10"/>
  <c r="Z37" i="10"/>
  <c r="AA37" i="10"/>
  <c r="AB37" i="10"/>
  <c r="AC37" i="10"/>
  <c r="AD37" i="10"/>
  <c r="AE37" i="10"/>
  <c r="AF37" i="10"/>
  <c r="AG37" i="10"/>
  <c r="B38" i="10"/>
  <c r="C38" i="10"/>
  <c r="D38" i="10"/>
  <c r="G38" i="5"/>
  <c r="G38" i="10"/>
  <c r="H38" i="5"/>
  <c r="H38" i="10"/>
  <c r="J38" i="10"/>
  <c r="M38" i="5"/>
  <c r="K38" i="10"/>
  <c r="O38" i="5"/>
  <c r="X38" i="10"/>
  <c r="Y38" i="10"/>
  <c r="Z38" i="10"/>
  <c r="AA38" i="10"/>
  <c r="AB38" i="10"/>
  <c r="AC38" i="10"/>
  <c r="AD38" i="10"/>
  <c r="AE38" i="10"/>
  <c r="AF38" i="10"/>
  <c r="AG38" i="10"/>
  <c r="B39" i="10"/>
  <c r="C39" i="10"/>
  <c r="D39" i="10"/>
  <c r="G39" i="5"/>
  <c r="G39" i="10"/>
  <c r="H39" i="5"/>
  <c r="H39" i="10"/>
  <c r="J39" i="10"/>
  <c r="M39" i="5"/>
  <c r="K39" i="10"/>
  <c r="O39" i="5"/>
  <c r="X39" i="10"/>
  <c r="Y39" i="10"/>
  <c r="Z39" i="10"/>
  <c r="AA39" i="10"/>
  <c r="AB39" i="10"/>
  <c r="AC39" i="10"/>
  <c r="AD39" i="10"/>
  <c r="AE39" i="10"/>
  <c r="AF39" i="10"/>
  <c r="AG39" i="10"/>
  <c r="B40" i="10"/>
  <c r="C40" i="10"/>
  <c r="D40" i="10"/>
  <c r="G40" i="5"/>
  <c r="G40" i="10"/>
  <c r="H40" i="5"/>
  <c r="H40" i="10"/>
  <c r="J40" i="10"/>
  <c r="M40" i="5"/>
  <c r="K40" i="10"/>
  <c r="O40" i="5"/>
  <c r="X40" i="10"/>
  <c r="Y40" i="10"/>
  <c r="Z40" i="10"/>
  <c r="AA40" i="10"/>
  <c r="AB40" i="10"/>
  <c r="AC40" i="10"/>
  <c r="AD40" i="10"/>
  <c r="AE40" i="10"/>
  <c r="AF40" i="10"/>
  <c r="AG40" i="10"/>
  <c r="B41" i="10"/>
  <c r="C41" i="10"/>
  <c r="D41" i="10"/>
  <c r="G41" i="5"/>
  <c r="G41" i="10"/>
  <c r="H41" i="5"/>
  <c r="H41" i="10"/>
  <c r="J41" i="10"/>
  <c r="M41" i="5"/>
  <c r="K41" i="10"/>
  <c r="O41" i="5"/>
  <c r="X41" i="10"/>
  <c r="Y41" i="10"/>
  <c r="Z41" i="10"/>
  <c r="AA41" i="10"/>
  <c r="AB41" i="10"/>
  <c r="AC41" i="10"/>
  <c r="AD41" i="10"/>
  <c r="AE41" i="10"/>
  <c r="AF41" i="10"/>
  <c r="AG41" i="10"/>
  <c r="B21" i="10"/>
  <c r="C21" i="10"/>
  <c r="D21" i="10"/>
  <c r="G21" i="5"/>
  <c r="G21" i="10"/>
  <c r="H21" i="5"/>
  <c r="H21" i="10"/>
  <c r="J21" i="10"/>
  <c r="K21" i="10"/>
  <c r="AD21" i="10"/>
  <c r="AE21" i="10"/>
  <c r="AF21" i="10"/>
  <c r="AG21" i="10"/>
  <c r="B22" i="10"/>
  <c r="C22" i="10"/>
  <c r="D22" i="10"/>
  <c r="G22" i="5"/>
  <c r="G22" i="10"/>
  <c r="H22" i="5"/>
  <c r="H22" i="10"/>
  <c r="J22" i="10"/>
  <c r="K22" i="10"/>
  <c r="AD22" i="10"/>
  <c r="AE22" i="10"/>
  <c r="AF22" i="10"/>
  <c r="AG22" i="10"/>
  <c r="B23" i="10"/>
  <c r="C23" i="10"/>
  <c r="D23" i="10"/>
  <c r="G23" i="5"/>
  <c r="G23" i="10"/>
  <c r="H23" i="5"/>
  <c r="H23" i="10"/>
  <c r="J23" i="10"/>
  <c r="K23" i="10"/>
  <c r="AD23" i="10"/>
  <c r="AE23" i="10"/>
  <c r="AF23" i="10"/>
  <c r="AG23" i="10"/>
  <c r="B24" i="10"/>
  <c r="C24" i="10"/>
  <c r="D24" i="10"/>
  <c r="G24" i="5"/>
  <c r="G24" i="10"/>
  <c r="H24" i="5"/>
  <c r="H24" i="10"/>
  <c r="J24" i="10"/>
  <c r="K24" i="10"/>
  <c r="AD24" i="10"/>
  <c r="AE24" i="10"/>
  <c r="AF24" i="10"/>
  <c r="AG24" i="10"/>
  <c r="B25" i="10"/>
  <c r="C25" i="10"/>
  <c r="D25" i="10"/>
  <c r="G25" i="5"/>
  <c r="G25" i="10"/>
  <c r="H25" i="5"/>
  <c r="H25" i="10"/>
  <c r="J25" i="10"/>
  <c r="K25" i="10"/>
  <c r="AD25" i="10"/>
  <c r="AE25" i="10"/>
  <c r="AF25" i="10"/>
  <c r="AG25" i="10"/>
  <c r="B26" i="10"/>
  <c r="C26" i="10"/>
  <c r="D26" i="10"/>
  <c r="G26" i="5"/>
  <c r="G26" i="10"/>
  <c r="H26" i="5"/>
  <c r="H26" i="10"/>
  <c r="J26" i="10"/>
  <c r="K26" i="10"/>
  <c r="AD26" i="10"/>
  <c r="AE26" i="10"/>
  <c r="AF26" i="10"/>
  <c r="AG26" i="10"/>
  <c r="B27" i="10"/>
  <c r="C27" i="10"/>
  <c r="D27" i="10"/>
  <c r="G27" i="5"/>
  <c r="G27" i="10"/>
  <c r="H27" i="5"/>
  <c r="H27" i="10"/>
  <c r="J27" i="10"/>
  <c r="K27" i="10"/>
  <c r="AD27" i="10"/>
  <c r="AE27" i="10"/>
  <c r="AF27" i="10"/>
  <c r="AG27" i="10"/>
  <c r="B28" i="10"/>
  <c r="C28" i="10"/>
  <c r="D28" i="10"/>
  <c r="G28" i="5"/>
  <c r="G28" i="10"/>
  <c r="H28" i="5"/>
  <c r="H28" i="10"/>
  <c r="J28" i="10"/>
  <c r="K28" i="10"/>
  <c r="AD28" i="10"/>
  <c r="AE28" i="10"/>
  <c r="AF28" i="10"/>
  <c r="AG28" i="10"/>
  <c r="B29" i="10"/>
  <c r="C29" i="10"/>
  <c r="D29" i="10"/>
  <c r="G29" i="5"/>
  <c r="G29" i="10"/>
  <c r="H29" i="5"/>
  <c r="H29" i="10"/>
  <c r="J29" i="10"/>
  <c r="K29" i="10"/>
  <c r="AD29" i="10"/>
  <c r="AE29" i="10"/>
  <c r="AF29" i="10"/>
  <c r="AG29" i="10"/>
  <c r="B30" i="10"/>
  <c r="C30" i="10"/>
  <c r="D30" i="10"/>
  <c r="G30" i="5"/>
  <c r="G30" i="10"/>
  <c r="H30" i="5"/>
  <c r="H30" i="10"/>
  <c r="J30" i="10"/>
  <c r="M30" i="5"/>
  <c r="K30" i="10"/>
  <c r="O30" i="5"/>
  <c r="X30" i="10"/>
  <c r="Y30" i="10"/>
  <c r="Z30" i="10"/>
  <c r="AA30" i="10"/>
  <c r="AB30" i="10"/>
  <c r="AC30" i="10"/>
  <c r="AD30" i="10"/>
  <c r="AE30" i="10"/>
  <c r="AF30" i="10"/>
  <c r="AG30" i="10"/>
  <c r="B31" i="10"/>
  <c r="C31" i="10"/>
  <c r="D31" i="10"/>
  <c r="G31" i="5"/>
  <c r="G31" i="10"/>
  <c r="H31" i="5"/>
  <c r="H31" i="10"/>
  <c r="J31" i="10"/>
  <c r="M31" i="5"/>
  <c r="K31" i="10"/>
  <c r="O31" i="5"/>
  <c r="X31" i="10"/>
  <c r="Y31" i="10"/>
  <c r="Z31" i="10"/>
  <c r="AA31" i="10"/>
  <c r="AB31" i="10"/>
  <c r="AC31" i="10"/>
  <c r="AD31" i="10"/>
  <c r="AE31" i="10"/>
  <c r="AF31" i="10"/>
  <c r="AG31" i="10"/>
  <c r="B32" i="10"/>
  <c r="C32" i="10"/>
  <c r="D32" i="10"/>
  <c r="G32" i="5"/>
  <c r="G32" i="10"/>
  <c r="H32" i="5"/>
  <c r="H32" i="10"/>
  <c r="J32" i="10"/>
  <c r="M32" i="5"/>
  <c r="K32" i="10"/>
  <c r="O32" i="5"/>
  <c r="X32" i="10"/>
  <c r="Y32" i="10"/>
  <c r="Z32" i="10"/>
  <c r="AA32" i="10"/>
  <c r="AB32" i="10"/>
  <c r="AC32" i="10"/>
  <c r="AD32" i="10"/>
  <c r="AE32" i="10"/>
  <c r="AF32" i="10"/>
  <c r="AG32" i="10"/>
  <c r="AG20" i="10"/>
  <c r="AF20" i="10"/>
  <c r="AE20" i="10"/>
  <c r="AD20" i="10"/>
  <c r="K20" i="10"/>
  <c r="J20" i="10"/>
  <c r="G20" i="5"/>
  <c r="H20" i="5"/>
  <c r="H20" i="10"/>
  <c r="G20" i="10"/>
  <c r="D20" i="10"/>
  <c r="C20" i="10"/>
  <c r="B20" i="10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G38" i="9"/>
  <c r="H38" i="9"/>
  <c r="G39" i="9"/>
  <c r="H39" i="9"/>
  <c r="G40" i="9"/>
  <c r="H40" i="9"/>
  <c r="G41" i="9"/>
  <c r="H41" i="9"/>
  <c r="G42" i="9"/>
  <c r="H42" i="9"/>
  <c r="G43" i="9"/>
  <c r="H43" i="9"/>
  <c r="G44" i="9"/>
  <c r="H44" i="9"/>
  <c r="G45" i="9"/>
  <c r="H45" i="9"/>
  <c r="G46" i="9"/>
  <c r="H46" i="9"/>
  <c r="G47" i="9"/>
  <c r="H47" i="9"/>
  <c r="G48" i="9"/>
  <c r="H48" i="9"/>
  <c r="G49" i="9"/>
  <c r="H49" i="9"/>
  <c r="G20" i="9"/>
  <c r="H20" i="9"/>
  <c r="G3" i="9"/>
  <c r="H3" i="9"/>
  <c r="G4" i="9"/>
  <c r="H4" i="9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" i="9"/>
  <c r="H2" i="9"/>
  <c r="M3" i="5"/>
  <c r="K3" i="10"/>
  <c r="M4" i="5"/>
  <c r="K4" i="10"/>
  <c r="M5" i="5"/>
  <c r="K5" i="10"/>
  <c r="M6" i="5"/>
  <c r="K6" i="10"/>
  <c r="M7" i="5"/>
  <c r="K7" i="10"/>
  <c r="M8" i="5"/>
  <c r="K8" i="10"/>
  <c r="M9" i="5"/>
  <c r="K9" i="10"/>
  <c r="M10" i="5"/>
  <c r="K10" i="10"/>
  <c r="M11" i="5"/>
  <c r="K11" i="10"/>
  <c r="M12" i="5"/>
  <c r="K12" i="10"/>
  <c r="M13" i="5"/>
  <c r="K13" i="10"/>
  <c r="M14" i="5"/>
  <c r="K14" i="10"/>
  <c r="M15" i="5"/>
  <c r="K15" i="10"/>
  <c r="M16" i="5"/>
  <c r="K16" i="10"/>
  <c r="M17" i="5"/>
  <c r="K17" i="10"/>
  <c r="M18" i="5"/>
  <c r="K18" i="10"/>
  <c r="M19" i="5"/>
  <c r="K19" i="10"/>
  <c r="M2" i="5"/>
  <c r="O2" i="5"/>
  <c r="M2" i="10"/>
  <c r="N2" i="10"/>
  <c r="O2" i="10"/>
  <c r="P2" i="10"/>
  <c r="Q2" i="10"/>
  <c r="R2" i="10"/>
  <c r="S2" i="10"/>
  <c r="T2" i="10"/>
  <c r="U2" i="10"/>
  <c r="V2" i="10"/>
  <c r="W2" i="10"/>
  <c r="AD2" i="10"/>
  <c r="AE2" i="10"/>
  <c r="AF2" i="10"/>
  <c r="AG2" i="10"/>
  <c r="O3" i="5"/>
  <c r="M3" i="10"/>
  <c r="N3" i="10"/>
  <c r="O3" i="10"/>
  <c r="P3" i="10"/>
  <c r="Q3" i="10"/>
  <c r="R3" i="10"/>
  <c r="S3" i="10"/>
  <c r="T3" i="10"/>
  <c r="U3" i="10"/>
  <c r="V3" i="10"/>
  <c r="W3" i="10"/>
  <c r="AD3" i="10"/>
  <c r="AE3" i="10"/>
  <c r="AF3" i="10"/>
  <c r="AG3" i="10"/>
  <c r="O4" i="5"/>
  <c r="M4" i="10"/>
  <c r="N4" i="10"/>
  <c r="O4" i="10"/>
  <c r="P4" i="10"/>
  <c r="Q4" i="10"/>
  <c r="R4" i="10"/>
  <c r="S4" i="10"/>
  <c r="T4" i="10"/>
  <c r="U4" i="10"/>
  <c r="V4" i="10"/>
  <c r="W4" i="10"/>
  <c r="AD4" i="10"/>
  <c r="AE4" i="10"/>
  <c r="AF4" i="10"/>
  <c r="AG4" i="10"/>
  <c r="O5" i="5"/>
  <c r="M5" i="10"/>
  <c r="N5" i="10"/>
  <c r="O5" i="10"/>
  <c r="P5" i="10"/>
  <c r="Q5" i="10"/>
  <c r="R5" i="10"/>
  <c r="S5" i="10"/>
  <c r="T5" i="10"/>
  <c r="U5" i="10"/>
  <c r="V5" i="10"/>
  <c r="W5" i="10"/>
  <c r="AD5" i="10"/>
  <c r="AE5" i="10"/>
  <c r="AF5" i="10"/>
  <c r="AG5" i="10"/>
  <c r="O6" i="5"/>
  <c r="M6" i="10"/>
  <c r="N6" i="10"/>
  <c r="O6" i="10"/>
  <c r="P6" i="10"/>
  <c r="Q6" i="10"/>
  <c r="R6" i="10"/>
  <c r="S6" i="10"/>
  <c r="T6" i="10"/>
  <c r="U6" i="10"/>
  <c r="V6" i="10"/>
  <c r="W6" i="10"/>
  <c r="AD6" i="10"/>
  <c r="AE6" i="10"/>
  <c r="AF6" i="10"/>
  <c r="AG6" i="10"/>
  <c r="O7" i="5"/>
  <c r="M7" i="10"/>
  <c r="N7" i="10"/>
  <c r="O7" i="10"/>
  <c r="P7" i="10"/>
  <c r="Q7" i="10"/>
  <c r="R7" i="10"/>
  <c r="S7" i="10"/>
  <c r="T7" i="10"/>
  <c r="U7" i="10"/>
  <c r="V7" i="10"/>
  <c r="W7" i="10"/>
  <c r="AD7" i="10"/>
  <c r="AE7" i="10"/>
  <c r="AF7" i="10"/>
  <c r="AG7" i="10"/>
  <c r="O8" i="5"/>
  <c r="X8" i="10"/>
  <c r="Y8" i="10"/>
  <c r="Z8" i="10"/>
  <c r="AA8" i="10"/>
  <c r="AB8" i="10"/>
  <c r="AC8" i="10"/>
  <c r="AD8" i="10"/>
  <c r="AE8" i="10"/>
  <c r="AF8" i="10"/>
  <c r="AG8" i="10"/>
  <c r="O9" i="5"/>
  <c r="X9" i="10"/>
  <c r="Y9" i="10"/>
  <c r="Z9" i="10"/>
  <c r="AA9" i="10"/>
  <c r="AB9" i="10"/>
  <c r="AC9" i="10"/>
  <c r="AD9" i="10"/>
  <c r="AE9" i="10"/>
  <c r="AF9" i="10"/>
  <c r="AG9" i="10"/>
  <c r="O10" i="5"/>
  <c r="X10" i="10"/>
  <c r="Y10" i="10"/>
  <c r="Z10" i="10"/>
  <c r="AA10" i="10"/>
  <c r="AB10" i="10"/>
  <c r="AC10" i="10"/>
  <c r="AD10" i="10"/>
  <c r="AE10" i="10"/>
  <c r="AF10" i="10"/>
  <c r="AG10" i="10"/>
  <c r="O11" i="5"/>
  <c r="X11" i="10"/>
  <c r="Y11" i="10"/>
  <c r="Z11" i="10"/>
  <c r="AA11" i="10"/>
  <c r="AB11" i="10"/>
  <c r="AC11" i="10"/>
  <c r="AD11" i="10"/>
  <c r="AE11" i="10"/>
  <c r="AF11" i="10"/>
  <c r="AG11" i="10"/>
  <c r="O12" i="5"/>
  <c r="X12" i="10"/>
  <c r="Y12" i="10"/>
  <c r="Z12" i="10"/>
  <c r="AA12" i="10"/>
  <c r="AB12" i="10"/>
  <c r="AC12" i="10"/>
  <c r="AD12" i="10"/>
  <c r="AE12" i="10"/>
  <c r="AF12" i="10"/>
  <c r="AG12" i="10"/>
  <c r="O13" i="5"/>
  <c r="X13" i="10"/>
  <c r="Y13" i="10"/>
  <c r="Z13" i="10"/>
  <c r="AA13" i="10"/>
  <c r="AB13" i="10"/>
  <c r="AC13" i="10"/>
  <c r="AD13" i="10"/>
  <c r="AE13" i="10"/>
  <c r="AF13" i="10"/>
  <c r="AG13" i="10"/>
  <c r="O14" i="5"/>
  <c r="X14" i="10"/>
  <c r="Y14" i="10"/>
  <c r="Z14" i="10"/>
  <c r="AA14" i="10"/>
  <c r="AB14" i="10"/>
  <c r="AC14" i="10"/>
  <c r="AD14" i="10"/>
  <c r="AE14" i="10"/>
  <c r="AF14" i="10"/>
  <c r="AG14" i="10"/>
  <c r="O15" i="5"/>
  <c r="X15" i="10"/>
  <c r="Y15" i="10"/>
  <c r="Z15" i="10"/>
  <c r="AA15" i="10"/>
  <c r="AB15" i="10"/>
  <c r="AC15" i="10"/>
  <c r="AD15" i="10"/>
  <c r="AE15" i="10"/>
  <c r="AF15" i="10"/>
  <c r="AG15" i="10"/>
  <c r="O16" i="5"/>
  <c r="X16" i="10"/>
  <c r="Y16" i="10"/>
  <c r="Z16" i="10"/>
  <c r="AA16" i="10"/>
  <c r="AB16" i="10"/>
  <c r="AC16" i="10"/>
  <c r="AD16" i="10"/>
  <c r="AE16" i="10"/>
  <c r="AF16" i="10"/>
  <c r="AG16" i="10"/>
  <c r="O17" i="5"/>
  <c r="X17" i="10"/>
  <c r="Y17" i="10"/>
  <c r="Z17" i="10"/>
  <c r="AA17" i="10"/>
  <c r="AB17" i="10"/>
  <c r="AC17" i="10"/>
  <c r="AD17" i="10"/>
  <c r="AE17" i="10"/>
  <c r="AF17" i="10"/>
  <c r="AG17" i="10"/>
  <c r="O18" i="5"/>
  <c r="X18" i="10"/>
  <c r="Y18" i="10"/>
  <c r="Z18" i="10"/>
  <c r="AA18" i="10"/>
  <c r="AB18" i="10"/>
  <c r="AC18" i="10"/>
  <c r="AD18" i="10"/>
  <c r="AE18" i="10"/>
  <c r="AF18" i="10"/>
  <c r="AG18" i="10"/>
  <c r="O19" i="5"/>
  <c r="X19" i="10"/>
  <c r="Y19" i="10"/>
  <c r="Z19" i="10"/>
  <c r="AA19" i="10"/>
  <c r="AB19" i="10"/>
  <c r="AC19" i="10"/>
  <c r="AD19" i="10"/>
  <c r="AE19" i="10"/>
  <c r="AF19" i="10"/>
  <c r="AG19" i="10"/>
  <c r="L3" i="10"/>
  <c r="L4" i="10"/>
  <c r="L5" i="10"/>
  <c r="L6" i="10"/>
  <c r="L7" i="10"/>
  <c r="L2" i="10"/>
  <c r="K2" i="10"/>
  <c r="C2" i="10"/>
  <c r="D2" i="10"/>
  <c r="H2" i="5"/>
  <c r="H2" i="10"/>
  <c r="J2" i="10"/>
  <c r="C3" i="10"/>
  <c r="D3" i="10"/>
  <c r="G3" i="5"/>
  <c r="G3" i="10"/>
  <c r="H3" i="5"/>
  <c r="H3" i="10"/>
  <c r="J3" i="10"/>
  <c r="C4" i="10"/>
  <c r="D4" i="10"/>
  <c r="G4" i="5"/>
  <c r="G4" i="10"/>
  <c r="H4" i="5"/>
  <c r="H4" i="10"/>
  <c r="J4" i="10"/>
  <c r="C5" i="10"/>
  <c r="D5" i="10"/>
  <c r="G5" i="5"/>
  <c r="G5" i="10"/>
  <c r="H5" i="5"/>
  <c r="H5" i="10"/>
  <c r="J5" i="10"/>
  <c r="C6" i="10"/>
  <c r="D6" i="10"/>
  <c r="G6" i="5"/>
  <c r="G6" i="10"/>
  <c r="H6" i="5"/>
  <c r="H6" i="10"/>
  <c r="J6" i="10"/>
  <c r="C7" i="10"/>
  <c r="D7" i="10"/>
  <c r="G7" i="5"/>
  <c r="G7" i="10"/>
  <c r="H7" i="5"/>
  <c r="H7" i="10"/>
  <c r="J7" i="10"/>
  <c r="C8" i="10"/>
  <c r="D8" i="10"/>
  <c r="G8" i="5"/>
  <c r="G8" i="10"/>
  <c r="H8" i="5"/>
  <c r="H8" i="10"/>
  <c r="J8" i="10"/>
  <c r="C9" i="10"/>
  <c r="D9" i="10"/>
  <c r="G9" i="5"/>
  <c r="G9" i="10"/>
  <c r="H9" i="5"/>
  <c r="H9" i="10"/>
  <c r="J9" i="10"/>
  <c r="C10" i="10"/>
  <c r="D10" i="10"/>
  <c r="G10" i="5"/>
  <c r="G10" i="10"/>
  <c r="H10" i="5"/>
  <c r="H10" i="10"/>
  <c r="J10" i="10"/>
  <c r="C11" i="10"/>
  <c r="D11" i="10"/>
  <c r="G11" i="5"/>
  <c r="G11" i="10"/>
  <c r="H11" i="5"/>
  <c r="H11" i="10"/>
  <c r="J11" i="10"/>
  <c r="C12" i="10"/>
  <c r="D12" i="10"/>
  <c r="G12" i="5"/>
  <c r="G12" i="10"/>
  <c r="H12" i="5"/>
  <c r="H12" i="10"/>
  <c r="J12" i="10"/>
  <c r="C13" i="10"/>
  <c r="D13" i="10"/>
  <c r="G13" i="5"/>
  <c r="G13" i="10"/>
  <c r="H13" i="5"/>
  <c r="H13" i="10"/>
  <c r="J13" i="10"/>
  <c r="C14" i="10"/>
  <c r="D14" i="10"/>
  <c r="G14" i="5"/>
  <c r="G14" i="10"/>
  <c r="H14" i="5"/>
  <c r="H14" i="10"/>
  <c r="J14" i="10"/>
  <c r="C15" i="10"/>
  <c r="D15" i="10"/>
  <c r="G15" i="5"/>
  <c r="G15" i="10"/>
  <c r="H15" i="5"/>
  <c r="H15" i="10"/>
  <c r="J15" i="10"/>
  <c r="C16" i="10"/>
  <c r="D16" i="10"/>
  <c r="G16" i="5"/>
  <c r="G16" i="10"/>
  <c r="H16" i="5"/>
  <c r="H16" i="10"/>
  <c r="J16" i="10"/>
  <c r="C17" i="10"/>
  <c r="D17" i="10"/>
  <c r="G17" i="5"/>
  <c r="G17" i="10"/>
  <c r="H17" i="5"/>
  <c r="H17" i="10"/>
  <c r="J17" i="10"/>
  <c r="C18" i="10"/>
  <c r="D18" i="10"/>
  <c r="G18" i="5"/>
  <c r="G18" i="10"/>
  <c r="H18" i="5"/>
  <c r="H18" i="10"/>
  <c r="J18" i="10"/>
  <c r="C19" i="10"/>
  <c r="D19" i="10"/>
  <c r="G19" i="5"/>
  <c r="G19" i="10"/>
  <c r="H19" i="5"/>
  <c r="H19" i="10"/>
  <c r="J19" i="10"/>
  <c r="B18" i="10"/>
  <c r="B19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</calcChain>
</file>

<file path=xl/sharedStrings.xml><?xml version="1.0" encoding="utf-8"?>
<sst xmlns="http://schemas.openxmlformats.org/spreadsheetml/2006/main" count="1224" uniqueCount="85">
  <si>
    <t>strain</t>
  </si>
  <si>
    <t>sex</t>
  </si>
  <si>
    <t>organ</t>
  </si>
  <si>
    <t>DN1</t>
  </si>
  <si>
    <t>DN2</t>
  </si>
  <si>
    <t>DN3</t>
  </si>
  <si>
    <t>DN4</t>
  </si>
  <si>
    <t>iSP</t>
  </si>
  <si>
    <t>DP1</t>
  </si>
  <si>
    <t>DP2</t>
  </si>
  <si>
    <t>DP3</t>
  </si>
  <si>
    <t>immSP4</t>
  </si>
  <si>
    <t>matSP4</t>
  </si>
  <si>
    <t>immSP8</t>
  </si>
  <si>
    <t>matSP8</t>
  </si>
  <si>
    <t>weight</t>
  </si>
  <si>
    <t>TH210-01</t>
  </si>
  <si>
    <t>C57BL6</t>
  </si>
  <si>
    <t>F</t>
  </si>
  <si>
    <t>TH210-02</t>
  </si>
  <si>
    <t>TH210-03</t>
  </si>
  <si>
    <t>TH210-04</t>
  </si>
  <si>
    <t>TH210-05</t>
  </si>
  <si>
    <t>TH210-06</t>
  </si>
  <si>
    <t>TH</t>
  </si>
  <si>
    <t>SP</t>
  </si>
  <si>
    <t>LN</t>
  </si>
  <si>
    <t>TH211-01</t>
  </si>
  <si>
    <t>TH211-02</t>
  </si>
  <si>
    <t>TH211-03</t>
  </si>
  <si>
    <t>TH211-04</t>
  </si>
  <si>
    <t>TH211-05</t>
  </si>
  <si>
    <t>TH211-06</t>
  </si>
  <si>
    <t>TH211-07</t>
  </si>
  <si>
    <t>TH211-08</t>
  </si>
  <si>
    <t>TH211-09</t>
  </si>
  <si>
    <t>TH211-10</t>
  </si>
  <si>
    <t>TH212-01</t>
  </si>
  <si>
    <t>TAS TPM x C57BL6</t>
  </si>
  <si>
    <t>TH212-02</t>
  </si>
  <si>
    <t>B6 x 129 F1</t>
  </si>
  <si>
    <t>TH212-03</t>
  </si>
  <si>
    <t>TH212-04</t>
  </si>
  <si>
    <t>TH212-05</t>
  </si>
  <si>
    <t>TH212-06</t>
  </si>
  <si>
    <t>M</t>
  </si>
  <si>
    <t>TH212-07</t>
  </si>
  <si>
    <t>CD4.nai</t>
  </si>
  <si>
    <t>CD4.EM</t>
  </si>
  <si>
    <t>CD4.CM</t>
  </si>
  <si>
    <t>CD8.nai</t>
  </si>
  <si>
    <t>CD8.EM</t>
  </si>
  <si>
    <t>CD8.CM</t>
  </si>
  <si>
    <t>Fox25.Q1</t>
  </si>
  <si>
    <t>Fox25.Q2</t>
  </si>
  <si>
    <t>Fox25.Q3</t>
  </si>
  <si>
    <t>Fox25.Q4</t>
  </si>
  <si>
    <t>total.cells</t>
  </si>
  <si>
    <t>expt.id</t>
  </si>
  <si>
    <t>expt210</t>
  </si>
  <si>
    <t>expt211</t>
  </si>
  <si>
    <t>expt212</t>
  </si>
  <si>
    <t>expt213</t>
  </si>
  <si>
    <t>TH213-01</t>
  </si>
  <si>
    <t>TH213-02</t>
  </si>
  <si>
    <t>TH213-03</t>
  </si>
  <si>
    <t>TH213-04</t>
  </si>
  <si>
    <t>TH213-05</t>
  </si>
  <si>
    <t>TH213-06</t>
  </si>
  <si>
    <t>expt215</t>
  </si>
  <si>
    <t>TH215-01</t>
  </si>
  <si>
    <t>TH215-02</t>
  </si>
  <si>
    <t>TH215-03</t>
  </si>
  <si>
    <t>TH215-04</t>
  </si>
  <si>
    <t>TH215-05</t>
  </si>
  <si>
    <t>mouse.id</t>
  </si>
  <si>
    <t>date.of.birth</t>
  </si>
  <si>
    <t>date.of.S1K</t>
  </si>
  <si>
    <t>age.at.S1K.weeks</t>
  </si>
  <si>
    <t>cell.count.dilution.factor</t>
  </si>
  <si>
    <t>total.cell.count</t>
  </si>
  <si>
    <t>cells.acquired</t>
  </si>
  <si>
    <t>fraction.acquired</t>
  </si>
  <si>
    <t>age.at.S1K.days</t>
  </si>
  <si>
    <t>cell.count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</si>
</sst>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</borders>
  <cellStyleXfs count="146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" fillId="2" borderId="1" xfId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11" fontId="0" fillId="0" borderId="0" xfId="0" applyNumberFormat="1" applyAlignment="1">
      <alignment wrapText="1"/>
    </xf>
    <xf numFmtId="0" fontId="0" fillId="0" borderId="2" xfId="0" applyBorder="1"/>
    <xf numFmtId="14" fontId="0" fillId="0" borderId="2" xfId="0" applyNumberFormat="1" applyBorder="1"/>
    <xf numFmtId="1" fontId="0" fillId="0" borderId="2" xfId="0" applyNumberFormat="1" applyBorder="1"/>
    <xf numFmtId="164" fontId="0" fillId="0" borderId="2" xfId="0" applyNumberFormat="1" applyBorder="1"/>
    <xf numFmtId="11" fontId="0" fillId="0" borderId="2" xfId="0" applyNumberFormat="1" applyBorder="1"/>
    <xf numFmtId="165" fontId="0" fillId="0" borderId="2" xfId="0" applyNumberFormat="1" applyBorder="1"/>
    <xf numFmtId="2" fontId="0" fillId="0" borderId="2" xfId="0" applyNumberFormat="1" applyBorder="1"/>
    <xf numFmtId="2" fontId="4" fillId="0" borderId="0" xfId="0" applyNumberFormat="1" applyFont="1"/>
    <xf numFmtId="2" fontId="4" fillId="0" borderId="2" xfId="0" applyNumberFormat="1" applyFont="1" applyBorder="1"/>
    <xf numFmtId="0" fontId="0" fillId="0" borderId="0" xfId="0" applyFill="1" applyBorder="1"/>
    <xf numFmtId="0" fontId="0" fillId="0" borderId="2" xfId="0" applyFill="1" applyBorder="1"/>
  </cellXfs>
  <cellStyles count="146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tabSelected="1" workbookViewId="0">
      <pane xSplit="10" ySplit="1" topLeftCell="K2" activePane="bottomRight" state="frozen"/>
      <selection pane="topRight" activeCell="I1" sqref="I1"/>
      <selection pane="bottomLeft" activeCell="A2" sqref="A2"/>
      <selection pane="bottomRight" activeCell="K12" sqref="K12"/>
    </sheetView>
  </sheetViews>
  <sheetFormatPr baseColWidth="10" defaultRowHeight="16" x14ac:dyDescent="0.2"/>
  <cols>
    <col min="2" max="2" width="11.33203125" bestFit="1" customWidth="1"/>
    <col min="3" max="3" width="20" bestFit="1" customWidth="1"/>
    <col min="4" max="4" width="3.83203125" bestFit="1" customWidth="1"/>
    <col min="5" max="6" width="11.33203125" bestFit="1" customWidth="1"/>
    <col min="7" max="9" width="11.33203125" customWidth="1"/>
    <col min="10" max="10" width="6" customWidth="1"/>
    <col min="11" max="11" width="13.6640625" bestFit="1" customWidth="1"/>
    <col min="12" max="15" width="13.6640625" customWidth="1"/>
  </cols>
  <sheetData>
    <row r="1" spans="1:37" s="3" customFormat="1" ht="32" x14ac:dyDescent="0.2">
      <c r="A1" s="3" t="s">
        <v>58</v>
      </c>
      <c r="B1" s="3" t="s">
        <v>75</v>
      </c>
      <c r="C1" s="3" t="s">
        <v>0</v>
      </c>
      <c r="D1" s="3" t="s">
        <v>1</v>
      </c>
      <c r="E1" s="3" t="s">
        <v>76</v>
      </c>
      <c r="F1" s="3" t="s">
        <v>77</v>
      </c>
      <c r="G1" s="7" t="s">
        <v>83</v>
      </c>
      <c r="H1" s="7" t="s">
        <v>78</v>
      </c>
      <c r="I1" s="8" t="s">
        <v>15</v>
      </c>
      <c r="J1" s="3" t="s">
        <v>2</v>
      </c>
      <c r="K1" s="3" t="s">
        <v>84</v>
      </c>
      <c r="L1" s="3" t="s">
        <v>79</v>
      </c>
      <c r="M1" s="7" t="s">
        <v>80</v>
      </c>
      <c r="N1" s="3" t="s">
        <v>81</v>
      </c>
      <c r="O1" s="7" t="s">
        <v>82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11" t="s">
        <v>47</v>
      </c>
      <c r="AC1" s="11" t="s">
        <v>48</v>
      </c>
      <c r="AD1" s="11" t="s">
        <v>49</v>
      </c>
      <c r="AE1" s="11" t="s">
        <v>50</v>
      </c>
      <c r="AF1" s="11" t="s">
        <v>51</v>
      </c>
      <c r="AG1" s="11" t="s">
        <v>52</v>
      </c>
      <c r="AH1" s="11" t="s">
        <v>53</v>
      </c>
      <c r="AI1" s="11" t="s">
        <v>54</v>
      </c>
      <c r="AJ1" s="11" t="s">
        <v>55</v>
      </c>
      <c r="AK1" s="11" t="s">
        <v>56</v>
      </c>
    </row>
    <row r="2" spans="1:37" x14ac:dyDescent="0.2">
      <c r="A2" t="s">
        <v>59</v>
      </c>
      <c r="B2" t="s">
        <v>16</v>
      </c>
      <c r="C2" t="s">
        <v>17</v>
      </c>
      <c r="D2" t="s">
        <v>18</v>
      </c>
      <c r="E2" s="1">
        <v>42474</v>
      </c>
      <c r="F2" s="1">
        <v>42544</v>
      </c>
      <c r="G2" s="5">
        <f>F2-E2</f>
        <v>70</v>
      </c>
      <c r="H2" s="4">
        <f>G2/7</f>
        <v>10</v>
      </c>
      <c r="I2" s="19">
        <v>21.38</v>
      </c>
      <c r="J2" t="s">
        <v>24</v>
      </c>
      <c r="K2">
        <v>20.29</v>
      </c>
      <c r="L2" s="2">
        <v>3000000</v>
      </c>
      <c r="M2" s="2">
        <f>K2*L2</f>
        <v>60870000</v>
      </c>
      <c r="N2" s="2">
        <v>1040000</v>
      </c>
      <c r="O2" s="6">
        <f>N2/M2</f>
        <v>1.7085592245769672E-2</v>
      </c>
      <c r="P2">
        <v>2232</v>
      </c>
      <c r="Q2">
        <v>1528</v>
      </c>
      <c r="R2">
        <v>8393</v>
      </c>
      <c r="S2">
        <v>9236</v>
      </c>
      <c r="T2">
        <v>4665</v>
      </c>
      <c r="U2" s="2">
        <v>800000</v>
      </c>
      <c r="V2">
        <v>31673</v>
      </c>
      <c r="W2">
        <v>6098</v>
      </c>
      <c r="X2">
        <v>36707</v>
      </c>
      <c r="Y2">
        <v>16622</v>
      </c>
      <c r="Z2">
        <v>4353</v>
      </c>
      <c r="AA2">
        <v>6090</v>
      </c>
      <c r="AH2">
        <v>1334</v>
      </c>
      <c r="AI2">
        <v>988</v>
      </c>
      <c r="AJ2">
        <v>327</v>
      </c>
      <c r="AK2">
        <v>55229</v>
      </c>
    </row>
    <row r="3" spans="1:37" x14ac:dyDescent="0.2">
      <c r="A3" t="s">
        <v>59</v>
      </c>
      <c r="B3" t="s">
        <v>19</v>
      </c>
      <c r="C3" t="s">
        <v>17</v>
      </c>
      <c r="D3" t="s">
        <v>18</v>
      </c>
      <c r="E3" s="1">
        <v>42474</v>
      </c>
      <c r="F3" s="1">
        <v>42544</v>
      </c>
      <c r="G3" s="5">
        <f t="shared" ref="G3:G19" si="0">F3-E3</f>
        <v>70</v>
      </c>
      <c r="H3" s="4">
        <f t="shared" ref="H3:H19" si="1">G3/7</f>
        <v>10</v>
      </c>
      <c r="I3" s="19">
        <v>20.46</v>
      </c>
      <c r="J3" t="s">
        <v>24</v>
      </c>
      <c r="K3">
        <v>25.27</v>
      </c>
      <c r="L3" s="2">
        <v>3000000</v>
      </c>
      <c r="M3" s="2">
        <f t="shared" ref="M3:M66" si="2">K3*L3</f>
        <v>75810000</v>
      </c>
      <c r="N3" s="2">
        <v>1040000</v>
      </c>
      <c r="O3" s="6">
        <f t="shared" ref="O3:O66" si="3">N3/M3</f>
        <v>1.3718506793299038E-2</v>
      </c>
      <c r="P3">
        <v>1926</v>
      </c>
      <c r="Q3">
        <v>1585</v>
      </c>
      <c r="R3">
        <v>8733</v>
      </c>
      <c r="S3">
        <v>12051</v>
      </c>
      <c r="T3">
        <v>5266</v>
      </c>
      <c r="U3" s="2">
        <v>802000</v>
      </c>
      <c r="V3">
        <v>29669</v>
      </c>
      <c r="W3">
        <v>5504</v>
      </c>
      <c r="X3">
        <v>34452</v>
      </c>
      <c r="Y3">
        <v>14291</v>
      </c>
      <c r="Z3">
        <v>4159</v>
      </c>
      <c r="AA3">
        <v>5630</v>
      </c>
      <c r="AH3">
        <v>1020</v>
      </c>
      <c r="AI3">
        <v>916</v>
      </c>
      <c r="AJ3">
        <v>267</v>
      </c>
      <c r="AK3">
        <v>50425</v>
      </c>
    </row>
    <row r="4" spans="1:37" x14ac:dyDescent="0.2">
      <c r="A4" t="s">
        <v>59</v>
      </c>
      <c r="B4" t="s">
        <v>20</v>
      </c>
      <c r="C4" t="s">
        <v>17</v>
      </c>
      <c r="D4" t="s">
        <v>18</v>
      </c>
      <c r="E4" s="1">
        <v>42493</v>
      </c>
      <c r="F4" s="1">
        <v>42544</v>
      </c>
      <c r="G4" s="5">
        <f t="shared" si="0"/>
        <v>51</v>
      </c>
      <c r="H4" s="4">
        <f t="shared" si="1"/>
        <v>7.2857142857142856</v>
      </c>
      <c r="I4" s="19">
        <v>21.52</v>
      </c>
      <c r="J4" t="s">
        <v>24</v>
      </c>
      <c r="K4">
        <v>36.93</v>
      </c>
      <c r="L4" s="2">
        <v>3000000</v>
      </c>
      <c r="M4" s="2">
        <f t="shared" si="2"/>
        <v>110790000</v>
      </c>
      <c r="N4" s="2">
        <v>1040000</v>
      </c>
      <c r="O4" s="6">
        <f t="shared" si="3"/>
        <v>9.3871288022384699E-3</v>
      </c>
      <c r="P4">
        <v>2059</v>
      </c>
      <c r="Q4">
        <v>1264</v>
      </c>
      <c r="R4">
        <v>7778</v>
      </c>
      <c r="S4">
        <v>7489</v>
      </c>
      <c r="T4">
        <v>5059</v>
      </c>
      <c r="U4" s="2">
        <v>815000</v>
      </c>
      <c r="V4">
        <v>29245</v>
      </c>
      <c r="W4">
        <v>5759</v>
      </c>
      <c r="X4">
        <v>32994</v>
      </c>
      <c r="Y4">
        <v>15375</v>
      </c>
      <c r="Z4">
        <v>4776</v>
      </c>
      <c r="AA4">
        <v>5509</v>
      </c>
      <c r="AH4">
        <v>1043</v>
      </c>
      <c r="AI4">
        <v>906</v>
      </c>
      <c r="AJ4">
        <v>331</v>
      </c>
      <c r="AK4">
        <v>50071</v>
      </c>
    </row>
    <row r="5" spans="1:37" x14ac:dyDescent="0.2">
      <c r="A5" t="s">
        <v>59</v>
      </c>
      <c r="B5" t="s">
        <v>21</v>
      </c>
      <c r="C5" t="s">
        <v>17</v>
      </c>
      <c r="D5" t="s">
        <v>18</v>
      </c>
      <c r="E5" s="1">
        <v>42493</v>
      </c>
      <c r="F5" s="1">
        <v>42544</v>
      </c>
      <c r="G5" s="5">
        <f t="shared" si="0"/>
        <v>51</v>
      </c>
      <c r="H5" s="4">
        <f t="shared" si="1"/>
        <v>7.2857142857142856</v>
      </c>
      <c r="I5" s="19">
        <v>18.850000000000001</v>
      </c>
      <c r="J5" t="s">
        <v>24</v>
      </c>
      <c r="K5">
        <v>33.78</v>
      </c>
      <c r="L5" s="2">
        <v>3000000</v>
      </c>
      <c r="M5" s="2">
        <f t="shared" si="2"/>
        <v>101340000</v>
      </c>
      <c r="N5" s="2">
        <v>1040000</v>
      </c>
      <c r="O5" s="6">
        <f t="shared" si="3"/>
        <v>1.026248273139925E-2</v>
      </c>
      <c r="P5">
        <v>2086</v>
      </c>
      <c r="Q5">
        <v>1872</v>
      </c>
      <c r="R5">
        <v>9937</v>
      </c>
      <c r="S5">
        <v>7733</v>
      </c>
      <c r="T5">
        <v>4686</v>
      </c>
      <c r="U5" s="2">
        <v>809000</v>
      </c>
      <c r="V5">
        <v>30283</v>
      </c>
      <c r="W5">
        <v>5233</v>
      </c>
      <c r="X5">
        <v>32920</v>
      </c>
      <c r="Y5">
        <v>15737</v>
      </c>
      <c r="Z5">
        <v>4635</v>
      </c>
      <c r="AA5">
        <v>5449</v>
      </c>
      <c r="AH5">
        <v>1067</v>
      </c>
      <c r="AI5">
        <v>868</v>
      </c>
      <c r="AJ5">
        <v>268</v>
      </c>
      <c r="AK5">
        <v>50603</v>
      </c>
    </row>
    <row r="6" spans="1:37" x14ac:dyDescent="0.2">
      <c r="A6" t="s">
        <v>59</v>
      </c>
      <c r="B6" t="s">
        <v>22</v>
      </c>
      <c r="C6" t="s">
        <v>17</v>
      </c>
      <c r="D6" t="s">
        <v>18</v>
      </c>
      <c r="E6" s="1">
        <v>42501</v>
      </c>
      <c r="F6" s="1">
        <v>42544</v>
      </c>
      <c r="G6" s="5">
        <f t="shared" si="0"/>
        <v>43</v>
      </c>
      <c r="H6" s="4">
        <f t="shared" si="1"/>
        <v>6.1428571428571432</v>
      </c>
      <c r="I6" s="19">
        <v>16.21</v>
      </c>
      <c r="J6" t="s">
        <v>24</v>
      </c>
      <c r="K6">
        <v>35.75</v>
      </c>
      <c r="L6" s="2">
        <v>3000000</v>
      </c>
      <c r="M6" s="2">
        <f t="shared" si="2"/>
        <v>107250000</v>
      </c>
      <c r="N6" s="2">
        <v>1050000</v>
      </c>
      <c r="O6" s="6">
        <f t="shared" si="3"/>
        <v>9.7902097902097911E-3</v>
      </c>
      <c r="P6">
        <v>1313</v>
      </c>
      <c r="Q6">
        <v>1521</v>
      </c>
      <c r="R6">
        <v>8646</v>
      </c>
      <c r="S6">
        <v>10809</v>
      </c>
      <c r="T6">
        <v>5203</v>
      </c>
      <c r="U6" s="2">
        <v>805000</v>
      </c>
      <c r="V6">
        <v>27271</v>
      </c>
      <c r="W6">
        <v>5868</v>
      </c>
      <c r="X6">
        <v>35247</v>
      </c>
      <c r="Y6">
        <v>17273</v>
      </c>
      <c r="Z6">
        <v>4023</v>
      </c>
      <c r="AA6">
        <v>5520</v>
      </c>
      <c r="AH6">
        <v>1363</v>
      </c>
      <c r="AI6">
        <v>973</v>
      </c>
      <c r="AJ6">
        <v>435</v>
      </c>
      <c r="AK6">
        <v>54325</v>
      </c>
    </row>
    <row r="7" spans="1:37" x14ac:dyDescent="0.2">
      <c r="A7" t="s">
        <v>59</v>
      </c>
      <c r="B7" t="s">
        <v>23</v>
      </c>
      <c r="C7" t="s">
        <v>17</v>
      </c>
      <c r="D7" t="s">
        <v>18</v>
      </c>
      <c r="E7" s="1">
        <v>42501</v>
      </c>
      <c r="F7" s="1">
        <v>42544</v>
      </c>
      <c r="G7" s="5">
        <f t="shared" si="0"/>
        <v>43</v>
      </c>
      <c r="H7" s="4">
        <f t="shared" si="1"/>
        <v>6.1428571428571432</v>
      </c>
      <c r="I7" s="19">
        <v>17</v>
      </c>
      <c r="J7" t="s">
        <v>24</v>
      </c>
      <c r="K7">
        <v>34.43</v>
      </c>
      <c r="L7" s="2">
        <v>3000000</v>
      </c>
      <c r="M7" s="2">
        <f t="shared" si="2"/>
        <v>103290000</v>
      </c>
      <c r="N7" s="2">
        <v>1050000</v>
      </c>
      <c r="O7" s="6">
        <f t="shared" si="3"/>
        <v>1.0165553296543712E-2</v>
      </c>
      <c r="P7">
        <v>1783</v>
      </c>
      <c r="Q7">
        <v>1585</v>
      </c>
      <c r="R7">
        <v>8696</v>
      </c>
      <c r="S7">
        <v>11348</v>
      </c>
      <c r="T7">
        <v>5537</v>
      </c>
      <c r="U7" s="2">
        <v>802000</v>
      </c>
      <c r="V7">
        <v>24436</v>
      </c>
      <c r="W7">
        <v>6351</v>
      </c>
      <c r="X7">
        <v>37573</v>
      </c>
      <c r="Y7">
        <v>16909</v>
      </c>
      <c r="Z7">
        <v>4990</v>
      </c>
      <c r="AA7">
        <v>5470</v>
      </c>
      <c r="AH7">
        <v>1339</v>
      </c>
      <c r="AI7">
        <v>983</v>
      </c>
      <c r="AJ7">
        <v>505</v>
      </c>
      <c r="AK7">
        <v>56444</v>
      </c>
    </row>
    <row r="8" spans="1:37" x14ac:dyDescent="0.2">
      <c r="A8" t="s">
        <v>59</v>
      </c>
      <c r="B8" t="s">
        <v>16</v>
      </c>
      <c r="C8" t="s">
        <v>17</v>
      </c>
      <c r="D8" t="s">
        <v>18</v>
      </c>
      <c r="E8" s="1">
        <v>42474</v>
      </c>
      <c r="F8" s="1">
        <v>42544</v>
      </c>
      <c r="G8" s="5">
        <f t="shared" si="0"/>
        <v>70</v>
      </c>
      <c r="H8" s="4">
        <f t="shared" si="1"/>
        <v>10</v>
      </c>
      <c r="I8" s="19">
        <v>21.38</v>
      </c>
      <c r="J8" t="s">
        <v>25</v>
      </c>
      <c r="K8">
        <v>28.96</v>
      </c>
      <c r="L8" s="2">
        <v>3000000</v>
      </c>
      <c r="M8" s="2">
        <f t="shared" si="2"/>
        <v>86880000</v>
      </c>
      <c r="N8" s="2">
        <v>533000</v>
      </c>
      <c r="O8" s="6">
        <f t="shared" si="3"/>
        <v>6.1348987108655615E-3</v>
      </c>
      <c r="U8" s="2"/>
      <c r="AB8">
        <v>59425</v>
      </c>
      <c r="AC8">
        <v>6004</v>
      </c>
      <c r="AD8">
        <v>608</v>
      </c>
      <c r="AE8">
        <v>43126</v>
      </c>
      <c r="AF8">
        <v>621</v>
      </c>
      <c r="AG8">
        <v>6337</v>
      </c>
      <c r="AH8">
        <v>1658</v>
      </c>
      <c r="AI8">
        <v>6236</v>
      </c>
      <c r="AJ8">
        <v>1097</v>
      </c>
      <c r="AK8">
        <v>67094</v>
      </c>
    </row>
    <row r="9" spans="1:37" x14ac:dyDescent="0.2">
      <c r="A9" t="s">
        <v>59</v>
      </c>
      <c r="B9" t="s">
        <v>19</v>
      </c>
      <c r="C9" t="s">
        <v>17</v>
      </c>
      <c r="D9" t="s">
        <v>18</v>
      </c>
      <c r="E9" s="1">
        <v>42474</v>
      </c>
      <c r="F9" s="1">
        <v>42544</v>
      </c>
      <c r="G9" s="5">
        <f t="shared" si="0"/>
        <v>70</v>
      </c>
      <c r="H9" s="4">
        <f t="shared" si="1"/>
        <v>10</v>
      </c>
      <c r="I9" s="19">
        <v>20.46</v>
      </c>
      <c r="J9" t="s">
        <v>25</v>
      </c>
      <c r="K9">
        <v>30.73</v>
      </c>
      <c r="L9" s="2">
        <v>3000000</v>
      </c>
      <c r="M9" s="2">
        <f t="shared" si="2"/>
        <v>92190000</v>
      </c>
      <c r="N9" s="2">
        <v>545000</v>
      </c>
      <c r="O9" s="6">
        <f t="shared" si="3"/>
        <v>5.9117040893806273E-3</v>
      </c>
      <c r="AB9">
        <v>54928</v>
      </c>
      <c r="AC9">
        <v>7037</v>
      </c>
      <c r="AD9">
        <v>370</v>
      </c>
      <c r="AE9">
        <v>39887</v>
      </c>
      <c r="AF9">
        <v>583</v>
      </c>
      <c r="AG9">
        <v>4604</v>
      </c>
      <c r="AH9">
        <v>2338</v>
      </c>
      <c r="AI9">
        <v>5035</v>
      </c>
      <c r="AJ9">
        <v>980</v>
      </c>
      <c r="AK9">
        <v>63765</v>
      </c>
    </row>
    <row r="10" spans="1:37" x14ac:dyDescent="0.2">
      <c r="A10" t="s">
        <v>59</v>
      </c>
      <c r="B10" t="s">
        <v>20</v>
      </c>
      <c r="C10" t="s">
        <v>17</v>
      </c>
      <c r="D10" t="s">
        <v>18</v>
      </c>
      <c r="E10" s="1">
        <v>42493</v>
      </c>
      <c r="F10" s="1">
        <v>42544</v>
      </c>
      <c r="G10" s="5">
        <f t="shared" si="0"/>
        <v>51</v>
      </c>
      <c r="H10" s="4">
        <f t="shared" si="1"/>
        <v>7.2857142857142856</v>
      </c>
      <c r="I10" s="19">
        <v>21.52</v>
      </c>
      <c r="J10" t="s">
        <v>25</v>
      </c>
      <c r="K10">
        <v>36.340000000000003</v>
      </c>
      <c r="L10" s="2">
        <v>3000000</v>
      </c>
      <c r="M10" s="2">
        <f t="shared" si="2"/>
        <v>109020000.00000001</v>
      </c>
      <c r="N10" s="2">
        <v>540000</v>
      </c>
      <c r="O10" s="6">
        <f t="shared" si="3"/>
        <v>4.9532195927352776E-3</v>
      </c>
      <c r="AB10">
        <v>57201</v>
      </c>
      <c r="AC10">
        <v>5853</v>
      </c>
      <c r="AD10">
        <v>502</v>
      </c>
      <c r="AE10">
        <v>38531</v>
      </c>
      <c r="AF10">
        <v>544</v>
      </c>
      <c r="AG10">
        <v>4853</v>
      </c>
      <c r="AH10">
        <v>1809</v>
      </c>
      <c r="AI10">
        <v>5365</v>
      </c>
      <c r="AJ10">
        <v>1185</v>
      </c>
      <c r="AK10">
        <v>64653</v>
      </c>
    </row>
    <row r="11" spans="1:37" x14ac:dyDescent="0.2">
      <c r="A11" t="s">
        <v>59</v>
      </c>
      <c r="B11" t="s">
        <v>21</v>
      </c>
      <c r="C11" t="s">
        <v>17</v>
      </c>
      <c r="D11" t="s">
        <v>18</v>
      </c>
      <c r="E11" s="1">
        <v>42493</v>
      </c>
      <c r="F11" s="1">
        <v>42544</v>
      </c>
      <c r="G11" s="5">
        <f t="shared" si="0"/>
        <v>51</v>
      </c>
      <c r="H11" s="4">
        <f t="shared" si="1"/>
        <v>7.2857142857142856</v>
      </c>
      <c r="I11" s="19">
        <v>18.850000000000001</v>
      </c>
      <c r="J11" t="s">
        <v>25</v>
      </c>
      <c r="K11">
        <v>27.34</v>
      </c>
      <c r="L11" s="2">
        <v>3000000</v>
      </c>
      <c r="M11" s="2">
        <f t="shared" si="2"/>
        <v>82020000</v>
      </c>
      <c r="N11" s="2">
        <v>552000</v>
      </c>
      <c r="O11" s="6">
        <f t="shared" si="3"/>
        <v>6.7300658376005856E-3</v>
      </c>
      <c r="AB11">
        <v>62225</v>
      </c>
      <c r="AC11">
        <v>6565</v>
      </c>
      <c r="AD11">
        <v>447</v>
      </c>
      <c r="AE11">
        <v>44691</v>
      </c>
      <c r="AF11">
        <v>743</v>
      </c>
      <c r="AG11">
        <v>4866</v>
      </c>
      <c r="AH11">
        <v>2308</v>
      </c>
      <c r="AI11">
        <v>5021</v>
      </c>
      <c r="AJ11">
        <v>1047</v>
      </c>
      <c r="AK11">
        <v>70782</v>
      </c>
    </row>
    <row r="12" spans="1:37" x14ac:dyDescent="0.2">
      <c r="A12" t="s">
        <v>59</v>
      </c>
      <c r="B12" t="s">
        <v>22</v>
      </c>
      <c r="C12" t="s">
        <v>17</v>
      </c>
      <c r="D12" t="s">
        <v>18</v>
      </c>
      <c r="E12" s="1">
        <v>42501</v>
      </c>
      <c r="F12" s="1">
        <v>42544</v>
      </c>
      <c r="G12" s="5">
        <f t="shared" si="0"/>
        <v>43</v>
      </c>
      <c r="H12" s="4">
        <f t="shared" si="1"/>
        <v>6.1428571428571432</v>
      </c>
      <c r="I12" s="19">
        <v>16.21</v>
      </c>
      <c r="J12" t="s">
        <v>25</v>
      </c>
      <c r="K12">
        <v>22.61</v>
      </c>
      <c r="L12" s="2">
        <v>3000000</v>
      </c>
      <c r="M12" s="2">
        <f t="shared" si="2"/>
        <v>67830000</v>
      </c>
      <c r="N12" s="2">
        <v>550000</v>
      </c>
      <c r="O12" s="6">
        <f t="shared" si="3"/>
        <v>8.1085065605189452E-3</v>
      </c>
      <c r="AB12">
        <v>46007</v>
      </c>
      <c r="AC12">
        <v>5353</v>
      </c>
      <c r="AD12">
        <v>460</v>
      </c>
      <c r="AE12">
        <v>26030</v>
      </c>
      <c r="AF12">
        <v>498</v>
      </c>
      <c r="AG12">
        <v>5450</v>
      </c>
      <c r="AH12">
        <v>1509</v>
      </c>
      <c r="AI12">
        <v>4202</v>
      </c>
      <c r="AJ12">
        <v>1068</v>
      </c>
      <c r="AK12">
        <v>52988</v>
      </c>
    </row>
    <row r="13" spans="1:37" x14ac:dyDescent="0.2">
      <c r="A13" t="s">
        <v>59</v>
      </c>
      <c r="B13" t="s">
        <v>23</v>
      </c>
      <c r="C13" t="s">
        <v>17</v>
      </c>
      <c r="D13" t="s">
        <v>18</v>
      </c>
      <c r="E13" s="1">
        <v>42501</v>
      </c>
      <c r="F13" s="1">
        <v>42544</v>
      </c>
      <c r="G13" s="5">
        <f t="shared" si="0"/>
        <v>43</v>
      </c>
      <c r="H13" s="4">
        <f t="shared" si="1"/>
        <v>6.1428571428571432</v>
      </c>
      <c r="I13" s="19">
        <v>17</v>
      </c>
      <c r="J13" t="s">
        <v>25</v>
      </c>
      <c r="K13">
        <v>34.909999999999997</v>
      </c>
      <c r="L13" s="2">
        <v>3000000</v>
      </c>
      <c r="M13" s="2">
        <f t="shared" si="2"/>
        <v>104729999.99999999</v>
      </c>
      <c r="N13" s="2">
        <v>554000</v>
      </c>
      <c r="O13" s="6">
        <f t="shared" si="3"/>
        <v>5.2897928005347095E-3</v>
      </c>
      <c r="AB13">
        <v>47977</v>
      </c>
      <c r="AC13">
        <v>5320</v>
      </c>
      <c r="AD13">
        <v>477</v>
      </c>
      <c r="AE13">
        <v>22743</v>
      </c>
      <c r="AF13">
        <v>312</v>
      </c>
      <c r="AG13">
        <v>4415</v>
      </c>
      <c r="AH13">
        <v>1610</v>
      </c>
      <c r="AI13">
        <v>4481</v>
      </c>
      <c r="AJ13">
        <v>911</v>
      </c>
      <c r="AK13">
        <v>54994</v>
      </c>
    </row>
    <row r="14" spans="1:37" x14ac:dyDescent="0.2">
      <c r="A14" t="s">
        <v>59</v>
      </c>
      <c r="B14" t="s">
        <v>16</v>
      </c>
      <c r="C14" t="s">
        <v>17</v>
      </c>
      <c r="D14" t="s">
        <v>18</v>
      </c>
      <c r="E14" s="1">
        <v>42474</v>
      </c>
      <c r="F14" s="1">
        <v>42544</v>
      </c>
      <c r="G14" s="5">
        <f t="shared" si="0"/>
        <v>70</v>
      </c>
      <c r="H14" s="4">
        <f t="shared" si="1"/>
        <v>10</v>
      </c>
      <c r="I14" s="19">
        <v>21.38</v>
      </c>
      <c r="J14" t="s">
        <v>26</v>
      </c>
      <c r="K14">
        <v>11.28</v>
      </c>
      <c r="L14" s="2">
        <v>3000000</v>
      </c>
      <c r="M14" s="2">
        <f t="shared" si="2"/>
        <v>33840000</v>
      </c>
      <c r="N14" s="2">
        <v>544000</v>
      </c>
      <c r="O14" s="6">
        <f t="shared" si="3"/>
        <v>1.6075650118203309E-2</v>
      </c>
      <c r="AB14" s="2">
        <v>131000</v>
      </c>
      <c r="AC14">
        <v>6552</v>
      </c>
      <c r="AD14">
        <v>1213</v>
      </c>
      <c r="AE14" s="2">
        <v>110000</v>
      </c>
      <c r="AF14">
        <v>841</v>
      </c>
      <c r="AG14">
        <v>11415</v>
      </c>
      <c r="AH14">
        <v>3859</v>
      </c>
      <c r="AI14">
        <v>14387</v>
      </c>
      <c r="AJ14">
        <v>2011</v>
      </c>
      <c r="AK14" s="2">
        <v>141000</v>
      </c>
    </row>
    <row r="15" spans="1:37" x14ac:dyDescent="0.2">
      <c r="A15" t="s">
        <v>59</v>
      </c>
      <c r="B15" t="s">
        <v>19</v>
      </c>
      <c r="C15" t="s">
        <v>17</v>
      </c>
      <c r="D15" t="s">
        <v>18</v>
      </c>
      <c r="E15" s="1">
        <v>42474</v>
      </c>
      <c r="F15" s="1">
        <v>42544</v>
      </c>
      <c r="G15" s="5">
        <f t="shared" si="0"/>
        <v>70</v>
      </c>
      <c r="H15" s="4">
        <f t="shared" si="1"/>
        <v>10</v>
      </c>
      <c r="I15" s="19">
        <v>20.46</v>
      </c>
      <c r="J15" t="s">
        <v>26</v>
      </c>
      <c r="K15">
        <v>19.329999999999998</v>
      </c>
      <c r="L15" s="2">
        <v>3000000</v>
      </c>
      <c r="M15" s="2">
        <f t="shared" si="2"/>
        <v>57989999.999999993</v>
      </c>
      <c r="N15" s="2">
        <v>538000</v>
      </c>
      <c r="O15" s="6">
        <f t="shared" si="3"/>
        <v>9.2774616313157452E-3</v>
      </c>
      <c r="AB15" s="2">
        <v>134000</v>
      </c>
      <c r="AC15">
        <v>8053</v>
      </c>
      <c r="AD15">
        <v>1129</v>
      </c>
      <c r="AE15" s="2">
        <v>110000</v>
      </c>
      <c r="AF15">
        <v>775</v>
      </c>
      <c r="AG15">
        <v>10409</v>
      </c>
      <c r="AH15">
        <v>4874</v>
      </c>
      <c r="AI15">
        <v>14023</v>
      </c>
      <c r="AJ15">
        <v>1641</v>
      </c>
      <c r="AK15" s="2">
        <v>146000</v>
      </c>
    </row>
    <row r="16" spans="1:37" x14ac:dyDescent="0.2">
      <c r="A16" t="s">
        <v>59</v>
      </c>
      <c r="B16" t="s">
        <v>20</v>
      </c>
      <c r="C16" t="s">
        <v>17</v>
      </c>
      <c r="D16" t="s">
        <v>18</v>
      </c>
      <c r="E16" s="1">
        <v>42501</v>
      </c>
      <c r="F16" s="1">
        <v>42544</v>
      </c>
      <c r="G16" s="5">
        <f t="shared" si="0"/>
        <v>43</v>
      </c>
      <c r="H16" s="4">
        <f t="shared" si="1"/>
        <v>6.1428571428571432</v>
      </c>
      <c r="I16" s="19">
        <v>21.52</v>
      </c>
      <c r="J16" t="s">
        <v>26</v>
      </c>
      <c r="K16">
        <v>19.71</v>
      </c>
      <c r="L16" s="2">
        <v>3000000</v>
      </c>
      <c r="M16" s="2">
        <f t="shared" si="2"/>
        <v>59130000</v>
      </c>
      <c r="N16" s="2">
        <v>543000</v>
      </c>
      <c r="O16" s="6">
        <f t="shared" si="3"/>
        <v>9.1831557584982244E-3</v>
      </c>
      <c r="AB16" s="2">
        <v>138000</v>
      </c>
      <c r="AC16">
        <v>4767</v>
      </c>
      <c r="AD16">
        <v>1173</v>
      </c>
      <c r="AE16" s="2">
        <v>102000</v>
      </c>
      <c r="AF16">
        <v>676</v>
      </c>
      <c r="AG16">
        <v>10010</v>
      </c>
      <c r="AH16">
        <v>3857</v>
      </c>
      <c r="AI16">
        <v>13317</v>
      </c>
      <c r="AJ16">
        <v>1771</v>
      </c>
      <c r="AK16" s="2">
        <v>146000</v>
      </c>
    </row>
    <row r="17" spans="1:37" x14ac:dyDescent="0.2">
      <c r="A17" t="s">
        <v>59</v>
      </c>
      <c r="B17" t="s">
        <v>21</v>
      </c>
      <c r="C17" t="s">
        <v>17</v>
      </c>
      <c r="D17" t="s">
        <v>18</v>
      </c>
      <c r="E17" s="1">
        <v>42501</v>
      </c>
      <c r="F17" s="1">
        <v>42544</v>
      </c>
      <c r="G17" s="5">
        <f t="shared" si="0"/>
        <v>43</v>
      </c>
      <c r="H17" s="4">
        <f t="shared" si="1"/>
        <v>6.1428571428571432</v>
      </c>
      <c r="I17" s="19">
        <v>18.850000000000001</v>
      </c>
      <c r="J17" t="s">
        <v>26</v>
      </c>
      <c r="K17">
        <v>17.13</v>
      </c>
      <c r="L17" s="2">
        <v>3000000</v>
      </c>
      <c r="M17" s="2">
        <f t="shared" si="2"/>
        <v>51390000</v>
      </c>
      <c r="N17" s="2">
        <v>540000</v>
      </c>
      <c r="O17" s="6">
        <f t="shared" si="3"/>
        <v>1.0507880910683012E-2</v>
      </c>
      <c r="AB17" s="2">
        <v>138000</v>
      </c>
      <c r="AC17">
        <v>6731</v>
      </c>
      <c r="AD17">
        <v>1301</v>
      </c>
      <c r="AE17" s="2">
        <v>102000</v>
      </c>
      <c r="AF17">
        <v>929</v>
      </c>
      <c r="AG17">
        <v>9982</v>
      </c>
      <c r="AH17">
        <v>5602</v>
      </c>
      <c r="AI17">
        <v>12927</v>
      </c>
      <c r="AJ17">
        <v>1323</v>
      </c>
      <c r="AK17" s="2">
        <v>149000</v>
      </c>
    </row>
    <row r="18" spans="1:37" x14ac:dyDescent="0.2">
      <c r="A18" t="s">
        <v>59</v>
      </c>
      <c r="B18" t="s">
        <v>22</v>
      </c>
      <c r="C18" t="s">
        <v>17</v>
      </c>
      <c r="D18" t="s">
        <v>18</v>
      </c>
      <c r="E18" s="1">
        <v>42493</v>
      </c>
      <c r="F18" s="1">
        <v>42544</v>
      </c>
      <c r="G18" s="5">
        <f t="shared" si="0"/>
        <v>51</v>
      </c>
      <c r="H18" s="4">
        <f t="shared" si="1"/>
        <v>7.2857142857142856</v>
      </c>
      <c r="I18" s="19">
        <v>16.21</v>
      </c>
      <c r="J18" t="s">
        <v>26</v>
      </c>
      <c r="K18">
        <v>12.7</v>
      </c>
      <c r="L18" s="2">
        <v>3000000</v>
      </c>
      <c r="M18" s="2">
        <f t="shared" si="2"/>
        <v>38100000</v>
      </c>
      <c r="N18" s="2">
        <v>543000</v>
      </c>
      <c r="O18" s="6">
        <f t="shared" si="3"/>
        <v>1.4251968503937009E-2</v>
      </c>
      <c r="AB18" s="2">
        <v>130000</v>
      </c>
      <c r="AC18">
        <v>4596</v>
      </c>
      <c r="AD18">
        <v>1271</v>
      </c>
      <c r="AE18" s="2">
        <v>96296</v>
      </c>
      <c r="AF18">
        <v>619</v>
      </c>
      <c r="AG18">
        <v>17606</v>
      </c>
      <c r="AH18">
        <v>3497</v>
      </c>
      <c r="AI18">
        <v>12729</v>
      </c>
      <c r="AJ18">
        <v>1760</v>
      </c>
      <c r="AK18" s="2">
        <v>138000</v>
      </c>
    </row>
    <row r="19" spans="1:37" s="12" customFormat="1" x14ac:dyDescent="0.2">
      <c r="A19" s="12" t="s">
        <v>59</v>
      </c>
      <c r="B19" s="12" t="s">
        <v>23</v>
      </c>
      <c r="C19" s="12" t="s">
        <v>17</v>
      </c>
      <c r="D19" s="12" t="s">
        <v>18</v>
      </c>
      <c r="E19" s="13">
        <v>42493</v>
      </c>
      <c r="F19" s="13">
        <v>42544</v>
      </c>
      <c r="G19" s="14">
        <f t="shared" si="0"/>
        <v>51</v>
      </c>
      <c r="H19" s="15">
        <f t="shared" si="1"/>
        <v>7.2857142857142856</v>
      </c>
      <c r="I19" s="20">
        <v>17</v>
      </c>
      <c r="J19" s="12" t="s">
        <v>26</v>
      </c>
      <c r="K19" s="12">
        <v>16.03</v>
      </c>
      <c r="L19" s="16">
        <v>3000000</v>
      </c>
      <c r="M19" s="16">
        <f t="shared" si="2"/>
        <v>48090000</v>
      </c>
      <c r="N19" s="16">
        <v>543000</v>
      </c>
      <c r="O19" s="17">
        <f t="shared" si="3"/>
        <v>1.1291328758577667E-2</v>
      </c>
      <c r="AB19" s="16">
        <v>132000</v>
      </c>
      <c r="AC19" s="12">
        <v>7373</v>
      </c>
      <c r="AD19" s="12">
        <v>1568</v>
      </c>
      <c r="AE19" s="12">
        <v>81582</v>
      </c>
      <c r="AF19" s="12">
        <v>544</v>
      </c>
      <c r="AG19" s="12">
        <v>12265</v>
      </c>
      <c r="AH19" s="12">
        <v>4008</v>
      </c>
      <c r="AI19" s="12">
        <v>13592</v>
      </c>
      <c r="AJ19" s="12">
        <v>1773</v>
      </c>
      <c r="AK19" s="16">
        <v>144000</v>
      </c>
    </row>
    <row r="20" spans="1:37" x14ac:dyDescent="0.2">
      <c r="A20" t="s">
        <v>60</v>
      </c>
      <c r="B20" t="s">
        <v>27</v>
      </c>
      <c r="C20" t="s">
        <v>17</v>
      </c>
      <c r="D20" t="s">
        <v>18</v>
      </c>
      <c r="E20" s="1">
        <v>42283</v>
      </c>
      <c r="F20" s="1">
        <v>42556</v>
      </c>
      <c r="G20" s="5">
        <f t="shared" ref="G20" si="4">F20-E20</f>
        <v>273</v>
      </c>
      <c r="H20" s="4">
        <f t="shared" ref="H20" si="5">G20/7</f>
        <v>39</v>
      </c>
      <c r="I20" s="19">
        <v>26.68</v>
      </c>
      <c r="J20" t="s">
        <v>24</v>
      </c>
      <c r="K20">
        <v>14.21</v>
      </c>
      <c r="L20" s="2">
        <v>3000000</v>
      </c>
      <c r="M20" s="2">
        <f t="shared" si="2"/>
        <v>42630000</v>
      </c>
      <c r="N20" s="2">
        <v>624000</v>
      </c>
      <c r="O20" s="6">
        <f t="shared" si="3"/>
        <v>1.4637579169598874E-2</v>
      </c>
      <c r="P20">
        <v>1181</v>
      </c>
      <c r="Q20">
        <v>1125</v>
      </c>
      <c r="R20">
        <v>7037</v>
      </c>
      <c r="S20">
        <v>5320</v>
      </c>
      <c r="T20">
        <v>1756</v>
      </c>
      <c r="U20" s="2">
        <v>490000</v>
      </c>
      <c r="V20">
        <v>20557</v>
      </c>
      <c r="W20">
        <v>3345</v>
      </c>
      <c r="X20">
        <v>21342</v>
      </c>
      <c r="Y20">
        <v>5485</v>
      </c>
      <c r="Z20">
        <v>1797</v>
      </c>
      <c r="AA20">
        <v>2461</v>
      </c>
      <c r="AB20" s="2"/>
      <c r="AH20">
        <v>960</v>
      </c>
      <c r="AI20">
        <v>798</v>
      </c>
      <c r="AJ20">
        <v>159</v>
      </c>
      <c r="AK20" s="2">
        <v>27605</v>
      </c>
    </row>
    <row r="21" spans="1:37" x14ac:dyDescent="0.2">
      <c r="A21" t="s">
        <v>60</v>
      </c>
      <c r="B21" t="s">
        <v>28</v>
      </c>
      <c r="C21" t="s">
        <v>17</v>
      </c>
      <c r="D21" t="s">
        <v>18</v>
      </c>
      <c r="E21" s="1">
        <v>42283</v>
      </c>
      <c r="F21" s="1">
        <v>42556</v>
      </c>
      <c r="G21" s="5">
        <f t="shared" ref="G21:G48" si="6">F21-E21</f>
        <v>273</v>
      </c>
      <c r="H21" s="4">
        <f t="shared" ref="H21:H48" si="7">G21/7</f>
        <v>39</v>
      </c>
      <c r="I21" s="19">
        <v>28.07</v>
      </c>
      <c r="J21" t="s">
        <v>24</v>
      </c>
      <c r="K21">
        <v>10.97</v>
      </c>
      <c r="L21" s="2">
        <v>3000000</v>
      </c>
      <c r="M21" s="2">
        <f t="shared" si="2"/>
        <v>32910000.000000004</v>
      </c>
      <c r="N21" s="2">
        <v>488000</v>
      </c>
      <c r="O21" s="6">
        <f t="shared" si="3"/>
        <v>1.4828319659677907E-2</v>
      </c>
      <c r="P21">
        <v>767</v>
      </c>
      <c r="Q21">
        <v>628</v>
      </c>
      <c r="R21">
        <v>4642</v>
      </c>
      <c r="S21">
        <v>4226</v>
      </c>
      <c r="T21">
        <v>1819</v>
      </c>
      <c r="U21" s="2">
        <v>394000</v>
      </c>
      <c r="V21">
        <v>15801</v>
      </c>
      <c r="W21">
        <v>2431</v>
      </c>
      <c r="X21">
        <v>15503</v>
      </c>
      <c r="Y21">
        <v>3549</v>
      </c>
      <c r="Z21">
        <v>1558</v>
      </c>
      <c r="AA21">
        <v>1668</v>
      </c>
      <c r="AB21" s="2"/>
      <c r="AH21">
        <v>587</v>
      </c>
      <c r="AI21">
        <v>458</v>
      </c>
      <c r="AJ21">
        <v>98</v>
      </c>
      <c r="AK21" s="2">
        <v>19615</v>
      </c>
    </row>
    <row r="22" spans="1:37" x14ac:dyDescent="0.2">
      <c r="A22" t="s">
        <v>60</v>
      </c>
      <c r="B22" t="s">
        <v>29</v>
      </c>
      <c r="C22" t="s">
        <v>17</v>
      </c>
      <c r="D22" t="s">
        <v>18</v>
      </c>
      <c r="E22" s="1">
        <v>42405</v>
      </c>
      <c r="F22" s="1">
        <v>42556</v>
      </c>
      <c r="G22" s="5">
        <f t="shared" si="6"/>
        <v>151</v>
      </c>
      <c r="H22" s="4">
        <f t="shared" si="7"/>
        <v>21.571428571428573</v>
      </c>
      <c r="I22" s="19">
        <v>21.56</v>
      </c>
      <c r="J22" t="s">
        <v>24</v>
      </c>
      <c r="K22">
        <v>11.21</v>
      </c>
      <c r="L22" s="2">
        <v>3000000</v>
      </c>
      <c r="M22" s="2">
        <f t="shared" si="2"/>
        <v>33630000</v>
      </c>
      <c r="N22" s="2">
        <v>615000</v>
      </c>
      <c r="O22" s="6">
        <f t="shared" si="3"/>
        <v>1.8287243532560213E-2</v>
      </c>
      <c r="P22">
        <v>604</v>
      </c>
      <c r="Q22">
        <v>656</v>
      </c>
      <c r="R22">
        <v>5944</v>
      </c>
      <c r="S22">
        <v>3865</v>
      </c>
      <c r="T22">
        <v>2081</v>
      </c>
      <c r="U22" s="2">
        <v>503000</v>
      </c>
      <c r="V22">
        <v>17698</v>
      </c>
      <c r="W22">
        <v>2725</v>
      </c>
      <c r="X22">
        <v>16720</v>
      </c>
      <c r="Y22">
        <v>7295</v>
      </c>
      <c r="Z22">
        <v>1898</v>
      </c>
      <c r="AA22">
        <v>2652</v>
      </c>
      <c r="AB22" s="2"/>
      <c r="AE22" s="2"/>
      <c r="AH22">
        <v>719</v>
      </c>
      <c r="AI22">
        <v>578</v>
      </c>
      <c r="AJ22">
        <v>131</v>
      </c>
      <c r="AK22" s="2">
        <v>24831</v>
      </c>
    </row>
    <row r="23" spans="1:37" x14ac:dyDescent="0.2">
      <c r="A23" t="s">
        <v>60</v>
      </c>
      <c r="B23" t="s">
        <v>30</v>
      </c>
      <c r="C23" t="s">
        <v>17</v>
      </c>
      <c r="D23" t="s">
        <v>18</v>
      </c>
      <c r="E23" s="1">
        <v>42405</v>
      </c>
      <c r="F23" s="1">
        <v>42556</v>
      </c>
      <c r="G23" s="5">
        <f t="shared" si="6"/>
        <v>151</v>
      </c>
      <c r="H23" s="4">
        <f t="shared" si="7"/>
        <v>21.571428571428573</v>
      </c>
      <c r="I23" s="19">
        <v>24.97</v>
      </c>
      <c r="J23" t="s">
        <v>24</v>
      </c>
      <c r="K23">
        <v>15.59</v>
      </c>
      <c r="L23">
        <v>3000000</v>
      </c>
      <c r="M23" s="2">
        <f t="shared" si="2"/>
        <v>46770000</v>
      </c>
      <c r="N23" s="2">
        <v>485000</v>
      </c>
      <c r="O23" s="6">
        <f t="shared" si="3"/>
        <v>1.0369895231986316E-2</v>
      </c>
      <c r="P23">
        <v>522</v>
      </c>
      <c r="Q23">
        <v>482</v>
      </c>
      <c r="R23">
        <v>4846</v>
      </c>
      <c r="S23">
        <v>3523</v>
      </c>
      <c r="T23">
        <v>1854</v>
      </c>
      <c r="U23" s="2">
        <v>391000</v>
      </c>
      <c r="V23">
        <v>15049</v>
      </c>
      <c r="W23">
        <v>1898</v>
      </c>
      <c r="X23">
        <v>11727</v>
      </c>
      <c r="Y23">
        <v>5449</v>
      </c>
      <c r="Z23">
        <v>1280</v>
      </c>
      <c r="AA23">
        <v>2275</v>
      </c>
      <c r="AH23">
        <v>516</v>
      </c>
      <c r="AI23">
        <v>492</v>
      </c>
      <c r="AJ23">
        <v>100</v>
      </c>
      <c r="AK23">
        <v>17725</v>
      </c>
    </row>
    <row r="24" spans="1:37" x14ac:dyDescent="0.2">
      <c r="A24" t="s">
        <v>60</v>
      </c>
      <c r="B24" t="s">
        <v>31</v>
      </c>
      <c r="C24" t="s">
        <v>17</v>
      </c>
      <c r="D24" t="s">
        <v>18</v>
      </c>
      <c r="E24" s="1">
        <v>42500</v>
      </c>
      <c r="F24" s="1">
        <v>42556</v>
      </c>
      <c r="G24" s="5">
        <f t="shared" si="6"/>
        <v>56</v>
      </c>
      <c r="H24" s="4">
        <f t="shared" si="7"/>
        <v>8</v>
      </c>
      <c r="I24" s="19">
        <v>16.8</v>
      </c>
      <c r="J24" t="s">
        <v>24</v>
      </c>
      <c r="K24">
        <v>13.72</v>
      </c>
      <c r="L24">
        <v>3000000</v>
      </c>
      <c r="M24" s="2">
        <f t="shared" si="2"/>
        <v>41160000</v>
      </c>
      <c r="N24" s="2">
        <v>588000</v>
      </c>
      <c r="O24" s="6">
        <f t="shared" si="3"/>
        <v>1.4285714285714285E-2</v>
      </c>
      <c r="P24">
        <v>818</v>
      </c>
      <c r="Q24">
        <v>429</v>
      </c>
      <c r="R24">
        <v>5299</v>
      </c>
      <c r="S24">
        <v>4735</v>
      </c>
      <c r="T24">
        <v>2189</v>
      </c>
      <c r="U24" s="2">
        <v>457000</v>
      </c>
      <c r="V24">
        <v>18132</v>
      </c>
      <c r="W24">
        <v>3305</v>
      </c>
      <c r="X24">
        <v>18804</v>
      </c>
      <c r="Y24">
        <v>12385</v>
      </c>
      <c r="Z24">
        <v>3162</v>
      </c>
      <c r="AA24">
        <v>6275</v>
      </c>
      <c r="AH24">
        <v>973</v>
      </c>
      <c r="AI24">
        <v>938</v>
      </c>
      <c r="AJ24">
        <v>221</v>
      </c>
      <c r="AK24">
        <v>32433</v>
      </c>
    </row>
    <row r="25" spans="1:37" x14ac:dyDescent="0.2">
      <c r="A25" t="s">
        <v>60</v>
      </c>
      <c r="B25" t="s">
        <v>32</v>
      </c>
      <c r="C25" t="s">
        <v>17</v>
      </c>
      <c r="D25" t="s">
        <v>18</v>
      </c>
      <c r="E25" s="1">
        <v>42500</v>
      </c>
      <c r="F25" s="1">
        <v>42556</v>
      </c>
      <c r="G25" s="5">
        <f t="shared" si="6"/>
        <v>56</v>
      </c>
      <c r="H25" s="4">
        <f t="shared" si="7"/>
        <v>8</v>
      </c>
      <c r="I25" s="19">
        <v>16.7</v>
      </c>
      <c r="J25" t="s">
        <v>24</v>
      </c>
      <c r="K25">
        <v>18.91</v>
      </c>
      <c r="L25">
        <v>3000000</v>
      </c>
      <c r="M25" s="2">
        <f t="shared" si="2"/>
        <v>56730000</v>
      </c>
      <c r="N25" s="2">
        <v>364000</v>
      </c>
      <c r="O25" s="6">
        <f t="shared" si="3"/>
        <v>6.4163581879076326E-3</v>
      </c>
      <c r="P25">
        <v>586</v>
      </c>
      <c r="Q25">
        <v>273</v>
      </c>
      <c r="R25">
        <v>4335</v>
      </c>
      <c r="S25">
        <v>3255</v>
      </c>
      <c r="T25">
        <v>1494</v>
      </c>
      <c r="U25" s="2">
        <v>273000</v>
      </c>
      <c r="V25">
        <v>11283</v>
      </c>
      <c r="W25">
        <v>2495</v>
      </c>
      <c r="X25">
        <v>14282</v>
      </c>
      <c r="Y25">
        <v>9262</v>
      </c>
      <c r="Z25">
        <v>2125</v>
      </c>
      <c r="AA25">
        <v>4837</v>
      </c>
      <c r="AH25">
        <v>826</v>
      </c>
      <c r="AI25">
        <v>692</v>
      </c>
      <c r="AJ25">
        <v>154</v>
      </c>
      <c r="AK25">
        <v>24552</v>
      </c>
    </row>
    <row r="26" spans="1:37" x14ac:dyDescent="0.2">
      <c r="A26" t="s">
        <v>60</v>
      </c>
      <c r="B26" t="s">
        <v>33</v>
      </c>
      <c r="C26" t="s">
        <v>17</v>
      </c>
      <c r="D26" t="s">
        <v>18</v>
      </c>
      <c r="E26" s="1">
        <v>42514</v>
      </c>
      <c r="F26" s="1">
        <v>42556</v>
      </c>
      <c r="G26" s="5">
        <f t="shared" si="6"/>
        <v>42</v>
      </c>
      <c r="H26" s="4">
        <f t="shared" si="7"/>
        <v>6</v>
      </c>
      <c r="I26" s="19">
        <v>15.17</v>
      </c>
      <c r="J26" t="s">
        <v>24</v>
      </c>
      <c r="K26">
        <v>15.08</v>
      </c>
      <c r="L26" s="2">
        <v>3000000</v>
      </c>
      <c r="M26" s="2">
        <f t="shared" si="2"/>
        <v>45240000</v>
      </c>
      <c r="N26" s="2">
        <v>984000</v>
      </c>
      <c r="O26" s="6">
        <f t="shared" si="3"/>
        <v>2.1750663129973476E-2</v>
      </c>
      <c r="P26">
        <v>996</v>
      </c>
      <c r="Q26">
        <v>731</v>
      </c>
      <c r="R26">
        <v>6892</v>
      </c>
      <c r="S26">
        <v>6838</v>
      </c>
      <c r="T26">
        <v>3162</v>
      </c>
      <c r="U26" s="2">
        <v>765000</v>
      </c>
      <c r="V26">
        <v>25569</v>
      </c>
      <c r="W26">
        <v>5339</v>
      </c>
      <c r="X26">
        <v>31704</v>
      </c>
      <c r="Y26">
        <v>19498</v>
      </c>
      <c r="Z26">
        <v>4308</v>
      </c>
      <c r="AA26">
        <v>9014</v>
      </c>
      <c r="AH26">
        <v>1551</v>
      </c>
      <c r="AI26">
        <v>1461</v>
      </c>
      <c r="AJ26">
        <v>462</v>
      </c>
      <c r="AK26">
        <v>53208</v>
      </c>
    </row>
    <row r="27" spans="1:37" x14ac:dyDescent="0.2">
      <c r="A27" t="s">
        <v>60</v>
      </c>
      <c r="B27" t="s">
        <v>34</v>
      </c>
      <c r="C27" t="s">
        <v>17</v>
      </c>
      <c r="D27" t="s">
        <v>18</v>
      </c>
      <c r="E27" s="1">
        <v>42514</v>
      </c>
      <c r="F27" s="1">
        <v>42556</v>
      </c>
      <c r="G27" s="5">
        <f t="shared" si="6"/>
        <v>42</v>
      </c>
      <c r="H27" s="4">
        <f t="shared" si="7"/>
        <v>6</v>
      </c>
      <c r="I27" s="19">
        <v>16.510000000000002</v>
      </c>
      <c r="J27" t="s">
        <v>24</v>
      </c>
      <c r="K27">
        <v>17.66</v>
      </c>
      <c r="L27">
        <v>3000000</v>
      </c>
      <c r="M27" s="2">
        <f t="shared" si="2"/>
        <v>52980000</v>
      </c>
      <c r="N27" s="2">
        <v>1060000</v>
      </c>
      <c r="O27" s="6">
        <f t="shared" si="3"/>
        <v>2.0007550018875046E-2</v>
      </c>
      <c r="P27">
        <v>1589</v>
      </c>
      <c r="Q27">
        <v>1234</v>
      </c>
      <c r="R27">
        <v>8976</v>
      </c>
      <c r="S27">
        <v>7637</v>
      </c>
      <c r="T27">
        <v>2841</v>
      </c>
      <c r="U27" s="2">
        <v>817000</v>
      </c>
      <c r="V27">
        <v>26598</v>
      </c>
      <c r="W27">
        <v>5644</v>
      </c>
      <c r="X27">
        <v>32658</v>
      </c>
      <c r="Y27">
        <v>21840</v>
      </c>
      <c r="Z27">
        <v>4211</v>
      </c>
      <c r="AA27">
        <v>9476</v>
      </c>
      <c r="AH27">
        <v>2039</v>
      </c>
      <c r="AI27">
        <v>1737</v>
      </c>
      <c r="AJ27">
        <v>525</v>
      </c>
      <c r="AK27">
        <v>57006</v>
      </c>
    </row>
    <row r="28" spans="1:37" x14ac:dyDescent="0.2">
      <c r="A28" t="s">
        <v>60</v>
      </c>
      <c r="B28" t="s">
        <v>35</v>
      </c>
      <c r="C28" t="s">
        <v>17</v>
      </c>
      <c r="D28" t="s">
        <v>18</v>
      </c>
      <c r="E28" s="1">
        <v>42528</v>
      </c>
      <c r="F28" s="1">
        <v>42556</v>
      </c>
      <c r="G28" s="5">
        <f t="shared" si="6"/>
        <v>28</v>
      </c>
      <c r="H28" s="4">
        <f t="shared" si="7"/>
        <v>4</v>
      </c>
      <c r="I28" s="19">
        <v>12.1</v>
      </c>
      <c r="J28" t="s">
        <v>24</v>
      </c>
      <c r="K28">
        <v>25.12</v>
      </c>
      <c r="L28">
        <v>3000000</v>
      </c>
      <c r="M28" s="2">
        <f t="shared" si="2"/>
        <v>75360000</v>
      </c>
      <c r="N28" s="2">
        <v>916000</v>
      </c>
      <c r="O28" s="6">
        <f t="shared" si="3"/>
        <v>1.2154989384288748E-2</v>
      </c>
      <c r="P28">
        <v>1316</v>
      </c>
      <c r="Q28">
        <v>1175</v>
      </c>
      <c r="R28">
        <v>11322</v>
      </c>
      <c r="S28">
        <v>6105</v>
      </c>
      <c r="T28">
        <v>5357</v>
      </c>
      <c r="U28" s="2">
        <v>696000</v>
      </c>
      <c r="V28">
        <v>26357</v>
      </c>
      <c r="W28">
        <v>4357</v>
      </c>
      <c r="X28">
        <v>31717</v>
      </c>
      <c r="Y28">
        <v>17669</v>
      </c>
      <c r="Z28">
        <v>3449</v>
      </c>
      <c r="AA28">
        <v>9042</v>
      </c>
      <c r="AH28">
        <v>2371</v>
      </c>
      <c r="AI28">
        <v>1864</v>
      </c>
      <c r="AJ28">
        <v>433</v>
      </c>
      <c r="AK28">
        <v>51029</v>
      </c>
    </row>
    <row r="29" spans="1:37" x14ac:dyDescent="0.2">
      <c r="A29" t="s">
        <v>60</v>
      </c>
      <c r="B29" t="s">
        <v>36</v>
      </c>
      <c r="C29" t="s">
        <v>17</v>
      </c>
      <c r="D29" t="s">
        <v>18</v>
      </c>
      <c r="E29" s="1">
        <v>42528</v>
      </c>
      <c r="F29" s="1">
        <v>42556</v>
      </c>
      <c r="G29" s="5">
        <f t="shared" si="6"/>
        <v>28</v>
      </c>
      <c r="H29" s="4">
        <f t="shared" si="7"/>
        <v>4</v>
      </c>
      <c r="I29" s="19">
        <v>12.98</v>
      </c>
      <c r="J29" t="s">
        <v>24</v>
      </c>
      <c r="K29">
        <v>26.84</v>
      </c>
      <c r="L29">
        <v>3000000</v>
      </c>
      <c r="M29" s="2">
        <f t="shared" si="2"/>
        <v>80520000</v>
      </c>
      <c r="N29" s="2">
        <v>1070000</v>
      </c>
      <c r="O29" s="6">
        <f t="shared" si="3"/>
        <v>1.3288623944361649E-2</v>
      </c>
      <c r="P29">
        <v>1562</v>
      </c>
      <c r="Q29">
        <v>847</v>
      </c>
      <c r="R29">
        <v>8097</v>
      </c>
      <c r="S29">
        <v>7322</v>
      </c>
      <c r="T29">
        <v>3761</v>
      </c>
      <c r="U29" s="2">
        <v>821000</v>
      </c>
      <c r="V29">
        <v>22449</v>
      </c>
      <c r="W29">
        <v>5136</v>
      </c>
      <c r="X29">
        <v>35007</v>
      </c>
      <c r="Y29">
        <v>20745</v>
      </c>
      <c r="Z29">
        <v>4046</v>
      </c>
      <c r="AA29">
        <v>10086</v>
      </c>
      <c r="AH29">
        <v>2140</v>
      </c>
      <c r="AI29">
        <v>1977</v>
      </c>
      <c r="AJ29">
        <v>742</v>
      </c>
      <c r="AK29">
        <v>58089</v>
      </c>
    </row>
    <row r="30" spans="1:37" x14ac:dyDescent="0.2">
      <c r="A30" t="s">
        <v>60</v>
      </c>
      <c r="B30" t="s">
        <v>27</v>
      </c>
      <c r="C30" t="s">
        <v>17</v>
      </c>
      <c r="D30" t="s">
        <v>18</v>
      </c>
      <c r="E30" s="1">
        <v>42283</v>
      </c>
      <c r="F30" s="1">
        <v>42556</v>
      </c>
      <c r="G30" s="5">
        <f t="shared" si="6"/>
        <v>273</v>
      </c>
      <c r="H30" s="4">
        <f t="shared" si="7"/>
        <v>39</v>
      </c>
      <c r="I30" s="19">
        <v>26.68</v>
      </c>
      <c r="J30" t="s">
        <v>25</v>
      </c>
      <c r="K30">
        <v>24.49</v>
      </c>
      <c r="L30">
        <v>3000000</v>
      </c>
      <c r="M30" s="2">
        <f t="shared" si="2"/>
        <v>73470000</v>
      </c>
      <c r="N30" s="2">
        <v>682000</v>
      </c>
      <c r="O30" s="6">
        <f t="shared" si="3"/>
        <v>9.282700421940928E-3</v>
      </c>
      <c r="AB30">
        <v>52001</v>
      </c>
      <c r="AC30">
        <v>15274</v>
      </c>
      <c r="AD30">
        <v>1170</v>
      </c>
      <c r="AE30">
        <v>55175</v>
      </c>
      <c r="AF30">
        <v>703</v>
      </c>
      <c r="AG30">
        <v>4086</v>
      </c>
      <c r="AH30">
        <v>3068</v>
      </c>
      <c r="AI30">
        <v>7923</v>
      </c>
      <c r="AJ30">
        <v>2542</v>
      </c>
      <c r="AK30">
        <v>69900</v>
      </c>
    </row>
    <row r="31" spans="1:37" x14ac:dyDescent="0.2">
      <c r="A31" t="s">
        <v>60</v>
      </c>
      <c r="B31" t="s">
        <v>28</v>
      </c>
      <c r="C31" t="s">
        <v>17</v>
      </c>
      <c r="D31" t="s">
        <v>18</v>
      </c>
      <c r="E31" s="1">
        <v>42283</v>
      </c>
      <c r="F31" s="1">
        <v>42556</v>
      </c>
      <c r="G31" s="5">
        <f t="shared" si="6"/>
        <v>273</v>
      </c>
      <c r="H31" s="4">
        <f t="shared" si="7"/>
        <v>39</v>
      </c>
      <c r="I31" s="19">
        <v>28.07</v>
      </c>
      <c r="J31" t="s">
        <v>25</v>
      </c>
      <c r="K31">
        <v>28.76</v>
      </c>
      <c r="L31">
        <v>3000000</v>
      </c>
      <c r="M31" s="2">
        <f t="shared" si="2"/>
        <v>86280000</v>
      </c>
      <c r="N31" s="2">
        <v>595000</v>
      </c>
      <c r="O31" s="6">
        <f t="shared" si="3"/>
        <v>6.8961520630505336E-3</v>
      </c>
      <c r="AB31">
        <v>37812</v>
      </c>
      <c r="AC31">
        <v>15368</v>
      </c>
      <c r="AD31">
        <v>976</v>
      </c>
      <c r="AE31">
        <v>46439</v>
      </c>
      <c r="AF31">
        <v>1381</v>
      </c>
      <c r="AG31">
        <v>2798</v>
      </c>
      <c r="AH31">
        <v>2986</v>
      </c>
      <c r="AI31">
        <v>6879</v>
      </c>
      <c r="AJ31">
        <v>2384</v>
      </c>
      <c r="AK31">
        <v>55366</v>
      </c>
    </row>
    <row r="32" spans="1:37" x14ac:dyDescent="0.2">
      <c r="A32" t="s">
        <v>60</v>
      </c>
      <c r="B32" t="s">
        <v>29</v>
      </c>
      <c r="C32" t="s">
        <v>17</v>
      </c>
      <c r="D32" t="s">
        <v>18</v>
      </c>
      <c r="E32" s="1">
        <v>42405</v>
      </c>
      <c r="F32" s="1">
        <v>42556</v>
      </c>
      <c r="G32" s="5">
        <f t="shared" si="6"/>
        <v>151</v>
      </c>
      <c r="H32" s="4">
        <f t="shared" si="7"/>
        <v>21.571428571428573</v>
      </c>
      <c r="I32" s="19">
        <v>21.56</v>
      </c>
      <c r="J32" t="s">
        <v>25</v>
      </c>
      <c r="K32">
        <v>17.36</v>
      </c>
      <c r="L32">
        <v>3000000</v>
      </c>
      <c r="M32" s="2">
        <f t="shared" si="2"/>
        <v>52080000</v>
      </c>
      <c r="N32" s="2">
        <v>511000</v>
      </c>
      <c r="O32" s="6">
        <f t="shared" si="3"/>
        <v>9.8118279569892469E-3</v>
      </c>
      <c r="AB32">
        <v>45992</v>
      </c>
      <c r="AC32">
        <v>7814</v>
      </c>
      <c r="AD32">
        <v>706</v>
      </c>
      <c r="AE32">
        <v>57705</v>
      </c>
      <c r="AF32">
        <v>676</v>
      </c>
      <c r="AG32">
        <v>3131</v>
      </c>
      <c r="AH32">
        <v>2133</v>
      </c>
      <c r="AI32">
        <v>5993</v>
      </c>
      <c r="AJ32">
        <v>1354</v>
      </c>
      <c r="AK32">
        <v>55656</v>
      </c>
    </row>
    <row r="33" spans="1:37" x14ac:dyDescent="0.2">
      <c r="A33" t="s">
        <v>60</v>
      </c>
      <c r="B33" t="s">
        <v>30</v>
      </c>
      <c r="C33" t="s">
        <v>17</v>
      </c>
      <c r="D33" t="s">
        <v>18</v>
      </c>
      <c r="E33" s="1">
        <v>42405</v>
      </c>
      <c r="F33" s="1">
        <v>42556</v>
      </c>
      <c r="G33" s="5">
        <f t="shared" si="6"/>
        <v>151</v>
      </c>
      <c r="H33" s="4">
        <f t="shared" si="7"/>
        <v>21.571428571428573</v>
      </c>
      <c r="I33" s="19">
        <v>24.97</v>
      </c>
      <c r="J33" t="s">
        <v>25</v>
      </c>
      <c r="K33">
        <v>18.809999999999999</v>
      </c>
      <c r="L33">
        <v>3000000</v>
      </c>
      <c r="M33" s="2">
        <f t="shared" si="2"/>
        <v>56429999.999999993</v>
      </c>
      <c r="N33" s="2">
        <v>655000</v>
      </c>
      <c r="O33" s="6">
        <f t="shared" si="3"/>
        <v>1.1607301080985294E-2</v>
      </c>
      <c r="AB33">
        <v>51867</v>
      </c>
      <c r="AC33">
        <v>15584</v>
      </c>
      <c r="AD33">
        <v>1284</v>
      </c>
      <c r="AE33">
        <v>58119</v>
      </c>
      <c r="AF33">
        <v>1031</v>
      </c>
      <c r="AG33">
        <v>7715</v>
      </c>
      <c r="AH33">
        <v>3285</v>
      </c>
      <c r="AI33">
        <v>9365</v>
      </c>
      <c r="AJ33">
        <v>2775</v>
      </c>
      <c r="AK33">
        <v>70101</v>
      </c>
    </row>
    <row r="34" spans="1:37" x14ac:dyDescent="0.2">
      <c r="A34" t="s">
        <v>60</v>
      </c>
      <c r="B34" t="s">
        <v>31</v>
      </c>
      <c r="C34" t="s">
        <v>17</v>
      </c>
      <c r="D34" t="s">
        <v>18</v>
      </c>
      <c r="E34" s="1">
        <v>42500</v>
      </c>
      <c r="F34" s="1">
        <v>42556</v>
      </c>
      <c r="G34" s="5">
        <f t="shared" si="6"/>
        <v>56</v>
      </c>
      <c r="H34" s="4">
        <f t="shared" si="7"/>
        <v>8</v>
      </c>
      <c r="I34" s="19">
        <v>16.8</v>
      </c>
      <c r="J34" t="s">
        <v>25</v>
      </c>
      <c r="K34">
        <v>15.09</v>
      </c>
      <c r="L34">
        <v>3000000</v>
      </c>
      <c r="M34" s="2">
        <f t="shared" si="2"/>
        <v>45270000</v>
      </c>
      <c r="N34" s="2">
        <v>516000</v>
      </c>
      <c r="O34" s="6">
        <f t="shared" si="3"/>
        <v>1.1398277004638835E-2</v>
      </c>
      <c r="AB34">
        <v>67847</v>
      </c>
      <c r="AC34">
        <v>6583</v>
      </c>
      <c r="AD34">
        <v>865</v>
      </c>
      <c r="AE34">
        <v>52492</v>
      </c>
      <c r="AF34">
        <v>575</v>
      </c>
      <c r="AG34">
        <v>4243</v>
      </c>
      <c r="AH34">
        <v>2778</v>
      </c>
      <c r="AI34">
        <v>6793</v>
      </c>
      <c r="AJ34">
        <v>985</v>
      </c>
      <c r="AK34">
        <v>76268</v>
      </c>
    </row>
    <row r="35" spans="1:37" x14ac:dyDescent="0.2">
      <c r="A35" t="s">
        <v>60</v>
      </c>
      <c r="B35" t="s">
        <v>32</v>
      </c>
      <c r="C35" t="s">
        <v>17</v>
      </c>
      <c r="D35" t="s">
        <v>18</v>
      </c>
      <c r="E35" s="1">
        <v>42500</v>
      </c>
      <c r="F35" s="1">
        <v>42556</v>
      </c>
      <c r="G35" s="5">
        <f t="shared" si="6"/>
        <v>56</v>
      </c>
      <c r="H35" s="4">
        <f t="shared" si="7"/>
        <v>8</v>
      </c>
      <c r="I35" s="19">
        <v>16.7</v>
      </c>
      <c r="J35" t="s">
        <v>25</v>
      </c>
      <c r="K35">
        <v>15.26</v>
      </c>
      <c r="L35">
        <v>3000000</v>
      </c>
      <c r="M35" s="2">
        <f t="shared" si="2"/>
        <v>45780000</v>
      </c>
      <c r="N35" s="2">
        <v>432000</v>
      </c>
      <c r="O35" s="6">
        <f t="shared" si="3"/>
        <v>9.4364351245085198E-3</v>
      </c>
      <c r="AB35">
        <v>54421</v>
      </c>
      <c r="AC35">
        <v>4835</v>
      </c>
      <c r="AD35">
        <v>744</v>
      </c>
      <c r="AE35">
        <v>45493</v>
      </c>
      <c r="AF35">
        <v>639</v>
      </c>
      <c r="AG35">
        <v>3403</v>
      </c>
      <c r="AH35">
        <v>1884</v>
      </c>
      <c r="AI35">
        <v>5773</v>
      </c>
      <c r="AJ35">
        <v>816</v>
      </c>
      <c r="AK35">
        <v>60941</v>
      </c>
    </row>
    <row r="36" spans="1:37" x14ac:dyDescent="0.2">
      <c r="A36" t="s">
        <v>60</v>
      </c>
      <c r="B36" t="s">
        <v>33</v>
      </c>
      <c r="C36" t="s">
        <v>17</v>
      </c>
      <c r="D36" t="s">
        <v>18</v>
      </c>
      <c r="E36" s="1">
        <v>42514</v>
      </c>
      <c r="F36" s="1">
        <v>42556</v>
      </c>
      <c r="G36" s="5">
        <f t="shared" si="6"/>
        <v>42</v>
      </c>
      <c r="H36" s="4">
        <f t="shared" si="7"/>
        <v>6</v>
      </c>
      <c r="I36" s="19">
        <v>15.17</v>
      </c>
      <c r="J36" t="s">
        <v>25</v>
      </c>
      <c r="K36">
        <v>13.79</v>
      </c>
      <c r="L36">
        <v>3000000</v>
      </c>
      <c r="M36" s="2">
        <f t="shared" si="2"/>
        <v>41370000</v>
      </c>
      <c r="N36" s="2">
        <v>489000</v>
      </c>
      <c r="O36" s="6">
        <f t="shared" si="3"/>
        <v>1.1820159535895576E-2</v>
      </c>
      <c r="AB36">
        <v>55575</v>
      </c>
      <c r="AC36">
        <v>4139</v>
      </c>
      <c r="AD36">
        <v>588</v>
      </c>
      <c r="AE36">
        <v>34052</v>
      </c>
      <c r="AF36">
        <v>595</v>
      </c>
      <c r="AG36">
        <v>2850</v>
      </c>
      <c r="AH36">
        <v>1727</v>
      </c>
      <c r="AI36">
        <v>4855</v>
      </c>
      <c r="AJ36">
        <v>707</v>
      </c>
      <c r="AK36">
        <v>61265</v>
      </c>
    </row>
    <row r="37" spans="1:37" x14ac:dyDescent="0.2">
      <c r="A37" t="s">
        <v>60</v>
      </c>
      <c r="B37" t="s">
        <v>34</v>
      </c>
      <c r="C37" t="s">
        <v>17</v>
      </c>
      <c r="D37" t="s">
        <v>18</v>
      </c>
      <c r="E37" s="1">
        <v>42514</v>
      </c>
      <c r="F37" s="1">
        <v>42556</v>
      </c>
      <c r="G37" s="5">
        <f t="shared" si="6"/>
        <v>42</v>
      </c>
      <c r="H37" s="4">
        <f t="shared" si="7"/>
        <v>6</v>
      </c>
      <c r="I37" s="19">
        <v>16.510000000000002</v>
      </c>
      <c r="J37" t="s">
        <v>25</v>
      </c>
      <c r="K37">
        <v>22.07</v>
      </c>
      <c r="L37">
        <v>3000000</v>
      </c>
      <c r="M37" s="2">
        <f t="shared" si="2"/>
        <v>66210000</v>
      </c>
      <c r="N37" s="2">
        <v>626000</v>
      </c>
      <c r="O37" s="6">
        <f t="shared" si="3"/>
        <v>9.4547651412173386E-3</v>
      </c>
      <c r="AB37">
        <v>62470</v>
      </c>
      <c r="AC37">
        <v>4537</v>
      </c>
      <c r="AD37">
        <v>448</v>
      </c>
      <c r="AE37">
        <v>39108</v>
      </c>
      <c r="AF37">
        <v>432</v>
      </c>
      <c r="AG37">
        <v>3830</v>
      </c>
      <c r="AH37">
        <v>2335</v>
      </c>
      <c r="AI37">
        <v>5038</v>
      </c>
      <c r="AJ37">
        <v>757</v>
      </c>
      <c r="AK37">
        <v>68973</v>
      </c>
    </row>
    <row r="38" spans="1:37" x14ac:dyDescent="0.2">
      <c r="A38" t="s">
        <v>60</v>
      </c>
      <c r="B38" t="s">
        <v>35</v>
      </c>
      <c r="C38" t="s">
        <v>17</v>
      </c>
      <c r="D38" t="s">
        <v>18</v>
      </c>
      <c r="E38" s="1">
        <v>42528</v>
      </c>
      <c r="F38" s="1">
        <v>42556</v>
      </c>
      <c r="G38" s="5">
        <f t="shared" si="6"/>
        <v>28</v>
      </c>
      <c r="H38" s="4">
        <f t="shared" si="7"/>
        <v>4</v>
      </c>
      <c r="I38" s="19">
        <v>12.1</v>
      </c>
      <c r="J38" t="s">
        <v>25</v>
      </c>
      <c r="K38">
        <v>15.84</v>
      </c>
      <c r="L38">
        <v>3000000</v>
      </c>
      <c r="M38" s="2">
        <f t="shared" si="2"/>
        <v>47520000</v>
      </c>
      <c r="N38" s="2">
        <v>290000</v>
      </c>
      <c r="O38" s="6">
        <f t="shared" si="3"/>
        <v>6.1026936026936027E-3</v>
      </c>
      <c r="AB38">
        <v>23290</v>
      </c>
      <c r="AC38">
        <v>2676</v>
      </c>
      <c r="AD38">
        <v>245</v>
      </c>
      <c r="AE38">
        <v>16047</v>
      </c>
      <c r="AF38">
        <v>480</v>
      </c>
      <c r="AG38">
        <v>2078</v>
      </c>
      <c r="AH38">
        <v>1425</v>
      </c>
      <c r="AI38">
        <v>2415</v>
      </c>
      <c r="AJ38">
        <v>302</v>
      </c>
      <c r="AK38">
        <v>27079</v>
      </c>
    </row>
    <row r="39" spans="1:37" x14ac:dyDescent="0.2">
      <c r="A39" t="s">
        <v>60</v>
      </c>
      <c r="B39" t="s">
        <v>36</v>
      </c>
      <c r="C39" t="s">
        <v>17</v>
      </c>
      <c r="D39" t="s">
        <v>18</v>
      </c>
      <c r="E39" s="1">
        <v>42528</v>
      </c>
      <c r="F39" s="1">
        <v>42556</v>
      </c>
      <c r="G39" s="5">
        <f t="shared" si="6"/>
        <v>28</v>
      </c>
      <c r="H39" s="4">
        <f t="shared" si="7"/>
        <v>4</v>
      </c>
      <c r="I39" s="19">
        <v>12.98</v>
      </c>
      <c r="J39" t="s">
        <v>25</v>
      </c>
      <c r="K39">
        <v>23.49</v>
      </c>
      <c r="L39">
        <v>3000000</v>
      </c>
      <c r="M39" s="2">
        <f t="shared" si="2"/>
        <v>70470000</v>
      </c>
      <c r="N39" s="2">
        <v>512000</v>
      </c>
      <c r="O39" s="6">
        <f t="shared" si="3"/>
        <v>7.2655030509436638E-3</v>
      </c>
      <c r="AB39">
        <v>56352</v>
      </c>
      <c r="AC39">
        <v>4288</v>
      </c>
      <c r="AD39">
        <v>710</v>
      </c>
      <c r="AE39">
        <v>26206</v>
      </c>
      <c r="AF39">
        <v>335</v>
      </c>
      <c r="AG39">
        <v>5722</v>
      </c>
      <c r="AH39">
        <v>1826</v>
      </c>
      <c r="AI39">
        <v>6903</v>
      </c>
      <c r="AJ39">
        <v>1258</v>
      </c>
      <c r="AK39">
        <v>62278</v>
      </c>
    </row>
    <row r="40" spans="1:37" x14ac:dyDescent="0.2">
      <c r="A40" t="s">
        <v>60</v>
      </c>
      <c r="B40" t="s">
        <v>27</v>
      </c>
      <c r="C40" t="s">
        <v>17</v>
      </c>
      <c r="D40" t="s">
        <v>18</v>
      </c>
      <c r="E40" s="1">
        <v>42283</v>
      </c>
      <c r="F40" s="1">
        <v>42556</v>
      </c>
      <c r="G40" s="5">
        <f t="shared" si="6"/>
        <v>273</v>
      </c>
      <c r="H40" s="4">
        <f t="shared" si="7"/>
        <v>39</v>
      </c>
      <c r="I40" s="19">
        <v>26.68</v>
      </c>
      <c r="J40" t="s">
        <v>26</v>
      </c>
      <c r="K40">
        <v>8.0969999999999995</v>
      </c>
      <c r="L40">
        <v>3000000</v>
      </c>
      <c r="M40" s="2">
        <f t="shared" si="2"/>
        <v>24291000</v>
      </c>
      <c r="N40" s="2">
        <v>480000</v>
      </c>
      <c r="O40" s="6">
        <f t="shared" si="3"/>
        <v>1.976040508830431E-2</v>
      </c>
      <c r="AB40">
        <v>70618</v>
      </c>
      <c r="AC40">
        <v>7672</v>
      </c>
      <c r="AD40">
        <v>1439</v>
      </c>
      <c r="AE40" s="2">
        <v>102000</v>
      </c>
      <c r="AF40">
        <v>843</v>
      </c>
      <c r="AG40">
        <v>7577</v>
      </c>
      <c r="AH40">
        <v>3902</v>
      </c>
      <c r="AI40">
        <v>14547</v>
      </c>
      <c r="AJ40">
        <v>1476</v>
      </c>
      <c r="AK40">
        <v>81882</v>
      </c>
    </row>
    <row r="41" spans="1:37" x14ac:dyDescent="0.2">
      <c r="A41" t="s">
        <v>60</v>
      </c>
      <c r="B41" t="s">
        <v>28</v>
      </c>
      <c r="C41" t="s">
        <v>17</v>
      </c>
      <c r="D41" t="s">
        <v>18</v>
      </c>
      <c r="E41" s="1">
        <v>42283</v>
      </c>
      <c r="F41" s="1">
        <v>42556</v>
      </c>
      <c r="G41" s="5">
        <f t="shared" si="6"/>
        <v>273</v>
      </c>
      <c r="H41" s="4">
        <f t="shared" si="7"/>
        <v>39</v>
      </c>
      <c r="I41" s="19">
        <v>28.07</v>
      </c>
      <c r="J41" t="s">
        <v>26</v>
      </c>
      <c r="K41">
        <v>10.49</v>
      </c>
      <c r="L41">
        <v>3000000</v>
      </c>
      <c r="M41" s="2">
        <f t="shared" si="2"/>
        <v>31470000</v>
      </c>
      <c r="N41" s="2">
        <v>710000</v>
      </c>
      <c r="O41" s="6">
        <f t="shared" si="3"/>
        <v>2.2561169367651731E-2</v>
      </c>
      <c r="AB41" s="2">
        <v>101000</v>
      </c>
      <c r="AC41">
        <v>11552</v>
      </c>
      <c r="AD41">
        <v>2561</v>
      </c>
      <c r="AE41" s="2">
        <v>158000</v>
      </c>
      <c r="AF41">
        <v>1632</v>
      </c>
      <c r="AG41">
        <v>9325</v>
      </c>
      <c r="AH41">
        <v>6082</v>
      </c>
      <c r="AI41">
        <v>21130</v>
      </c>
      <c r="AJ41">
        <v>2003</v>
      </c>
      <c r="AK41" s="2">
        <v>118000</v>
      </c>
    </row>
    <row r="42" spans="1:37" x14ac:dyDescent="0.2">
      <c r="A42" t="s">
        <v>60</v>
      </c>
      <c r="B42" t="s">
        <v>29</v>
      </c>
      <c r="C42" t="s">
        <v>17</v>
      </c>
      <c r="D42" t="s">
        <v>18</v>
      </c>
      <c r="E42" s="1">
        <v>42405</v>
      </c>
      <c r="F42" s="1">
        <v>42556</v>
      </c>
      <c r="G42" s="5">
        <f t="shared" si="6"/>
        <v>151</v>
      </c>
      <c r="H42" s="4">
        <f t="shared" si="7"/>
        <v>21.571428571428573</v>
      </c>
      <c r="I42" s="19">
        <v>21.56</v>
      </c>
      <c r="J42" t="s">
        <v>26</v>
      </c>
      <c r="K42">
        <v>13.75</v>
      </c>
      <c r="L42">
        <v>3000000</v>
      </c>
      <c r="M42" s="2">
        <f t="shared" si="2"/>
        <v>41250000</v>
      </c>
      <c r="N42" s="2">
        <v>900000</v>
      </c>
      <c r="O42" s="6">
        <f t="shared" si="3"/>
        <v>2.181818181818182E-2</v>
      </c>
      <c r="AB42" s="2">
        <v>168000</v>
      </c>
      <c r="AC42">
        <v>11740</v>
      </c>
      <c r="AD42">
        <v>2624</v>
      </c>
      <c r="AE42" s="2">
        <v>192000</v>
      </c>
      <c r="AF42">
        <v>1213</v>
      </c>
      <c r="AG42">
        <v>10281</v>
      </c>
      <c r="AH42">
        <v>6840</v>
      </c>
      <c r="AI42">
        <v>28674</v>
      </c>
      <c r="AJ42">
        <v>2378</v>
      </c>
      <c r="AK42" s="2">
        <v>186000</v>
      </c>
    </row>
    <row r="43" spans="1:37" x14ac:dyDescent="0.2">
      <c r="A43" t="s">
        <v>60</v>
      </c>
      <c r="B43" t="s">
        <v>30</v>
      </c>
      <c r="C43" t="s">
        <v>17</v>
      </c>
      <c r="D43" t="s">
        <v>18</v>
      </c>
      <c r="E43" s="1">
        <v>42405</v>
      </c>
      <c r="F43" s="1">
        <v>42556</v>
      </c>
      <c r="G43" s="5">
        <f t="shared" si="6"/>
        <v>151</v>
      </c>
      <c r="H43" s="4">
        <f t="shared" si="7"/>
        <v>21.571428571428573</v>
      </c>
      <c r="I43" s="19">
        <v>24.97</v>
      </c>
      <c r="J43" t="s">
        <v>26</v>
      </c>
      <c r="K43">
        <v>11.31</v>
      </c>
      <c r="L43">
        <v>3000000</v>
      </c>
      <c r="M43" s="2">
        <f t="shared" si="2"/>
        <v>33930000</v>
      </c>
      <c r="N43" s="2">
        <v>762000</v>
      </c>
      <c r="O43" s="6">
        <f t="shared" si="3"/>
        <v>2.2458001768346596E-2</v>
      </c>
      <c r="AB43" s="2">
        <v>129000</v>
      </c>
      <c r="AC43">
        <v>10058</v>
      </c>
      <c r="AD43">
        <v>2653</v>
      </c>
      <c r="AE43" s="2">
        <v>154000</v>
      </c>
      <c r="AF43">
        <v>1067</v>
      </c>
      <c r="AG43">
        <v>14988</v>
      </c>
      <c r="AH43">
        <v>4987</v>
      </c>
      <c r="AI43">
        <v>23858</v>
      </c>
      <c r="AJ43">
        <v>2564</v>
      </c>
      <c r="AK43" s="2">
        <v>144000</v>
      </c>
    </row>
    <row r="44" spans="1:37" x14ac:dyDescent="0.2">
      <c r="A44" t="s">
        <v>60</v>
      </c>
      <c r="B44" t="s">
        <v>31</v>
      </c>
      <c r="C44" t="s">
        <v>17</v>
      </c>
      <c r="D44" t="s">
        <v>18</v>
      </c>
      <c r="E44" s="1">
        <v>42500</v>
      </c>
      <c r="F44" s="1">
        <v>42556</v>
      </c>
      <c r="G44" s="5">
        <f t="shared" si="6"/>
        <v>56</v>
      </c>
      <c r="H44" s="4">
        <f t="shared" si="7"/>
        <v>8</v>
      </c>
      <c r="I44" s="19">
        <v>16.8</v>
      </c>
      <c r="J44" t="s">
        <v>26</v>
      </c>
      <c r="K44">
        <v>7.1619999999999999</v>
      </c>
      <c r="L44">
        <v>3000000</v>
      </c>
      <c r="M44" s="2">
        <f t="shared" si="2"/>
        <v>21486000</v>
      </c>
      <c r="N44" s="2">
        <v>596000</v>
      </c>
      <c r="O44" s="6">
        <f t="shared" si="3"/>
        <v>2.7738992832542119E-2</v>
      </c>
      <c r="AB44" s="2">
        <v>155000</v>
      </c>
      <c r="AC44">
        <v>7006</v>
      </c>
      <c r="AD44">
        <v>1842</v>
      </c>
      <c r="AE44" s="2">
        <v>141000</v>
      </c>
      <c r="AF44">
        <v>607</v>
      </c>
      <c r="AG44">
        <v>9655</v>
      </c>
      <c r="AH44">
        <v>5775</v>
      </c>
      <c r="AI44">
        <v>16170</v>
      </c>
      <c r="AJ44">
        <v>1525</v>
      </c>
      <c r="AK44" s="2">
        <v>166000</v>
      </c>
    </row>
    <row r="45" spans="1:37" x14ac:dyDescent="0.2">
      <c r="A45" t="s">
        <v>60</v>
      </c>
      <c r="B45" t="s">
        <v>32</v>
      </c>
      <c r="C45" t="s">
        <v>17</v>
      </c>
      <c r="D45" t="s">
        <v>18</v>
      </c>
      <c r="E45" s="1">
        <v>42500</v>
      </c>
      <c r="F45" s="1">
        <v>42556</v>
      </c>
      <c r="G45" s="5">
        <f t="shared" si="6"/>
        <v>56</v>
      </c>
      <c r="H45" s="4">
        <f t="shared" si="7"/>
        <v>8</v>
      </c>
      <c r="I45" s="19">
        <v>16.7</v>
      </c>
      <c r="J45" t="s">
        <v>26</v>
      </c>
      <c r="K45">
        <v>6.62</v>
      </c>
      <c r="L45">
        <v>3000000</v>
      </c>
      <c r="M45" s="2">
        <f t="shared" si="2"/>
        <v>19860000</v>
      </c>
      <c r="N45" s="2">
        <v>467000</v>
      </c>
      <c r="O45" s="6">
        <f t="shared" si="3"/>
        <v>2.3514602215508561E-2</v>
      </c>
      <c r="AB45" s="2">
        <v>117000</v>
      </c>
      <c r="AC45">
        <v>6700</v>
      </c>
      <c r="AD45">
        <v>1475</v>
      </c>
      <c r="AE45" s="2">
        <v>114000</v>
      </c>
      <c r="AF45">
        <v>766</v>
      </c>
      <c r="AG45">
        <v>8239</v>
      </c>
      <c r="AH45">
        <v>4147</v>
      </c>
      <c r="AI45">
        <v>12908</v>
      </c>
      <c r="AJ45">
        <v>1108</v>
      </c>
      <c r="AK45" s="2">
        <v>127000</v>
      </c>
    </row>
    <row r="46" spans="1:37" x14ac:dyDescent="0.2">
      <c r="A46" t="s">
        <v>60</v>
      </c>
      <c r="B46" t="s">
        <v>33</v>
      </c>
      <c r="C46" t="s">
        <v>17</v>
      </c>
      <c r="D46" t="s">
        <v>18</v>
      </c>
      <c r="E46" s="1">
        <v>42514</v>
      </c>
      <c r="F46" s="1">
        <v>42556</v>
      </c>
      <c r="G46" s="5">
        <f t="shared" si="6"/>
        <v>42</v>
      </c>
      <c r="H46" s="4">
        <f t="shared" si="7"/>
        <v>6</v>
      </c>
      <c r="I46" s="19">
        <v>15.17</v>
      </c>
      <c r="J46" t="s">
        <v>26</v>
      </c>
      <c r="K46">
        <v>11.13</v>
      </c>
      <c r="L46">
        <v>3000000</v>
      </c>
      <c r="M46" s="2">
        <f t="shared" si="2"/>
        <v>33390000.000000004</v>
      </c>
      <c r="N46" s="2">
        <v>797000</v>
      </c>
      <c r="O46" s="6">
        <f t="shared" si="3"/>
        <v>2.3869421982629528E-2</v>
      </c>
      <c r="AB46" s="2">
        <v>221000</v>
      </c>
      <c r="AC46">
        <v>9056</v>
      </c>
      <c r="AD46">
        <v>2513</v>
      </c>
      <c r="AE46" s="2">
        <v>174000</v>
      </c>
      <c r="AF46">
        <v>792</v>
      </c>
      <c r="AG46">
        <v>13497</v>
      </c>
      <c r="AH46">
        <v>7405</v>
      </c>
      <c r="AI46">
        <v>22263</v>
      </c>
      <c r="AJ46">
        <v>2338</v>
      </c>
      <c r="AK46" s="2">
        <v>236000</v>
      </c>
    </row>
    <row r="47" spans="1:37" x14ac:dyDescent="0.2">
      <c r="A47" t="s">
        <v>60</v>
      </c>
      <c r="B47" t="s">
        <v>34</v>
      </c>
      <c r="C47" t="s">
        <v>17</v>
      </c>
      <c r="D47" t="s">
        <v>18</v>
      </c>
      <c r="E47" s="1">
        <v>42514</v>
      </c>
      <c r="F47" s="1">
        <v>42556</v>
      </c>
      <c r="G47" s="5">
        <f t="shared" si="6"/>
        <v>42</v>
      </c>
      <c r="H47" s="4">
        <f t="shared" si="7"/>
        <v>6</v>
      </c>
      <c r="I47" s="19">
        <v>16.510000000000002</v>
      </c>
      <c r="J47" t="s">
        <v>26</v>
      </c>
      <c r="K47">
        <v>10.97</v>
      </c>
      <c r="L47">
        <v>3000000</v>
      </c>
      <c r="M47" s="2">
        <f t="shared" si="2"/>
        <v>32910000.000000004</v>
      </c>
      <c r="N47" s="2">
        <v>723000</v>
      </c>
      <c r="O47" s="6">
        <f t="shared" si="3"/>
        <v>2.1969006381039196E-2</v>
      </c>
      <c r="AB47" s="2">
        <v>171000</v>
      </c>
      <c r="AC47">
        <v>9198</v>
      </c>
      <c r="AD47">
        <v>1308</v>
      </c>
      <c r="AE47" s="2">
        <v>132000</v>
      </c>
      <c r="AF47">
        <v>1479</v>
      </c>
      <c r="AG47">
        <v>10224</v>
      </c>
      <c r="AH47">
        <v>5673</v>
      </c>
      <c r="AI47">
        <v>16850</v>
      </c>
      <c r="AJ47">
        <v>1861</v>
      </c>
      <c r="AK47" s="2">
        <v>188000</v>
      </c>
    </row>
    <row r="48" spans="1:37" x14ac:dyDescent="0.2">
      <c r="A48" t="s">
        <v>60</v>
      </c>
      <c r="B48" t="s">
        <v>35</v>
      </c>
      <c r="C48" t="s">
        <v>17</v>
      </c>
      <c r="D48" t="s">
        <v>18</v>
      </c>
      <c r="E48" s="1">
        <v>42528</v>
      </c>
      <c r="F48" s="1">
        <v>42556</v>
      </c>
      <c r="G48" s="5">
        <f t="shared" si="6"/>
        <v>28</v>
      </c>
      <c r="H48" s="4">
        <f t="shared" si="7"/>
        <v>4</v>
      </c>
      <c r="I48" s="19">
        <v>12.1</v>
      </c>
      <c r="J48" t="s">
        <v>26</v>
      </c>
      <c r="K48">
        <v>8.1519999999999992</v>
      </c>
      <c r="L48">
        <v>3000000</v>
      </c>
      <c r="M48" s="2">
        <f t="shared" si="2"/>
        <v>24455999.999999996</v>
      </c>
      <c r="N48" s="2">
        <v>600000</v>
      </c>
      <c r="O48" s="6">
        <f t="shared" si="3"/>
        <v>2.4533856722276745E-2</v>
      </c>
      <c r="AB48" s="2">
        <v>170000</v>
      </c>
      <c r="AC48">
        <v>5014</v>
      </c>
      <c r="AD48">
        <v>2238</v>
      </c>
      <c r="AE48" s="2">
        <v>124000</v>
      </c>
      <c r="AF48">
        <v>584</v>
      </c>
      <c r="AG48">
        <v>15027</v>
      </c>
      <c r="AH48">
        <v>7549</v>
      </c>
      <c r="AI48">
        <v>15949</v>
      </c>
      <c r="AJ48">
        <v>1348</v>
      </c>
      <c r="AK48" s="2">
        <v>182000</v>
      </c>
    </row>
    <row r="49" spans="1:37" s="12" customFormat="1" x14ac:dyDescent="0.2">
      <c r="A49" s="12" t="s">
        <v>60</v>
      </c>
      <c r="B49" s="12" t="s">
        <v>36</v>
      </c>
      <c r="C49" s="12" t="s">
        <v>17</v>
      </c>
      <c r="D49" s="12" t="s">
        <v>18</v>
      </c>
      <c r="E49" s="13">
        <v>42528</v>
      </c>
      <c r="F49" s="13">
        <v>42556</v>
      </c>
      <c r="G49" s="14">
        <f t="shared" ref="G49:G50" si="8">F49-E49</f>
        <v>28</v>
      </c>
      <c r="H49" s="15">
        <f t="shared" ref="H49:H50" si="9">G49/7</f>
        <v>4</v>
      </c>
      <c r="I49" s="20">
        <v>12.98</v>
      </c>
      <c r="J49" s="12" t="s">
        <v>26</v>
      </c>
      <c r="K49" s="12">
        <v>8.4499999999999993</v>
      </c>
      <c r="L49" s="12">
        <v>3000000</v>
      </c>
      <c r="M49" s="16">
        <f t="shared" si="2"/>
        <v>25349999.999999996</v>
      </c>
      <c r="N49" s="16">
        <v>607000</v>
      </c>
      <c r="O49" s="17">
        <f t="shared" si="3"/>
        <v>2.394477317554241E-2</v>
      </c>
      <c r="AB49" s="16">
        <v>185000</v>
      </c>
      <c r="AC49" s="12">
        <v>4373</v>
      </c>
      <c r="AD49" s="12">
        <v>1922</v>
      </c>
      <c r="AE49" s="16">
        <v>105000</v>
      </c>
      <c r="AF49" s="12">
        <v>479</v>
      </c>
      <c r="AG49" s="12">
        <v>15026</v>
      </c>
      <c r="AH49" s="12">
        <v>4980</v>
      </c>
      <c r="AI49" s="12">
        <v>18232</v>
      </c>
      <c r="AJ49" s="12">
        <v>2593</v>
      </c>
      <c r="AK49" s="16">
        <v>194000</v>
      </c>
    </row>
    <row r="50" spans="1:37" x14ac:dyDescent="0.2">
      <c r="A50" t="s">
        <v>61</v>
      </c>
      <c r="B50" t="s">
        <v>37</v>
      </c>
      <c r="C50" t="s">
        <v>38</v>
      </c>
      <c r="D50" t="s">
        <v>18</v>
      </c>
      <c r="E50" s="1">
        <v>42567</v>
      </c>
      <c r="F50" s="1">
        <v>42572</v>
      </c>
      <c r="G50" s="5">
        <f t="shared" si="8"/>
        <v>5</v>
      </c>
      <c r="H50" s="4">
        <f t="shared" si="9"/>
        <v>0.7142857142857143</v>
      </c>
      <c r="J50" t="s">
        <v>24</v>
      </c>
      <c r="K50">
        <v>29.53</v>
      </c>
      <c r="L50">
        <v>3000000</v>
      </c>
      <c r="M50" s="2">
        <f t="shared" si="2"/>
        <v>88590000</v>
      </c>
      <c r="N50" s="2">
        <v>549000</v>
      </c>
      <c r="O50" s="6">
        <f t="shared" si="3"/>
        <v>6.1970877074161868E-3</v>
      </c>
      <c r="P50">
        <v>705</v>
      </c>
      <c r="Q50">
        <v>350</v>
      </c>
      <c r="R50">
        <v>3474</v>
      </c>
      <c r="S50">
        <v>8778</v>
      </c>
      <c r="T50">
        <v>3078</v>
      </c>
      <c r="U50" s="2">
        <v>449000</v>
      </c>
      <c r="V50">
        <v>13762</v>
      </c>
      <c r="W50">
        <v>1703</v>
      </c>
      <c r="X50">
        <v>18221</v>
      </c>
      <c r="Y50">
        <v>4035</v>
      </c>
      <c r="Z50">
        <v>1233</v>
      </c>
      <c r="AA50">
        <v>1703</v>
      </c>
      <c r="AH50">
        <v>1248</v>
      </c>
      <c r="AI50">
        <v>518</v>
      </c>
      <c r="AJ50">
        <v>244</v>
      </c>
      <c r="AK50">
        <v>22909</v>
      </c>
    </row>
    <row r="51" spans="1:37" x14ac:dyDescent="0.2">
      <c r="A51" t="s">
        <v>61</v>
      </c>
      <c r="B51" t="s">
        <v>39</v>
      </c>
      <c r="C51" t="s">
        <v>40</v>
      </c>
      <c r="D51" t="s">
        <v>18</v>
      </c>
      <c r="E51" s="1">
        <v>42562</v>
      </c>
      <c r="F51" s="1">
        <v>42572</v>
      </c>
      <c r="G51" s="5">
        <f t="shared" ref="G51:G70" si="10">F51-E51</f>
        <v>10</v>
      </c>
      <c r="H51" s="4">
        <f t="shared" ref="H51:H70" si="11">G51/7</f>
        <v>1.4285714285714286</v>
      </c>
      <c r="J51" t="s">
        <v>24</v>
      </c>
      <c r="K51">
        <v>15.67</v>
      </c>
      <c r="L51">
        <v>3000000</v>
      </c>
      <c r="M51" s="2">
        <f t="shared" si="2"/>
        <v>47010000</v>
      </c>
      <c r="N51" s="2">
        <v>548000</v>
      </c>
      <c r="O51" s="6">
        <f t="shared" si="3"/>
        <v>1.1657094235269092E-2</v>
      </c>
      <c r="P51">
        <v>713</v>
      </c>
      <c r="Q51">
        <v>338</v>
      </c>
      <c r="R51">
        <v>3281</v>
      </c>
      <c r="S51">
        <v>7340</v>
      </c>
      <c r="T51">
        <v>3043</v>
      </c>
      <c r="U51" s="2">
        <v>452000</v>
      </c>
      <c r="V51">
        <v>11739</v>
      </c>
      <c r="W51">
        <v>1431</v>
      </c>
      <c r="X51">
        <v>14741</v>
      </c>
      <c r="Y51">
        <v>3879</v>
      </c>
      <c r="Z51">
        <v>1168</v>
      </c>
      <c r="AA51">
        <v>1576</v>
      </c>
      <c r="AH51">
        <v>1085</v>
      </c>
      <c r="AI51">
        <v>431</v>
      </c>
      <c r="AJ51">
        <v>220</v>
      </c>
      <c r="AK51">
        <v>19131</v>
      </c>
    </row>
    <row r="52" spans="1:37" x14ac:dyDescent="0.2">
      <c r="A52" t="s">
        <v>61</v>
      </c>
      <c r="B52" t="s">
        <v>41</v>
      </c>
      <c r="C52" t="s">
        <v>40</v>
      </c>
      <c r="D52" t="s">
        <v>18</v>
      </c>
      <c r="E52" s="1">
        <v>42562</v>
      </c>
      <c r="F52" s="1">
        <v>42572</v>
      </c>
      <c r="G52" s="5">
        <f t="shared" si="10"/>
        <v>10</v>
      </c>
      <c r="H52" s="4">
        <f t="shared" si="11"/>
        <v>1.4285714285714286</v>
      </c>
      <c r="J52" t="s">
        <v>24</v>
      </c>
      <c r="K52">
        <v>15.12</v>
      </c>
      <c r="L52">
        <v>3000000</v>
      </c>
      <c r="M52" s="2">
        <f t="shared" si="2"/>
        <v>45360000</v>
      </c>
      <c r="N52" s="2">
        <v>546000</v>
      </c>
      <c r="O52" s="6">
        <f t="shared" si="3"/>
        <v>1.2037037037037037E-2</v>
      </c>
      <c r="P52">
        <v>679</v>
      </c>
      <c r="Q52">
        <v>335</v>
      </c>
      <c r="R52">
        <v>4518</v>
      </c>
      <c r="S52">
        <v>8141</v>
      </c>
      <c r="T52">
        <v>4745</v>
      </c>
      <c r="U52" s="2">
        <v>445000</v>
      </c>
      <c r="V52">
        <v>14038</v>
      </c>
      <c r="W52">
        <v>1627</v>
      </c>
      <c r="X52">
        <v>17881</v>
      </c>
      <c r="Y52">
        <v>4116</v>
      </c>
      <c r="Z52">
        <v>1414</v>
      </c>
      <c r="AA52">
        <v>1545</v>
      </c>
      <c r="AH52">
        <v>1190</v>
      </c>
      <c r="AI52">
        <v>510</v>
      </c>
      <c r="AJ52">
        <v>194</v>
      </c>
      <c r="AK52">
        <v>22672</v>
      </c>
    </row>
    <row r="53" spans="1:37" x14ac:dyDescent="0.2">
      <c r="A53" t="s">
        <v>61</v>
      </c>
      <c r="B53" t="s">
        <v>42</v>
      </c>
      <c r="C53" t="s">
        <v>40</v>
      </c>
      <c r="D53" t="s">
        <v>18</v>
      </c>
      <c r="E53" s="1">
        <v>42562</v>
      </c>
      <c r="F53" s="1">
        <v>42572</v>
      </c>
      <c r="G53" s="5">
        <f t="shared" si="10"/>
        <v>10</v>
      </c>
      <c r="H53" s="4">
        <f t="shared" si="11"/>
        <v>1.4285714285714286</v>
      </c>
      <c r="J53" t="s">
        <v>24</v>
      </c>
      <c r="K53">
        <v>16.41</v>
      </c>
      <c r="L53">
        <v>3000000</v>
      </c>
      <c r="M53" s="2">
        <f t="shared" si="2"/>
        <v>49230000</v>
      </c>
      <c r="N53" s="2">
        <v>542000</v>
      </c>
      <c r="O53" s="6">
        <f t="shared" si="3"/>
        <v>1.1009547024172252E-2</v>
      </c>
      <c r="P53">
        <v>779</v>
      </c>
      <c r="Q53">
        <v>550</v>
      </c>
      <c r="R53">
        <v>3297</v>
      </c>
      <c r="S53">
        <v>10235</v>
      </c>
      <c r="T53">
        <v>1699</v>
      </c>
      <c r="U53" s="2">
        <v>449000</v>
      </c>
      <c r="V53">
        <v>8214</v>
      </c>
      <c r="W53">
        <v>1102</v>
      </c>
      <c r="X53">
        <v>14919</v>
      </c>
      <c r="Y53">
        <v>3632</v>
      </c>
      <c r="Z53">
        <v>853</v>
      </c>
      <c r="AA53">
        <v>961</v>
      </c>
      <c r="AH53">
        <v>1205</v>
      </c>
      <c r="AI53">
        <v>357</v>
      </c>
      <c r="AJ53">
        <v>186</v>
      </c>
      <c r="AK53">
        <v>19140</v>
      </c>
    </row>
    <row r="54" spans="1:37" x14ac:dyDescent="0.2">
      <c r="A54" t="s">
        <v>61</v>
      </c>
      <c r="B54" t="s">
        <v>43</v>
      </c>
      <c r="C54" t="s">
        <v>17</v>
      </c>
      <c r="D54" t="s">
        <v>18</v>
      </c>
      <c r="E54" s="1">
        <v>42557</v>
      </c>
      <c r="F54" s="1">
        <v>42572</v>
      </c>
      <c r="G54" s="5">
        <f t="shared" si="10"/>
        <v>15</v>
      </c>
      <c r="H54" s="4">
        <f t="shared" si="11"/>
        <v>2.1428571428571428</v>
      </c>
      <c r="J54" t="s">
        <v>24</v>
      </c>
      <c r="K54">
        <v>34.31</v>
      </c>
      <c r="L54">
        <v>3000000</v>
      </c>
      <c r="M54" s="2">
        <f t="shared" si="2"/>
        <v>102930000</v>
      </c>
      <c r="N54" s="2">
        <v>535000</v>
      </c>
      <c r="O54" s="6">
        <f t="shared" si="3"/>
        <v>5.197707179636646E-3</v>
      </c>
      <c r="P54">
        <v>515</v>
      </c>
      <c r="Q54">
        <v>565</v>
      </c>
      <c r="R54">
        <v>4380</v>
      </c>
      <c r="S54">
        <v>10769</v>
      </c>
      <c r="T54">
        <v>1890</v>
      </c>
      <c r="U54" s="2">
        <v>434000</v>
      </c>
      <c r="V54">
        <v>13220</v>
      </c>
      <c r="W54">
        <v>1385</v>
      </c>
      <c r="X54">
        <v>16221</v>
      </c>
      <c r="Y54">
        <v>3035</v>
      </c>
      <c r="Z54">
        <v>1769</v>
      </c>
      <c r="AA54">
        <v>1384</v>
      </c>
      <c r="AH54">
        <v>929</v>
      </c>
      <c r="AI54">
        <v>582</v>
      </c>
      <c r="AJ54">
        <v>253</v>
      </c>
      <c r="AK54">
        <v>20038</v>
      </c>
    </row>
    <row r="55" spans="1:37" x14ac:dyDescent="0.2">
      <c r="A55" t="s">
        <v>61</v>
      </c>
      <c r="B55" t="s">
        <v>44</v>
      </c>
      <c r="C55" t="s">
        <v>17</v>
      </c>
      <c r="D55" t="s">
        <v>45</v>
      </c>
      <c r="E55" s="1">
        <v>42557</v>
      </c>
      <c r="F55" s="1">
        <v>42572</v>
      </c>
      <c r="G55" s="5">
        <f t="shared" si="10"/>
        <v>15</v>
      </c>
      <c r="H55" s="4">
        <f t="shared" si="11"/>
        <v>2.1428571428571428</v>
      </c>
      <c r="J55" t="s">
        <v>24</v>
      </c>
      <c r="K55">
        <v>26.95</v>
      </c>
      <c r="L55">
        <v>3000000</v>
      </c>
      <c r="M55" s="2">
        <f t="shared" si="2"/>
        <v>80850000</v>
      </c>
      <c r="N55" s="2">
        <v>547000</v>
      </c>
      <c r="O55" s="6">
        <f t="shared" si="3"/>
        <v>6.7656153370439084E-3</v>
      </c>
      <c r="P55">
        <v>581</v>
      </c>
      <c r="Q55">
        <v>568</v>
      </c>
      <c r="R55">
        <v>5172</v>
      </c>
      <c r="S55">
        <v>13957</v>
      </c>
      <c r="T55">
        <v>1672</v>
      </c>
      <c r="U55" s="2">
        <v>425000</v>
      </c>
      <c r="V55">
        <v>13741</v>
      </c>
      <c r="W55">
        <v>1937</v>
      </c>
      <c r="X55">
        <v>18802</v>
      </c>
      <c r="Y55">
        <v>5237</v>
      </c>
      <c r="Z55">
        <v>2374</v>
      </c>
      <c r="AA55">
        <v>2072</v>
      </c>
      <c r="AH55">
        <v>1432</v>
      </c>
      <c r="AI55">
        <v>693</v>
      </c>
      <c r="AJ55">
        <v>331</v>
      </c>
      <c r="AK55">
        <v>25476</v>
      </c>
    </row>
    <row r="56" spans="1:37" x14ac:dyDescent="0.2">
      <c r="A56" t="s">
        <v>61</v>
      </c>
      <c r="B56" t="s">
        <v>46</v>
      </c>
      <c r="C56" t="s">
        <v>17</v>
      </c>
      <c r="D56" t="s">
        <v>45</v>
      </c>
      <c r="E56" s="1">
        <v>42493</v>
      </c>
      <c r="F56" s="1">
        <v>42572</v>
      </c>
      <c r="G56" s="5">
        <f t="shared" si="10"/>
        <v>79</v>
      </c>
      <c r="H56" s="4">
        <f t="shared" si="11"/>
        <v>11.285714285714286</v>
      </c>
      <c r="J56" t="s">
        <v>24</v>
      </c>
      <c r="K56">
        <v>27.89</v>
      </c>
      <c r="L56">
        <v>3000000</v>
      </c>
      <c r="M56" s="2">
        <f t="shared" si="2"/>
        <v>83670000</v>
      </c>
      <c r="N56" s="2">
        <v>566000</v>
      </c>
      <c r="O56" s="6">
        <f t="shared" si="3"/>
        <v>6.7646707302497907E-3</v>
      </c>
      <c r="P56">
        <v>728</v>
      </c>
      <c r="Q56">
        <v>293</v>
      </c>
      <c r="R56">
        <v>4703</v>
      </c>
      <c r="S56">
        <v>7634</v>
      </c>
      <c r="T56">
        <v>2679</v>
      </c>
      <c r="U56" s="2">
        <v>456000</v>
      </c>
      <c r="V56">
        <v>13592</v>
      </c>
      <c r="W56">
        <v>1718</v>
      </c>
      <c r="X56">
        <v>16106</v>
      </c>
      <c r="Y56">
        <v>7462</v>
      </c>
      <c r="Z56">
        <v>2131</v>
      </c>
      <c r="AA56">
        <v>2461</v>
      </c>
      <c r="AH56">
        <v>662</v>
      </c>
      <c r="AI56">
        <v>548</v>
      </c>
      <c r="AJ56">
        <v>178</v>
      </c>
      <c r="AK56">
        <v>24774</v>
      </c>
    </row>
    <row r="57" spans="1:37" x14ac:dyDescent="0.2">
      <c r="A57" t="s">
        <v>61</v>
      </c>
      <c r="B57" t="s">
        <v>37</v>
      </c>
      <c r="C57" t="s">
        <v>38</v>
      </c>
      <c r="D57" t="s">
        <v>18</v>
      </c>
      <c r="E57" s="1">
        <v>42567</v>
      </c>
      <c r="F57" s="1">
        <v>42572</v>
      </c>
      <c r="G57" s="5">
        <f t="shared" si="10"/>
        <v>5</v>
      </c>
      <c r="H57" s="4">
        <f t="shared" si="11"/>
        <v>0.7142857142857143</v>
      </c>
      <c r="J57" t="s">
        <v>25</v>
      </c>
      <c r="K57">
        <v>11.98</v>
      </c>
      <c r="L57">
        <v>3000000</v>
      </c>
      <c r="M57" s="2">
        <f t="shared" si="2"/>
        <v>35940000</v>
      </c>
      <c r="N57" s="2">
        <v>502000</v>
      </c>
      <c r="O57" s="6">
        <f t="shared" si="3"/>
        <v>1.3967723984418475E-2</v>
      </c>
      <c r="AB57">
        <v>14957</v>
      </c>
      <c r="AC57">
        <v>432</v>
      </c>
      <c r="AD57">
        <v>87</v>
      </c>
      <c r="AE57">
        <v>6099</v>
      </c>
      <c r="AF57">
        <v>50</v>
      </c>
      <c r="AG57">
        <v>289</v>
      </c>
      <c r="AH57">
        <v>1307</v>
      </c>
      <c r="AI57">
        <v>338</v>
      </c>
      <c r="AJ57">
        <v>101</v>
      </c>
      <c r="AK57">
        <v>15909</v>
      </c>
    </row>
    <row r="58" spans="1:37" x14ac:dyDescent="0.2">
      <c r="A58" t="s">
        <v>61</v>
      </c>
      <c r="B58" t="s">
        <v>39</v>
      </c>
      <c r="C58" t="s">
        <v>40</v>
      </c>
      <c r="D58" t="s">
        <v>18</v>
      </c>
      <c r="E58" s="1">
        <v>42562</v>
      </c>
      <c r="F58" s="1">
        <v>42572</v>
      </c>
      <c r="G58" s="5">
        <f t="shared" si="10"/>
        <v>10</v>
      </c>
      <c r="H58" s="4">
        <f t="shared" si="11"/>
        <v>1.4285714285714286</v>
      </c>
      <c r="J58" t="s">
        <v>25</v>
      </c>
      <c r="K58">
        <v>9.4169999999999998</v>
      </c>
      <c r="L58">
        <v>3000000</v>
      </c>
      <c r="M58" s="2">
        <f t="shared" si="2"/>
        <v>28251000</v>
      </c>
      <c r="N58" s="2">
        <v>492000</v>
      </c>
      <c r="O58" s="6">
        <f t="shared" si="3"/>
        <v>1.7415312732292663E-2</v>
      </c>
      <c r="AB58">
        <v>18758</v>
      </c>
      <c r="AC58">
        <v>493</v>
      </c>
      <c r="AD58">
        <v>138</v>
      </c>
      <c r="AE58">
        <v>8236</v>
      </c>
      <c r="AF58">
        <v>57</v>
      </c>
      <c r="AG58">
        <v>612</v>
      </c>
      <c r="AH58">
        <v>1609</v>
      </c>
      <c r="AI58">
        <v>491</v>
      </c>
      <c r="AJ58">
        <v>164</v>
      </c>
      <c r="AK58">
        <v>19947</v>
      </c>
    </row>
    <row r="59" spans="1:37" x14ac:dyDescent="0.2">
      <c r="A59" t="s">
        <v>61</v>
      </c>
      <c r="B59" t="s">
        <v>41</v>
      </c>
      <c r="C59" t="s">
        <v>40</v>
      </c>
      <c r="D59" t="s">
        <v>18</v>
      </c>
      <c r="E59" s="1">
        <v>42562</v>
      </c>
      <c r="F59" s="1">
        <v>42572</v>
      </c>
      <c r="G59" s="5">
        <f t="shared" si="10"/>
        <v>10</v>
      </c>
      <c r="H59" s="4">
        <f t="shared" si="11"/>
        <v>1.4285714285714286</v>
      </c>
      <c r="J59" t="s">
        <v>25</v>
      </c>
      <c r="K59">
        <v>8.1349999999999998</v>
      </c>
      <c r="L59">
        <v>3000000</v>
      </c>
      <c r="M59" s="2">
        <f t="shared" si="2"/>
        <v>24405000</v>
      </c>
      <c r="N59" s="2">
        <v>489000</v>
      </c>
      <c r="O59" s="6">
        <f t="shared" si="3"/>
        <v>2.0036877688998155E-2</v>
      </c>
      <c r="AB59">
        <v>21006</v>
      </c>
      <c r="AC59">
        <v>686</v>
      </c>
      <c r="AD59">
        <v>108</v>
      </c>
      <c r="AE59">
        <v>7282</v>
      </c>
      <c r="AF59">
        <v>19</v>
      </c>
      <c r="AG59">
        <v>304</v>
      </c>
      <c r="AH59">
        <v>1288</v>
      </c>
      <c r="AI59">
        <v>927</v>
      </c>
      <c r="AJ59">
        <v>248</v>
      </c>
      <c r="AK59">
        <v>22349</v>
      </c>
    </row>
    <row r="60" spans="1:37" x14ac:dyDescent="0.2">
      <c r="A60" t="s">
        <v>61</v>
      </c>
      <c r="B60" t="s">
        <v>42</v>
      </c>
      <c r="C60" t="s">
        <v>40</v>
      </c>
      <c r="D60" t="s">
        <v>18</v>
      </c>
      <c r="E60" s="1">
        <v>42562</v>
      </c>
      <c r="F60" s="1">
        <v>42572</v>
      </c>
      <c r="G60" s="5">
        <f t="shared" si="10"/>
        <v>10</v>
      </c>
      <c r="H60" s="4">
        <f t="shared" si="11"/>
        <v>1.4285714285714286</v>
      </c>
      <c r="J60" t="s">
        <v>25</v>
      </c>
      <c r="K60">
        <v>14.82</v>
      </c>
      <c r="L60">
        <v>3000000</v>
      </c>
      <c r="M60" s="2">
        <f t="shared" si="2"/>
        <v>44460000</v>
      </c>
      <c r="N60" s="2">
        <v>395000</v>
      </c>
      <c r="O60" s="6">
        <f t="shared" si="3"/>
        <v>8.8843904633378323E-3</v>
      </c>
      <c r="AB60">
        <v>18655</v>
      </c>
      <c r="AC60">
        <v>596</v>
      </c>
      <c r="AD60">
        <v>132</v>
      </c>
      <c r="AE60">
        <v>6792</v>
      </c>
      <c r="AF60">
        <v>61</v>
      </c>
      <c r="AG60">
        <v>1565</v>
      </c>
      <c r="AH60">
        <v>1840</v>
      </c>
      <c r="AI60">
        <v>279</v>
      </c>
      <c r="AJ60">
        <v>85</v>
      </c>
      <c r="AK60">
        <v>19853</v>
      </c>
    </row>
    <row r="61" spans="1:37" x14ac:dyDescent="0.2">
      <c r="A61" t="s">
        <v>61</v>
      </c>
      <c r="B61" t="s">
        <v>43</v>
      </c>
      <c r="C61" t="s">
        <v>17</v>
      </c>
      <c r="D61" t="s">
        <v>18</v>
      </c>
      <c r="E61" s="1">
        <v>42557</v>
      </c>
      <c r="F61" s="1">
        <v>42572</v>
      </c>
      <c r="G61" s="5">
        <f t="shared" si="10"/>
        <v>15</v>
      </c>
      <c r="H61" s="4">
        <f t="shared" si="11"/>
        <v>2.1428571428571428</v>
      </c>
      <c r="J61" t="s">
        <v>25</v>
      </c>
      <c r="K61">
        <v>20.32</v>
      </c>
      <c r="L61">
        <v>3000000</v>
      </c>
      <c r="M61" s="2">
        <f t="shared" si="2"/>
        <v>60960000</v>
      </c>
      <c r="N61" s="2">
        <v>670000</v>
      </c>
      <c r="O61" s="6">
        <f t="shared" si="3"/>
        <v>1.0990813648293964E-2</v>
      </c>
      <c r="AB61">
        <v>41680</v>
      </c>
      <c r="AC61">
        <v>3378</v>
      </c>
      <c r="AD61">
        <v>414</v>
      </c>
      <c r="AE61">
        <v>19710</v>
      </c>
      <c r="AF61">
        <v>380</v>
      </c>
      <c r="AG61">
        <v>5711</v>
      </c>
      <c r="AH61">
        <v>2216</v>
      </c>
      <c r="AI61">
        <v>2428</v>
      </c>
      <c r="AJ61">
        <v>838</v>
      </c>
      <c r="AK61">
        <v>46428</v>
      </c>
    </row>
    <row r="62" spans="1:37" x14ac:dyDescent="0.2">
      <c r="A62" t="s">
        <v>61</v>
      </c>
      <c r="B62" t="s">
        <v>44</v>
      </c>
      <c r="C62" t="s">
        <v>17</v>
      </c>
      <c r="D62" t="s">
        <v>45</v>
      </c>
      <c r="E62" s="1">
        <v>42557</v>
      </c>
      <c r="F62" s="1">
        <v>42572</v>
      </c>
      <c r="G62" s="5">
        <f t="shared" si="10"/>
        <v>15</v>
      </c>
      <c r="H62" s="4">
        <f t="shared" si="11"/>
        <v>2.1428571428571428</v>
      </c>
      <c r="J62" t="s">
        <v>25</v>
      </c>
      <c r="K62">
        <v>23.42</v>
      </c>
      <c r="L62">
        <v>3000000</v>
      </c>
      <c r="M62" s="2">
        <f t="shared" si="2"/>
        <v>70260000</v>
      </c>
      <c r="N62" s="2">
        <v>741000</v>
      </c>
      <c r="O62" s="6">
        <f t="shared" si="3"/>
        <v>1.0546541417591803E-2</v>
      </c>
      <c r="AB62">
        <v>40380</v>
      </c>
      <c r="AC62">
        <v>2820</v>
      </c>
      <c r="AD62">
        <v>350</v>
      </c>
      <c r="AE62">
        <v>19063</v>
      </c>
      <c r="AF62">
        <v>285</v>
      </c>
      <c r="AG62">
        <v>5804</v>
      </c>
      <c r="AH62">
        <v>1668</v>
      </c>
      <c r="AI62">
        <v>3112</v>
      </c>
      <c r="AJ62">
        <v>1011</v>
      </c>
      <c r="AK62">
        <v>44370</v>
      </c>
    </row>
    <row r="63" spans="1:37" x14ac:dyDescent="0.2">
      <c r="A63" t="s">
        <v>61</v>
      </c>
      <c r="B63" t="s">
        <v>46</v>
      </c>
      <c r="C63" t="s">
        <v>17</v>
      </c>
      <c r="D63" t="s">
        <v>45</v>
      </c>
      <c r="E63" s="1">
        <v>42493</v>
      </c>
      <c r="F63" s="1">
        <v>42572</v>
      </c>
      <c r="G63" s="5">
        <f t="shared" si="10"/>
        <v>79</v>
      </c>
      <c r="H63" s="4">
        <f t="shared" si="11"/>
        <v>11.285714285714286</v>
      </c>
      <c r="J63" t="s">
        <v>25</v>
      </c>
      <c r="K63">
        <v>32.880000000000003</v>
      </c>
      <c r="L63">
        <v>3000000</v>
      </c>
      <c r="M63" s="2">
        <f t="shared" si="2"/>
        <v>98640000.000000015</v>
      </c>
      <c r="N63" s="2">
        <v>660000</v>
      </c>
      <c r="O63" s="6">
        <f t="shared" si="3"/>
        <v>6.6909975669099744E-3</v>
      </c>
      <c r="AB63">
        <v>53896</v>
      </c>
      <c r="AC63">
        <v>6030</v>
      </c>
      <c r="AD63">
        <v>475</v>
      </c>
      <c r="AE63">
        <v>63195</v>
      </c>
      <c r="AF63">
        <v>464</v>
      </c>
      <c r="AG63">
        <v>6577</v>
      </c>
      <c r="AH63">
        <v>1226</v>
      </c>
      <c r="AI63">
        <v>5733</v>
      </c>
      <c r="AJ63">
        <v>1602</v>
      </c>
      <c r="AK63">
        <v>62082</v>
      </c>
    </row>
    <row r="64" spans="1:37" x14ac:dyDescent="0.2">
      <c r="A64" t="s">
        <v>61</v>
      </c>
      <c r="B64" t="s">
        <v>37</v>
      </c>
      <c r="C64" t="s">
        <v>38</v>
      </c>
      <c r="D64" t="s">
        <v>18</v>
      </c>
      <c r="E64" s="1">
        <v>42567</v>
      </c>
      <c r="F64" s="1">
        <v>42572</v>
      </c>
      <c r="G64" s="5">
        <f t="shared" si="10"/>
        <v>5</v>
      </c>
      <c r="H64" s="4">
        <f t="shared" si="11"/>
        <v>0.7142857142857143</v>
      </c>
      <c r="J64" t="s">
        <v>26</v>
      </c>
      <c r="K64">
        <v>4.3499999999999996</v>
      </c>
      <c r="L64">
        <v>1000000</v>
      </c>
      <c r="M64" s="2">
        <f t="shared" si="2"/>
        <v>4350000</v>
      </c>
      <c r="N64" s="2">
        <v>585000</v>
      </c>
      <c r="O64" s="6">
        <f t="shared" si="3"/>
        <v>0.13448275862068965</v>
      </c>
      <c r="AB64" s="2">
        <v>202000</v>
      </c>
      <c r="AC64">
        <v>1579</v>
      </c>
      <c r="AD64">
        <v>1177</v>
      </c>
      <c r="AE64" s="2">
        <v>108000</v>
      </c>
      <c r="AF64">
        <v>49</v>
      </c>
      <c r="AG64">
        <v>4404</v>
      </c>
      <c r="AH64">
        <v>3557</v>
      </c>
      <c r="AI64">
        <v>16891</v>
      </c>
      <c r="AJ64">
        <v>5727</v>
      </c>
      <c r="AK64" s="2">
        <v>209000</v>
      </c>
    </row>
    <row r="65" spans="1:37" x14ac:dyDescent="0.2">
      <c r="A65" t="s">
        <v>61</v>
      </c>
      <c r="B65" t="s">
        <v>39</v>
      </c>
      <c r="C65" t="s">
        <v>40</v>
      </c>
      <c r="D65" t="s">
        <v>18</v>
      </c>
      <c r="E65" s="1">
        <v>42562</v>
      </c>
      <c r="F65" s="1">
        <v>42572</v>
      </c>
      <c r="G65" s="5">
        <f t="shared" si="10"/>
        <v>10</v>
      </c>
      <c r="H65" s="4">
        <f t="shared" si="11"/>
        <v>1.4285714285714286</v>
      </c>
      <c r="J65" t="s">
        <v>26</v>
      </c>
      <c r="K65">
        <v>3.6120000000000001</v>
      </c>
      <c r="L65">
        <v>1000000</v>
      </c>
      <c r="M65" s="2">
        <f t="shared" si="2"/>
        <v>3612000</v>
      </c>
      <c r="N65" s="2">
        <v>488000</v>
      </c>
      <c r="O65" s="6">
        <f t="shared" si="3"/>
        <v>0.13510520487264674</v>
      </c>
      <c r="AB65" s="2">
        <v>158000</v>
      </c>
      <c r="AC65">
        <v>1368</v>
      </c>
      <c r="AD65">
        <v>1097</v>
      </c>
      <c r="AE65">
        <v>91835</v>
      </c>
      <c r="AF65">
        <v>78</v>
      </c>
      <c r="AG65">
        <v>5534</v>
      </c>
      <c r="AH65">
        <v>4050</v>
      </c>
      <c r="AI65">
        <v>13220</v>
      </c>
      <c r="AJ65">
        <v>3239</v>
      </c>
      <c r="AK65" s="2">
        <v>163000</v>
      </c>
    </row>
    <row r="66" spans="1:37" x14ac:dyDescent="0.2">
      <c r="A66" t="s">
        <v>61</v>
      </c>
      <c r="B66" t="s">
        <v>41</v>
      </c>
      <c r="C66" t="s">
        <v>40</v>
      </c>
      <c r="D66" t="s">
        <v>18</v>
      </c>
      <c r="E66" s="1">
        <v>42562</v>
      </c>
      <c r="F66" s="1">
        <v>42572</v>
      </c>
      <c r="G66" s="5">
        <f t="shared" si="10"/>
        <v>10</v>
      </c>
      <c r="H66" s="4">
        <f t="shared" si="11"/>
        <v>1.4285714285714286</v>
      </c>
      <c r="J66" t="s">
        <v>26</v>
      </c>
      <c r="K66">
        <v>4.45</v>
      </c>
      <c r="L66">
        <v>1000000</v>
      </c>
      <c r="M66" s="2">
        <f t="shared" si="2"/>
        <v>4450000</v>
      </c>
      <c r="N66" s="2">
        <v>590000</v>
      </c>
      <c r="O66" s="6">
        <f t="shared" si="3"/>
        <v>0.13258426966292136</v>
      </c>
      <c r="AB66" s="2">
        <v>223000</v>
      </c>
      <c r="AC66">
        <v>2071</v>
      </c>
      <c r="AD66">
        <v>1470</v>
      </c>
      <c r="AE66" s="2">
        <v>118000</v>
      </c>
      <c r="AF66">
        <v>55</v>
      </c>
      <c r="AG66">
        <v>4671</v>
      </c>
      <c r="AH66">
        <v>5465</v>
      </c>
      <c r="AI66">
        <v>16325</v>
      </c>
      <c r="AJ66">
        <v>4136</v>
      </c>
      <c r="AK66" s="2">
        <v>231000</v>
      </c>
    </row>
    <row r="67" spans="1:37" x14ac:dyDescent="0.2">
      <c r="A67" t="s">
        <v>61</v>
      </c>
      <c r="B67" t="s">
        <v>42</v>
      </c>
      <c r="C67" t="s">
        <v>40</v>
      </c>
      <c r="D67" t="s">
        <v>18</v>
      </c>
      <c r="E67" s="1">
        <v>42562</v>
      </c>
      <c r="F67" s="1">
        <v>42572</v>
      </c>
      <c r="G67" s="5">
        <f t="shared" si="10"/>
        <v>10</v>
      </c>
      <c r="H67" s="4">
        <f t="shared" si="11"/>
        <v>1.4285714285714286</v>
      </c>
      <c r="J67" t="s">
        <v>26</v>
      </c>
      <c r="K67">
        <v>3.5920000000000001</v>
      </c>
      <c r="L67">
        <v>1000000</v>
      </c>
      <c r="M67" s="2">
        <f t="shared" ref="M67:M103" si="12">K67*L67</f>
        <v>3592000</v>
      </c>
      <c r="N67" s="2">
        <v>478000</v>
      </c>
      <c r="O67" s="6">
        <f t="shared" ref="O67:O103" si="13">N67/M67</f>
        <v>0.13307349665924276</v>
      </c>
      <c r="AB67" s="2">
        <v>136000</v>
      </c>
      <c r="AC67">
        <v>1633</v>
      </c>
      <c r="AD67">
        <v>1303</v>
      </c>
      <c r="AE67">
        <v>70604</v>
      </c>
      <c r="AF67">
        <v>54</v>
      </c>
      <c r="AG67">
        <v>19861</v>
      </c>
      <c r="AH67">
        <v>3170</v>
      </c>
      <c r="AI67">
        <v>10197</v>
      </c>
      <c r="AJ67">
        <v>2667</v>
      </c>
      <c r="AK67" s="2">
        <v>142000</v>
      </c>
    </row>
    <row r="68" spans="1:37" x14ac:dyDescent="0.2">
      <c r="A68" t="s">
        <v>61</v>
      </c>
      <c r="B68" t="s">
        <v>43</v>
      </c>
      <c r="C68" t="s">
        <v>17</v>
      </c>
      <c r="D68" t="s">
        <v>18</v>
      </c>
      <c r="E68" s="1">
        <v>42557</v>
      </c>
      <c r="F68" s="1">
        <v>42572</v>
      </c>
      <c r="G68" s="5">
        <f t="shared" si="10"/>
        <v>15</v>
      </c>
      <c r="H68" s="4">
        <f t="shared" si="11"/>
        <v>2.1428571428571428</v>
      </c>
      <c r="J68" t="s">
        <v>26</v>
      </c>
      <c r="K68">
        <v>12.93</v>
      </c>
      <c r="L68">
        <v>1000000</v>
      </c>
      <c r="M68" s="2">
        <f t="shared" si="12"/>
        <v>12930000</v>
      </c>
      <c r="N68" s="2">
        <v>588000</v>
      </c>
      <c r="O68" s="6">
        <f t="shared" si="13"/>
        <v>4.5475638051044084E-2</v>
      </c>
      <c r="AB68" s="2">
        <v>176000</v>
      </c>
      <c r="AC68">
        <v>3862</v>
      </c>
      <c r="AD68">
        <v>1736</v>
      </c>
      <c r="AE68">
        <v>87282</v>
      </c>
      <c r="AF68">
        <v>146</v>
      </c>
      <c r="AG68">
        <v>23911</v>
      </c>
      <c r="AH68">
        <v>3935</v>
      </c>
      <c r="AI68">
        <v>14525</v>
      </c>
      <c r="AJ68">
        <v>3865</v>
      </c>
      <c r="AK68" s="2">
        <v>186000</v>
      </c>
    </row>
    <row r="69" spans="1:37" x14ac:dyDescent="0.2">
      <c r="A69" t="s">
        <v>61</v>
      </c>
      <c r="B69" t="s">
        <v>44</v>
      </c>
      <c r="C69" t="s">
        <v>17</v>
      </c>
      <c r="D69" t="s">
        <v>45</v>
      </c>
      <c r="E69" s="1">
        <v>42557</v>
      </c>
      <c r="F69" s="1">
        <v>42572</v>
      </c>
      <c r="G69" s="5">
        <f t="shared" si="10"/>
        <v>15</v>
      </c>
      <c r="H69" s="4">
        <f t="shared" si="11"/>
        <v>2.1428571428571428</v>
      </c>
      <c r="J69" t="s">
        <v>26</v>
      </c>
      <c r="K69">
        <v>24.11</v>
      </c>
      <c r="L69">
        <v>1000000</v>
      </c>
      <c r="M69" s="2">
        <f t="shared" si="12"/>
        <v>24110000</v>
      </c>
      <c r="N69" s="2">
        <v>597000</v>
      </c>
      <c r="O69" s="6">
        <f t="shared" si="13"/>
        <v>2.4761509746992948E-2</v>
      </c>
      <c r="AB69" s="2">
        <v>172000</v>
      </c>
      <c r="AC69">
        <v>2921</v>
      </c>
      <c r="AD69">
        <v>1144</v>
      </c>
      <c r="AE69">
        <v>90597</v>
      </c>
      <c r="AF69">
        <v>243</v>
      </c>
      <c r="AG69">
        <v>22811</v>
      </c>
      <c r="AH69">
        <v>4540</v>
      </c>
      <c r="AI69">
        <v>15031</v>
      </c>
      <c r="AJ69">
        <v>3315</v>
      </c>
      <c r="AK69" s="2">
        <v>179000</v>
      </c>
    </row>
    <row r="70" spans="1:37" s="12" customFormat="1" x14ac:dyDescent="0.2">
      <c r="A70" s="12" t="s">
        <v>61</v>
      </c>
      <c r="B70" s="12" t="s">
        <v>46</v>
      </c>
      <c r="C70" s="12" t="s">
        <v>17</v>
      </c>
      <c r="D70" s="12" t="s">
        <v>45</v>
      </c>
      <c r="E70" s="13">
        <v>42493</v>
      </c>
      <c r="F70" s="13">
        <v>42572</v>
      </c>
      <c r="G70" s="14">
        <f t="shared" si="10"/>
        <v>79</v>
      </c>
      <c r="H70" s="15">
        <f t="shared" si="11"/>
        <v>11.285714285714286</v>
      </c>
      <c r="J70" s="12" t="s">
        <v>26</v>
      </c>
      <c r="K70" s="12">
        <v>15.92</v>
      </c>
      <c r="L70" s="12">
        <v>3000000</v>
      </c>
      <c r="M70" s="16">
        <f t="shared" si="12"/>
        <v>47760000</v>
      </c>
      <c r="N70" s="16">
        <v>701000</v>
      </c>
      <c r="O70" s="17">
        <f t="shared" si="13"/>
        <v>1.4677554438860971E-2</v>
      </c>
      <c r="AB70" s="16">
        <v>129000</v>
      </c>
      <c r="AC70" s="12">
        <v>5495</v>
      </c>
      <c r="AD70" s="12">
        <v>849</v>
      </c>
      <c r="AE70" s="16">
        <v>134000</v>
      </c>
      <c r="AF70" s="12">
        <v>483</v>
      </c>
      <c r="AG70" s="12">
        <v>12810</v>
      </c>
      <c r="AH70" s="12">
        <v>2586</v>
      </c>
      <c r="AI70" s="12">
        <v>15017</v>
      </c>
      <c r="AJ70" s="12">
        <v>2533</v>
      </c>
      <c r="AK70" s="16">
        <v>139000</v>
      </c>
    </row>
    <row r="71" spans="1:37" x14ac:dyDescent="0.2">
      <c r="A71" s="21" t="s">
        <v>62</v>
      </c>
      <c r="B71" s="21" t="s">
        <v>63</v>
      </c>
      <c r="C71" s="21" t="s">
        <v>17</v>
      </c>
      <c r="D71" s="21" t="s">
        <v>18</v>
      </c>
      <c r="E71" s="1">
        <v>42283</v>
      </c>
      <c r="F71" s="1">
        <v>42579</v>
      </c>
      <c r="G71" s="5">
        <f t="shared" ref="G71" si="14">F71-E71</f>
        <v>296</v>
      </c>
      <c r="H71" s="4">
        <f t="shared" ref="H71" si="15">G71/7</f>
        <v>42.285714285714285</v>
      </c>
      <c r="J71" s="21" t="s">
        <v>24</v>
      </c>
      <c r="K71">
        <v>8.9550000000000001</v>
      </c>
      <c r="L71">
        <v>3000000</v>
      </c>
      <c r="M71" s="2">
        <f t="shared" si="12"/>
        <v>26865000</v>
      </c>
      <c r="N71" s="2">
        <v>518000</v>
      </c>
      <c r="O71" s="6">
        <f t="shared" si="13"/>
        <v>1.9281593150939885E-2</v>
      </c>
      <c r="P71">
        <v>1822</v>
      </c>
      <c r="Q71">
        <v>1379</v>
      </c>
      <c r="R71">
        <v>3963</v>
      </c>
      <c r="S71">
        <v>4879</v>
      </c>
      <c r="T71">
        <v>1096</v>
      </c>
      <c r="U71" s="2">
        <v>400000</v>
      </c>
      <c r="V71">
        <v>18986</v>
      </c>
      <c r="W71">
        <v>2560</v>
      </c>
      <c r="X71">
        <v>12938</v>
      </c>
      <c r="Y71">
        <v>5066</v>
      </c>
      <c r="Z71">
        <v>1590</v>
      </c>
      <c r="AA71">
        <v>2138</v>
      </c>
      <c r="AH71">
        <v>292</v>
      </c>
      <c r="AI71">
        <v>205</v>
      </c>
      <c r="AJ71">
        <v>199</v>
      </c>
      <c r="AK71">
        <v>18549</v>
      </c>
    </row>
    <row r="72" spans="1:37" x14ac:dyDescent="0.2">
      <c r="A72" s="21" t="s">
        <v>62</v>
      </c>
      <c r="B72" s="21" t="s">
        <v>64</v>
      </c>
      <c r="C72" s="21" t="s">
        <v>17</v>
      </c>
      <c r="D72" s="21" t="s">
        <v>18</v>
      </c>
      <c r="E72" s="1">
        <v>42405</v>
      </c>
      <c r="F72" s="1">
        <v>42579</v>
      </c>
      <c r="G72" s="5">
        <f t="shared" ref="G72:G88" si="16">F72-E72</f>
        <v>174</v>
      </c>
      <c r="H72" s="4">
        <f t="shared" ref="H72:H88" si="17">G72/7</f>
        <v>24.857142857142858</v>
      </c>
      <c r="J72" s="21" t="s">
        <v>24</v>
      </c>
      <c r="K72">
        <v>16.25</v>
      </c>
      <c r="L72">
        <v>3000000</v>
      </c>
      <c r="M72" s="2">
        <f t="shared" si="12"/>
        <v>48750000</v>
      </c>
      <c r="N72" s="2">
        <v>518000</v>
      </c>
      <c r="O72" s="6">
        <f t="shared" si="13"/>
        <v>1.0625641025641026E-2</v>
      </c>
      <c r="P72">
        <v>857</v>
      </c>
      <c r="Q72">
        <v>1186</v>
      </c>
      <c r="R72">
        <v>3448</v>
      </c>
      <c r="S72">
        <v>4297</v>
      </c>
      <c r="T72">
        <v>810</v>
      </c>
      <c r="U72" s="2">
        <v>401000</v>
      </c>
      <c r="V72">
        <v>17363</v>
      </c>
      <c r="W72">
        <v>2467</v>
      </c>
      <c r="X72">
        <v>13024</v>
      </c>
      <c r="Y72">
        <v>8082</v>
      </c>
      <c r="Z72">
        <v>1844</v>
      </c>
      <c r="AA72">
        <v>2583</v>
      </c>
      <c r="AH72">
        <v>384</v>
      </c>
      <c r="AI72">
        <v>345</v>
      </c>
      <c r="AJ72">
        <v>201</v>
      </c>
      <c r="AK72">
        <v>21650</v>
      </c>
    </row>
    <row r="73" spans="1:37" x14ac:dyDescent="0.2">
      <c r="A73" s="21" t="s">
        <v>62</v>
      </c>
      <c r="B73" s="21" t="s">
        <v>65</v>
      </c>
      <c r="C73" s="21" t="s">
        <v>17</v>
      </c>
      <c r="D73" s="21" t="s">
        <v>18</v>
      </c>
      <c r="E73" s="1">
        <v>42522</v>
      </c>
      <c r="F73" s="1">
        <v>42579</v>
      </c>
      <c r="G73" s="5">
        <f t="shared" si="16"/>
        <v>57</v>
      </c>
      <c r="H73" s="4">
        <f t="shared" si="17"/>
        <v>8.1428571428571423</v>
      </c>
      <c r="J73" s="21" t="s">
        <v>24</v>
      </c>
      <c r="K73">
        <v>15.04</v>
      </c>
      <c r="L73">
        <v>3000000</v>
      </c>
      <c r="M73" s="2">
        <f t="shared" si="12"/>
        <v>45120000</v>
      </c>
      <c r="N73" s="2">
        <v>516000</v>
      </c>
      <c r="O73" s="6">
        <f t="shared" si="13"/>
        <v>1.1436170212765957E-2</v>
      </c>
      <c r="P73">
        <v>1058</v>
      </c>
      <c r="Q73">
        <v>923</v>
      </c>
      <c r="R73">
        <v>4273</v>
      </c>
      <c r="S73">
        <v>5852</v>
      </c>
      <c r="T73">
        <v>654</v>
      </c>
      <c r="U73" s="2">
        <v>411000</v>
      </c>
      <c r="V73">
        <v>13313</v>
      </c>
      <c r="W73">
        <v>1879</v>
      </c>
      <c r="X73">
        <v>12112</v>
      </c>
      <c r="Y73">
        <v>8295</v>
      </c>
      <c r="Z73">
        <v>1922</v>
      </c>
      <c r="AA73">
        <v>2909</v>
      </c>
      <c r="AH73">
        <v>286</v>
      </c>
      <c r="AI73">
        <v>284</v>
      </c>
      <c r="AJ73">
        <v>244</v>
      </c>
      <c r="AK73">
        <v>21034</v>
      </c>
    </row>
    <row r="74" spans="1:37" x14ac:dyDescent="0.2">
      <c r="A74" s="21" t="s">
        <v>62</v>
      </c>
      <c r="B74" s="21" t="s">
        <v>66</v>
      </c>
      <c r="C74" s="21" t="s">
        <v>17</v>
      </c>
      <c r="D74" s="21" t="s">
        <v>18</v>
      </c>
      <c r="E74" s="1">
        <v>42552</v>
      </c>
      <c r="F74" s="1">
        <v>42579</v>
      </c>
      <c r="G74" s="5">
        <f t="shared" si="16"/>
        <v>27</v>
      </c>
      <c r="H74" s="4">
        <f t="shared" si="17"/>
        <v>3.8571428571428572</v>
      </c>
      <c r="J74" s="21" t="s">
        <v>24</v>
      </c>
      <c r="K74">
        <v>23.65</v>
      </c>
      <c r="L74">
        <v>3000000</v>
      </c>
      <c r="M74" s="2">
        <f t="shared" si="12"/>
        <v>70950000</v>
      </c>
      <c r="N74" s="2">
        <v>413000</v>
      </c>
      <c r="O74" s="6">
        <f t="shared" si="13"/>
        <v>5.821000704721635E-3</v>
      </c>
      <c r="P74">
        <v>677</v>
      </c>
      <c r="Q74">
        <v>1631</v>
      </c>
      <c r="R74">
        <v>3741</v>
      </c>
      <c r="S74">
        <v>4156</v>
      </c>
      <c r="T74">
        <v>775</v>
      </c>
      <c r="U74" s="2">
        <v>315000</v>
      </c>
      <c r="V74">
        <v>11916</v>
      </c>
      <c r="W74">
        <v>1595</v>
      </c>
      <c r="X74">
        <v>9987</v>
      </c>
      <c r="Y74">
        <v>6661</v>
      </c>
      <c r="Z74">
        <v>1153</v>
      </c>
      <c r="AA74">
        <v>2932</v>
      </c>
      <c r="AH74">
        <v>402</v>
      </c>
      <c r="AI74">
        <v>310</v>
      </c>
      <c r="AJ74">
        <v>278</v>
      </c>
      <c r="AK74">
        <v>17193</v>
      </c>
    </row>
    <row r="75" spans="1:37" x14ac:dyDescent="0.2">
      <c r="A75" s="21" t="s">
        <v>62</v>
      </c>
      <c r="B75" s="21" t="s">
        <v>67</v>
      </c>
      <c r="C75" s="21" t="s">
        <v>17</v>
      </c>
      <c r="D75" s="21" t="s">
        <v>18</v>
      </c>
      <c r="E75" s="1">
        <v>42565</v>
      </c>
      <c r="F75" s="1">
        <v>42579</v>
      </c>
      <c r="G75" s="5">
        <f t="shared" si="16"/>
        <v>14</v>
      </c>
      <c r="H75" s="4">
        <f t="shared" si="17"/>
        <v>2</v>
      </c>
      <c r="J75" s="21" t="s">
        <v>24</v>
      </c>
      <c r="K75">
        <v>19.46</v>
      </c>
      <c r="L75">
        <v>3000000</v>
      </c>
      <c r="M75" s="2">
        <f t="shared" si="12"/>
        <v>58380000</v>
      </c>
      <c r="N75" s="2">
        <v>518000</v>
      </c>
      <c r="O75" s="6">
        <f t="shared" si="13"/>
        <v>8.872901678657074E-3</v>
      </c>
      <c r="P75">
        <v>962</v>
      </c>
      <c r="Q75">
        <v>1562</v>
      </c>
      <c r="R75">
        <v>3832</v>
      </c>
      <c r="S75">
        <v>6117</v>
      </c>
      <c r="T75">
        <v>551</v>
      </c>
      <c r="U75" s="2">
        <v>405000</v>
      </c>
      <c r="V75">
        <v>11010</v>
      </c>
      <c r="W75">
        <v>1396</v>
      </c>
      <c r="X75">
        <v>12712</v>
      </c>
      <c r="Y75">
        <v>6465</v>
      </c>
      <c r="Z75">
        <v>881</v>
      </c>
      <c r="AA75">
        <v>1847</v>
      </c>
      <c r="AH75">
        <v>672</v>
      </c>
      <c r="AI75">
        <v>404</v>
      </c>
      <c r="AJ75">
        <v>342</v>
      </c>
      <c r="AK75">
        <v>19709</v>
      </c>
    </row>
    <row r="76" spans="1:37" x14ac:dyDescent="0.2">
      <c r="A76" s="21" t="s">
        <v>62</v>
      </c>
      <c r="B76" s="21" t="s">
        <v>68</v>
      </c>
      <c r="C76" s="21" t="s">
        <v>17</v>
      </c>
      <c r="D76" s="21" t="s">
        <v>18</v>
      </c>
      <c r="E76" s="1">
        <v>42571</v>
      </c>
      <c r="F76" s="1">
        <v>42579</v>
      </c>
      <c r="G76" s="5">
        <f t="shared" si="16"/>
        <v>8</v>
      </c>
      <c r="H76" s="4">
        <f t="shared" si="17"/>
        <v>1.1428571428571428</v>
      </c>
      <c r="J76" s="21" t="s">
        <v>24</v>
      </c>
      <c r="K76">
        <v>23.64</v>
      </c>
      <c r="L76">
        <v>3000000</v>
      </c>
      <c r="M76" s="2">
        <f t="shared" si="12"/>
        <v>70920000</v>
      </c>
      <c r="N76" s="2">
        <v>516000</v>
      </c>
      <c r="O76" s="6">
        <f t="shared" si="13"/>
        <v>7.27580372250423E-3</v>
      </c>
      <c r="P76">
        <v>1240</v>
      </c>
      <c r="Q76">
        <v>2327</v>
      </c>
      <c r="R76">
        <v>4065</v>
      </c>
      <c r="S76">
        <v>9294</v>
      </c>
      <c r="T76">
        <v>1465</v>
      </c>
      <c r="U76" s="2">
        <v>408000</v>
      </c>
      <c r="V76">
        <v>9959</v>
      </c>
      <c r="W76">
        <v>837</v>
      </c>
      <c r="X76">
        <v>10968</v>
      </c>
      <c r="Y76">
        <v>4601</v>
      </c>
      <c r="Z76">
        <v>724</v>
      </c>
      <c r="AA76">
        <v>1057</v>
      </c>
      <c r="AH76">
        <v>398</v>
      </c>
      <c r="AI76">
        <v>225</v>
      </c>
      <c r="AJ76">
        <v>372</v>
      </c>
      <c r="AK76">
        <v>15974</v>
      </c>
    </row>
    <row r="77" spans="1:37" x14ac:dyDescent="0.2">
      <c r="A77" s="21" t="s">
        <v>62</v>
      </c>
      <c r="B77" s="21" t="s">
        <v>63</v>
      </c>
      <c r="C77" s="21" t="s">
        <v>17</v>
      </c>
      <c r="D77" s="21" t="s">
        <v>18</v>
      </c>
      <c r="E77" s="1">
        <v>42283</v>
      </c>
      <c r="F77" s="1">
        <v>42579</v>
      </c>
      <c r="G77" s="5">
        <f t="shared" si="16"/>
        <v>296</v>
      </c>
      <c r="H77" s="4">
        <f t="shared" si="17"/>
        <v>42.285714285714285</v>
      </c>
      <c r="J77" s="21" t="s">
        <v>25</v>
      </c>
      <c r="K77">
        <v>27.42</v>
      </c>
      <c r="L77">
        <v>3000000</v>
      </c>
      <c r="M77" s="2">
        <f t="shared" si="12"/>
        <v>82260000</v>
      </c>
      <c r="N77" s="2">
        <v>514000</v>
      </c>
      <c r="O77" s="6">
        <f t="shared" si="13"/>
        <v>6.2484804279115003E-3</v>
      </c>
      <c r="AB77">
        <v>22130</v>
      </c>
      <c r="AC77">
        <v>15405</v>
      </c>
      <c r="AD77">
        <v>518</v>
      </c>
      <c r="AE77">
        <v>31456</v>
      </c>
      <c r="AF77">
        <v>998</v>
      </c>
      <c r="AG77">
        <v>3414</v>
      </c>
      <c r="AH77">
        <v>2096</v>
      </c>
      <c r="AI77">
        <v>768</v>
      </c>
      <c r="AJ77">
        <v>991</v>
      </c>
      <c r="AK77">
        <v>39629</v>
      </c>
    </row>
    <row r="78" spans="1:37" x14ac:dyDescent="0.2">
      <c r="A78" s="21" t="s">
        <v>62</v>
      </c>
      <c r="B78" s="21" t="s">
        <v>64</v>
      </c>
      <c r="C78" s="21" t="s">
        <v>17</v>
      </c>
      <c r="D78" s="21" t="s">
        <v>18</v>
      </c>
      <c r="E78" s="1">
        <v>42405</v>
      </c>
      <c r="F78" s="1">
        <v>42579</v>
      </c>
      <c r="G78" s="5">
        <f t="shared" si="16"/>
        <v>174</v>
      </c>
      <c r="H78" s="4">
        <f t="shared" si="17"/>
        <v>24.857142857142858</v>
      </c>
      <c r="J78" s="21" t="s">
        <v>25</v>
      </c>
      <c r="K78">
        <v>27.85</v>
      </c>
      <c r="L78">
        <v>3000000</v>
      </c>
      <c r="M78" s="2">
        <f t="shared" si="12"/>
        <v>83550000</v>
      </c>
      <c r="N78" s="2">
        <v>330000</v>
      </c>
      <c r="O78" s="6">
        <f t="shared" si="13"/>
        <v>3.9497307001795335E-3</v>
      </c>
      <c r="AB78">
        <v>22162</v>
      </c>
      <c r="AC78">
        <v>5967</v>
      </c>
      <c r="AD78">
        <v>167</v>
      </c>
      <c r="AE78">
        <v>31066</v>
      </c>
      <c r="AF78">
        <v>337</v>
      </c>
      <c r="AG78">
        <v>994</v>
      </c>
      <c r="AH78">
        <v>839</v>
      </c>
      <c r="AI78">
        <v>1238</v>
      </c>
      <c r="AJ78">
        <v>906</v>
      </c>
      <c r="AK78">
        <v>29163</v>
      </c>
    </row>
    <row r="79" spans="1:37" x14ac:dyDescent="0.2">
      <c r="A79" s="21" t="s">
        <v>62</v>
      </c>
      <c r="B79" s="21" t="s">
        <v>65</v>
      </c>
      <c r="C79" s="21" t="s">
        <v>17</v>
      </c>
      <c r="D79" s="21" t="s">
        <v>18</v>
      </c>
      <c r="E79" s="1">
        <v>42522</v>
      </c>
      <c r="F79" s="1">
        <v>42579</v>
      </c>
      <c r="G79" s="5">
        <f t="shared" si="16"/>
        <v>57</v>
      </c>
      <c r="H79" s="4">
        <f t="shared" si="17"/>
        <v>8.1428571428571423</v>
      </c>
      <c r="J79" s="21" t="s">
        <v>25</v>
      </c>
      <c r="K79">
        <v>18.600000000000001</v>
      </c>
      <c r="L79">
        <v>3000000</v>
      </c>
      <c r="M79" s="2">
        <f t="shared" si="12"/>
        <v>55800000.000000007</v>
      </c>
      <c r="N79" s="2">
        <v>392000</v>
      </c>
      <c r="O79" s="6">
        <f t="shared" si="13"/>
        <v>7.0250896057347662E-3</v>
      </c>
      <c r="AB79">
        <v>39365</v>
      </c>
      <c r="AC79">
        <v>5208</v>
      </c>
      <c r="AD79">
        <v>384</v>
      </c>
      <c r="AE79">
        <v>38312</v>
      </c>
      <c r="AF79">
        <v>225</v>
      </c>
      <c r="AG79">
        <v>2649</v>
      </c>
      <c r="AH79">
        <v>1605</v>
      </c>
      <c r="AI79">
        <v>1545</v>
      </c>
      <c r="AJ79">
        <v>954</v>
      </c>
      <c r="AK79">
        <v>45916</v>
      </c>
    </row>
    <row r="80" spans="1:37" x14ac:dyDescent="0.2">
      <c r="A80" s="21" t="s">
        <v>62</v>
      </c>
      <c r="B80" s="21" t="s">
        <v>66</v>
      </c>
      <c r="C80" s="21" t="s">
        <v>17</v>
      </c>
      <c r="D80" s="21" t="s">
        <v>18</v>
      </c>
      <c r="E80" s="1">
        <v>42552</v>
      </c>
      <c r="F80" s="1">
        <v>42579</v>
      </c>
      <c r="G80" s="5">
        <f t="shared" si="16"/>
        <v>27</v>
      </c>
      <c r="H80" s="4">
        <f t="shared" si="17"/>
        <v>3.8571428571428572</v>
      </c>
      <c r="J80" s="21" t="s">
        <v>25</v>
      </c>
      <c r="K80">
        <v>21.16</v>
      </c>
      <c r="L80">
        <v>3000000</v>
      </c>
      <c r="M80" s="2">
        <f t="shared" si="12"/>
        <v>63480000</v>
      </c>
      <c r="N80" s="2">
        <v>501000</v>
      </c>
      <c r="O80" s="6">
        <f t="shared" si="13"/>
        <v>7.892249527410208E-3</v>
      </c>
      <c r="AB80">
        <v>42661</v>
      </c>
      <c r="AC80">
        <v>5216</v>
      </c>
      <c r="AD80">
        <v>396</v>
      </c>
      <c r="AE80">
        <v>21585</v>
      </c>
      <c r="AF80">
        <v>222</v>
      </c>
      <c r="AG80">
        <v>2666</v>
      </c>
      <c r="AH80">
        <v>1679</v>
      </c>
      <c r="AI80">
        <v>2194</v>
      </c>
      <c r="AJ80">
        <v>1421</v>
      </c>
      <c r="AK80">
        <v>49233</v>
      </c>
    </row>
    <row r="81" spans="1:37" x14ac:dyDescent="0.2">
      <c r="A81" s="21" t="s">
        <v>62</v>
      </c>
      <c r="B81" s="21" t="s">
        <v>67</v>
      </c>
      <c r="C81" s="21" t="s">
        <v>17</v>
      </c>
      <c r="D81" s="21" t="s">
        <v>18</v>
      </c>
      <c r="E81" s="1">
        <v>42565</v>
      </c>
      <c r="F81" s="1">
        <v>42579</v>
      </c>
      <c r="G81" s="5">
        <f t="shared" si="16"/>
        <v>14</v>
      </c>
      <c r="H81" s="4">
        <f t="shared" si="17"/>
        <v>2</v>
      </c>
      <c r="J81" s="21" t="s">
        <v>25</v>
      </c>
      <c r="K81">
        <v>10.43</v>
      </c>
      <c r="L81">
        <v>3000000</v>
      </c>
      <c r="M81" s="2">
        <f t="shared" si="12"/>
        <v>31290000</v>
      </c>
      <c r="N81" s="2">
        <v>396000</v>
      </c>
      <c r="O81" s="6">
        <f t="shared" si="13"/>
        <v>1.2655800575263663E-2</v>
      </c>
      <c r="AB81">
        <v>20048</v>
      </c>
      <c r="AC81">
        <v>1006</v>
      </c>
      <c r="AD81">
        <v>127</v>
      </c>
      <c r="AE81">
        <v>8167</v>
      </c>
      <c r="AF81">
        <v>67</v>
      </c>
      <c r="AG81">
        <v>1656</v>
      </c>
      <c r="AH81">
        <v>754</v>
      </c>
      <c r="AI81">
        <v>759</v>
      </c>
      <c r="AJ81">
        <v>588</v>
      </c>
      <c r="AK81">
        <v>21573</v>
      </c>
    </row>
    <row r="82" spans="1:37" x14ac:dyDescent="0.2">
      <c r="A82" s="21" t="s">
        <v>62</v>
      </c>
      <c r="B82" s="21" t="s">
        <v>68</v>
      </c>
      <c r="C82" s="21" t="s">
        <v>17</v>
      </c>
      <c r="D82" s="21" t="s">
        <v>18</v>
      </c>
      <c r="E82" s="1">
        <v>42571</v>
      </c>
      <c r="F82" s="1">
        <v>42579</v>
      </c>
      <c r="G82" s="5">
        <f t="shared" si="16"/>
        <v>8</v>
      </c>
      <c r="H82" s="4">
        <f t="shared" si="17"/>
        <v>1.1428571428571428</v>
      </c>
      <c r="J82" s="21" t="s">
        <v>25</v>
      </c>
      <c r="K82">
        <v>12.06</v>
      </c>
      <c r="L82">
        <v>3000000</v>
      </c>
      <c r="M82" s="2">
        <f t="shared" si="12"/>
        <v>36180000</v>
      </c>
      <c r="N82" s="2">
        <v>282000</v>
      </c>
      <c r="O82" s="6">
        <f t="shared" si="13"/>
        <v>7.7943615257048092E-3</v>
      </c>
      <c r="AB82">
        <v>12816</v>
      </c>
      <c r="AC82">
        <v>295</v>
      </c>
      <c r="AD82">
        <v>84</v>
      </c>
      <c r="AE82">
        <v>5328</v>
      </c>
      <c r="AF82">
        <v>29</v>
      </c>
      <c r="AG82">
        <v>696</v>
      </c>
      <c r="AH82">
        <v>439</v>
      </c>
      <c r="AI82">
        <v>671</v>
      </c>
      <c r="AJ82">
        <v>399</v>
      </c>
      <c r="AK82">
        <v>13457</v>
      </c>
    </row>
    <row r="83" spans="1:37" x14ac:dyDescent="0.2">
      <c r="A83" s="21" t="s">
        <v>62</v>
      </c>
      <c r="B83" s="21" t="s">
        <v>63</v>
      </c>
      <c r="C83" s="21" t="s">
        <v>17</v>
      </c>
      <c r="D83" s="21" t="s">
        <v>18</v>
      </c>
      <c r="E83" s="1">
        <v>42283</v>
      </c>
      <c r="F83" s="1">
        <v>42579</v>
      </c>
      <c r="G83" s="5">
        <f t="shared" si="16"/>
        <v>296</v>
      </c>
      <c r="H83" s="4">
        <f t="shared" si="17"/>
        <v>42.285714285714285</v>
      </c>
      <c r="J83" s="21" t="s">
        <v>26</v>
      </c>
      <c r="K83">
        <v>14.77</v>
      </c>
      <c r="L83">
        <v>3000000</v>
      </c>
      <c r="M83" s="2">
        <f t="shared" si="12"/>
        <v>44310000</v>
      </c>
      <c r="N83" s="2">
        <v>309000</v>
      </c>
      <c r="O83" s="6">
        <f t="shared" si="13"/>
        <v>6.9735951252538932E-3</v>
      </c>
      <c r="AB83">
        <v>30812</v>
      </c>
      <c r="AC83">
        <v>7931</v>
      </c>
      <c r="AD83">
        <v>831</v>
      </c>
      <c r="AE83">
        <v>46540</v>
      </c>
      <c r="AF83">
        <v>790</v>
      </c>
      <c r="AG83">
        <v>6180</v>
      </c>
      <c r="AH83">
        <v>3322</v>
      </c>
      <c r="AI83">
        <v>4559</v>
      </c>
      <c r="AJ83">
        <v>1301</v>
      </c>
      <c r="AK83">
        <v>40840</v>
      </c>
    </row>
    <row r="84" spans="1:37" x14ac:dyDescent="0.2">
      <c r="A84" s="21" t="s">
        <v>62</v>
      </c>
      <c r="B84" s="21" t="s">
        <v>64</v>
      </c>
      <c r="C84" s="21" t="s">
        <v>17</v>
      </c>
      <c r="D84" s="21" t="s">
        <v>18</v>
      </c>
      <c r="E84" s="1">
        <v>42405</v>
      </c>
      <c r="F84" s="1">
        <v>42579</v>
      </c>
      <c r="G84" s="5">
        <f t="shared" si="16"/>
        <v>174</v>
      </c>
      <c r="H84" s="4">
        <f t="shared" si="17"/>
        <v>24.857142857142858</v>
      </c>
      <c r="J84" s="21" t="s">
        <v>26</v>
      </c>
      <c r="K84">
        <v>12.68</v>
      </c>
      <c r="L84">
        <v>3000000</v>
      </c>
      <c r="M84" s="2">
        <f t="shared" si="12"/>
        <v>38040000</v>
      </c>
      <c r="N84" s="2">
        <v>505000</v>
      </c>
      <c r="O84" s="6">
        <f t="shared" si="13"/>
        <v>1.3275499474237645E-2</v>
      </c>
      <c r="AB84">
        <v>98129</v>
      </c>
      <c r="AC84">
        <v>9262</v>
      </c>
      <c r="AD84">
        <v>1286</v>
      </c>
      <c r="AE84" s="2">
        <v>111000</v>
      </c>
      <c r="AF84">
        <v>1129</v>
      </c>
      <c r="AG84">
        <v>4558</v>
      </c>
      <c r="AH84">
        <v>2134</v>
      </c>
      <c r="AI84">
        <v>6767</v>
      </c>
      <c r="AJ84">
        <v>5726</v>
      </c>
      <c r="AK84" s="2">
        <v>111000</v>
      </c>
    </row>
    <row r="85" spans="1:37" x14ac:dyDescent="0.2">
      <c r="A85" s="21" t="s">
        <v>62</v>
      </c>
      <c r="B85" s="21" t="s">
        <v>65</v>
      </c>
      <c r="C85" s="21" t="s">
        <v>17</v>
      </c>
      <c r="D85" s="21" t="s">
        <v>18</v>
      </c>
      <c r="E85" s="1">
        <v>42522</v>
      </c>
      <c r="F85" s="1">
        <v>42579</v>
      </c>
      <c r="G85" s="5">
        <f t="shared" si="16"/>
        <v>57</v>
      </c>
      <c r="H85" s="4">
        <f t="shared" si="17"/>
        <v>8.1428571428571423</v>
      </c>
      <c r="J85" s="21" t="s">
        <v>26</v>
      </c>
      <c r="K85">
        <v>9.5150000000000006</v>
      </c>
      <c r="L85">
        <v>3000000</v>
      </c>
      <c r="M85" s="2">
        <f t="shared" si="12"/>
        <v>28545000</v>
      </c>
      <c r="N85" s="2">
        <v>545000</v>
      </c>
      <c r="O85" s="6">
        <f t="shared" si="13"/>
        <v>1.9092660711157821E-2</v>
      </c>
      <c r="AB85" s="2">
        <v>128000</v>
      </c>
      <c r="AC85">
        <v>7788</v>
      </c>
      <c r="AD85">
        <v>1552</v>
      </c>
      <c r="AE85" s="2">
        <v>121000</v>
      </c>
      <c r="AF85">
        <v>832</v>
      </c>
      <c r="AG85">
        <v>9589</v>
      </c>
      <c r="AH85">
        <v>6052</v>
      </c>
      <c r="AI85">
        <v>10931</v>
      </c>
      <c r="AJ85">
        <v>2660</v>
      </c>
      <c r="AK85" s="2">
        <v>140000</v>
      </c>
    </row>
    <row r="86" spans="1:37" x14ac:dyDescent="0.2">
      <c r="A86" s="21" t="s">
        <v>62</v>
      </c>
      <c r="B86" s="21" t="s">
        <v>66</v>
      </c>
      <c r="C86" s="21" t="s">
        <v>17</v>
      </c>
      <c r="D86" s="21" t="s">
        <v>18</v>
      </c>
      <c r="E86" s="1">
        <v>42552</v>
      </c>
      <c r="F86" s="1">
        <v>42579</v>
      </c>
      <c r="G86" s="5">
        <f t="shared" si="16"/>
        <v>27</v>
      </c>
      <c r="H86" s="4">
        <f t="shared" si="17"/>
        <v>3.8571428571428572</v>
      </c>
      <c r="J86" s="21" t="s">
        <v>26</v>
      </c>
      <c r="K86">
        <v>9.17</v>
      </c>
      <c r="L86">
        <v>3000000</v>
      </c>
      <c r="M86" s="2">
        <f t="shared" si="12"/>
        <v>27510000</v>
      </c>
      <c r="N86" s="2">
        <v>214000</v>
      </c>
      <c r="O86" s="6">
        <f t="shared" si="13"/>
        <v>7.7789894583787716E-3</v>
      </c>
      <c r="AB86">
        <v>60267</v>
      </c>
      <c r="AC86">
        <v>1650</v>
      </c>
      <c r="AD86">
        <v>831</v>
      </c>
      <c r="AE86">
        <v>35408</v>
      </c>
      <c r="AF86">
        <v>179</v>
      </c>
      <c r="AG86">
        <v>6418</v>
      </c>
      <c r="AH86">
        <v>1194</v>
      </c>
      <c r="AI86">
        <v>3272</v>
      </c>
      <c r="AJ86">
        <v>1898</v>
      </c>
      <c r="AK86">
        <v>63914</v>
      </c>
    </row>
    <row r="87" spans="1:37" x14ac:dyDescent="0.2">
      <c r="A87" s="21" t="s">
        <v>62</v>
      </c>
      <c r="B87" s="21" t="s">
        <v>67</v>
      </c>
      <c r="C87" s="21" t="s">
        <v>17</v>
      </c>
      <c r="D87" s="21" t="s">
        <v>18</v>
      </c>
      <c r="E87" s="1">
        <v>42565</v>
      </c>
      <c r="F87" s="1">
        <v>42579</v>
      </c>
      <c r="G87" s="5">
        <f t="shared" si="16"/>
        <v>14</v>
      </c>
      <c r="H87" s="4">
        <f t="shared" si="17"/>
        <v>2</v>
      </c>
      <c r="J87" s="21" t="s">
        <v>26</v>
      </c>
      <c r="K87">
        <v>3.97</v>
      </c>
      <c r="L87">
        <v>1000000</v>
      </c>
      <c r="M87" s="2">
        <f t="shared" si="12"/>
        <v>3970000</v>
      </c>
      <c r="N87" s="2">
        <v>541000</v>
      </c>
      <c r="O87" s="6">
        <f t="shared" si="13"/>
        <v>0.136272040302267</v>
      </c>
      <c r="AB87" s="2">
        <v>170000</v>
      </c>
      <c r="AC87">
        <v>2531</v>
      </c>
      <c r="AD87">
        <v>1370</v>
      </c>
      <c r="AE87">
        <v>85452</v>
      </c>
      <c r="AF87">
        <v>221</v>
      </c>
      <c r="AG87">
        <v>18763</v>
      </c>
      <c r="AH87">
        <v>2226</v>
      </c>
      <c r="AI87">
        <v>8521</v>
      </c>
      <c r="AJ87">
        <v>6934</v>
      </c>
      <c r="AK87" s="2">
        <v>177000</v>
      </c>
    </row>
    <row r="88" spans="1:37" s="12" customFormat="1" x14ac:dyDescent="0.2">
      <c r="A88" s="22" t="s">
        <v>62</v>
      </c>
      <c r="B88" s="22" t="s">
        <v>68</v>
      </c>
      <c r="C88" s="22" t="s">
        <v>17</v>
      </c>
      <c r="D88" s="22" t="s">
        <v>18</v>
      </c>
      <c r="E88" s="13">
        <v>42571</v>
      </c>
      <c r="F88" s="13">
        <v>42579</v>
      </c>
      <c r="G88" s="14">
        <f t="shared" si="16"/>
        <v>8</v>
      </c>
      <c r="H88" s="15">
        <f t="shared" si="17"/>
        <v>1.1428571428571428</v>
      </c>
      <c r="J88" s="22" t="s">
        <v>26</v>
      </c>
      <c r="K88" s="12">
        <v>2.83</v>
      </c>
      <c r="L88" s="12">
        <v>1000000</v>
      </c>
      <c r="M88" s="16">
        <f t="shared" si="12"/>
        <v>2830000</v>
      </c>
      <c r="N88" s="16">
        <v>313000</v>
      </c>
      <c r="O88" s="17">
        <f t="shared" si="13"/>
        <v>0.11060070671378092</v>
      </c>
      <c r="AB88" s="12">
        <v>97679</v>
      </c>
      <c r="AC88" s="12">
        <v>1664</v>
      </c>
      <c r="AD88" s="12">
        <v>1351</v>
      </c>
      <c r="AE88" s="12">
        <v>45100</v>
      </c>
      <c r="AF88" s="12">
        <v>142</v>
      </c>
      <c r="AG88" s="12">
        <v>9247</v>
      </c>
      <c r="AH88" s="12">
        <v>1735</v>
      </c>
      <c r="AI88" s="12">
        <v>7769</v>
      </c>
      <c r="AJ88" s="12">
        <v>3840</v>
      </c>
      <c r="AK88" s="16">
        <v>103000</v>
      </c>
    </row>
    <row r="89" spans="1:37" x14ac:dyDescent="0.2">
      <c r="A89" s="21" t="s">
        <v>69</v>
      </c>
      <c r="B89" t="s">
        <v>70</v>
      </c>
      <c r="C89" s="21" t="s">
        <v>17</v>
      </c>
      <c r="D89" s="21" t="s">
        <v>18</v>
      </c>
      <c r="E89" s="1">
        <v>42499</v>
      </c>
      <c r="F89" s="1">
        <v>42598</v>
      </c>
      <c r="G89" s="5">
        <f t="shared" ref="G89:G103" si="18">F89-E89</f>
        <v>99</v>
      </c>
      <c r="H89" s="4">
        <f t="shared" ref="H89:H103" si="19">G89/7</f>
        <v>14.142857142857142</v>
      </c>
      <c r="J89" s="21" t="s">
        <v>24</v>
      </c>
      <c r="K89">
        <v>14.02</v>
      </c>
      <c r="L89">
        <v>3000000</v>
      </c>
      <c r="M89" s="2">
        <f t="shared" si="12"/>
        <v>42060000</v>
      </c>
      <c r="N89" s="2">
        <v>1040000</v>
      </c>
      <c r="O89" s="6">
        <f t="shared" si="13"/>
        <v>2.4726581074655255E-2</v>
      </c>
      <c r="P89">
        <v>1333</v>
      </c>
      <c r="Q89">
        <v>1014</v>
      </c>
      <c r="R89">
        <v>6312</v>
      </c>
      <c r="S89">
        <v>18624</v>
      </c>
      <c r="T89">
        <v>1768</v>
      </c>
      <c r="U89" s="2">
        <v>827000</v>
      </c>
      <c r="V89">
        <v>25671</v>
      </c>
      <c r="W89">
        <v>4297</v>
      </c>
      <c r="X89">
        <v>25676</v>
      </c>
      <c r="Y89">
        <v>15151</v>
      </c>
      <c r="Z89">
        <v>3460</v>
      </c>
      <c r="AA89">
        <v>6032</v>
      </c>
      <c r="AH89">
        <v>435</v>
      </c>
      <c r="AI89">
        <v>905</v>
      </c>
      <c r="AJ89">
        <v>317</v>
      </c>
      <c r="AK89">
        <v>42276</v>
      </c>
    </row>
    <row r="90" spans="1:37" x14ac:dyDescent="0.2">
      <c r="A90" s="21" t="s">
        <v>69</v>
      </c>
      <c r="B90" t="s">
        <v>71</v>
      </c>
      <c r="C90" s="21" t="s">
        <v>17</v>
      </c>
      <c r="D90" s="21" t="s">
        <v>18</v>
      </c>
      <c r="E90" s="1">
        <v>42521</v>
      </c>
      <c r="F90" s="1">
        <v>42598</v>
      </c>
      <c r="G90" s="5">
        <f t="shared" si="18"/>
        <v>77</v>
      </c>
      <c r="H90" s="4">
        <f t="shared" si="19"/>
        <v>11</v>
      </c>
      <c r="J90" s="21" t="s">
        <v>24</v>
      </c>
      <c r="K90">
        <v>22.37</v>
      </c>
      <c r="L90">
        <v>3000000</v>
      </c>
      <c r="M90" s="2">
        <f t="shared" si="12"/>
        <v>67110000</v>
      </c>
      <c r="N90" s="2">
        <v>1040000</v>
      </c>
      <c r="O90" s="6">
        <f t="shared" si="13"/>
        <v>1.5496945313664133E-2</v>
      </c>
      <c r="P90">
        <v>1804</v>
      </c>
      <c r="Q90">
        <v>1342</v>
      </c>
      <c r="R90">
        <v>6924</v>
      </c>
      <c r="S90">
        <v>19877</v>
      </c>
      <c r="T90">
        <v>1686</v>
      </c>
      <c r="U90" s="2">
        <v>828000</v>
      </c>
      <c r="V90">
        <v>22641</v>
      </c>
      <c r="W90">
        <v>4662</v>
      </c>
      <c r="X90">
        <v>27798</v>
      </c>
      <c r="Y90">
        <v>13689</v>
      </c>
      <c r="Z90">
        <v>3247</v>
      </c>
      <c r="AA90">
        <v>4884</v>
      </c>
      <c r="AH90">
        <v>566</v>
      </c>
      <c r="AI90">
        <v>1080</v>
      </c>
      <c r="AJ90">
        <v>441</v>
      </c>
      <c r="AK90">
        <v>42940</v>
      </c>
    </row>
    <row r="91" spans="1:37" x14ac:dyDescent="0.2">
      <c r="A91" s="21" t="s">
        <v>69</v>
      </c>
      <c r="B91" t="s">
        <v>72</v>
      </c>
      <c r="C91" s="21" t="s">
        <v>17</v>
      </c>
      <c r="D91" s="21" t="s">
        <v>18</v>
      </c>
      <c r="E91" s="1">
        <v>42570</v>
      </c>
      <c r="F91" s="1">
        <v>42598</v>
      </c>
      <c r="G91" s="5">
        <f t="shared" si="18"/>
        <v>28</v>
      </c>
      <c r="H91" s="4">
        <f t="shared" si="19"/>
        <v>4</v>
      </c>
      <c r="J91" s="21" t="s">
        <v>24</v>
      </c>
      <c r="K91">
        <v>22.39</v>
      </c>
      <c r="L91">
        <v>3000000</v>
      </c>
      <c r="M91" s="2">
        <f t="shared" si="12"/>
        <v>67170000</v>
      </c>
      <c r="N91" s="2">
        <v>1070000</v>
      </c>
      <c r="O91" s="6">
        <f t="shared" si="13"/>
        <v>1.5929730534464791E-2</v>
      </c>
      <c r="P91">
        <v>1949</v>
      </c>
      <c r="Q91">
        <v>1447</v>
      </c>
      <c r="R91">
        <v>7513</v>
      </c>
      <c r="S91">
        <v>16421</v>
      </c>
      <c r="T91">
        <v>2403</v>
      </c>
      <c r="U91" s="2">
        <v>831000</v>
      </c>
      <c r="V91">
        <v>22576</v>
      </c>
      <c r="W91">
        <v>4446</v>
      </c>
      <c r="X91">
        <v>26453</v>
      </c>
      <c r="Y91">
        <v>16918</v>
      </c>
      <c r="Z91">
        <v>3134</v>
      </c>
      <c r="AA91">
        <v>9215</v>
      </c>
      <c r="AH91">
        <v>879</v>
      </c>
      <c r="AI91">
        <v>1223</v>
      </c>
      <c r="AJ91">
        <v>701</v>
      </c>
      <c r="AK91">
        <v>45045</v>
      </c>
    </row>
    <row r="92" spans="1:37" x14ac:dyDescent="0.2">
      <c r="A92" s="21" t="s">
        <v>69</v>
      </c>
      <c r="B92" t="s">
        <v>73</v>
      </c>
      <c r="C92" s="21" t="s">
        <v>17</v>
      </c>
      <c r="D92" s="21" t="s">
        <v>18</v>
      </c>
      <c r="E92" s="1">
        <v>42582</v>
      </c>
      <c r="F92" s="1">
        <v>42598</v>
      </c>
      <c r="G92" s="5">
        <f t="shared" si="18"/>
        <v>16</v>
      </c>
      <c r="H92" s="4">
        <f t="shared" si="19"/>
        <v>2.2857142857142856</v>
      </c>
      <c r="J92" s="21" t="s">
        <v>24</v>
      </c>
      <c r="K92">
        <v>22.4</v>
      </c>
      <c r="L92">
        <v>3000000</v>
      </c>
      <c r="M92" s="2">
        <f t="shared" si="12"/>
        <v>67200000</v>
      </c>
      <c r="N92" s="2">
        <v>1070000</v>
      </c>
      <c r="O92" s="6">
        <f t="shared" si="13"/>
        <v>1.5922619047619047E-2</v>
      </c>
      <c r="P92">
        <v>1753</v>
      </c>
      <c r="Q92">
        <v>1274</v>
      </c>
      <c r="R92">
        <v>6949</v>
      </c>
      <c r="S92">
        <v>28302</v>
      </c>
      <c r="T92">
        <v>1086</v>
      </c>
      <c r="U92" s="2">
        <v>823000</v>
      </c>
      <c r="V92">
        <v>12933</v>
      </c>
      <c r="W92">
        <v>3475</v>
      </c>
      <c r="X92">
        <v>31066</v>
      </c>
      <c r="Y92">
        <v>15061</v>
      </c>
      <c r="Z92">
        <v>2295</v>
      </c>
      <c r="AA92">
        <v>5379</v>
      </c>
      <c r="AH92">
        <v>898</v>
      </c>
      <c r="AI92">
        <v>1289</v>
      </c>
      <c r="AJ92">
        <v>844</v>
      </c>
      <c r="AK92">
        <v>47993</v>
      </c>
    </row>
    <row r="93" spans="1:37" x14ac:dyDescent="0.2">
      <c r="A93" s="21" t="s">
        <v>69</v>
      </c>
      <c r="B93" t="s">
        <v>74</v>
      </c>
      <c r="C93" s="21" t="s">
        <v>17</v>
      </c>
      <c r="D93" s="21" t="s">
        <v>18</v>
      </c>
      <c r="E93" s="1">
        <v>42593</v>
      </c>
      <c r="F93" s="1">
        <v>42598</v>
      </c>
      <c r="G93" s="5">
        <f t="shared" si="18"/>
        <v>5</v>
      </c>
      <c r="H93" s="4">
        <f t="shared" si="19"/>
        <v>0.7142857142857143</v>
      </c>
      <c r="J93" s="21" t="s">
        <v>24</v>
      </c>
      <c r="K93">
        <v>22.83</v>
      </c>
      <c r="L93">
        <v>1000000</v>
      </c>
      <c r="M93" s="2">
        <f t="shared" si="12"/>
        <v>22830000</v>
      </c>
      <c r="N93" s="2">
        <v>1050000</v>
      </c>
      <c r="O93" s="6">
        <f t="shared" si="13"/>
        <v>4.5992115637319315E-2</v>
      </c>
      <c r="P93">
        <v>3118</v>
      </c>
      <c r="Q93">
        <v>4842</v>
      </c>
      <c r="R93">
        <v>19958</v>
      </c>
      <c r="S93">
        <v>36411</v>
      </c>
      <c r="T93">
        <v>559</v>
      </c>
      <c r="U93" s="2">
        <v>817000</v>
      </c>
      <c r="V93">
        <v>11521</v>
      </c>
      <c r="W93">
        <v>2098</v>
      </c>
      <c r="X93">
        <v>26783</v>
      </c>
      <c r="Y93">
        <v>11518</v>
      </c>
      <c r="Z93">
        <v>1830</v>
      </c>
      <c r="AA93">
        <v>4102</v>
      </c>
      <c r="AH93">
        <v>958</v>
      </c>
      <c r="AI93">
        <v>837</v>
      </c>
      <c r="AJ93">
        <v>430</v>
      </c>
      <c r="AK93">
        <v>39731</v>
      </c>
    </row>
    <row r="94" spans="1:37" x14ac:dyDescent="0.2">
      <c r="A94" s="21" t="s">
        <v>69</v>
      </c>
      <c r="B94" t="s">
        <v>70</v>
      </c>
      <c r="C94" s="21" t="s">
        <v>17</v>
      </c>
      <c r="D94" s="21" t="s">
        <v>18</v>
      </c>
      <c r="E94" s="1">
        <v>42499</v>
      </c>
      <c r="F94" s="1">
        <v>42598</v>
      </c>
      <c r="G94" s="5">
        <f t="shared" si="18"/>
        <v>99</v>
      </c>
      <c r="H94" s="4">
        <f t="shared" si="19"/>
        <v>14.142857142857142</v>
      </c>
      <c r="J94" s="21" t="s">
        <v>25</v>
      </c>
      <c r="K94">
        <v>29.66</v>
      </c>
      <c r="L94">
        <v>3000000</v>
      </c>
      <c r="M94" s="2">
        <f t="shared" si="12"/>
        <v>88980000</v>
      </c>
      <c r="N94" s="2">
        <v>1070000</v>
      </c>
      <c r="O94" s="6">
        <f t="shared" si="13"/>
        <v>1.202517419644864E-2</v>
      </c>
      <c r="AB94" s="2">
        <v>122000</v>
      </c>
      <c r="AC94">
        <v>18805</v>
      </c>
      <c r="AD94">
        <v>3686</v>
      </c>
      <c r="AE94">
        <v>87658</v>
      </c>
      <c r="AF94">
        <v>1156</v>
      </c>
      <c r="AG94">
        <v>12531</v>
      </c>
      <c r="AH94">
        <v>2575</v>
      </c>
      <c r="AI94">
        <v>15752</v>
      </c>
      <c r="AJ94">
        <v>4210</v>
      </c>
      <c r="AK94" s="2">
        <v>147000</v>
      </c>
    </row>
    <row r="95" spans="1:37" x14ac:dyDescent="0.2">
      <c r="A95" s="21" t="s">
        <v>69</v>
      </c>
      <c r="B95" t="s">
        <v>71</v>
      </c>
      <c r="C95" s="21" t="s">
        <v>17</v>
      </c>
      <c r="D95" s="21" t="s">
        <v>18</v>
      </c>
      <c r="E95" s="1">
        <v>42521</v>
      </c>
      <c r="F95" s="1">
        <v>42598</v>
      </c>
      <c r="G95" s="5">
        <f t="shared" si="18"/>
        <v>77</v>
      </c>
      <c r="H95" s="4">
        <f t="shared" si="19"/>
        <v>11</v>
      </c>
      <c r="J95" s="21" t="s">
        <v>25</v>
      </c>
      <c r="K95">
        <v>33.520000000000003</v>
      </c>
      <c r="L95">
        <v>3000000</v>
      </c>
      <c r="M95" s="2">
        <f t="shared" si="12"/>
        <v>100560000.00000001</v>
      </c>
      <c r="N95" s="2">
        <v>1070000</v>
      </c>
      <c r="O95" s="6">
        <f t="shared" si="13"/>
        <v>1.0640413683373109E-2</v>
      </c>
      <c r="AB95">
        <v>82677</v>
      </c>
      <c r="AC95">
        <v>16133</v>
      </c>
      <c r="AD95">
        <v>2124</v>
      </c>
      <c r="AE95">
        <v>65156</v>
      </c>
      <c r="AF95">
        <v>878</v>
      </c>
      <c r="AG95">
        <v>10278</v>
      </c>
      <c r="AH95">
        <v>2375</v>
      </c>
      <c r="AI95">
        <v>12865</v>
      </c>
      <c r="AJ95">
        <v>3436</v>
      </c>
      <c r="AK95" s="2">
        <v>103000</v>
      </c>
    </row>
    <row r="96" spans="1:37" x14ac:dyDescent="0.2">
      <c r="A96" s="21" t="s">
        <v>69</v>
      </c>
      <c r="B96" t="s">
        <v>72</v>
      </c>
      <c r="C96" s="21" t="s">
        <v>17</v>
      </c>
      <c r="D96" s="21" t="s">
        <v>18</v>
      </c>
      <c r="E96" s="1">
        <v>42570</v>
      </c>
      <c r="F96" s="1">
        <v>42598</v>
      </c>
      <c r="G96" s="5">
        <f t="shared" si="18"/>
        <v>28</v>
      </c>
      <c r="H96" s="4">
        <f t="shared" si="19"/>
        <v>4</v>
      </c>
      <c r="J96" s="21" t="s">
        <v>25</v>
      </c>
      <c r="K96">
        <v>30.87</v>
      </c>
      <c r="L96">
        <v>3000000</v>
      </c>
      <c r="M96" s="2">
        <f t="shared" si="12"/>
        <v>92610000</v>
      </c>
      <c r="N96" s="2">
        <v>1100000</v>
      </c>
      <c r="O96" s="6">
        <f t="shared" si="13"/>
        <v>1.1877766979807795E-2</v>
      </c>
      <c r="AB96">
        <v>87320</v>
      </c>
      <c r="AC96">
        <v>7868</v>
      </c>
      <c r="AD96">
        <v>1693</v>
      </c>
      <c r="AE96">
        <v>43501</v>
      </c>
      <c r="AF96">
        <v>688</v>
      </c>
      <c r="AG96">
        <v>10936</v>
      </c>
      <c r="AH96">
        <v>1932</v>
      </c>
      <c r="AI96">
        <v>8886</v>
      </c>
      <c r="AJ96">
        <v>2380</v>
      </c>
      <c r="AK96">
        <v>98913</v>
      </c>
    </row>
    <row r="97" spans="1:37" x14ac:dyDescent="0.2">
      <c r="A97" s="21" t="s">
        <v>69</v>
      </c>
      <c r="B97" t="s">
        <v>73</v>
      </c>
      <c r="C97" s="21" t="s">
        <v>17</v>
      </c>
      <c r="D97" s="21" t="s">
        <v>18</v>
      </c>
      <c r="E97" s="1">
        <v>42582</v>
      </c>
      <c r="F97" s="1">
        <v>42598</v>
      </c>
      <c r="G97" s="5">
        <f t="shared" si="18"/>
        <v>16</v>
      </c>
      <c r="H97" s="4">
        <f t="shared" si="19"/>
        <v>2.2857142857142856</v>
      </c>
      <c r="J97" s="21" t="s">
        <v>25</v>
      </c>
      <c r="K97">
        <v>19.899999999999999</v>
      </c>
      <c r="L97">
        <v>3000000</v>
      </c>
      <c r="M97" s="2">
        <f t="shared" si="12"/>
        <v>59699999.999999993</v>
      </c>
      <c r="N97" s="2">
        <v>1090000</v>
      </c>
      <c r="O97" s="6">
        <f t="shared" si="13"/>
        <v>1.8257956448911226E-2</v>
      </c>
      <c r="AB97">
        <v>61004</v>
      </c>
      <c r="AC97">
        <v>3490</v>
      </c>
      <c r="AD97">
        <v>798</v>
      </c>
      <c r="AE97">
        <v>21396</v>
      </c>
      <c r="AF97">
        <v>237</v>
      </c>
      <c r="AG97">
        <v>11362</v>
      </c>
      <c r="AH97">
        <v>1063</v>
      </c>
      <c r="AI97">
        <v>4859</v>
      </c>
      <c r="AJ97">
        <v>2262</v>
      </c>
      <c r="AK97">
        <v>66660</v>
      </c>
    </row>
    <row r="98" spans="1:37" x14ac:dyDescent="0.2">
      <c r="A98" s="21" t="s">
        <v>69</v>
      </c>
      <c r="B98" t="s">
        <v>74</v>
      </c>
      <c r="C98" s="21" t="s">
        <v>17</v>
      </c>
      <c r="D98" s="21" t="s">
        <v>18</v>
      </c>
      <c r="E98" s="1">
        <v>42593</v>
      </c>
      <c r="F98" s="1">
        <v>42598</v>
      </c>
      <c r="G98" s="5">
        <f t="shared" si="18"/>
        <v>5</v>
      </c>
      <c r="H98" s="4">
        <f t="shared" si="19"/>
        <v>0.7142857142857143</v>
      </c>
      <c r="J98" s="21" t="s">
        <v>25</v>
      </c>
      <c r="K98">
        <v>11.68</v>
      </c>
      <c r="L98">
        <v>1000000</v>
      </c>
      <c r="M98" s="2">
        <f t="shared" si="12"/>
        <v>11680000</v>
      </c>
      <c r="N98" s="2">
        <v>951000</v>
      </c>
      <c r="O98" s="6">
        <f t="shared" si="13"/>
        <v>8.1421232876712324E-2</v>
      </c>
      <c r="AB98">
        <v>53474</v>
      </c>
      <c r="AC98">
        <v>1266</v>
      </c>
      <c r="AD98">
        <v>276</v>
      </c>
      <c r="AE98">
        <v>19091</v>
      </c>
      <c r="AF98">
        <v>341</v>
      </c>
      <c r="AG98">
        <v>3184</v>
      </c>
      <c r="AH98">
        <v>882</v>
      </c>
      <c r="AI98">
        <v>3164</v>
      </c>
      <c r="AJ98">
        <v>827</v>
      </c>
      <c r="AK98">
        <v>57426</v>
      </c>
    </row>
    <row r="99" spans="1:37" x14ac:dyDescent="0.2">
      <c r="A99" s="21" t="s">
        <v>69</v>
      </c>
      <c r="B99" t="s">
        <v>70</v>
      </c>
      <c r="C99" s="21" t="s">
        <v>17</v>
      </c>
      <c r="D99" s="21" t="s">
        <v>18</v>
      </c>
      <c r="E99" s="1">
        <v>42499</v>
      </c>
      <c r="F99" s="1">
        <v>42598</v>
      </c>
      <c r="G99" s="5">
        <f t="shared" si="18"/>
        <v>99</v>
      </c>
      <c r="H99" s="4">
        <f t="shared" si="19"/>
        <v>14.142857142857142</v>
      </c>
      <c r="J99" s="21" t="s">
        <v>26</v>
      </c>
      <c r="K99">
        <v>13.43</v>
      </c>
      <c r="L99">
        <v>3000000</v>
      </c>
      <c r="M99" s="2">
        <f t="shared" si="12"/>
        <v>40290000</v>
      </c>
      <c r="N99" s="2">
        <v>1080000</v>
      </c>
      <c r="O99" s="6">
        <f t="shared" si="13"/>
        <v>2.6805658972449738E-2</v>
      </c>
      <c r="AB99" s="2">
        <v>254000</v>
      </c>
      <c r="AC99">
        <v>13720</v>
      </c>
      <c r="AD99">
        <v>5174</v>
      </c>
      <c r="AE99" s="2">
        <v>225000</v>
      </c>
      <c r="AF99">
        <v>932</v>
      </c>
      <c r="AG99">
        <v>18935</v>
      </c>
      <c r="AH99">
        <v>5391</v>
      </c>
      <c r="AI99">
        <v>31708</v>
      </c>
      <c r="AJ99">
        <v>4622</v>
      </c>
      <c r="AK99" s="2">
        <v>279000</v>
      </c>
    </row>
    <row r="100" spans="1:37" x14ac:dyDescent="0.2">
      <c r="A100" s="21" t="s">
        <v>69</v>
      </c>
      <c r="B100" t="s">
        <v>71</v>
      </c>
      <c r="C100" s="21" t="s">
        <v>17</v>
      </c>
      <c r="D100" s="21" t="s">
        <v>18</v>
      </c>
      <c r="E100" s="1">
        <v>42521</v>
      </c>
      <c r="F100" s="1">
        <v>42598</v>
      </c>
      <c r="G100" s="5">
        <f t="shared" si="18"/>
        <v>77</v>
      </c>
      <c r="H100" s="4">
        <f t="shared" si="19"/>
        <v>11</v>
      </c>
      <c r="J100" s="21" t="s">
        <v>26</v>
      </c>
      <c r="K100">
        <v>11.92</v>
      </c>
      <c r="L100">
        <v>3000000</v>
      </c>
      <c r="M100" s="2">
        <f t="shared" si="12"/>
        <v>35760000</v>
      </c>
      <c r="N100" s="2">
        <v>1080000</v>
      </c>
      <c r="O100" s="6">
        <f t="shared" si="13"/>
        <v>3.0201342281879196E-2</v>
      </c>
      <c r="AB100" s="2">
        <v>234000</v>
      </c>
      <c r="AC100">
        <v>15945</v>
      </c>
      <c r="AD100">
        <v>3217</v>
      </c>
      <c r="AE100" s="2">
        <v>206000</v>
      </c>
      <c r="AF100">
        <v>1367</v>
      </c>
      <c r="AG100">
        <v>17611</v>
      </c>
      <c r="AH100">
        <v>4273</v>
      </c>
      <c r="AI100">
        <v>32936</v>
      </c>
      <c r="AJ100">
        <v>6418</v>
      </c>
      <c r="AK100" s="2">
        <v>259000</v>
      </c>
    </row>
    <row r="101" spans="1:37" x14ac:dyDescent="0.2">
      <c r="A101" s="21" t="s">
        <v>69</v>
      </c>
      <c r="B101" t="s">
        <v>72</v>
      </c>
      <c r="C101" s="21" t="s">
        <v>17</v>
      </c>
      <c r="D101" s="21" t="s">
        <v>18</v>
      </c>
      <c r="E101" s="1">
        <v>42570</v>
      </c>
      <c r="F101" s="1">
        <v>42598</v>
      </c>
      <c r="G101" s="5">
        <f t="shared" si="18"/>
        <v>28</v>
      </c>
      <c r="H101" s="4">
        <f t="shared" si="19"/>
        <v>4</v>
      </c>
      <c r="J101" s="21" t="s">
        <v>26</v>
      </c>
      <c r="K101">
        <v>11.68</v>
      </c>
      <c r="L101">
        <v>3000000</v>
      </c>
      <c r="M101" s="2">
        <f t="shared" si="12"/>
        <v>35040000</v>
      </c>
      <c r="N101" s="2">
        <v>1080000</v>
      </c>
      <c r="O101" s="6">
        <f t="shared" si="13"/>
        <v>3.0821917808219176E-2</v>
      </c>
      <c r="AB101" s="2">
        <v>300000</v>
      </c>
      <c r="AC101">
        <v>7847</v>
      </c>
      <c r="AD101">
        <v>3481</v>
      </c>
      <c r="AE101" s="2">
        <v>185000</v>
      </c>
      <c r="AF101">
        <v>821</v>
      </c>
      <c r="AG101">
        <v>27072</v>
      </c>
      <c r="AH101">
        <v>4717</v>
      </c>
      <c r="AI101">
        <v>27356</v>
      </c>
      <c r="AJ101">
        <v>5828</v>
      </c>
      <c r="AK101" s="2">
        <v>318000</v>
      </c>
    </row>
    <row r="102" spans="1:37" x14ac:dyDescent="0.2">
      <c r="A102" s="21" t="s">
        <v>69</v>
      </c>
      <c r="B102" t="s">
        <v>73</v>
      </c>
      <c r="C102" s="21" t="s">
        <v>17</v>
      </c>
      <c r="D102" s="21" t="s">
        <v>18</v>
      </c>
      <c r="E102" s="1">
        <v>42582</v>
      </c>
      <c r="F102" s="1">
        <v>42598</v>
      </c>
      <c r="G102" s="5">
        <f t="shared" si="18"/>
        <v>16</v>
      </c>
      <c r="H102" s="4">
        <f t="shared" si="19"/>
        <v>2.2857142857142856</v>
      </c>
      <c r="J102" s="21" t="s">
        <v>26</v>
      </c>
      <c r="K102">
        <v>7.6550000000000002</v>
      </c>
      <c r="L102">
        <v>3000000</v>
      </c>
      <c r="M102" s="2">
        <f t="shared" si="12"/>
        <v>22965000</v>
      </c>
      <c r="N102" s="2">
        <v>1090000</v>
      </c>
      <c r="O102" s="6">
        <f t="shared" si="13"/>
        <v>4.7463531460918792E-2</v>
      </c>
      <c r="AB102" s="2">
        <v>340000</v>
      </c>
      <c r="AC102">
        <v>5598</v>
      </c>
      <c r="AD102">
        <v>2984</v>
      </c>
      <c r="AE102" s="2">
        <v>143000</v>
      </c>
      <c r="AF102">
        <v>583</v>
      </c>
      <c r="AG102">
        <v>50581</v>
      </c>
      <c r="AH102">
        <v>3877</v>
      </c>
      <c r="AI102">
        <v>21678</v>
      </c>
      <c r="AJ102">
        <v>8070</v>
      </c>
      <c r="AK102" s="2">
        <v>355000</v>
      </c>
    </row>
    <row r="103" spans="1:37" x14ac:dyDescent="0.2">
      <c r="A103" s="21" t="s">
        <v>69</v>
      </c>
      <c r="B103" t="s">
        <v>74</v>
      </c>
      <c r="C103" s="21" t="s">
        <v>17</v>
      </c>
      <c r="D103" s="21" t="s">
        <v>18</v>
      </c>
      <c r="E103" s="1">
        <v>42593</v>
      </c>
      <c r="F103" s="1">
        <v>42598</v>
      </c>
      <c r="G103" s="5">
        <f t="shared" si="18"/>
        <v>5</v>
      </c>
      <c r="H103" s="4">
        <f t="shared" si="19"/>
        <v>0.7142857142857143</v>
      </c>
      <c r="J103" s="21" t="s">
        <v>26</v>
      </c>
      <c r="K103">
        <v>1.4350000000000001</v>
      </c>
      <c r="L103">
        <v>1000000</v>
      </c>
      <c r="M103" s="2">
        <f t="shared" si="12"/>
        <v>1435000</v>
      </c>
      <c r="N103" s="2">
        <v>164000</v>
      </c>
      <c r="O103" s="6">
        <f t="shared" si="13"/>
        <v>0.11428571428571428</v>
      </c>
      <c r="AB103">
        <v>60949</v>
      </c>
      <c r="AC103">
        <v>1162</v>
      </c>
      <c r="AD103">
        <v>701</v>
      </c>
      <c r="AE103">
        <v>25805</v>
      </c>
      <c r="AF103">
        <v>101</v>
      </c>
      <c r="AG103">
        <v>3252</v>
      </c>
      <c r="AH103">
        <v>611</v>
      </c>
      <c r="AI103">
        <v>4413</v>
      </c>
      <c r="AJ103">
        <v>1288</v>
      </c>
      <c r="AK103">
        <v>66173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3"/>
  <sheetViews>
    <sheetView workbookViewId="0">
      <pane xSplit="10" ySplit="1" topLeftCell="AE2" activePane="bottomRight" state="frozen"/>
      <selection pane="topRight" activeCell="I1" sqref="I1"/>
      <selection pane="bottomLeft" activeCell="A2" sqref="A2"/>
      <selection pane="bottomRight" activeCell="F21" sqref="F21"/>
    </sheetView>
  </sheetViews>
  <sheetFormatPr baseColWidth="10" defaultRowHeight="16" x14ac:dyDescent="0.2"/>
  <cols>
    <col min="2" max="2" width="11.33203125" bestFit="1" customWidth="1"/>
    <col min="3" max="3" width="20" bestFit="1" customWidth="1"/>
    <col min="4" max="4" width="3.83203125" bestFit="1" customWidth="1"/>
    <col min="5" max="5" width="11.33203125" bestFit="1" customWidth="1"/>
    <col min="6" max="6" width="10.5" bestFit="1" customWidth="1"/>
    <col min="7" max="9" width="11.33203125" customWidth="1"/>
    <col min="10" max="10" width="6" bestFit="1" customWidth="1"/>
    <col min="11" max="11" width="13.6640625" style="2" customWidth="1"/>
    <col min="12" max="33" width="10.83203125" style="2"/>
  </cols>
  <sheetData>
    <row r="1" spans="1:33" s="3" customFormat="1" ht="32" x14ac:dyDescent="0.2">
      <c r="A1" s="3" t="s">
        <v>58</v>
      </c>
      <c r="B1" s="3" t="s">
        <v>75</v>
      </c>
      <c r="C1" s="3" t="s">
        <v>0</v>
      </c>
      <c r="D1" s="3" t="s">
        <v>1</v>
      </c>
      <c r="E1" s="3" t="s">
        <v>76</v>
      </c>
      <c r="F1" s="3" t="s">
        <v>77</v>
      </c>
      <c r="G1" s="7" t="s">
        <v>83</v>
      </c>
      <c r="H1" s="7" t="s">
        <v>78</v>
      </c>
      <c r="I1" s="3" t="s">
        <v>15</v>
      </c>
      <c r="J1" s="3" t="s">
        <v>2</v>
      </c>
      <c r="K1" s="11" t="s">
        <v>57</v>
      </c>
      <c r="L1" s="11" t="s">
        <v>3</v>
      </c>
      <c r="M1" s="11" t="s">
        <v>4</v>
      </c>
      <c r="N1" s="11" t="s">
        <v>5</v>
      </c>
      <c r="O1" s="11" t="s">
        <v>6</v>
      </c>
      <c r="P1" s="11" t="s">
        <v>7</v>
      </c>
      <c r="Q1" s="11" t="s">
        <v>8</v>
      </c>
      <c r="R1" s="11" t="s">
        <v>9</v>
      </c>
      <c r="S1" s="11" t="s">
        <v>10</v>
      </c>
      <c r="T1" s="11" t="s">
        <v>11</v>
      </c>
      <c r="U1" s="11" t="s">
        <v>12</v>
      </c>
      <c r="V1" s="11" t="s">
        <v>13</v>
      </c>
      <c r="W1" s="11" t="s">
        <v>14</v>
      </c>
      <c r="X1" s="11" t="s">
        <v>47</v>
      </c>
      <c r="Y1" s="11" t="s">
        <v>48</v>
      </c>
      <c r="Z1" s="11" t="s">
        <v>49</v>
      </c>
      <c r="AA1" s="11" t="s">
        <v>50</v>
      </c>
      <c r="AB1" s="11" t="s">
        <v>51</v>
      </c>
      <c r="AC1" s="11" t="s">
        <v>52</v>
      </c>
      <c r="AD1" s="11" t="s">
        <v>53</v>
      </c>
      <c r="AE1" s="11" t="s">
        <v>54</v>
      </c>
      <c r="AF1" s="11" t="s">
        <v>55</v>
      </c>
      <c r="AG1" s="11" t="s">
        <v>56</v>
      </c>
    </row>
    <row r="2" spans="1:33" x14ac:dyDescent="0.2">
      <c r="A2" t="s">
        <v>59</v>
      </c>
      <c r="B2" t="str">
        <f>acquisition!B2</f>
        <v>TH210-01</v>
      </c>
      <c r="C2" t="str">
        <f>acquisition!C2</f>
        <v>C57BL6</v>
      </c>
      <c r="D2" t="str">
        <f>acquisition!D2</f>
        <v>F</v>
      </c>
      <c r="E2" s="1">
        <f>acquisition!E2</f>
        <v>42474</v>
      </c>
      <c r="F2" s="1">
        <f>acquisition!F2</f>
        <v>42544</v>
      </c>
      <c r="G2" s="5">
        <f>acquisition!G2</f>
        <v>70</v>
      </c>
      <c r="H2" s="4">
        <f>acquisition!H2</f>
        <v>10</v>
      </c>
      <c r="I2" s="19">
        <v>21.38</v>
      </c>
      <c r="J2" t="str">
        <f>acquisition!J2</f>
        <v>TH</v>
      </c>
      <c r="K2" s="2">
        <f>acquisition!M2</f>
        <v>60870000</v>
      </c>
      <c r="L2" s="2">
        <f>acquisition!P2/acquisition!$O2</f>
        <v>130636.38461538462</v>
      </c>
      <c r="M2" s="2">
        <f>acquisition!Q2/acquisition!$O2</f>
        <v>89432.076923076922</v>
      </c>
      <c r="N2" s="2">
        <f>acquisition!R2/acquisition!$O2</f>
        <v>491232.60576923081</v>
      </c>
      <c r="O2" s="2">
        <f>acquisition!S2/acquisition!$O2</f>
        <v>540572.42307692312</v>
      </c>
      <c r="P2" s="2">
        <f>acquisition!T2/acquisition!$O2</f>
        <v>273037.06730769231</v>
      </c>
      <c r="Q2" s="2">
        <f>acquisition!U2/acquisition!$O2</f>
        <v>46823076.923076928</v>
      </c>
      <c r="R2" s="2">
        <f>acquisition!V2/acquisition!$O2</f>
        <v>1853784.1442307692</v>
      </c>
      <c r="S2" s="2">
        <f>acquisition!W2/acquisition!$O2</f>
        <v>356908.90384615387</v>
      </c>
      <c r="T2" s="2">
        <f>acquisition!X2/acquisition!$O2</f>
        <v>2148418.355769231</v>
      </c>
      <c r="U2" s="2">
        <f>acquisition!Y2/acquisition!$O2</f>
        <v>972866.48076923087</v>
      </c>
      <c r="V2" s="2">
        <f>acquisition!Z2/acquisition!$O2</f>
        <v>254776.06730769231</v>
      </c>
      <c r="W2" s="2">
        <f>acquisition!AA2/acquisition!$O2</f>
        <v>356440.67307692312</v>
      </c>
      <c r="AD2" s="2">
        <f>acquisition!AH2/acquisition!$O2</f>
        <v>78077.48076923078</v>
      </c>
      <c r="AE2" s="2">
        <f>acquisition!AI2/acquisition!$O2</f>
        <v>57826.5</v>
      </c>
      <c r="AF2" s="2">
        <f>acquisition!AJ2/acquisition!$O2</f>
        <v>19138.932692307695</v>
      </c>
      <c r="AG2" s="2">
        <f>acquisition!AK2/acquisition!$O2</f>
        <v>3232489.6442307695</v>
      </c>
    </row>
    <row r="3" spans="1:33" x14ac:dyDescent="0.2">
      <c r="A3" t="s">
        <v>59</v>
      </c>
      <c r="B3" t="str">
        <f>acquisition!B3</f>
        <v>TH210-02</v>
      </c>
      <c r="C3" t="str">
        <f>acquisition!C3</f>
        <v>C57BL6</v>
      </c>
      <c r="D3" t="str">
        <f>acquisition!D3</f>
        <v>F</v>
      </c>
      <c r="E3" s="1">
        <f>acquisition!E3</f>
        <v>42474</v>
      </c>
      <c r="F3" s="1">
        <f>acquisition!F3</f>
        <v>42544</v>
      </c>
      <c r="G3">
        <f>acquisition!G3</f>
        <v>70</v>
      </c>
      <c r="H3" s="4">
        <f>acquisition!H3</f>
        <v>10</v>
      </c>
      <c r="I3" s="19">
        <v>20.46</v>
      </c>
      <c r="J3" t="str">
        <f>acquisition!J3</f>
        <v>TH</v>
      </c>
      <c r="K3" s="2">
        <f>acquisition!M3</f>
        <v>75810000</v>
      </c>
      <c r="L3" s="2">
        <f>acquisition!P3/acquisition!$O3</f>
        <v>140394.28846153847</v>
      </c>
      <c r="M3" s="2">
        <f>acquisition!Q3/acquisition!$O3</f>
        <v>115537.35576923077</v>
      </c>
      <c r="N3" s="2">
        <f>acquisition!R3/acquisition!$O3</f>
        <v>636585.31730769225</v>
      </c>
      <c r="O3" s="2">
        <f>acquisition!S3/acquisition!$O3</f>
        <v>878448.375</v>
      </c>
      <c r="P3" s="2">
        <f>acquisition!T3/acquisition!$O3</f>
        <v>383861.01923076919</v>
      </c>
      <c r="Q3" s="2">
        <f>acquisition!U3/acquisition!$O3</f>
        <v>58461173.076923072</v>
      </c>
      <c r="R3" s="2">
        <f>acquisition!V3/acquisition!$O3</f>
        <v>2162698.9326923075</v>
      </c>
      <c r="S3" s="2">
        <f>acquisition!W3/acquisition!$O3</f>
        <v>401209.84615384613</v>
      </c>
      <c r="T3" s="2">
        <f>acquisition!X3/acquisition!$O3</f>
        <v>2511352.0384615385</v>
      </c>
      <c r="U3" s="2">
        <f>acquisition!Y3/acquisition!$O3</f>
        <v>1041731.4519230769</v>
      </c>
      <c r="V3" s="2">
        <f>acquisition!Z3/acquisition!$O3</f>
        <v>303167.10576923075</v>
      </c>
      <c r="W3" s="2">
        <f>acquisition!AA3/acquisition!$O3</f>
        <v>410394.51923076919</v>
      </c>
      <c r="AD3" s="2">
        <f>acquisition!AH3/acquisition!$O3</f>
        <v>74352.115384615376</v>
      </c>
      <c r="AE3" s="2">
        <f>acquisition!AI3/acquisition!$O3</f>
        <v>66771.115384615376</v>
      </c>
      <c r="AF3" s="2">
        <f>acquisition!AJ3/acquisition!$O3</f>
        <v>19462.759615384613</v>
      </c>
      <c r="AG3" s="2">
        <f>acquisition!AK3/acquisition!$O3</f>
        <v>3675691.5865384615</v>
      </c>
    </row>
    <row r="4" spans="1:33" x14ac:dyDescent="0.2">
      <c r="A4" t="s">
        <v>59</v>
      </c>
      <c r="B4" t="str">
        <f>acquisition!B4</f>
        <v>TH210-03</v>
      </c>
      <c r="C4" t="str">
        <f>acquisition!C4</f>
        <v>C57BL6</v>
      </c>
      <c r="D4" t="str">
        <f>acquisition!D4</f>
        <v>F</v>
      </c>
      <c r="E4" s="1">
        <f>acquisition!E4</f>
        <v>42493</v>
      </c>
      <c r="F4" s="1">
        <f>acquisition!F4</f>
        <v>42544</v>
      </c>
      <c r="G4">
        <f>acquisition!G4</f>
        <v>51</v>
      </c>
      <c r="H4" s="4">
        <f>acquisition!H4</f>
        <v>7.2857142857142856</v>
      </c>
      <c r="I4" s="19">
        <v>21.52</v>
      </c>
      <c r="J4" t="str">
        <f>acquisition!J4</f>
        <v>TH</v>
      </c>
      <c r="K4" s="2">
        <f>acquisition!M4</f>
        <v>110790000</v>
      </c>
      <c r="L4" s="2">
        <f>acquisition!P4/acquisition!$O4</f>
        <v>219342.89423076922</v>
      </c>
      <c r="M4" s="2">
        <f>acquisition!Q4/acquisition!$O4</f>
        <v>134652.46153846153</v>
      </c>
      <c r="N4" s="2">
        <f>acquisition!R4/acquisition!$O4</f>
        <v>828581.36538461538</v>
      </c>
      <c r="O4" s="2">
        <f>acquisition!S4/acquisition!$O4</f>
        <v>797794.52884615376</v>
      </c>
      <c r="P4" s="2">
        <f>acquisition!T4/acquisition!$O4</f>
        <v>538929.43269230763</v>
      </c>
      <c r="Q4" s="2">
        <f>acquisition!U4/acquisition!$O4</f>
        <v>86821009.615384609</v>
      </c>
      <c r="R4" s="2">
        <f>acquisition!V4/acquisition!$O4</f>
        <v>3115436.1057692305</v>
      </c>
      <c r="S4" s="2">
        <f>acquisition!W4/acquisition!$O4</f>
        <v>613499.625</v>
      </c>
      <c r="T4" s="2">
        <f>acquisition!X4/acquisition!$O4</f>
        <v>3514812.7499999995</v>
      </c>
      <c r="U4" s="2">
        <f>acquisition!Y4/acquisition!$O4</f>
        <v>1637881.0096153845</v>
      </c>
      <c r="V4" s="2">
        <f>acquisition!Z4/acquisition!$O4</f>
        <v>508781.76923076919</v>
      </c>
      <c r="W4" s="2">
        <f>acquisition!AA4/acquisition!$O4</f>
        <v>586867.41346153838</v>
      </c>
      <c r="AD4" s="2">
        <f>acquisition!AH4/acquisition!$O4</f>
        <v>111109.58653846153</v>
      </c>
      <c r="AE4" s="2">
        <f>acquisition!AI4/acquisition!$O4</f>
        <v>96515.13461538461</v>
      </c>
      <c r="AF4" s="2">
        <f>acquisition!AJ4/acquisition!$O4</f>
        <v>35261.048076923071</v>
      </c>
      <c r="AG4" s="2">
        <f>acquisition!AK4/acquisition!$O4</f>
        <v>5334005.8557692301</v>
      </c>
    </row>
    <row r="5" spans="1:33" x14ac:dyDescent="0.2">
      <c r="A5" t="s">
        <v>59</v>
      </c>
      <c r="B5" t="str">
        <f>acquisition!B5</f>
        <v>TH210-04</v>
      </c>
      <c r="C5" t="str">
        <f>acquisition!C5</f>
        <v>C57BL6</v>
      </c>
      <c r="D5" t="str">
        <f>acquisition!D5</f>
        <v>F</v>
      </c>
      <c r="E5" s="1">
        <f>acquisition!E5</f>
        <v>42493</v>
      </c>
      <c r="F5" s="1">
        <f>acquisition!F5</f>
        <v>42544</v>
      </c>
      <c r="G5">
        <f>acquisition!G5</f>
        <v>51</v>
      </c>
      <c r="H5" s="4">
        <f>acquisition!H5</f>
        <v>7.2857142857142856</v>
      </c>
      <c r="I5" s="19">
        <v>18.850000000000001</v>
      </c>
      <c r="J5" t="str">
        <f>acquisition!J5</f>
        <v>TH</v>
      </c>
      <c r="K5" s="2">
        <f>acquisition!M5</f>
        <v>101340000</v>
      </c>
      <c r="L5" s="2">
        <f>acquisition!P5/acquisition!$O5</f>
        <v>203264.65384615384</v>
      </c>
      <c r="M5" s="2">
        <f>acquisition!Q5/acquisition!$O5</f>
        <v>182412</v>
      </c>
      <c r="N5" s="2">
        <f>acquisition!R5/acquisition!$O5</f>
        <v>968284.2115384615</v>
      </c>
      <c r="O5" s="2">
        <f>acquisition!S5/acquisition!$O5</f>
        <v>753521.36538461538</v>
      </c>
      <c r="P5" s="2">
        <f>acquisition!T5/acquisition!$O5</f>
        <v>456614.65384615387</v>
      </c>
      <c r="Q5" s="2">
        <f>acquisition!U5/acquisition!$O5</f>
        <v>78830826.923076928</v>
      </c>
      <c r="R5" s="2">
        <f>acquisition!V5/acquisition!$O5</f>
        <v>2950845.403846154</v>
      </c>
      <c r="S5" s="2">
        <f>acquisition!W5/acquisition!$O5</f>
        <v>509915.59615384613</v>
      </c>
      <c r="T5" s="2">
        <f>acquisition!X5/acquisition!$O5</f>
        <v>3207800.769230769</v>
      </c>
      <c r="U5" s="2">
        <f>acquisition!Y5/acquisition!$O5</f>
        <v>1533449.5961538462</v>
      </c>
      <c r="V5" s="2">
        <f>acquisition!Z5/acquisition!$O5</f>
        <v>451645.09615384613</v>
      </c>
      <c r="W5" s="2">
        <f>acquisition!AA5/acquisition!$O5</f>
        <v>530963.13461538462</v>
      </c>
      <c r="AD5" s="2">
        <f>acquisition!AH5/acquisition!$O5</f>
        <v>103970.94230769231</v>
      </c>
      <c r="AE5" s="2">
        <f>acquisition!AI5/acquisition!$O5</f>
        <v>84579.923076923078</v>
      </c>
      <c r="AF5" s="2">
        <f>acquisition!AJ5/acquisition!$O5</f>
        <v>26114.538461538461</v>
      </c>
      <c r="AG5" s="2">
        <f>acquisition!AK5/acquisition!$O5</f>
        <v>4930873.096153846</v>
      </c>
    </row>
    <row r="6" spans="1:33" x14ac:dyDescent="0.2">
      <c r="A6" t="s">
        <v>59</v>
      </c>
      <c r="B6" t="str">
        <f>acquisition!B6</f>
        <v>TH210-05</v>
      </c>
      <c r="C6" t="str">
        <f>acquisition!C6</f>
        <v>C57BL6</v>
      </c>
      <c r="D6" t="str">
        <f>acquisition!D6</f>
        <v>F</v>
      </c>
      <c r="E6" s="1">
        <f>acquisition!E6</f>
        <v>42501</v>
      </c>
      <c r="F6" s="1">
        <f>acquisition!F6</f>
        <v>42544</v>
      </c>
      <c r="G6">
        <f>acquisition!G6</f>
        <v>43</v>
      </c>
      <c r="H6" s="4">
        <f>acquisition!H6</f>
        <v>6.1428571428571432</v>
      </c>
      <c r="I6" s="19">
        <v>16.21</v>
      </c>
      <c r="J6" t="str">
        <f>acquisition!J6</f>
        <v>TH</v>
      </c>
      <c r="K6" s="2">
        <f>acquisition!M6</f>
        <v>107250000</v>
      </c>
      <c r="L6" s="2">
        <f>acquisition!P6/acquisition!$O6</f>
        <v>134113.57142857142</v>
      </c>
      <c r="M6" s="2">
        <f>acquisition!Q6/acquisition!$O6</f>
        <v>155359.28571428571</v>
      </c>
      <c r="N6" s="2">
        <f>acquisition!R6/acquisition!$O6</f>
        <v>883127.14285714272</v>
      </c>
      <c r="O6" s="2">
        <f>acquisition!S6/acquisition!$O6</f>
        <v>1104062.1428571427</v>
      </c>
      <c r="P6" s="2">
        <f>acquisition!T6/acquisition!$O6</f>
        <v>531449.28571428568</v>
      </c>
      <c r="Q6" s="2">
        <f>acquisition!U6/acquisition!$O6</f>
        <v>82225000</v>
      </c>
      <c r="R6" s="2">
        <f>acquisition!V6/acquisition!$O6</f>
        <v>2785537.8571428568</v>
      </c>
      <c r="S6" s="2">
        <f>acquisition!W6/acquisition!$O6</f>
        <v>599374.28571428568</v>
      </c>
      <c r="T6" s="2">
        <f>acquisition!X6/acquisition!$O6</f>
        <v>3600229.2857142854</v>
      </c>
      <c r="U6" s="2">
        <f>acquisition!Y6/acquisition!$O6</f>
        <v>1764313.5714285714</v>
      </c>
      <c r="V6" s="2">
        <f>acquisition!Z6/acquisition!$O6</f>
        <v>410920.71428571426</v>
      </c>
      <c r="W6" s="2">
        <f>acquisition!AA6/acquisition!$O6</f>
        <v>563828.57142857136</v>
      </c>
      <c r="AD6" s="2">
        <f>acquisition!AH6/acquisition!$O6</f>
        <v>139220.71428571426</v>
      </c>
      <c r="AE6" s="2">
        <f>acquisition!AI6/acquisition!$O6</f>
        <v>99384.999999999985</v>
      </c>
      <c r="AF6" s="2">
        <f>acquisition!AJ6/acquisition!$O6</f>
        <v>44432.142857142855</v>
      </c>
      <c r="AG6" s="2">
        <f>acquisition!AK6/acquisition!$O6</f>
        <v>5548910.7142857136</v>
      </c>
    </row>
    <row r="7" spans="1:33" x14ac:dyDescent="0.2">
      <c r="A7" t="s">
        <v>59</v>
      </c>
      <c r="B7" t="str">
        <f>acquisition!B7</f>
        <v>TH210-06</v>
      </c>
      <c r="C7" t="str">
        <f>acquisition!C7</f>
        <v>C57BL6</v>
      </c>
      <c r="D7" t="str">
        <f>acquisition!D7</f>
        <v>F</v>
      </c>
      <c r="E7" s="1">
        <f>acquisition!E7</f>
        <v>42501</v>
      </c>
      <c r="F7" s="1">
        <f>acquisition!F7</f>
        <v>42544</v>
      </c>
      <c r="G7">
        <f>acquisition!G7</f>
        <v>43</v>
      </c>
      <c r="H7" s="4">
        <f>acquisition!H7</f>
        <v>6.1428571428571432</v>
      </c>
      <c r="I7" s="19">
        <v>17</v>
      </c>
      <c r="J7" t="str">
        <f>acquisition!J7</f>
        <v>TH</v>
      </c>
      <c r="K7" s="2">
        <f>acquisition!M7</f>
        <v>103290000</v>
      </c>
      <c r="L7" s="2">
        <f>acquisition!P7/acquisition!$O7</f>
        <v>175396.25714285712</v>
      </c>
      <c r="M7" s="2">
        <f>acquisition!Q7/acquisition!$O7</f>
        <v>155918.71428571429</v>
      </c>
      <c r="N7" s="2">
        <f>acquisition!R7/acquisition!$O7</f>
        <v>855437.94285714277</v>
      </c>
      <c r="O7" s="2">
        <f>acquisition!S7/acquisition!$O7</f>
        <v>1116318.9714285715</v>
      </c>
      <c r="P7" s="2">
        <f>acquisition!T7/acquisition!$O7</f>
        <v>544682.6</v>
      </c>
      <c r="Q7" s="2">
        <f>acquisition!U7/acquisition!$O7</f>
        <v>78893885.714285716</v>
      </c>
      <c r="R7" s="2">
        <f>acquisition!V7/acquisition!$O7</f>
        <v>2403804.2285714285</v>
      </c>
      <c r="S7" s="2">
        <f>acquisition!W7/acquisition!$O7</f>
        <v>624756.94285714289</v>
      </c>
      <c r="T7" s="2">
        <f>acquisition!X7/acquisition!$O7</f>
        <v>3696109.6857142854</v>
      </c>
      <c r="U7" s="2">
        <f>acquisition!Y7/acquisition!$O7</f>
        <v>1663362.4857142856</v>
      </c>
      <c r="V7" s="2">
        <f>acquisition!Z7/acquisition!$O7</f>
        <v>490873.42857142858</v>
      </c>
      <c r="W7" s="2">
        <f>acquisition!AA7/acquisition!$O7</f>
        <v>538091.71428571432</v>
      </c>
      <c r="AD7" s="2">
        <f>acquisition!AH7/acquisition!$O7</f>
        <v>131719.34285714285</v>
      </c>
      <c r="AE7" s="2">
        <f>acquisition!AI7/acquisition!$O7</f>
        <v>96699.114285714284</v>
      </c>
      <c r="AF7" s="2">
        <f>acquisition!AJ7/acquisition!$O7</f>
        <v>49677.571428571428</v>
      </c>
      <c r="AG7" s="2">
        <f>acquisition!AK7/acquisition!$O7</f>
        <v>5552476.9142857138</v>
      </c>
    </row>
    <row r="8" spans="1:33" x14ac:dyDescent="0.2">
      <c r="A8" t="s">
        <v>59</v>
      </c>
      <c r="B8" t="str">
        <f>acquisition!B8</f>
        <v>TH210-01</v>
      </c>
      <c r="C8" t="str">
        <f>acquisition!C8</f>
        <v>C57BL6</v>
      </c>
      <c r="D8" t="str">
        <f>acquisition!D8</f>
        <v>F</v>
      </c>
      <c r="E8" s="1">
        <f>acquisition!E8</f>
        <v>42474</v>
      </c>
      <c r="F8" s="1">
        <f>acquisition!F8</f>
        <v>42544</v>
      </c>
      <c r="G8">
        <f>acquisition!G8</f>
        <v>70</v>
      </c>
      <c r="H8" s="4">
        <f>acquisition!H8</f>
        <v>10</v>
      </c>
      <c r="I8" s="19">
        <v>21.38</v>
      </c>
      <c r="J8" t="str">
        <f>acquisition!J8</f>
        <v>SP</v>
      </c>
      <c r="K8" s="2">
        <f>acquisition!M8</f>
        <v>86880000</v>
      </c>
      <c r="X8" s="2">
        <f>acquisition!AB8/acquisition!$O8</f>
        <v>9686386.4915572237</v>
      </c>
      <c r="Y8" s="2">
        <f>acquisition!AC8/acquisition!$O8</f>
        <v>978663.26454033772</v>
      </c>
      <c r="Z8" s="2">
        <f>acquisition!AD8/acquisition!$O8</f>
        <v>99105.140712945591</v>
      </c>
      <c r="AA8" s="2">
        <f>acquisition!AE8/acquisition!$O8</f>
        <v>7029618.9118198873</v>
      </c>
      <c r="AB8" s="2">
        <f>acquisition!AF8/acquisition!$O8</f>
        <v>101224.1651031895</v>
      </c>
      <c r="AC8" s="2">
        <f>acquisition!AG8/acquisition!$O8</f>
        <v>1032942.8893058161</v>
      </c>
      <c r="AD8" s="2">
        <f>acquisition!AH8/acquisition!$O8</f>
        <v>270257.11069418385</v>
      </c>
      <c r="AE8" s="2">
        <f>acquisition!AI8/acquisition!$O8</f>
        <v>1016479.6998123828</v>
      </c>
      <c r="AF8" s="2">
        <f>acquisition!AJ8/acquisition!$O8</f>
        <v>178813.05816135084</v>
      </c>
      <c r="AG8" s="2">
        <f>acquisition!AK8/acquisition!$O8</f>
        <v>10936447.879924953</v>
      </c>
    </row>
    <row r="9" spans="1:33" x14ac:dyDescent="0.2">
      <c r="A9" t="s">
        <v>59</v>
      </c>
      <c r="B9" t="str">
        <f>acquisition!B9</f>
        <v>TH210-02</v>
      </c>
      <c r="C9" t="str">
        <f>acquisition!C9</f>
        <v>C57BL6</v>
      </c>
      <c r="D9" t="str">
        <f>acquisition!D9</f>
        <v>F</v>
      </c>
      <c r="E9" s="1">
        <f>acquisition!E9</f>
        <v>42474</v>
      </c>
      <c r="F9" s="1">
        <f>acquisition!F9</f>
        <v>42544</v>
      </c>
      <c r="G9">
        <f>acquisition!G9</f>
        <v>70</v>
      </c>
      <c r="H9" s="4">
        <f>acquisition!H9</f>
        <v>10</v>
      </c>
      <c r="I9" s="19">
        <v>20.46</v>
      </c>
      <c r="J9" t="str">
        <f>acquisition!J9</f>
        <v>SP</v>
      </c>
      <c r="K9" s="2">
        <f>acquisition!M9</f>
        <v>92190000</v>
      </c>
      <c r="X9" s="2">
        <f>acquisition!AB9/acquisition!$O9</f>
        <v>9291398.7522935774</v>
      </c>
      <c r="Y9" s="2">
        <f>acquisition!AC9/acquisition!$O9</f>
        <v>1190350.5137614678</v>
      </c>
      <c r="Z9" s="2">
        <f>acquisition!AD9/acquisition!$O9</f>
        <v>62587.706422018346</v>
      </c>
      <c r="AA9" s="2">
        <f>acquisition!AE9/acquisition!$O9</f>
        <v>6747123.90825688</v>
      </c>
      <c r="AB9" s="2">
        <f>acquisition!AF9/acquisition!$O9</f>
        <v>98617.926605504588</v>
      </c>
      <c r="AC9" s="2">
        <f>acquisition!AG9/acquisition!$O9</f>
        <v>778794.05504587153</v>
      </c>
      <c r="AD9" s="2">
        <f>acquisition!AH9/acquisition!$O9</f>
        <v>395486.64220183482</v>
      </c>
      <c r="AE9" s="2">
        <f>acquisition!AI9/acquisition!$O9</f>
        <v>851700.27522935777</v>
      </c>
      <c r="AF9" s="2">
        <f>acquisition!AJ9/acquisition!$O9</f>
        <v>165772.84403669724</v>
      </c>
      <c r="AG9" s="2">
        <f>acquisition!AK9/acquisition!$O9</f>
        <v>10786230</v>
      </c>
    </row>
    <row r="10" spans="1:33" x14ac:dyDescent="0.2">
      <c r="A10" t="s">
        <v>59</v>
      </c>
      <c r="B10" t="str">
        <f>acquisition!B10</f>
        <v>TH210-03</v>
      </c>
      <c r="C10" t="str">
        <f>acquisition!C10</f>
        <v>C57BL6</v>
      </c>
      <c r="D10" t="str">
        <f>acquisition!D10</f>
        <v>F</v>
      </c>
      <c r="E10" s="1">
        <f>acquisition!E10</f>
        <v>42493</v>
      </c>
      <c r="F10" s="1">
        <f>acquisition!F10</f>
        <v>42544</v>
      </c>
      <c r="G10">
        <f>acquisition!G10</f>
        <v>51</v>
      </c>
      <c r="H10" s="4">
        <f>acquisition!H10</f>
        <v>7.2857142857142856</v>
      </c>
      <c r="I10" s="19">
        <v>21.52</v>
      </c>
      <c r="J10" t="str">
        <f>acquisition!J10</f>
        <v>SP</v>
      </c>
      <c r="K10" s="2">
        <f>acquisition!M10</f>
        <v>109020000.00000001</v>
      </c>
      <c r="X10" s="2">
        <f>acquisition!AB10/acquisition!$O10</f>
        <v>11548246.333333334</v>
      </c>
      <c r="Y10" s="2">
        <f>acquisition!AC10/acquisition!$O10</f>
        <v>1181655.6666666667</v>
      </c>
      <c r="Z10" s="2">
        <f>acquisition!AD10/acquisition!$O10</f>
        <v>101348.22222222223</v>
      </c>
      <c r="AA10" s="2">
        <f>acquisition!AE10/acquisition!$O10</f>
        <v>7778980.777777778</v>
      </c>
      <c r="AB10" s="2">
        <f>acquisition!AF10/acquisition!$O10</f>
        <v>109827.55555555556</v>
      </c>
      <c r="AC10" s="2">
        <f>acquisition!AG10/acquisition!$O10</f>
        <v>979766.77777777787</v>
      </c>
      <c r="AD10" s="2">
        <f>acquisition!AH10/acquisition!$O10</f>
        <v>365217</v>
      </c>
      <c r="AE10" s="2">
        <f>acquisition!AI10/acquisition!$O10</f>
        <v>1083133.888888889</v>
      </c>
      <c r="AF10" s="2">
        <f>acquisition!AJ10/acquisition!$O10</f>
        <v>239238.33333333334</v>
      </c>
      <c r="AG10" s="2">
        <f>acquisition!AK10/acquisition!$O10</f>
        <v>13052722.333333334</v>
      </c>
    </row>
    <row r="11" spans="1:33" x14ac:dyDescent="0.2">
      <c r="A11" t="s">
        <v>59</v>
      </c>
      <c r="B11" t="str">
        <f>acquisition!B11</f>
        <v>TH210-04</v>
      </c>
      <c r="C11" t="str">
        <f>acquisition!C11</f>
        <v>C57BL6</v>
      </c>
      <c r="D11" t="str">
        <f>acquisition!D11</f>
        <v>F</v>
      </c>
      <c r="E11" s="1">
        <f>acquisition!E11</f>
        <v>42493</v>
      </c>
      <c r="F11" s="1">
        <f>acquisition!F11</f>
        <v>42544</v>
      </c>
      <c r="G11">
        <f>acquisition!G11</f>
        <v>51</v>
      </c>
      <c r="H11" s="4">
        <f>acquisition!H11</f>
        <v>7.2857142857142856</v>
      </c>
      <c r="I11" s="19">
        <v>18.850000000000001</v>
      </c>
      <c r="J11" t="str">
        <f>acquisition!J11</f>
        <v>SP</v>
      </c>
      <c r="K11" s="2">
        <f>acquisition!M11</f>
        <v>82020000</v>
      </c>
      <c r="X11" s="2">
        <f>acquisition!AB11/acquisition!$O11</f>
        <v>9245823.3695652168</v>
      </c>
      <c r="Y11" s="2">
        <f>acquisition!AC11/acquisition!$O11</f>
        <v>975473.36956521729</v>
      </c>
      <c r="Z11" s="2">
        <f>acquisition!AD11/acquisition!$O11</f>
        <v>66418.369565217392</v>
      </c>
      <c r="AA11" s="2">
        <f>acquisition!AE11/acquisition!$O11</f>
        <v>6640499.673913043</v>
      </c>
      <c r="AB11" s="2">
        <f>acquisition!AF11/acquisition!$O11</f>
        <v>110400.10869565216</v>
      </c>
      <c r="AC11" s="2">
        <f>acquisition!AG11/acquisition!$O11</f>
        <v>723024.13043478259</v>
      </c>
      <c r="AD11" s="2">
        <f>acquisition!AH11/acquisition!$O11</f>
        <v>342938.69565217389</v>
      </c>
      <c r="AE11" s="2">
        <f>acquisition!AI11/acquisition!$O11</f>
        <v>746055.1086956521</v>
      </c>
      <c r="AF11" s="2">
        <f>acquisition!AJ11/acquisition!$O11</f>
        <v>155570.54347826086</v>
      </c>
      <c r="AG11" s="2">
        <f>acquisition!AK11/acquisition!$O11</f>
        <v>10517281.956521738</v>
      </c>
    </row>
    <row r="12" spans="1:33" x14ac:dyDescent="0.2">
      <c r="A12" t="s">
        <v>59</v>
      </c>
      <c r="B12" t="str">
        <f>acquisition!B12</f>
        <v>TH210-05</v>
      </c>
      <c r="C12" t="str">
        <f>acquisition!C12</f>
        <v>C57BL6</v>
      </c>
      <c r="D12" t="str">
        <f>acquisition!D12</f>
        <v>F</v>
      </c>
      <c r="E12" s="1">
        <f>acquisition!E12</f>
        <v>42501</v>
      </c>
      <c r="F12" s="1">
        <f>acquisition!F12</f>
        <v>42544</v>
      </c>
      <c r="G12">
        <f>acquisition!G12</f>
        <v>43</v>
      </c>
      <c r="H12" s="4">
        <f>acquisition!H12</f>
        <v>6.1428571428571432</v>
      </c>
      <c r="I12" s="19">
        <v>16.21</v>
      </c>
      <c r="J12" t="str">
        <f>acquisition!J12</f>
        <v>SP</v>
      </c>
      <c r="K12" s="2">
        <f>acquisition!M12</f>
        <v>67830000</v>
      </c>
      <c r="X12" s="2">
        <f>acquisition!AB12/acquisition!$O12</f>
        <v>5673917.836363636</v>
      </c>
      <c r="Y12" s="2">
        <f>acquisition!AC12/acquisition!$O12</f>
        <v>660170.89090909087</v>
      </c>
      <c r="Z12" s="2">
        <f>acquisition!AD12/acquisition!$O12</f>
        <v>56730.545454545449</v>
      </c>
      <c r="AA12" s="2">
        <f>acquisition!AE12/acquisition!$O12</f>
        <v>3210208.9090909087</v>
      </c>
      <c r="AB12" s="2">
        <f>acquisition!AF12/acquisition!$O12</f>
        <v>61416.981818181812</v>
      </c>
      <c r="AC12" s="2">
        <f>acquisition!AG12/acquisition!$O12</f>
        <v>672133.63636363635</v>
      </c>
      <c r="AD12" s="2">
        <f>acquisition!AH12/acquisition!$O12</f>
        <v>186100.85454545452</v>
      </c>
      <c r="AE12" s="2">
        <f>acquisition!AI12/acquisition!$O12</f>
        <v>518221.19999999995</v>
      </c>
      <c r="AF12" s="2">
        <f>acquisition!AJ12/acquisition!$O12</f>
        <v>131713.52727272725</v>
      </c>
      <c r="AG12" s="2">
        <f>acquisition!AK12/acquisition!$O12</f>
        <v>6534865.5272727264</v>
      </c>
    </row>
    <row r="13" spans="1:33" x14ac:dyDescent="0.2">
      <c r="A13" t="s">
        <v>59</v>
      </c>
      <c r="B13" t="str">
        <f>acquisition!B13</f>
        <v>TH210-06</v>
      </c>
      <c r="C13" t="str">
        <f>acquisition!C13</f>
        <v>C57BL6</v>
      </c>
      <c r="D13" t="str">
        <f>acquisition!D13</f>
        <v>F</v>
      </c>
      <c r="E13" s="1">
        <f>acquisition!E13</f>
        <v>42501</v>
      </c>
      <c r="F13" s="1">
        <f>acquisition!F13</f>
        <v>42544</v>
      </c>
      <c r="G13">
        <f>acquisition!G13</f>
        <v>43</v>
      </c>
      <c r="H13" s="4">
        <f>acquisition!H13</f>
        <v>6.1428571428571432</v>
      </c>
      <c r="I13" s="19">
        <v>17</v>
      </c>
      <c r="J13" t="str">
        <f>acquisition!J13</f>
        <v>SP</v>
      </c>
      <c r="K13" s="2">
        <f>acquisition!M13</f>
        <v>104729999.99999999</v>
      </c>
      <c r="X13" s="2">
        <f>acquisition!AB13/acquisition!$O13</f>
        <v>9069731.4259927776</v>
      </c>
      <c r="Y13" s="2">
        <f>acquisition!AC13/acquisition!$O13</f>
        <v>1005710.4693140791</v>
      </c>
      <c r="Z13" s="2">
        <f>acquisition!AD13/acquisition!$O13</f>
        <v>90173.664259927784</v>
      </c>
      <c r="AA13" s="2">
        <f>acquisition!AE13/acquisition!$O13</f>
        <v>4299412.2563176882</v>
      </c>
      <c r="AB13" s="2">
        <f>acquisition!AF13/acquisition!$O13</f>
        <v>58981.51624548735</v>
      </c>
      <c r="AC13" s="2">
        <f>acquisition!AG13/acquisition!$O13</f>
        <v>834626.26353790599</v>
      </c>
      <c r="AD13" s="2">
        <f>acquisition!AH13/acquisition!$O13</f>
        <v>304359.74729241873</v>
      </c>
      <c r="AE13" s="2">
        <f>acquisition!AI13/acquisition!$O13</f>
        <v>847103.12274368212</v>
      </c>
      <c r="AF13" s="2">
        <f>acquisition!AJ13/acquisition!$O13</f>
        <v>172218.46570397107</v>
      </c>
      <c r="AG13" s="2">
        <f>acquisition!AK13/acquisition!$O13</f>
        <v>10396248.411552344</v>
      </c>
    </row>
    <row r="14" spans="1:33" x14ac:dyDescent="0.2">
      <c r="A14" t="s">
        <v>59</v>
      </c>
      <c r="B14" t="str">
        <f>acquisition!B14</f>
        <v>TH210-01</v>
      </c>
      <c r="C14" t="str">
        <f>acquisition!C14</f>
        <v>C57BL6</v>
      </c>
      <c r="D14" t="str">
        <f>acquisition!D14</f>
        <v>F</v>
      </c>
      <c r="E14" s="1">
        <f>acquisition!E14</f>
        <v>42474</v>
      </c>
      <c r="F14" s="1">
        <f>acquisition!F14</f>
        <v>42544</v>
      </c>
      <c r="G14">
        <f>acquisition!G14</f>
        <v>70</v>
      </c>
      <c r="H14" s="4">
        <f>acquisition!H14</f>
        <v>10</v>
      </c>
      <c r="I14" s="19">
        <v>21.38</v>
      </c>
      <c r="J14" t="str">
        <f>acquisition!J14</f>
        <v>LN</v>
      </c>
      <c r="K14" s="2">
        <f>acquisition!M14</f>
        <v>33840000</v>
      </c>
      <c r="X14" s="2">
        <f>acquisition!AB14/acquisition!$O14</f>
        <v>8148970.5882352944</v>
      </c>
      <c r="Y14" s="2">
        <f>acquisition!AC14/acquisition!$O14</f>
        <v>407572.9411764706</v>
      </c>
      <c r="Z14" s="2">
        <f>acquisition!AD14/acquisition!$O14</f>
        <v>75455.73529411765</v>
      </c>
      <c r="AA14" s="2">
        <f>acquisition!AE14/acquisition!$O14</f>
        <v>6842647.0588235296</v>
      </c>
      <c r="AB14" s="2">
        <f>acquisition!AF14/acquisition!$O14</f>
        <v>52315.147058823532</v>
      </c>
      <c r="AC14" s="2">
        <f>acquisition!AG14/acquisition!$O14</f>
        <v>710080.14705882361</v>
      </c>
      <c r="AD14" s="2">
        <f>acquisition!AH14/acquisition!$O14</f>
        <v>240052.50000000003</v>
      </c>
      <c r="AE14" s="2">
        <f>acquisition!AI14/acquisition!$O14</f>
        <v>894956.02941176482</v>
      </c>
      <c r="AF14" s="2">
        <f>acquisition!AJ14/acquisition!$O14</f>
        <v>125096.02941176471</v>
      </c>
      <c r="AG14" s="2">
        <f>acquisition!AK14/acquisition!$O14</f>
        <v>8771029.4117647056</v>
      </c>
    </row>
    <row r="15" spans="1:33" x14ac:dyDescent="0.2">
      <c r="A15" t="s">
        <v>59</v>
      </c>
      <c r="B15" t="str">
        <f>acquisition!B15</f>
        <v>TH210-02</v>
      </c>
      <c r="C15" t="str">
        <f>acquisition!C15</f>
        <v>C57BL6</v>
      </c>
      <c r="D15" t="str">
        <f>acquisition!D15</f>
        <v>F</v>
      </c>
      <c r="E15" s="1">
        <f>acquisition!E15</f>
        <v>42474</v>
      </c>
      <c r="F15" s="1">
        <f>acquisition!F15</f>
        <v>42544</v>
      </c>
      <c r="G15">
        <f>acquisition!G15</f>
        <v>70</v>
      </c>
      <c r="H15" s="4">
        <f>acquisition!H15</f>
        <v>10</v>
      </c>
      <c r="I15" s="19">
        <v>20.46</v>
      </c>
      <c r="J15" t="str">
        <f>acquisition!J15</f>
        <v>LN</v>
      </c>
      <c r="K15" s="2">
        <f>acquisition!M15</f>
        <v>57989999.999999993</v>
      </c>
      <c r="X15" s="2">
        <f>acquisition!AB15/acquisition!$O15</f>
        <v>14443605.947955389</v>
      </c>
      <c r="Y15" s="2">
        <f>acquisition!AC15/acquisition!$O15</f>
        <v>868017.6022304832</v>
      </c>
      <c r="Z15" s="2">
        <f>acquisition!AD15/acquisition!$O15</f>
        <v>121692.76951672861</v>
      </c>
      <c r="AA15" s="2">
        <f>acquisition!AE15/acquisition!$O15</f>
        <v>11856691.449814126</v>
      </c>
      <c r="AB15" s="2">
        <f>acquisition!AF15/acquisition!$O15</f>
        <v>83535.780669144966</v>
      </c>
      <c r="AC15" s="2">
        <f>acquisition!AG15/acquisition!$O15</f>
        <v>1121966.3754646839</v>
      </c>
      <c r="AD15" s="2">
        <f>acquisition!AH15/acquisition!$O15</f>
        <v>525359.21933085495</v>
      </c>
      <c r="AE15" s="2">
        <f>acquisition!AI15/acquisition!$O15</f>
        <v>1511512.5836431226</v>
      </c>
      <c r="AF15" s="2">
        <f>acquisition!AJ15/acquisition!$O15</f>
        <v>176880.2788104089</v>
      </c>
      <c r="AG15" s="2">
        <f>acquisition!AK15/acquisition!$O15</f>
        <v>15737063.19702602</v>
      </c>
    </row>
    <row r="16" spans="1:33" x14ac:dyDescent="0.2">
      <c r="A16" t="s">
        <v>59</v>
      </c>
      <c r="B16" t="str">
        <f>acquisition!B16</f>
        <v>TH210-03</v>
      </c>
      <c r="C16" t="str">
        <f>acquisition!C16</f>
        <v>C57BL6</v>
      </c>
      <c r="D16" t="str">
        <f>acquisition!D16</f>
        <v>F</v>
      </c>
      <c r="E16" s="1">
        <f>acquisition!E16</f>
        <v>42501</v>
      </c>
      <c r="F16" s="1">
        <f>acquisition!F16</f>
        <v>42544</v>
      </c>
      <c r="G16">
        <f>acquisition!G16</f>
        <v>43</v>
      </c>
      <c r="H16" s="4">
        <f>acquisition!H16</f>
        <v>6.1428571428571432</v>
      </c>
      <c r="I16" s="19">
        <v>21.52</v>
      </c>
      <c r="J16" t="str">
        <f>acquisition!J16</f>
        <v>LN</v>
      </c>
      <c r="K16" s="2">
        <f>acquisition!M16</f>
        <v>59130000</v>
      </c>
      <c r="X16" s="2">
        <f>acquisition!AB16/acquisition!$O16</f>
        <v>15027513.812154695</v>
      </c>
      <c r="Y16" s="2">
        <f>acquisition!AC16/acquisition!$O16</f>
        <v>519102.59668508288</v>
      </c>
      <c r="Z16" s="2">
        <f>acquisition!AD16/acquisition!$O16</f>
        <v>127733.86740331491</v>
      </c>
      <c r="AA16" s="2">
        <f>acquisition!AE16/acquisition!$O16</f>
        <v>11107292.817679558</v>
      </c>
      <c r="AB16" s="2">
        <f>acquisition!AF16/acquisition!$O16</f>
        <v>73613.038674033145</v>
      </c>
      <c r="AC16" s="2">
        <f>acquisition!AG16/acquisition!$O16</f>
        <v>1090039.2265193369</v>
      </c>
      <c r="AD16" s="2">
        <f>acquisition!AH16/acquisition!$O16</f>
        <v>420008.12154696131</v>
      </c>
      <c r="AE16" s="2">
        <f>acquisition!AI16/acquisition!$O16</f>
        <v>1450155.0828729281</v>
      </c>
      <c r="AF16" s="2">
        <f>acquisition!AJ16/acquisition!$O16</f>
        <v>192853.09392265193</v>
      </c>
      <c r="AG16" s="2">
        <f>acquisition!AK16/acquisition!$O16</f>
        <v>15898674.033149172</v>
      </c>
    </row>
    <row r="17" spans="1:33" x14ac:dyDescent="0.2">
      <c r="A17" t="s">
        <v>59</v>
      </c>
      <c r="B17" t="str">
        <f>acquisition!B17</f>
        <v>TH210-04</v>
      </c>
      <c r="C17" t="str">
        <f>acquisition!C17</f>
        <v>C57BL6</v>
      </c>
      <c r="D17" t="str">
        <f>acquisition!D17</f>
        <v>F</v>
      </c>
      <c r="E17" s="1">
        <f>acquisition!E17</f>
        <v>42501</v>
      </c>
      <c r="F17" s="1">
        <f>acquisition!F17</f>
        <v>42544</v>
      </c>
      <c r="G17">
        <f>acquisition!G17</f>
        <v>43</v>
      </c>
      <c r="H17" s="4">
        <f>acquisition!H17</f>
        <v>6.1428571428571432</v>
      </c>
      <c r="I17" s="19">
        <v>18.850000000000001</v>
      </c>
      <c r="J17" t="str">
        <f>acquisition!J17</f>
        <v>LN</v>
      </c>
      <c r="K17" s="2">
        <f>acquisition!M17</f>
        <v>51390000</v>
      </c>
      <c r="X17" s="2">
        <f>acquisition!AB17/acquisition!$O17</f>
        <v>13133000</v>
      </c>
      <c r="Y17" s="2">
        <f>acquisition!AC17/acquisition!$O17</f>
        <v>640566.83333333337</v>
      </c>
      <c r="Z17" s="2">
        <f>acquisition!AD17/acquisition!$O17</f>
        <v>123811.83333333333</v>
      </c>
      <c r="AA17" s="2">
        <f>acquisition!AE17/acquisition!$O17</f>
        <v>9707000</v>
      </c>
      <c r="AB17" s="2">
        <f>acquisition!AF17/acquisition!$O17</f>
        <v>88409.833333333328</v>
      </c>
      <c r="AC17" s="2">
        <f>acquisition!AG17/acquisition!$O17</f>
        <v>949953.66666666663</v>
      </c>
      <c r="AD17" s="2">
        <f>acquisition!AH17/acquisition!$O17</f>
        <v>533123.66666666663</v>
      </c>
      <c r="AE17" s="2">
        <f>acquisition!AI17/acquisition!$O17</f>
        <v>1230219.5</v>
      </c>
      <c r="AF17" s="2">
        <f>acquisition!AJ17/acquisition!$O17</f>
        <v>125905.5</v>
      </c>
      <c r="AG17" s="2">
        <f>acquisition!AK17/acquisition!$O17</f>
        <v>14179833.333333334</v>
      </c>
    </row>
    <row r="18" spans="1:33" x14ac:dyDescent="0.2">
      <c r="A18" t="s">
        <v>59</v>
      </c>
      <c r="B18" t="str">
        <f>acquisition!B18</f>
        <v>TH210-05</v>
      </c>
      <c r="C18" t="str">
        <f>acquisition!C18</f>
        <v>C57BL6</v>
      </c>
      <c r="D18" t="str">
        <f>acquisition!D18</f>
        <v>F</v>
      </c>
      <c r="E18" s="1">
        <f>acquisition!E18</f>
        <v>42493</v>
      </c>
      <c r="F18" s="1">
        <f>acquisition!F18</f>
        <v>42544</v>
      </c>
      <c r="G18">
        <f>acquisition!G18</f>
        <v>51</v>
      </c>
      <c r="H18" s="4">
        <f>acquisition!H18</f>
        <v>7.2857142857142856</v>
      </c>
      <c r="I18" s="19">
        <v>16.21</v>
      </c>
      <c r="J18" t="str">
        <f>acquisition!J18</f>
        <v>LN</v>
      </c>
      <c r="K18" s="2">
        <f>acquisition!M18</f>
        <v>38100000</v>
      </c>
      <c r="X18" s="2">
        <f>acquisition!AB18/acquisition!$O18</f>
        <v>9121546.9613259658</v>
      </c>
      <c r="Y18" s="2">
        <f>acquisition!AC18/acquisition!$O18</f>
        <v>322481.7679558011</v>
      </c>
      <c r="Z18" s="2">
        <f>acquisition!AD18/acquisition!$O18</f>
        <v>89180.662983425413</v>
      </c>
      <c r="AA18" s="2">
        <f>acquisition!AE18/acquisition!$O18</f>
        <v>6756680.662983425</v>
      </c>
      <c r="AB18" s="2">
        <f>acquisition!AF18/acquisition!$O18</f>
        <v>43432.59668508287</v>
      </c>
      <c r="AC18" s="2">
        <f>acquisition!AG18/acquisition!$O18</f>
        <v>1235338.1215469614</v>
      </c>
      <c r="AD18" s="2">
        <f>acquisition!AH18/acquisition!$O18</f>
        <v>245369.61325966849</v>
      </c>
      <c r="AE18" s="2">
        <f>acquisition!AI18/acquisition!$O18</f>
        <v>893139.77900552482</v>
      </c>
      <c r="AF18" s="2">
        <f>acquisition!AJ18/acquisition!$O18</f>
        <v>123491.71270718232</v>
      </c>
      <c r="AG18" s="2">
        <f>acquisition!AK18/acquisition!$O18</f>
        <v>9682872.9281767942</v>
      </c>
    </row>
    <row r="19" spans="1:33" s="12" customFormat="1" x14ac:dyDescent="0.2">
      <c r="A19" s="12" t="s">
        <v>59</v>
      </c>
      <c r="B19" s="12" t="str">
        <f>acquisition!B19</f>
        <v>TH210-06</v>
      </c>
      <c r="C19" s="12" t="str">
        <f>acquisition!C19</f>
        <v>C57BL6</v>
      </c>
      <c r="D19" s="12" t="str">
        <f>acquisition!D19</f>
        <v>F</v>
      </c>
      <c r="E19" s="13">
        <f>acquisition!E19</f>
        <v>42493</v>
      </c>
      <c r="F19" s="13">
        <f>acquisition!F19</f>
        <v>42544</v>
      </c>
      <c r="G19" s="12">
        <f>acquisition!G19</f>
        <v>51</v>
      </c>
      <c r="H19" s="15">
        <f>acquisition!H19</f>
        <v>7.2857142857142856</v>
      </c>
      <c r="I19" s="20">
        <v>17</v>
      </c>
      <c r="J19" s="12" t="str">
        <f>acquisition!J19</f>
        <v>LN</v>
      </c>
      <c r="K19" s="16">
        <f>acquisition!M19</f>
        <v>48090000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>
        <f>acquisition!AB19/acquisition!$O19</f>
        <v>11690386.740331491</v>
      </c>
      <c r="Y19" s="16">
        <f>acquisition!AC19/acquisition!$O19</f>
        <v>652978.95027624303</v>
      </c>
      <c r="Z19" s="16">
        <f>acquisition!AD19/acquisition!$O19</f>
        <v>138867.62430939227</v>
      </c>
      <c r="AA19" s="16">
        <f>acquisition!AE19/acquisition!$O19</f>
        <v>7225190.3867403315</v>
      </c>
      <c r="AB19" s="16">
        <f>acquisition!AF19/acquisition!$O19</f>
        <v>48178.563535911599</v>
      </c>
      <c r="AC19" s="16">
        <f>acquisition!AG19/acquisition!$O19</f>
        <v>1086231.767955801</v>
      </c>
      <c r="AD19" s="16">
        <f>acquisition!AH19/acquisition!$O19</f>
        <v>354962.65193370165</v>
      </c>
      <c r="AE19" s="16">
        <f>acquisition!AI19/acquisition!$O19</f>
        <v>1203755.5801104971</v>
      </c>
      <c r="AF19" s="16">
        <f>acquisition!AJ19/acquisition!$O19</f>
        <v>157023.14917127072</v>
      </c>
      <c r="AG19" s="16">
        <f>acquisition!AK19/acquisition!$O19</f>
        <v>12753149.171270717</v>
      </c>
    </row>
    <row r="20" spans="1:33" x14ac:dyDescent="0.2">
      <c r="A20" t="s">
        <v>60</v>
      </c>
      <c r="B20" t="str">
        <f>acquisition!B20</f>
        <v>TH211-01</v>
      </c>
      <c r="C20" t="str">
        <f>acquisition!C20</f>
        <v>C57BL6</v>
      </c>
      <c r="D20" t="str">
        <f>acquisition!D20</f>
        <v>F</v>
      </c>
      <c r="E20" s="1">
        <f>acquisition!E20</f>
        <v>42283</v>
      </c>
      <c r="F20" s="1">
        <f>acquisition!F20</f>
        <v>42556</v>
      </c>
      <c r="G20">
        <f>acquisition!G20</f>
        <v>273</v>
      </c>
      <c r="H20" s="4">
        <f>acquisition!H20</f>
        <v>39</v>
      </c>
      <c r="I20" s="19">
        <v>26.68</v>
      </c>
      <c r="J20" t="str">
        <f>acquisition!J20</f>
        <v>TH</v>
      </c>
      <c r="K20" s="2">
        <f>acquisition!M20</f>
        <v>42630000</v>
      </c>
      <c r="L20" s="2">
        <f>acquisition!P20/acquisition!$O20</f>
        <v>80682.740384615376</v>
      </c>
      <c r="M20" s="2">
        <f>acquisition!Q20/acquisition!$O20</f>
        <v>76856.971153846156</v>
      </c>
      <c r="N20" s="2">
        <f>acquisition!R20/acquisition!$O20</f>
        <v>480748.89423076919</v>
      </c>
      <c r="O20" s="2">
        <f>acquisition!S20/acquisition!$O20</f>
        <v>363448.07692307694</v>
      </c>
      <c r="P20" s="2">
        <f>acquisition!T20/acquisition!$O20</f>
        <v>119965.1923076923</v>
      </c>
      <c r="Q20" s="2">
        <f>acquisition!U20/acquisition!$O20</f>
        <v>33475480.769230768</v>
      </c>
      <c r="R20" s="2">
        <f>acquisition!V20/acquisition!$O20</f>
        <v>1404398.8942307692</v>
      </c>
      <c r="S20" s="2">
        <f>acquisition!W20/acquisition!$O20</f>
        <v>228521.39423076922</v>
      </c>
      <c r="T20" s="2">
        <f>acquisition!X20/acquisition!$O20</f>
        <v>1458027.9807692308</v>
      </c>
      <c r="U20" s="2">
        <f>acquisition!Y20/acquisition!$O20</f>
        <v>374720.43269230769</v>
      </c>
      <c r="V20" s="2">
        <f>acquisition!Z20/acquisition!$O20</f>
        <v>122766.20192307692</v>
      </c>
      <c r="W20" s="2">
        <f>acquisition!AA20/acquisition!$O20</f>
        <v>168128.89423076922</v>
      </c>
      <c r="AD20" s="2">
        <f>acquisition!AH20/acquisition!$O20</f>
        <v>65584.61538461539</v>
      </c>
      <c r="AE20" s="2">
        <f>acquisition!AI20/acquisition!$O20</f>
        <v>54517.211538461539</v>
      </c>
      <c r="AF20" s="2">
        <f>acquisition!AJ20/acquisition!$O20</f>
        <v>10862.451923076922</v>
      </c>
      <c r="AG20" s="2">
        <f>acquisition!AK20/acquisition!$O20</f>
        <v>1885899.2788461538</v>
      </c>
    </row>
    <row r="21" spans="1:33" x14ac:dyDescent="0.2">
      <c r="A21" t="s">
        <v>60</v>
      </c>
      <c r="B21" t="str">
        <f>acquisition!B21</f>
        <v>TH211-02</v>
      </c>
      <c r="C21" t="str">
        <f>acquisition!C21</f>
        <v>C57BL6</v>
      </c>
      <c r="D21" t="str">
        <f>acquisition!D21</f>
        <v>F</v>
      </c>
      <c r="E21" s="1">
        <f>acquisition!E21</f>
        <v>42283</v>
      </c>
      <c r="F21" s="1">
        <f>acquisition!F21</f>
        <v>42556</v>
      </c>
      <c r="G21">
        <f>acquisition!G21</f>
        <v>273</v>
      </c>
      <c r="H21" s="4">
        <f>acquisition!H21</f>
        <v>39</v>
      </c>
      <c r="I21" s="19">
        <v>28.07</v>
      </c>
      <c r="J21" t="str">
        <f>acquisition!J21</f>
        <v>TH</v>
      </c>
      <c r="K21" s="2">
        <f>acquisition!M21</f>
        <v>32910000.000000004</v>
      </c>
      <c r="L21" s="2">
        <f>acquisition!P21/acquisition!$O21</f>
        <v>51725.348360655742</v>
      </c>
      <c r="M21" s="2">
        <f>acquisition!Q21/acquisition!$O21</f>
        <v>42351.393442622953</v>
      </c>
      <c r="N21" s="2">
        <f>acquisition!R21/acquisition!$O21</f>
        <v>313049.63114754105</v>
      </c>
      <c r="O21" s="2">
        <f>acquisition!S21/acquisition!$O21</f>
        <v>284995.2049180328</v>
      </c>
      <c r="P21" s="2">
        <f>acquisition!T21/acquisition!$O21</f>
        <v>122670.67622950822</v>
      </c>
      <c r="Q21" s="2">
        <f>acquisition!U21/acquisition!$O21</f>
        <v>26570778.688524593</v>
      </c>
      <c r="R21" s="2">
        <f>acquisition!V21/acquisition!$O21</f>
        <v>1065596.1270491804</v>
      </c>
      <c r="S21" s="2">
        <f>acquisition!W21/acquisition!$O21</f>
        <v>163943.05327868855</v>
      </c>
      <c r="T21" s="2">
        <f>acquisition!X21/acquisition!$O21</f>
        <v>1045499.4467213117</v>
      </c>
      <c r="U21" s="2">
        <f>acquisition!Y21/acquisition!$O21</f>
        <v>239339.32377049184</v>
      </c>
      <c r="V21" s="2">
        <f>acquisition!Z21/acquisition!$O21</f>
        <v>105069.22131147543</v>
      </c>
      <c r="W21" s="2">
        <f>acquisition!AA21/acquisition!$O21</f>
        <v>112487.45901639346</v>
      </c>
      <c r="AD21" s="2">
        <f>acquisition!AH21/acquisition!$O21</f>
        <v>39586.413934426237</v>
      </c>
      <c r="AE21" s="2">
        <f>acquisition!AI21/acquisition!$O21</f>
        <v>30886.844262295086</v>
      </c>
      <c r="AF21" s="2">
        <f>acquisition!AJ21/acquisition!$O21</f>
        <v>6608.9754098360663</v>
      </c>
      <c r="AG21" s="2">
        <f>acquisition!AK21/acquisition!$O21</f>
        <v>1322806.6598360657</v>
      </c>
    </row>
    <row r="22" spans="1:33" x14ac:dyDescent="0.2">
      <c r="A22" t="s">
        <v>60</v>
      </c>
      <c r="B22" t="str">
        <f>acquisition!B22</f>
        <v>TH211-03</v>
      </c>
      <c r="C22" t="str">
        <f>acquisition!C22</f>
        <v>C57BL6</v>
      </c>
      <c r="D22" t="str">
        <f>acquisition!D22</f>
        <v>F</v>
      </c>
      <c r="E22" s="1">
        <f>acquisition!E22</f>
        <v>42405</v>
      </c>
      <c r="F22" s="1">
        <f>acquisition!F22</f>
        <v>42556</v>
      </c>
      <c r="G22">
        <f>acquisition!G22</f>
        <v>151</v>
      </c>
      <c r="H22" s="4">
        <f>acquisition!H22</f>
        <v>21.571428571428573</v>
      </c>
      <c r="I22" s="19">
        <v>21.56</v>
      </c>
      <c r="J22" t="str">
        <f>acquisition!J22</f>
        <v>TH</v>
      </c>
      <c r="K22" s="2">
        <f>acquisition!M22</f>
        <v>33630000</v>
      </c>
      <c r="L22" s="2">
        <f>acquisition!P22/acquisition!$O22</f>
        <v>33028.487804878052</v>
      </c>
      <c r="M22" s="2">
        <f>acquisition!Q22/acquisition!$O22</f>
        <v>35872</v>
      </c>
      <c r="N22" s="2">
        <f>acquisition!R22/acquisition!$O22</f>
        <v>325035.31707317074</v>
      </c>
      <c r="O22" s="2">
        <f>acquisition!S22/acquisition!$O22</f>
        <v>211349.51219512196</v>
      </c>
      <c r="P22" s="2">
        <f>acquisition!T22/acquisition!$O22</f>
        <v>113795.17073170733</v>
      </c>
      <c r="Q22" s="2">
        <f>acquisition!U22/acquisition!$O22</f>
        <v>27505512.195121951</v>
      </c>
      <c r="R22" s="2">
        <f>acquisition!V22/acquisition!$O22</f>
        <v>967778.4390243903</v>
      </c>
      <c r="S22" s="2">
        <f>acquisition!W22/acquisition!$O22</f>
        <v>149010.9756097561</v>
      </c>
      <c r="T22" s="2">
        <f>acquisition!X22/acquisition!$O22</f>
        <v>914298.53658536589</v>
      </c>
      <c r="U22" s="2">
        <f>acquisition!Y22/acquisition!$O22</f>
        <v>398911.95121951221</v>
      </c>
      <c r="V22" s="2">
        <f>acquisition!Z22/acquisition!$O22</f>
        <v>103788.19512195123</v>
      </c>
      <c r="W22" s="2">
        <f>acquisition!AA22/acquisition!$O22</f>
        <v>145019.12195121951</v>
      </c>
      <c r="AD22" s="2">
        <f>acquisition!AH22/acquisition!$O22</f>
        <v>39317.024390243903</v>
      </c>
      <c r="AE22" s="2">
        <f>acquisition!AI22/acquisition!$O22</f>
        <v>31606.731707317074</v>
      </c>
      <c r="AF22" s="2">
        <f>acquisition!AJ22/acquisition!$O22</f>
        <v>7163.4634146341468</v>
      </c>
      <c r="AG22" s="2">
        <f>acquisition!AK22/acquisition!$O22</f>
        <v>1357831.756097561</v>
      </c>
    </row>
    <row r="23" spans="1:33" x14ac:dyDescent="0.2">
      <c r="A23" t="s">
        <v>60</v>
      </c>
      <c r="B23" t="str">
        <f>acquisition!B23</f>
        <v>TH211-04</v>
      </c>
      <c r="C23" t="str">
        <f>acquisition!C23</f>
        <v>C57BL6</v>
      </c>
      <c r="D23" t="str">
        <f>acquisition!D23</f>
        <v>F</v>
      </c>
      <c r="E23" s="1">
        <f>acquisition!E23</f>
        <v>42405</v>
      </c>
      <c r="F23" s="1">
        <f>acquisition!F23</f>
        <v>42556</v>
      </c>
      <c r="G23">
        <f>acquisition!G23</f>
        <v>151</v>
      </c>
      <c r="H23" s="4">
        <f>acquisition!H23</f>
        <v>21.571428571428573</v>
      </c>
      <c r="I23" s="19">
        <v>24.97</v>
      </c>
      <c r="J23" t="str">
        <f>acquisition!J23</f>
        <v>TH</v>
      </c>
      <c r="K23" s="2">
        <f>acquisition!M23</f>
        <v>46770000</v>
      </c>
      <c r="L23" s="2">
        <f>acquisition!P23/acquisition!$O23</f>
        <v>50338.0206185567</v>
      </c>
      <c r="M23" s="2">
        <f>acquisition!Q23/acquisition!$O23</f>
        <v>46480.701030927834</v>
      </c>
      <c r="N23" s="2">
        <f>acquisition!R23/acquisition!$O23</f>
        <v>467314.26804123708</v>
      </c>
      <c r="O23" s="2">
        <f>acquisition!S23/acquisition!$O23</f>
        <v>339733.42268041236</v>
      </c>
      <c r="P23" s="2">
        <f>acquisition!T23/acquisition!$O23</f>
        <v>178786.76288659795</v>
      </c>
      <c r="Q23" s="2">
        <f>acquisition!U23/acquisition!$O23</f>
        <v>37705298.969072163</v>
      </c>
      <c r="R23" s="2">
        <f>acquisition!V23/acquisition!$O23</f>
        <v>1451220.0618556701</v>
      </c>
      <c r="S23" s="2">
        <f>acquisition!W23/acquisition!$O23</f>
        <v>183029.81443298969</v>
      </c>
      <c r="T23" s="2">
        <f>acquisition!X23/acquisition!$O23</f>
        <v>1130869.6701030927</v>
      </c>
      <c r="U23" s="2">
        <f>acquisition!Y23/acquisition!$O23</f>
        <v>525463.36082474224</v>
      </c>
      <c r="V23" s="2">
        <f>acquisition!Z23/acquisition!$O23</f>
        <v>123434.22680412371</v>
      </c>
      <c r="W23" s="2">
        <f>acquisition!AA23/acquisition!$O23</f>
        <v>219385.05154639174</v>
      </c>
      <c r="AD23" s="2">
        <f>acquisition!AH23/acquisition!$O23</f>
        <v>49759.422680412368</v>
      </c>
      <c r="AE23" s="2">
        <f>acquisition!AI23/acquisition!$O23</f>
        <v>47445.030927835054</v>
      </c>
      <c r="AF23" s="2">
        <f>acquisition!AJ23/acquisition!$O23</f>
        <v>9643.2989690721643</v>
      </c>
      <c r="AG23" s="2">
        <f>acquisition!AK23/acquisition!$O23</f>
        <v>1709274.7422680412</v>
      </c>
    </row>
    <row r="24" spans="1:33" x14ac:dyDescent="0.2">
      <c r="A24" t="s">
        <v>60</v>
      </c>
      <c r="B24" t="str">
        <f>acquisition!B24</f>
        <v>TH211-05</v>
      </c>
      <c r="C24" t="str">
        <f>acquisition!C24</f>
        <v>C57BL6</v>
      </c>
      <c r="D24" t="str">
        <f>acquisition!D24</f>
        <v>F</v>
      </c>
      <c r="E24" s="1">
        <f>acquisition!E24</f>
        <v>42500</v>
      </c>
      <c r="F24" s="1">
        <f>acquisition!F24</f>
        <v>42556</v>
      </c>
      <c r="G24">
        <f>acquisition!G24</f>
        <v>56</v>
      </c>
      <c r="H24" s="4">
        <f>acquisition!H24</f>
        <v>8</v>
      </c>
      <c r="I24" s="19">
        <v>16.8</v>
      </c>
      <c r="J24" t="str">
        <f>acquisition!J24</f>
        <v>TH</v>
      </c>
      <c r="K24" s="2">
        <f>acquisition!M24</f>
        <v>41160000</v>
      </c>
      <c r="L24" s="2">
        <f>acquisition!P24/acquisition!$O24</f>
        <v>57260</v>
      </c>
      <c r="M24" s="2">
        <f>acquisition!Q24/acquisition!$O24</f>
        <v>30030</v>
      </c>
      <c r="N24" s="2">
        <f>acquisition!R24/acquisition!$O24</f>
        <v>370930</v>
      </c>
      <c r="O24" s="2">
        <f>acquisition!S24/acquisition!$O24</f>
        <v>331450</v>
      </c>
      <c r="P24" s="2">
        <f>acquisition!T24/acquisition!$O24</f>
        <v>153230</v>
      </c>
      <c r="Q24" s="2">
        <f>acquisition!U24/acquisition!$O24</f>
        <v>31990000</v>
      </c>
      <c r="R24" s="2">
        <f>acquisition!V24/acquisition!$O24</f>
        <v>1269240</v>
      </c>
      <c r="S24" s="2">
        <f>acquisition!W24/acquisition!$O24</f>
        <v>231350</v>
      </c>
      <c r="T24" s="2">
        <f>acquisition!X24/acquisition!$O24</f>
        <v>1316280</v>
      </c>
      <c r="U24" s="2">
        <f>acquisition!Y24/acquisition!$O24</f>
        <v>866950</v>
      </c>
      <c r="V24" s="2">
        <f>acquisition!Z24/acquisition!$O24</f>
        <v>221340</v>
      </c>
      <c r="W24" s="2">
        <f>acquisition!AA24/acquisition!$O24</f>
        <v>439250</v>
      </c>
      <c r="AD24" s="2">
        <f>acquisition!AH24/acquisition!$O24</f>
        <v>68110</v>
      </c>
      <c r="AE24" s="2">
        <f>acquisition!AI24/acquisition!$O24</f>
        <v>65660</v>
      </c>
      <c r="AF24" s="2">
        <f>acquisition!AJ24/acquisition!$O24</f>
        <v>15470</v>
      </c>
      <c r="AG24" s="2">
        <f>acquisition!AK24/acquisition!$O24</f>
        <v>2270310</v>
      </c>
    </row>
    <row r="25" spans="1:33" x14ac:dyDescent="0.2">
      <c r="A25" t="s">
        <v>60</v>
      </c>
      <c r="B25" t="str">
        <f>acquisition!B25</f>
        <v>TH211-06</v>
      </c>
      <c r="C25" t="str">
        <f>acquisition!C25</f>
        <v>C57BL6</v>
      </c>
      <c r="D25" t="str">
        <f>acquisition!D25</f>
        <v>F</v>
      </c>
      <c r="E25" s="1">
        <f>acquisition!E25</f>
        <v>42500</v>
      </c>
      <c r="F25" s="1">
        <f>acquisition!F25</f>
        <v>42556</v>
      </c>
      <c r="G25">
        <f>acquisition!G25</f>
        <v>56</v>
      </c>
      <c r="H25" s="4">
        <f>acquisition!H25</f>
        <v>8</v>
      </c>
      <c r="I25" s="19">
        <v>16.7</v>
      </c>
      <c r="J25" t="str">
        <f>acquisition!J25</f>
        <v>TH</v>
      </c>
      <c r="K25" s="2">
        <f>acquisition!M25</f>
        <v>56730000</v>
      </c>
      <c r="L25" s="2">
        <f>acquisition!P25/acquisition!$O25</f>
        <v>91329.065934065933</v>
      </c>
      <c r="M25" s="2">
        <f>acquisition!Q25/acquisition!$O25</f>
        <v>42547.5</v>
      </c>
      <c r="N25" s="2">
        <f>acquisition!R25/acquisition!$O25</f>
        <v>675616.89560439566</v>
      </c>
      <c r="O25" s="2">
        <f>acquisition!S25/acquisition!$O25</f>
        <v>507297.11538461538</v>
      </c>
      <c r="P25" s="2">
        <f>acquisition!T25/acquisition!$O25</f>
        <v>232842.36263736265</v>
      </c>
      <c r="Q25" s="2">
        <f>acquisition!U25/acquisition!$O25</f>
        <v>42547500</v>
      </c>
      <c r="R25" s="2">
        <f>acquisition!V25/acquisition!$O25</f>
        <v>1758474.1483516484</v>
      </c>
      <c r="S25" s="2">
        <f>acquisition!W25/acquisition!$O25</f>
        <v>388849.86263736262</v>
      </c>
      <c r="T25" s="2">
        <f>acquisition!X25/acquisition!$O25</f>
        <v>2225873.2417582418</v>
      </c>
      <c r="U25" s="2">
        <f>acquisition!Y25/acquisition!$O25</f>
        <v>1443497.9670329671</v>
      </c>
      <c r="V25" s="2">
        <f>acquisition!Z25/acquisition!$O25</f>
        <v>331184.75274725276</v>
      </c>
      <c r="W25" s="2">
        <f>acquisition!AA25/acquisition!$O25</f>
        <v>753854.42307692312</v>
      </c>
      <c r="AD25" s="2">
        <f>acquisition!AH25/acquisition!$O25</f>
        <v>128733.46153846153</v>
      </c>
      <c r="AE25" s="2">
        <f>acquisition!AI25/acquisition!$O25</f>
        <v>107849.34065934065</v>
      </c>
      <c r="AF25" s="2">
        <f>acquisition!AJ25/acquisition!$O25</f>
        <v>24001.153846153848</v>
      </c>
      <c r="AG25" s="2">
        <f>acquisition!AK25/acquisition!$O25</f>
        <v>3826469.6703296704</v>
      </c>
    </row>
    <row r="26" spans="1:33" x14ac:dyDescent="0.2">
      <c r="A26" t="s">
        <v>60</v>
      </c>
      <c r="B26" t="str">
        <f>acquisition!B26</f>
        <v>TH211-07</v>
      </c>
      <c r="C26" t="str">
        <f>acquisition!C26</f>
        <v>C57BL6</v>
      </c>
      <c r="D26" t="str">
        <f>acquisition!D26</f>
        <v>F</v>
      </c>
      <c r="E26" s="1">
        <f>acquisition!E26</f>
        <v>42514</v>
      </c>
      <c r="F26" s="1">
        <f>acquisition!F26</f>
        <v>42556</v>
      </c>
      <c r="G26">
        <f>acquisition!G26</f>
        <v>42</v>
      </c>
      <c r="H26" s="4">
        <f>acquisition!H26</f>
        <v>6</v>
      </c>
      <c r="I26" s="19">
        <v>15.17</v>
      </c>
      <c r="J26" t="str">
        <f>acquisition!J26</f>
        <v>TH</v>
      </c>
      <c r="K26" s="2">
        <f>acquisition!M26</f>
        <v>45240000</v>
      </c>
      <c r="L26" s="2">
        <f>acquisition!P26/acquisition!$O26</f>
        <v>45791.707317073167</v>
      </c>
      <c r="M26" s="2">
        <f>acquisition!Q26/acquisition!$O26</f>
        <v>33608.170731707316</v>
      </c>
      <c r="N26" s="2">
        <f>acquisition!R26/acquisition!$O26</f>
        <v>316863.90243902436</v>
      </c>
      <c r="O26" s="2">
        <f>acquisition!S26/acquisition!$O26</f>
        <v>314381.21951219509</v>
      </c>
      <c r="P26" s="2">
        <f>acquisition!T26/acquisition!$O26</f>
        <v>145374.87804878049</v>
      </c>
      <c r="Q26" s="2">
        <f>acquisition!U26/acquisition!$O26</f>
        <v>35171341.463414632</v>
      </c>
      <c r="R26" s="2">
        <f>acquisition!V26/acquisition!$O26</f>
        <v>1175550.3658536584</v>
      </c>
      <c r="S26" s="2">
        <f>acquisition!W26/acquisition!$O26</f>
        <v>245463.78048780485</v>
      </c>
      <c r="T26" s="2">
        <f>acquisition!X26/acquisition!$O26</f>
        <v>1457610.7317073171</v>
      </c>
      <c r="U26" s="2">
        <f>acquisition!Y26/acquisition!$O26</f>
        <v>896432.43902439019</v>
      </c>
      <c r="V26" s="2">
        <f>acquisition!Z26/acquisition!$O26</f>
        <v>198062.92682926828</v>
      </c>
      <c r="W26" s="2">
        <f>acquisition!AA26/acquisition!$O26</f>
        <v>414424.14634146338</v>
      </c>
      <c r="AD26" s="2">
        <f>acquisition!AH26/acquisition!$O26</f>
        <v>71308.170731707316</v>
      </c>
      <c r="AE26" s="2">
        <f>acquisition!AI26/acquisition!$O26</f>
        <v>67170.365853658528</v>
      </c>
      <c r="AF26" s="2">
        <f>acquisition!AJ26/acquisition!$O26</f>
        <v>21240.731707317071</v>
      </c>
      <c r="AG26" s="2">
        <f>acquisition!AK26/acquisition!$O26</f>
        <v>2446270.2439024388</v>
      </c>
    </row>
    <row r="27" spans="1:33" x14ac:dyDescent="0.2">
      <c r="A27" t="s">
        <v>60</v>
      </c>
      <c r="B27" t="str">
        <f>acquisition!B27</f>
        <v>TH211-08</v>
      </c>
      <c r="C27" t="str">
        <f>acquisition!C27</f>
        <v>C57BL6</v>
      </c>
      <c r="D27" t="str">
        <f>acquisition!D27</f>
        <v>F</v>
      </c>
      <c r="E27" s="1">
        <f>acquisition!E27</f>
        <v>42514</v>
      </c>
      <c r="F27" s="1">
        <f>acquisition!F27</f>
        <v>42556</v>
      </c>
      <c r="G27">
        <f>acquisition!G27</f>
        <v>42</v>
      </c>
      <c r="H27" s="4">
        <f>acquisition!H27</f>
        <v>6</v>
      </c>
      <c r="I27" s="19">
        <v>16.510000000000002</v>
      </c>
      <c r="J27" t="str">
        <f>acquisition!J27</f>
        <v>TH</v>
      </c>
      <c r="K27" s="2">
        <f>acquisition!M27</f>
        <v>52980000</v>
      </c>
      <c r="L27" s="2">
        <f>acquisition!P27/acquisition!$O27</f>
        <v>79420.018867924533</v>
      </c>
      <c r="M27" s="2">
        <f>acquisition!Q27/acquisition!$O27</f>
        <v>61676.716981132078</v>
      </c>
      <c r="N27" s="2">
        <f>acquisition!R27/acquisition!$O27</f>
        <v>448630.64150943398</v>
      </c>
      <c r="O27" s="2">
        <f>acquisition!S27/acquisition!$O27</f>
        <v>381705.90566037735</v>
      </c>
      <c r="P27" s="2">
        <f>acquisition!T27/acquisition!$O27</f>
        <v>141996.39622641509</v>
      </c>
      <c r="Q27" s="2">
        <f>acquisition!U27/acquisition!$O27</f>
        <v>40834584.905660376</v>
      </c>
      <c r="R27" s="2">
        <f>acquisition!V27/acquisition!$O27</f>
        <v>1329398.1509433964</v>
      </c>
      <c r="S27" s="2">
        <f>acquisition!W27/acquisition!$O27</f>
        <v>282093.50943396229</v>
      </c>
      <c r="T27" s="2">
        <f>acquisition!X27/acquisition!$O27</f>
        <v>1632283.8113207547</v>
      </c>
      <c r="U27" s="2">
        <f>acquisition!Y27/acquisition!$O27</f>
        <v>1091587.9245283019</v>
      </c>
      <c r="V27" s="2">
        <f>acquisition!Z27/acquisition!$O27</f>
        <v>210470.54716981133</v>
      </c>
      <c r="W27" s="2">
        <f>acquisition!AA27/acquisition!$O27</f>
        <v>473621.20754716982</v>
      </c>
      <c r="AD27" s="2">
        <f>acquisition!AH27/acquisition!$O27</f>
        <v>101911.52830188679</v>
      </c>
      <c r="AE27" s="2">
        <f>acquisition!AI27/acquisition!$O27</f>
        <v>86817.226415094337</v>
      </c>
      <c r="AF27" s="2">
        <f>acquisition!AJ27/acquisition!$O27</f>
        <v>26240.094339622643</v>
      </c>
      <c r="AG27" s="2">
        <f>acquisition!AK27/acquisition!$O27</f>
        <v>2849224.4150943398</v>
      </c>
    </row>
    <row r="28" spans="1:33" x14ac:dyDescent="0.2">
      <c r="A28" t="s">
        <v>60</v>
      </c>
      <c r="B28" t="str">
        <f>acquisition!B28</f>
        <v>TH211-09</v>
      </c>
      <c r="C28" t="str">
        <f>acquisition!C28</f>
        <v>C57BL6</v>
      </c>
      <c r="D28" t="str">
        <f>acquisition!D28</f>
        <v>F</v>
      </c>
      <c r="E28" s="1">
        <f>acquisition!E28</f>
        <v>42528</v>
      </c>
      <c r="F28" s="1">
        <f>acquisition!F28</f>
        <v>42556</v>
      </c>
      <c r="G28">
        <f>acquisition!G28</f>
        <v>28</v>
      </c>
      <c r="H28" s="4">
        <f>acquisition!H28</f>
        <v>4</v>
      </c>
      <c r="I28" s="19">
        <v>12.1</v>
      </c>
      <c r="J28" t="str">
        <f>acquisition!J28</f>
        <v>TH</v>
      </c>
      <c r="K28" s="2">
        <f>acquisition!M28</f>
        <v>75360000</v>
      </c>
      <c r="L28" s="2">
        <f>acquisition!P28/acquisition!$O28</f>
        <v>108268.29694323143</v>
      </c>
      <c r="M28" s="2">
        <f>acquisition!Q28/acquisition!$O28</f>
        <v>96668.122270742359</v>
      </c>
      <c r="N28" s="2">
        <f>acquisition!R28/acquisition!$O28</f>
        <v>931469.34497816593</v>
      </c>
      <c r="O28" s="2">
        <f>acquisition!S28/acquisition!$O28</f>
        <v>502262.88209606986</v>
      </c>
      <c r="P28" s="2">
        <f>acquisition!T28/acquisition!$O28</f>
        <v>440724.36681222706</v>
      </c>
      <c r="Q28" s="2">
        <f>acquisition!U28/acquisition!$O28</f>
        <v>57260436.681222707</v>
      </c>
      <c r="R28" s="2">
        <f>acquisition!V28/acquisition!$O28</f>
        <v>2168409.9563318775</v>
      </c>
      <c r="S28" s="2">
        <f>acquisition!W28/acquisition!$O28</f>
        <v>358453.62445414846</v>
      </c>
      <c r="T28" s="2">
        <f>acquisition!X28/acquisition!$O28</f>
        <v>2609381.1353711789</v>
      </c>
      <c r="U28" s="2">
        <f>acquisition!Y28/acquisition!$O28</f>
        <v>1453641.7467248908</v>
      </c>
      <c r="V28" s="2">
        <f>acquisition!Z28/acquisition!$O28</f>
        <v>283751.7903930131</v>
      </c>
      <c r="W28" s="2">
        <f>acquisition!AA28/acquisition!$O28</f>
        <v>743892.05240174662</v>
      </c>
      <c r="AD28" s="2">
        <f>acquisition!AH28/acquisition!$O28</f>
        <v>195063.93013100437</v>
      </c>
      <c r="AE28" s="2">
        <f>acquisition!AI28/acquisition!$O28</f>
        <v>153352.66375545852</v>
      </c>
      <c r="AF28" s="2">
        <f>acquisition!AJ28/acquisition!$O28</f>
        <v>35623.231441048032</v>
      </c>
      <c r="AG28" s="2">
        <f>acquisition!AK28/acquisition!$O28</f>
        <v>4198193.7117903931</v>
      </c>
    </row>
    <row r="29" spans="1:33" x14ac:dyDescent="0.2">
      <c r="A29" t="s">
        <v>60</v>
      </c>
      <c r="B29" t="str">
        <f>acquisition!B29</f>
        <v>TH211-10</v>
      </c>
      <c r="C29" t="str">
        <f>acquisition!C29</f>
        <v>C57BL6</v>
      </c>
      <c r="D29" t="str">
        <f>acquisition!D29</f>
        <v>F</v>
      </c>
      <c r="E29" s="1">
        <f>acquisition!E29</f>
        <v>42528</v>
      </c>
      <c r="F29" s="1">
        <f>acquisition!F29</f>
        <v>42556</v>
      </c>
      <c r="G29">
        <f>acquisition!G29</f>
        <v>28</v>
      </c>
      <c r="H29" s="4">
        <f>acquisition!H29</f>
        <v>4</v>
      </c>
      <c r="I29" s="19">
        <v>12.98</v>
      </c>
      <c r="J29" t="str">
        <f>acquisition!J29</f>
        <v>TH</v>
      </c>
      <c r="K29" s="2">
        <f>acquisition!M29</f>
        <v>80520000</v>
      </c>
      <c r="L29" s="2">
        <f>acquisition!P29/acquisition!$O29</f>
        <v>117544.14953271029</v>
      </c>
      <c r="M29" s="2">
        <f>acquisition!Q29/acquisition!$O29</f>
        <v>63738.728971962621</v>
      </c>
      <c r="N29" s="2">
        <f>acquisition!R29/acquisition!$O29</f>
        <v>609318.16822429909</v>
      </c>
      <c r="O29" s="2">
        <f>acquisition!S29/acquisition!$O29</f>
        <v>550997.60747663549</v>
      </c>
      <c r="P29" s="2">
        <f>acquisition!T29/acquisition!$O29</f>
        <v>283024.03738317755</v>
      </c>
      <c r="Q29" s="2">
        <f>acquisition!U29/acquisition!$O29</f>
        <v>61782168.224299066</v>
      </c>
      <c r="R29" s="2">
        <f>acquisition!V29/acquisition!$O29</f>
        <v>1689339.7009345794</v>
      </c>
      <c r="S29" s="2">
        <f>acquisition!W29/acquisition!$O29</f>
        <v>386496</v>
      </c>
      <c r="T29" s="2">
        <f>acquisition!X29/acquisition!$O29</f>
        <v>2634358.5420560748</v>
      </c>
      <c r="U29" s="2">
        <f>acquisition!Y29/acquisition!$O29</f>
        <v>1561109.7196261683</v>
      </c>
      <c r="V29" s="2">
        <f>acquisition!Z29/acquisition!$O29</f>
        <v>304470.95327102806</v>
      </c>
      <c r="W29" s="2">
        <f>acquisition!AA29/acquisition!$O29</f>
        <v>758995.06542056077</v>
      </c>
      <c r="AD29" s="2">
        <f>acquisition!AH29/acquisition!$O29</f>
        <v>161040</v>
      </c>
      <c r="AE29" s="2">
        <f>acquisition!AI29/acquisition!$O29</f>
        <v>148773.86915887852</v>
      </c>
      <c r="AF29" s="2">
        <f>acquisition!AJ29/acquisition!$O29</f>
        <v>55837.233644859814</v>
      </c>
      <c r="AG29" s="2">
        <f>acquisition!AK29/acquisition!$O29</f>
        <v>4371332.9719626168</v>
      </c>
    </row>
    <row r="30" spans="1:33" x14ac:dyDescent="0.2">
      <c r="A30" t="s">
        <v>60</v>
      </c>
      <c r="B30" t="str">
        <f>acquisition!B30</f>
        <v>TH211-01</v>
      </c>
      <c r="C30" t="str">
        <f>acquisition!C30</f>
        <v>C57BL6</v>
      </c>
      <c r="D30" t="str">
        <f>acquisition!D30</f>
        <v>F</v>
      </c>
      <c r="E30" s="1">
        <f>acquisition!E30</f>
        <v>42283</v>
      </c>
      <c r="F30" s="1">
        <f>acquisition!F30</f>
        <v>42556</v>
      </c>
      <c r="G30">
        <f>acquisition!G30</f>
        <v>273</v>
      </c>
      <c r="H30" s="4">
        <f>acquisition!H30</f>
        <v>39</v>
      </c>
      <c r="I30" s="19">
        <v>26.68</v>
      </c>
      <c r="J30" t="str">
        <f>acquisition!J30</f>
        <v>SP</v>
      </c>
      <c r="K30" s="2">
        <f>acquisition!M30</f>
        <v>73470000</v>
      </c>
      <c r="X30" s="2">
        <f>acquisition!AB30/acquisition!$O30</f>
        <v>5601925.9090909092</v>
      </c>
      <c r="Y30" s="2">
        <f>acquisition!AC30/acquisition!$O30</f>
        <v>1645426.3636363638</v>
      </c>
      <c r="Z30" s="2">
        <f>acquisition!AD30/acquisition!$O30</f>
        <v>126040.90909090909</v>
      </c>
      <c r="AA30" s="2">
        <f>acquisition!AE30/acquisition!$O30</f>
        <v>5943852.2727272725</v>
      </c>
      <c r="AB30" s="2">
        <f>acquisition!AF30/acquisition!$O30</f>
        <v>75732.272727272735</v>
      </c>
      <c r="AC30" s="2">
        <f>acquisition!AG30/acquisition!$O30</f>
        <v>440173.63636363635</v>
      </c>
      <c r="AD30" s="2">
        <f>acquisition!AH30/acquisition!$O30</f>
        <v>330507.27272727276</v>
      </c>
      <c r="AE30" s="2">
        <f>acquisition!AI30/acquisition!$O30</f>
        <v>853523.18181818188</v>
      </c>
      <c r="AF30" s="2">
        <f>acquisition!AJ30/acquisition!$O30</f>
        <v>273842.72727272729</v>
      </c>
      <c r="AG30" s="2">
        <f>acquisition!AK30/acquisition!$O30</f>
        <v>7530136.3636363642</v>
      </c>
    </row>
    <row r="31" spans="1:33" x14ac:dyDescent="0.2">
      <c r="A31" t="s">
        <v>60</v>
      </c>
      <c r="B31" t="str">
        <f>acquisition!B31</f>
        <v>TH211-02</v>
      </c>
      <c r="C31" t="str">
        <f>acquisition!C31</f>
        <v>C57BL6</v>
      </c>
      <c r="D31" t="str">
        <f>acquisition!D31</f>
        <v>F</v>
      </c>
      <c r="E31" s="1">
        <f>acquisition!E31</f>
        <v>42283</v>
      </c>
      <c r="F31" s="1">
        <f>acquisition!F31</f>
        <v>42556</v>
      </c>
      <c r="G31">
        <f>acquisition!G31</f>
        <v>273</v>
      </c>
      <c r="H31" s="4">
        <f>acquisition!H31</f>
        <v>39</v>
      </c>
      <c r="I31" s="19">
        <v>28.07</v>
      </c>
      <c r="J31" t="str">
        <f>acquisition!J31</f>
        <v>SP</v>
      </c>
      <c r="K31" s="2">
        <f>acquisition!M31</f>
        <v>86280000</v>
      </c>
      <c r="X31" s="2">
        <f>acquisition!AB31/acquisition!$O31</f>
        <v>5483057.7478991598</v>
      </c>
      <c r="Y31" s="2">
        <f>acquisition!AC31/acquisition!$O31</f>
        <v>2228489.1428571427</v>
      </c>
      <c r="Z31" s="2">
        <f>acquisition!AD31/acquisition!$O31</f>
        <v>141528.20168067227</v>
      </c>
      <c r="AA31" s="2">
        <f>acquisition!AE31/acquisition!$O31</f>
        <v>6734045.2436974784</v>
      </c>
      <c r="AB31" s="2">
        <f>acquisition!AF31/acquisition!$O31</f>
        <v>200256.6050420168</v>
      </c>
      <c r="AC31" s="2">
        <f>acquisition!AG31/acquisition!$O31</f>
        <v>405733.51260504196</v>
      </c>
      <c r="AD31" s="2">
        <f>acquisition!AH31/acquisition!$O31</f>
        <v>432995.09243697475</v>
      </c>
      <c r="AE31" s="2">
        <f>acquisition!AI31/acquisition!$O31</f>
        <v>997512.80672268907</v>
      </c>
      <c r="AF31" s="2">
        <f>acquisition!AJ31/acquisition!$O31</f>
        <v>345700.03361344535</v>
      </c>
      <c r="AG31" s="2">
        <f>acquisition!AK31/acquisition!$O31</f>
        <v>8028535.2605042011</v>
      </c>
    </row>
    <row r="32" spans="1:33" x14ac:dyDescent="0.2">
      <c r="A32" t="s">
        <v>60</v>
      </c>
      <c r="B32" t="str">
        <f>acquisition!B32</f>
        <v>TH211-03</v>
      </c>
      <c r="C32" t="str">
        <f>acquisition!C32</f>
        <v>C57BL6</v>
      </c>
      <c r="D32" t="str">
        <f>acquisition!D32</f>
        <v>F</v>
      </c>
      <c r="E32" s="1">
        <f>acquisition!E32</f>
        <v>42405</v>
      </c>
      <c r="F32" s="1">
        <f>acquisition!F32</f>
        <v>42556</v>
      </c>
      <c r="G32">
        <f>acquisition!G32</f>
        <v>151</v>
      </c>
      <c r="H32" s="4">
        <f>acquisition!H32</f>
        <v>21.571428571428573</v>
      </c>
      <c r="I32" s="19">
        <v>21.56</v>
      </c>
      <c r="J32" t="str">
        <f>acquisition!J32</f>
        <v>SP</v>
      </c>
      <c r="K32" s="2">
        <f>acquisition!M32</f>
        <v>52080000</v>
      </c>
      <c r="X32" s="2">
        <f>acquisition!AB32/acquisition!$O32</f>
        <v>4687403.8356164386</v>
      </c>
      <c r="Y32" s="2">
        <f>acquisition!AC32/acquisition!$O32</f>
        <v>796385.75342465751</v>
      </c>
      <c r="Z32" s="2">
        <f>acquisition!AD32/acquisition!$O32</f>
        <v>71953.972602739726</v>
      </c>
      <c r="AA32" s="2">
        <f>acquisition!AE32/acquisition!$O32</f>
        <v>5881167.1232876712</v>
      </c>
      <c r="AB32" s="2">
        <f>acquisition!AF32/acquisition!$O32</f>
        <v>68896.438356164392</v>
      </c>
      <c r="AC32" s="2">
        <f>acquisition!AG32/acquisition!$O32</f>
        <v>319104.65753424657</v>
      </c>
      <c r="AD32" s="2">
        <f>acquisition!AH32/acquisition!$O32</f>
        <v>217390.68493150687</v>
      </c>
      <c r="AE32" s="2">
        <f>acquisition!AI32/acquisition!$O32</f>
        <v>610793.42465753423</v>
      </c>
      <c r="AF32" s="2">
        <f>acquisition!AJ32/acquisition!$O32</f>
        <v>137996.71232876714</v>
      </c>
      <c r="AG32" s="2">
        <f>acquisition!AK32/acquisition!$O32</f>
        <v>5672337.534246576</v>
      </c>
    </row>
    <row r="33" spans="1:33" x14ac:dyDescent="0.2">
      <c r="A33" t="s">
        <v>60</v>
      </c>
      <c r="B33" t="str">
        <f>acquisition!B33</f>
        <v>TH211-04</v>
      </c>
      <c r="C33" t="str">
        <f>acquisition!C33</f>
        <v>C57BL6</v>
      </c>
      <c r="D33" t="str">
        <f>acquisition!D33</f>
        <v>F</v>
      </c>
      <c r="E33" s="1">
        <f>acquisition!E33</f>
        <v>42405</v>
      </c>
      <c r="F33" s="1">
        <f>acquisition!F33</f>
        <v>42556</v>
      </c>
      <c r="G33">
        <f>acquisition!G33</f>
        <v>151</v>
      </c>
      <c r="H33" s="4">
        <f>acquisition!H33</f>
        <v>21.571428571428573</v>
      </c>
      <c r="I33" s="19">
        <v>24.97</v>
      </c>
      <c r="J33" t="str">
        <f>acquisition!J33</f>
        <v>SP</v>
      </c>
      <c r="K33" s="2">
        <f>acquisition!M33</f>
        <v>56429999.999999993</v>
      </c>
      <c r="X33" s="2">
        <f>acquisition!AB33/acquisition!$O33</f>
        <v>4468480.6259541977</v>
      </c>
      <c r="Y33" s="2">
        <f>acquisition!AC33/acquisition!$O33</f>
        <v>1342603.2366412212</v>
      </c>
      <c r="Z33" s="2">
        <f>acquisition!AD33/acquisition!$O33</f>
        <v>110620.03053435113</v>
      </c>
      <c r="AA33" s="2">
        <f>acquisition!AE33/acquisition!$O33</f>
        <v>5007107.1297709914</v>
      </c>
      <c r="AB33" s="2">
        <f>acquisition!AF33/acquisition!$O33</f>
        <v>88823.404580152652</v>
      </c>
      <c r="AC33" s="2">
        <f>acquisition!AG33/acquisition!$O33</f>
        <v>664667.86259541975</v>
      </c>
      <c r="AD33" s="2">
        <f>acquisition!AH33/acquisition!$O33</f>
        <v>283011.52671755722</v>
      </c>
      <c r="AE33" s="2">
        <f>acquisition!AI33/acquisition!$O33</f>
        <v>806819.77099236625</v>
      </c>
      <c r="AF33" s="2">
        <f>acquisition!AJ33/acquisition!$O33</f>
        <v>239073.66412213736</v>
      </c>
      <c r="AG33" s="2">
        <f>acquisition!AK33/acquisition!$O33</f>
        <v>6039388.4427480903</v>
      </c>
    </row>
    <row r="34" spans="1:33" x14ac:dyDescent="0.2">
      <c r="A34" t="s">
        <v>60</v>
      </c>
      <c r="B34" t="str">
        <f>acquisition!B34</f>
        <v>TH211-05</v>
      </c>
      <c r="C34" t="str">
        <f>acquisition!C34</f>
        <v>C57BL6</v>
      </c>
      <c r="D34" t="str">
        <f>acquisition!D34</f>
        <v>F</v>
      </c>
      <c r="E34" s="1">
        <f>acquisition!E34</f>
        <v>42500</v>
      </c>
      <c r="F34" s="1">
        <f>acquisition!F34</f>
        <v>42556</v>
      </c>
      <c r="G34">
        <f>acquisition!G34</f>
        <v>56</v>
      </c>
      <c r="H34" s="4">
        <f>acquisition!H34</f>
        <v>8</v>
      </c>
      <c r="I34" s="19">
        <v>16.8</v>
      </c>
      <c r="J34" t="str">
        <f>acquisition!J34</f>
        <v>SP</v>
      </c>
      <c r="K34" s="2">
        <f>acquisition!M34</f>
        <v>45270000</v>
      </c>
      <c r="X34" s="2">
        <f>acquisition!AB34/acquisition!$O34</f>
        <v>5952390.8720930228</v>
      </c>
      <c r="Y34" s="2">
        <f>acquisition!AC34/acquisition!$O34</f>
        <v>577543.43023255805</v>
      </c>
      <c r="Z34" s="2">
        <f>acquisition!AD34/acquisition!$O34</f>
        <v>75888.662790697665</v>
      </c>
      <c r="AA34" s="2">
        <f>acquisition!AE34/acquisition!$O34</f>
        <v>4605257.4418604644</v>
      </c>
      <c r="AB34" s="2">
        <f>acquisition!AF34/acquisition!$O34</f>
        <v>50446.220930232557</v>
      </c>
      <c r="AC34" s="2">
        <f>acquisition!AG34/acquisition!$O34</f>
        <v>372249.24418604648</v>
      </c>
      <c r="AD34" s="2">
        <f>acquisition!AH34/acquisition!$O34</f>
        <v>243721.04651162788</v>
      </c>
      <c r="AE34" s="2">
        <f>acquisition!AI34/acquisition!$O34</f>
        <v>595967.2674418604</v>
      </c>
      <c r="AF34" s="2">
        <f>acquisition!AJ34/acquisition!$O34</f>
        <v>86416.569767441848</v>
      </c>
      <c r="AG34" s="2">
        <f>acquisition!AK34/acquisition!$O34</f>
        <v>6691186.7441860456</v>
      </c>
    </row>
    <row r="35" spans="1:33" x14ac:dyDescent="0.2">
      <c r="A35" t="s">
        <v>60</v>
      </c>
      <c r="B35" t="str">
        <f>acquisition!B35</f>
        <v>TH211-06</v>
      </c>
      <c r="C35" t="str">
        <f>acquisition!C35</f>
        <v>C57BL6</v>
      </c>
      <c r="D35" t="str">
        <f>acquisition!D35</f>
        <v>F</v>
      </c>
      <c r="E35" s="1">
        <f>acquisition!E35</f>
        <v>42500</v>
      </c>
      <c r="F35" s="1">
        <f>acquisition!F35</f>
        <v>42556</v>
      </c>
      <c r="G35">
        <f>acquisition!G35</f>
        <v>56</v>
      </c>
      <c r="H35" s="4">
        <f>acquisition!H35</f>
        <v>8</v>
      </c>
      <c r="I35" s="19">
        <v>16.7</v>
      </c>
      <c r="J35" t="str">
        <f>acquisition!J35</f>
        <v>SP</v>
      </c>
      <c r="K35" s="2">
        <f>acquisition!M35</f>
        <v>45780000</v>
      </c>
      <c r="X35" s="2">
        <f>acquisition!AB35/acquisition!$O35</f>
        <v>5767114.305555555</v>
      </c>
      <c r="Y35" s="2">
        <f>acquisition!AC35/acquisition!$O35</f>
        <v>512375.69444444438</v>
      </c>
      <c r="Z35" s="2">
        <f>acquisition!AD35/acquisition!$O35</f>
        <v>78843.333333333328</v>
      </c>
      <c r="AA35" s="2">
        <f>acquisition!AE35/acquisition!$O35</f>
        <v>4820994.305555555</v>
      </c>
      <c r="AB35" s="2">
        <f>acquisition!AF35/acquisition!$O35</f>
        <v>67716.25</v>
      </c>
      <c r="AC35" s="2">
        <f>acquisition!AG35/acquisition!$O35</f>
        <v>360623.47222222219</v>
      </c>
      <c r="AD35" s="2">
        <f>acquisition!AH35/acquisition!$O35</f>
        <v>199651.66666666666</v>
      </c>
      <c r="AE35" s="2">
        <f>acquisition!AI35/acquisition!$O35</f>
        <v>611777.63888888888</v>
      </c>
      <c r="AF35" s="2">
        <f>acquisition!AJ35/acquisition!$O35</f>
        <v>86473.333333333328</v>
      </c>
      <c r="AG35" s="2">
        <f>acquisition!AK35/acquisition!$O35</f>
        <v>6458053.194444444</v>
      </c>
    </row>
    <row r="36" spans="1:33" x14ac:dyDescent="0.2">
      <c r="A36" t="s">
        <v>60</v>
      </c>
      <c r="B36" t="str">
        <f>acquisition!B36</f>
        <v>TH211-07</v>
      </c>
      <c r="C36" t="str">
        <f>acquisition!C36</f>
        <v>C57BL6</v>
      </c>
      <c r="D36" t="str">
        <f>acquisition!D36</f>
        <v>F</v>
      </c>
      <c r="E36" s="1">
        <f>acquisition!E36</f>
        <v>42514</v>
      </c>
      <c r="F36" s="1">
        <f>acquisition!F36</f>
        <v>42556</v>
      </c>
      <c r="G36">
        <f>acquisition!G36</f>
        <v>42</v>
      </c>
      <c r="H36" s="4">
        <f>acquisition!H36</f>
        <v>6</v>
      </c>
      <c r="I36" s="19">
        <v>15.17</v>
      </c>
      <c r="J36" t="str">
        <f>acquisition!J36</f>
        <v>SP</v>
      </c>
      <c r="K36" s="2">
        <f>acquisition!M36</f>
        <v>41370000</v>
      </c>
      <c r="X36" s="2">
        <f>acquisition!AB36/acquisition!$O36</f>
        <v>4701713.1901840493</v>
      </c>
      <c r="Y36" s="2">
        <f>acquisition!AC36/acquisition!$O36</f>
        <v>350164.47852760734</v>
      </c>
      <c r="Z36" s="2">
        <f>acquisition!AD36/acquisition!$O36</f>
        <v>49745.52147239264</v>
      </c>
      <c r="AA36" s="2">
        <f>acquisition!AE36/acquisition!$O36</f>
        <v>2880840.981595092</v>
      </c>
      <c r="AB36" s="2">
        <f>acquisition!AF36/acquisition!$O36</f>
        <v>50337.730061349692</v>
      </c>
      <c r="AC36" s="2">
        <f>acquisition!AG36/acquisition!$O36</f>
        <v>241113.49693251535</v>
      </c>
      <c r="AD36" s="2">
        <f>acquisition!AH36/acquisition!$O36</f>
        <v>146106.3190184049</v>
      </c>
      <c r="AE36" s="2">
        <f>acquisition!AI36/acquisition!$O36</f>
        <v>410738.95705521473</v>
      </c>
      <c r="AF36" s="2">
        <f>acquisition!AJ36/acquisition!$O36</f>
        <v>59813.067484662577</v>
      </c>
      <c r="AG36" s="2">
        <f>acquisition!AK36/acquisition!$O36</f>
        <v>5183094.1717791408</v>
      </c>
    </row>
    <row r="37" spans="1:33" x14ac:dyDescent="0.2">
      <c r="A37" t="s">
        <v>60</v>
      </c>
      <c r="B37" t="str">
        <f>acquisition!B37</f>
        <v>TH211-08</v>
      </c>
      <c r="C37" t="str">
        <f>acquisition!C37</f>
        <v>C57BL6</v>
      </c>
      <c r="D37" t="str">
        <f>acquisition!D37</f>
        <v>F</v>
      </c>
      <c r="E37" s="1">
        <f>acquisition!E37</f>
        <v>42514</v>
      </c>
      <c r="F37" s="1">
        <f>acquisition!F37</f>
        <v>42556</v>
      </c>
      <c r="G37">
        <f>acquisition!G37</f>
        <v>42</v>
      </c>
      <c r="H37" s="4">
        <f>acquisition!H37</f>
        <v>6</v>
      </c>
      <c r="I37" s="19">
        <v>16.510000000000002</v>
      </c>
      <c r="J37" t="str">
        <f>acquisition!J37</f>
        <v>SP</v>
      </c>
      <c r="K37" s="2">
        <f>acquisition!M37</f>
        <v>66210000</v>
      </c>
      <c r="X37" s="2">
        <f>acquisition!AB37/acquisition!$O37</f>
        <v>6607250.3194888178</v>
      </c>
      <c r="Y37" s="2">
        <f>acquisition!AC37/acquisition!$O37</f>
        <v>479863.84984025563</v>
      </c>
      <c r="Z37" s="2">
        <f>acquisition!AD37/acquisition!$O37</f>
        <v>47383.514376996805</v>
      </c>
      <c r="AA37" s="2">
        <f>acquisition!AE37/acquisition!$O37</f>
        <v>4136326.9648562302</v>
      </c>
      <c r="AB37" s="2">
        <f>acquisition!AF37/acquisition!$O37</f>
        <v>45691.246006389774</v>
      </c>
      <c r="AC37" s="2">
        <f>acquisition!AG37/acquisition!$O37</f>
        <v>405086.74121405749</v>
      </c>
      <c r="AD37" s="2">
        <f>acquisition!AH37/acquisition!$O37</f>
        <v>246965.41533546327</v>
      </c>
      <c r="AE37" s="2">
        <f>acquisition!AI37/acquisition!$O37</f>
        <v>532853.00319488824</v>
      </c>
      <c r="AF37" s="2">
        <f>acquisition!AJ37/acquisition!$O37</f>
        <v>80065.447284345049</v>
      </c>
      <c r="AG37" s="2">
        <f>acquisition!AK37/acquisition!$O37</f>
        <v>7295051.6453674119</v>
      </c>
    </row>
    <row r="38" spans="1:33" x14ac:dyDescent="0.2">
      <c r="A38" t="s">
        <v>60</v>
      </c>
      <c r="B38" t="str">
        <f>acquisition!B38</f>
        <v>TH211-09</v>
      </c>
      <c r="C38" t="str">
        <f>acquisition!C38</f>
        <v>C57BL6</v>
      </c>
      <c r="D38" t="str">
        <f>acquisition!D38</f>
        <v>F</v>
      </c>
      <c r="E38" s="1">
        <f>acquisition!E38</f>
        <v>42528</v>
      </c>
      <c r="F38" s="1">
        <f>acquisition!F38</f>
        <v>42556</v>
      </c>
      <c r="G38">
        <f>acquisition!G38</f>
        <v>28</v>
      </c>
      <c r="H38" s="4">
        <f>acquisition!H38</f>
        <v>4</v>
      </c>
      <c r="I38" s="19">
        <v>12.1</v>
      </c>
      <c r="J38" t="str">
        <f>acquisition!J38</f>
        <v>SP</v>
      </c>
      <c r="K38" s="2">
        <f>acquisition!M38</f>
        <v>47520000</v>
      </c>
      <c r="X38" s="2">
        <f>acquisition!AB38/acquisition!$O38</f>
        <v>3816347.5862068967</v>
      </c>
      <c r="Y38" s="2">
        <f>acquisition!AC38/acquisition!$O38</f>
        <v>438494.89655172412</v>
      </c>
      <c r="Z38" s="2">
        <f>acquisition!AD38/acquisition!$O38</f>
        <v>40146.206896551725</v>
      </c>
      <c r="AA38" s="2">
        <f>acquisition!AE38/acquisition!$O38</f>
        <v>2629494.6206896552</v>
      </c>
      <c r="AB38" s="2">
        <f>acquisition!AF38/acquisition!$O38</f>
        <v>78653.793103448275</v>
      </c>
      <c r="AC38" s="2">
        <f>acquisition!AG38/acquisition!$O38</f>
        <v>340505.37931034481</v>
      </c>
      <c r="AD38" s="2">
        <f>acquisition!AH38/acquisition!$O38</f>
        <v>233503.44827586206</v>
      </c>
      <c r="AE38" s="2">
        <f>acquisition!AI38/acquisition!$O38</f>
        <v>395726.89655172412</v>
      </c>
      <c r="AF38" s="2">
        <f>acquisition!AJ38/acquisition!$O38</f>
        <v>49486.34482758621</v>
      </c>
      <c r="AG38" s="2">
        <f>acquisition!AK38/acquisition!$O38</f>
        <v>4437220.9655172415</v>
      </c>
    </row>
    <row r="39" spans="1:33" x14ac:dyDescent="0.2">
      <c r="A39" t="s">
        <v>60</v>
      </c>
      <c r="B39" t="str">
        <f>acquisition!B39</f>
        <v>TH211-10</v>
      </c>
      <c r="C39" t="str">
        <f>acquisition!C39</f>
        <v>C57BL6</v>
      </c>
      <c r="D39" t="str">
        <f>acquisition!D39</f>
        <v>F</v>
      </c>
      <c r="E39" s="1">
        <f>acquisition!E39</f>
        <v>42528</v>
      </c>
      <c r="F39" s="1">
        <f>acquisition!F39</f>
        <v>42556</v>
      </c>
      <c r="G39">
        <f>acquisition!G39</f>
        <v>28</v>
      </c>
      <c r="H39" s="4">
        <f>acquisition!H39</f>
        <v>4</v>
      </c>
      <c r="I39" s="19">
        <v>12.98</v>
      </c>
      <c r="J39" t="str">
        <f>acquisition!J39</f>
        <v>SP</v>
      </c>
      <c r="K39" s="2">
        <f>acquisition!M39</f>
        <v>70470000</v>
      </c>
      <c r="X39" s="2">
        <f>acquisition!AB39/acquisition!$O39</f>
        <v>7756104.375</v>
      </c>
      <c r="Y39" s="2">
        <f>acquisition!AC39/acquisition!$O39</f>
        <v>590186.25</v>
      </c>
      <c r="Z39" s="2">
        <f>acquisition!AD39/acquisition!$O39</f>
        <v>97722.0703125</v>
      </c>
      <c r="AA39" s="2">
        <f>acquisition!AE39/acquisition!$O39</f>
        <v>3606907.8515625</v>
      </c>
      <c r="AB39" s="2">
        <f>acquisition!AF39/acquisition!$O39</f>
        <v>46108.30078125</v>
      </c>
      <c r="AC39" s="2">
        <f>acquisition!AG39/acquisition!$O39</f>
        <v>787557.3046875</v>
      </c>
      <c r="AD39" s="2">
        <f>acquisition!AH39/acquisition!$O39</f>
        <v>251324.6484375</v>
      </c>
      <c r="AE39" s="2">
        <f>acquisition!AI39/acquisition!$O39</f>
        <v>950106.26953125</v>
      </c>
      <c r="AF39" s="2">
        <f>acquisition!AJ39/acquisition!$O39</f>
        <v>173146.9921875</v>
      </c>
      <c r="AG39" s="2">
        <f>acquisition!AK39/acquisition!$O39</f>
        <v>8571739.5703125</v>
      </c>
    </row>
    <row r="40" spans="1:33" x14ac:dyDescent="0.2">
      <c r="A40" t="s">
        <v>60</v>
      </c>
      <c r="B40" t="str">
        <f>acquisition!B40</f>
        <v>TH211-01</v>
      </c>
      <c r="C40" t="str">
        <f>acquisition!C40</f>
        <v>C57BL6</v>
      </c>
      <c r="D40" t="str">
        <f>acquisition!D40</f>
        <v>F</v>
      </c>
      <c r="E40" s="1">
        <f>acquisition!E40</f>
        <v>42283</v>
      </c>
      <c r="F40" s="1">
        <f>acquisition!F40</f>
        <v>42556</v>
      </c>
      <c r="G40">
        <f>acquisition!G40</f>
        <v>273</v>
      </c>
      <c r="H40" s="4">
        <f>acquisition!H40</f>
        <v>39</v>
      </c>
      <c r="I40" s="19">
        <v>26.68</v>
      </c>
      <c r="J40" t="str">
        <f>acquisition!J40</f>
        <v>LN</v>
      </c>
      <c r="K40" s="2">
        <f>acquisition!M40</f>
        <v>24291000</v>
      </c>
      <c r="X40" s="2">
        <f>acquisition!AB40/acquisition!$O40</f>
        <v>3573712.1625000001</v>
      </c>
      <c r="Y40" s="2">
        <f>acquisition!AC40/acquisition!$O40</f>
        <v>388251.15</v>
      </c>
      <c r="Z40" s="2">
        <f>acquisition!AD40/acquisition!$O40</f>
        <v>72822.393750000003</v>
      </c>
      <c r="AA40" s="2">
        <f>acquisition!AE40/acquisition!$O40</f>
        <v>5161837.5</v>
      </c>
      <c r="AB40" s="2">
        <f>acquisition!AF40/acquisition!$O40</f>
        <v>42661.068749999999</v>
      </c>
      <c r="AC40" s="2">
        <f>acquisition!AG40/acquisition!$O40</f>
        <v>383443.55625000002</v>
      </c>
      <c r="AD40" s="2">
        <f>acquisition!AH40/acquisition!$O40</f>
        <v>197465.58749999999</v>
      </c>
      <c r="AE40" s="2">
        <f>acquisition!AI40/acquisition!$O40</f>
        <v>736169.11875000002</v>
      </c>
      <c r="AF40" s="2">
        <f>acquisition!AJ40/acquisition!$O40</f>
        <v>74694.824999999997</v>
      </c>
      <c r="AG40" s="2">
        <f>acquisition!AK40/acquisition!$O40</f>
        <v>4143740.9624999999</v>
      </c>
    </row>
    <row r="41" spans="1:33" x14ac:dyDescent="0.2">
      <c r="A41" t="s">
        <v>60</v>
      </c>
      <c r="B41" t="str">
        <f>acquisition!B41</f>
        <v>TH211-02</v>
      </c>
      <c r="C41" t="str">
        <f>acquisition!C41</f>
        <v>C57BL6</v>
      </c>
      <c r="D41" t="str">
        <f>acquisition!D41</f>
        <v>F</v>
      </c>
      <c r="E41" s="1">
        <f>acquisition!E41</f>
        <v>42283</v>
      </c>
      <c r="F41" s="1">
        <f>acquisition!F41</f>
        <v>42556</v>
      </c>
      <c r="G41">
        <f>acquisition!G41</f>
        <v>273</v>
      </c>
      <c r="H41" s="4">
        <f>acquisition!H41</f>
        <v>39</v>
      </c>
      <c r="I41" s="19">
        <v>28.07</v>
      </c>
      <c r="J41" t="str">
        <f>acquisition!J41</f>
        <v>LN</v>
      </c>
      <c r="K41" s="2">
        <f>acquisition!M41</f>
        <v>31470000</v>
      </c>
      <c r="X41" s="2">
        <f>acquisition!AB41/acquisition!$O41</f>
        <v>4476718.3098591547</v>
      </c>
      <c r="Y41" s="2">
        <f>acquisition!AC41/acquisition!$O41</f>
        <v>512030.19718309859</v>
      </c>
      <c r="Z41" s="2">
        <f>acquisition!AD41/acquisition!$O41</f>
        <v>113513.61971830987</v>
      </c>
      <c r="AA41" s="2">
        <f>acquisition!AE41/acquisition!$O41</f>
        <v>7003183.0985915493</v>
      </c>
      <c r="AB41" s="2">
        <f>acquisition!AF41/acquisition!$O41</f>
        <v>72336.676056338038</v>
      </c>
      <c r="AC41" s="2">
        <f>acquisition!AG41/acquisition!$O41</f>
        <v>413320.77464788733</v>
      </c>
      <c r="AD41" s="2">
        <f>acquisition!AH41/acquisition!$O41</f>
        <v>269578.22535211267</v>
      </c>
      <c r="AE41" s="2">
        <f>acquisition!AI41/acquisition!$O41</f>
        <v>936564.92957746482</v>
      </c>
      <c r="AF41" s="2">
        <f>acquisition!AJ41/acquisition!$O41</f>
        <v>88780.859154929582</v>
      </c>
      <c r="AG41" s="2">
        <f>acquisition!AK41/acquisition!$O41</f>
        <v>5230225.352112676</v>
      </c>
    </row>
    <row r="42" spans="1:33" x14ac:dyDescent="0.2">
      <c r="A42" t="s">
        <v>60</v>
      </c>
      <c r="B42" t="str">
        <f>acquisition!B42</f>
        <v>TH211-03</v>
      </c>
      <c r="C42" t="str">
        <f>acquisition!C42</f>
        <v>C57BL6</v>
      </c>
      <c r="D42" t="str">
        <f>acquisition!D42</f>
        <v>F</v>
      </c>
      <c r="E42" s="1">
        <f>acquisition!E42</f>
        <v>42405</v>
      </c>
      <c r="F42" s="1">
        <f>acquisition!F42</f>
        <v>42556</v>
      </c>
      <c r="G42">
        <f>acquisition!G42</f>
        <v>151</v>
      </c>
      <c r="H42" s="4">
        <f>acquisition!H42</f>
        <v>21.571428571428573</v>
      </c>
      <c r="I42" s="19">
        <v>21.56</v>
      </c>
      <c r="J42" t="str">
        <f>acquisition!J42</f>
        <v>LN</v>
      </c>
      <c r="K42" s="2">
        <f>acquisition!M42</f>
        <v>41250000</v>
      </c>
      <c r="X42" s="2">
        <f>acquisition!AB42/acquisition!$O42</f>
        <v>7699999.9999999991</v>
      </c>
      <c r="Y42" s="2">
        <f>acquisition!AC42/acquisition!$O42</f>
        <v>538083.33333333326</v>
      </c>
      <c r="Z42" s="2">
        <f>acquisition!AD42/acquisition!$O42</f>
        <v>120266.66666666666</v>
      </c>
      <c r="AA42" s="2">
        <f>acquisition!AE42/acquisition!$O42</f>
        <v>8800000</v>
      </c>
      <c r="AB42" s="2">
        <f>acquisition!AF42/acquisition!$O42</f>
        <v>55595.833333333328</v>
      </c>
      <c r="AC42" s="2">
        <f>acquisition!AG42/acquisition!$O42</f>
        <v>471212.49999999994</v>
      </c>
      <c r="AD42" s="2">
        <f>acquisition!AH42/acquisition!$O42</f>
        <v>313500</v>
      </c>
      <c r="AE42" s="2">
        <f>acquisition!AI42/acquisition!$O42</f>
        <v>1314225</v>
      </c>
      <c r="AF42" s="2">
        <f>acquisition!AJ42/acquisition!$O42</f>
        <v>108991.66666666666</v>
      </c>
      <c r="AG42" s="2">
        <f>acquisition!AK42/acquisition!$O42</f>
        <v>8525000</v>
      </c>
    </row>
    <row r="43" spans="1:33" x14ac:dyDescent="0.2">
      <c r="A43" t="s">
        <v>60</v>
      </c>
      <c r="B43" t="str">
        <f>acquisition!B43</f>
        <v>TH211-04</v>
      </c>
      <c r="C43" t="str">
        <f>acquisition!C43</f>
        <v>C57BL6</v>
      </c>
      <c r="D43" t="str">
        <f>acquisition!D43</f>
        <v>F</v>
      </c>
      <c r="E43" s="1">
        <f>acquisition!E43</f>
        <v>42405</v>
      </c>
      <c r="F43" s="1">
        <f>acquisition!F43</f>
        <v>42556</v>
      </c>
      <c r="G43">
        <f>acquisition!G43</f>
        <v>151</v>
      </c>
      <c r="H43" s="4">
        <f>acquisition!H43</f>
        <v>21.571428571428573</v>
      </c>
      <c r="I43" s="19">
        <v>24.97</v>
      </c>
      <c r="J43" t="str">
        <f>acquisition!J43</f>
        <v>LN</v>
      </c>
      <c r="K43" s="2">
        <f>acquisition!M43</f>
        <v>33930000</v>
      </c>
      <c r="X43" s="2">
        <f>acquisition!AB43/acquisition!$O43</f>
        <v>5744055.1181102358</v>
      </c>
      <c r="Y43" s="2">
        <f>acquisition!AC43/acquisition!$O43</f>
        <v>447858.18897637795</v>
      </c>
      <c r="Z43" s="2">
        <f>acquisition!AD43/acquisition!$O43</f>
        <v>118131.61417322834</v>
      </c>
      <c r="AA43" s="2">
        <f>acquisition!AE43/acquisition!$O43</f>
        <v>6857244.0944881886</v>
      </c>
      <c r="AB43" s="2">
        <f>acquisition!AF43/acquisition!$O43</f>
        <v>47510.905511811019</v>
      </c>
      <c r="AC43" s="2">
        <f>acquisition!AG43/acquisition!$O43</f>
        <v>667379.05511811026</v>
      </c>
      <c r="AD43" s="2">
        <f>acquisition!AH43/acquisition!$O43</f>
        <v>222058.93700787402</v>
      </c>
      <c r="AE43" s="2">
        <f>acquisition!AI43/acquisition!$O43</f>
        <v>1062338.5039370079</v>
      </c>
      <c r="AF43" s="2">
        <f>acquisition!AJ43/acquisition!$O43</f>
        <v>114168.66141732283</v>
      </c>
      <c r="AG43" s="2">
        <f>acquisition!AK43/acquisition!$O43</f>
        <v>6411968.5039370079</v>
      </c>
    </row>
    <row r="44" spans="1:33" x14ac:dyDescent="0.2">
      <c r="A44" t="s">
        <v>60</v>
      </c>
      <c r="B44" t="str">
        <f>acquisition!B44</f>
        <v>TH211-05</v>
      </c>
      <c r="C44" t="str">
        <f>acquisition!C44</f>
        <v>C57BL6</v>
      </c>
      <c r="D44" t="str">
        <f>acquisition!D44</f>
        <v>F</v>
      </c>
      <c r="E44" s="1">
        <f>acquisition!E44</f>
        <v>42500</v>
      </c>
      <c r="F44" s="1">
        <f>acquisition!F44</f>
        <v>42556</v>
      </c>
      <c r="G44">
        <f>acquisition!G44</f>
        <v>56</v>
      </c>
      <c r="H44" s="4">
        <f>acquisition!H44</f>
        <v>8</v>
      </c>
      <c r="I44" s="19">
        <v>16.8</v>
      </c>
      <c r="J44" t="str">
        <f>acquisition!J44</f>
        <v>LN</v>
      </c>
      <c r="K44" s="2">
        <f>acquisition!M44</f>
        <v>21486000</v>
      </c>
      <c r="X44" s="2">
        <f>acquisition!AB44/acquisition!$O44</f>
        <v>5587802.0134228189</v>
      </c>
      <c r="Y44" s="2">
        <f>acquisition!AC44/acquisition!$O44</f>
        <v>252568.65100671141</v>
      </c>
      <c r="Z44" s="2">
        <f>acquisition!AD44/acquisition!$O44</f>
        <v>66404.718120805366</v>
      </c>
      <c r="AA44" s="2">
        <f>acquisition!AE44/acquisition!$O44</f>
        <v>5083097.3154362421</v>
      </c>
      <c r="AB44" s="2">
        <f>acquisition!AF44/acquisition!$O44</f>
        <v>21882.55369127517</v>
      </c>
      <c r="AC44" s="2">
        <f>acquisition!AG44/acquisition!$O44</f>
        <v>348065.98993288592</v>
      </c>
      <c r="AD44" s="2">
        <f>acquisition!AH44/acquisition!$O44</f>
        <v>208190.68791946309</v>
      </c>
      <c r="AE44" s="2">
        <f>acquisition!AI44/acquisition!$O44</f>
        <v>582933.92617449665</v>
      </c>
      <c r="AF44" s="2">
        <f>acquisition!AJ44/acquisition!$O44</f>
        <v>54976.761744966447</v>
      </c>
      <c r="AG44" s="2">
        <f>acquisition!AK44/acquisition!$O44</f>
        <v>5984355.7046979871</v>
      </c>
    </row>
    <row r="45" spans="1:33" x14ac:dyDescent="0.2">
      <c r="A45" t="s">
        <v>60</v>
      </c>
      <c r="B45" t="str">
        <f>acquisition!B45</f>
        <v>TH211-06</v>
      </c>
      <c r="C45" t="str">
        <f>acquisition!C45</f>
        <v>C57BL6</v>
      </c>
      <c r="D45" t="str">
        <f>acquisition!D45</f>
        <v>F</v>
      </c>
      <c r="E45" s="1">
        <f>acquisition!E45</f>
        <v>42500</v>
      </c>
      <c r="F45" s="1">
        <f>acquisition!F45</f>
        <v>42556</v>
      </c>
      <c r="G45">
        <f>acquisition!G45</f>
        <v>56</v>
      </c>
      <c r="H45" s="4">
        <f>acquisition!H45</f>
        <v>8</v>
      </c>
      <c r="I45" s="19">
        <v>16.7</v>
      </c>
      <c r="J45" t="str">
        <f>acquisition!J45</f>
        <v>LN</v>
      </c>
      <c r="K45" s="2">
        <f>acquisition!M45</f>
        <v>19860000</v>
      </c>
      <c r="X45" s="2">
        <f>acquisition!AB45/acquisition!$O45</f>
        <v>4975631.6916488223</v>
      </c>
      <c r="Y45" s="2">
        <f>acquisition!AC45/acquisition!$O45</f>
        <v>284929.33618843684</v>
      </c>
      <c r="Z45" s="2">
        <f>acquisition!AD45/acquisition!$O45</f>
        <v>62726.980728051385</v>
      </c>
      <c r="AA45" s="2">
        <f>acquisition!AE45/acquisition!$O45</f>
        <v>4848051.3918629549</v>
      </c>
      <c r="AB45" s="2">
        <f>acquisition!AF45/acquisition!$O45</f>
        <v>32575.503211991432</v>
      </c>
      <c r="AC45" s="2">
        <f>acquisition!AG45/acquisition!$O45</f>
        <v>350378.02997858671</v>
      </c>
      <c r="AD45" s="2">
        <f>acquisition!AH45/acquisition!$O45</f>
        <v>176358.5010706638</v>
      </c>
      <c r="AE45" s="2">
        <f>acquisition!AI45/acquisition!$O45</f>
        <v>548935.5032119914</v>
      </c>
      <c r="AF45" s="2">
        <f>acquisition!AJ45/acquisition!$O45</f>
        <v>47119.657387580293</v>
      </c>
      <c r="AG45" s="2">
        <f>acquisition!AK45/acquisition!$O45</f>
        <v>5400899.3576017125</v>
      </c>
    </row>
    <row r="46" spans="1:33" x14ac:dyDescent="0.2">
      <c r="A46" t="s">
        <v>60</v>
      </c>
      <c r="B46" t="str">
        <f>acquisition!B46</f>
        <v>TH211-07</v>
      </c>
      <c r="C46" t="str">
        <f>acquisition!C46</f>
        <v>C57BL6</v>
      </c>
      <c r="D46" t="str">
        <f>acquisition!D46</f>
        <v>F</v>
      </c>
      <c r="E46" s="1">
        <f>acquisition!E46</f>
        <v>42514</v>
      </c>
      <c r="F46" s="1">
        <f>acquisition!F46</f>
        <v>42556</v>
      </c>
      <c r="G46">
        <f>acquisition!G46</f>
        <v>42</v>
      </c>
      <c r="H46" s="4">
        <f>acquisition!H46</f>
        <v>6</v>
      </c>
      <c r="I46" s="19">
        <v>15.17</v>
      </c>
      <c r="J46" t="str">
        <f>acquisition!J46</f>
        <v>LN</v>
      </c>
      <c r="K46" s="2">
        <f>acquisition!M46</f>
        <v>33390000.000000004</v>
      </c>
      <c r="X46" s="2">
        <f>acquisition!AB46/acquisition!$O46</f>
        <v>9258707.6537013799</v>
      </c>
      <c r="Y46" s="2">
        <f>acquisition!AC46/acquisition!$O46</f>
        <v>379397.54077791719</v>
      </c>
      <c r="Z46" s="2">
        <f>acquisition!AD46/acquisition!$O46</f>
        <v>105281.14178168132</v>
      </c>
      <c r="AA46" s="2">
        <f>acquisition!AE46/acquisition!$O46</f>
        <v>7289661.229611042</v>
      </c>
      <c r="AB46" s="2">
        <f>acquisition!AF46/acquisition!$O46</f>
        <v>33180.526976160603</v>
      </c>
      <c r="AC46" s="2">
        <f>acquisition!AG46/acquisition!$O46</f>
        <v>565451.48055207031</v>
      </c>
      <c r="AD46" s="2">
        <f>acquisition!AH46/acquisition!$O46</f>
        <v>310229.54830614809</v>
      </c>
      <c r="AE46" s="2">
        <f>acquisition!AI46/acquisition!$O46</f>
        <v>932699.5859473024</v>
      </c>
      <c r="AF46" s="2">
        <f>acquisition!AJ46/acquisition!$O46</f>
        <v>97949.585947302388</v>
      </c>
      <c r="AG46" s="2">
        <f>acquisition!AK46/acquisition!$O46</f>
        <v>9887126.7252195738</v>
      </c>
    </row>
    <row r="47" spans="1:33" x14ac:dyDescent="0.2">
      <c r="A47" t="s">
        <v>60</v>
      </c>
      <c r="B47" t="str">
        <f>acquisition!B47</f>
        <v>TH211-08</v>
      </c>
      <c r="C47" t="str">
        <f>acquisition!C47</f>
        <v>C57BL6</v>
      </c>
      <c r="D47" t="str">
        <f>acquisition!D47</f>
        <v>F</v>
      </c>
      <c r="E47" s="1">
        <f>acquisition!E47</f>
        <v>42514</v>
      </c>
      <c r="F47" s="1">
        <f>acquisition!F47</f>
        <v>42556</v>
      </c>
      <c r="G47">
        <f>acquisition!G47</f>
        <v>42</v>
      </c>
      <c r="H47" s="4">
        <f>acquisition!H47</f>
        <v>6</v>
      </c>
      <c r="I47" s="19">
        <v>16.510000000000002</v>
      </c>
      <c r="J47" t="str">
        <f>acquisition!J47</f>
        <v>LN</v>
      </c>
      <c r="K47" s="2">
        <f>acquisition!M47</f>
        <v>32910000.000000004</v>
      </c>
      <c r="X47" s="2">
        <f>acquisition!AB47/acquisition!$O47</f>
        <v>7783692.9460580917</v>
      </c>
      <c r="Y47" s="2">
        <f>acquisition!AC47/acquisition!$O47</f>
        <v>418680.74688796682</v>
      </c>
      <c r="Z47" s="2">
        <f>acquisition!AD47/acquisition!$O47</f>
        <v>59538.423236514529</v>
      </c>
      <c r="AA47" s="2">
        <f>acquisition!AE47/acquisition!$O47</f>
        <v>6008464.7302904567</v>
      </c>
      <c r="AB47" s="2">
        <f>acquisition!AF47/acquisition!$O47</f>
        <v>67322.116182572616</v>
      </c>
      <c r="AC47" s="2">
        <f>acquisition!AG47/acquisition!$O47</f>
        <v>465382.90456431539</v>
      </c>
      <c r="AD47" s="2">
        <f>acquisition!AH47/acquisition!$O47</f>
        <v>258227.42738589214</v>
      </c>
      <c r="AE47" s="2">
        <f>acquisition!AI47/acquisition!$O47</f>
        <v>766989.62655601662</v>
      </c>
      <c r="AF47" s="2">
        <f>acquisition!AJ47/acquisition!$O47</f>
        <v>84710.248962655605</v>
      </c>
      <c r="AG47" s="2">
        <f>acquisition!AK47/acquisition!$O47</f>
        <v>8557510.3734439835</v>
      </c>
    </row>
    <row r="48" spans="1:33" x14ac:dyDescent="0.2">
      <c r="A48" t="s">
        <v>60</v>
      </c>
      <c r="B48" t="str">
        <f>acquisition!B48</f>
        <v>TH211-09</v>
      </c>
      <c r="C48" t="str">
        <f>acquisition!C48</f>
        <v>C57BL6</v>
      </c>
      <c r="D48" t="str">
        <f>acquisition!D48</f>
        <v>F</v>
      </c>
      <c r="E48" s="1">
        <f>acquisition!E48</f>
        <v>42528</v>
      </c>
      <c r="F48" s="1">
        <f>acquisition!F48</f>
        <v>42556</v>
      </c>
      <c r="G48">
        <f>acquisition!G48</f>
        <v>28</v>
      </c>
      <c r="H48" s="4">
        <f>acquisition!H48</f>
        <v>4</v>
      </c>
      <c r="I48" s="19">
        <v>12.1</v>
      </c>
      <c r="J48" t="str">
        <f>acquisition!J48</f>
        <v>LN</v>
      </c>
      <c r="K48" s="2">
        <f>acquisition!M48</f>
        <v>24455999.999999996</v>
      </c>
      <c r="X48" s="2">
        <f>acquisition!AB48/acquisition!$O48</f>
        <v>6929199.9999999991</v>
      </c>
      <c r="Y48" s="2">
        <f>acquisition!AC48/acquisition!$O48</f>
        <v>204370.63999999998</v>
      </c>
      <c r="Z48" s="2">
        <f>acquisition!AD48/acquisition!$O48</f>
        <v>91220.87999999999</v>
      </c>
      <c r="AA48" s="2">
        <f>acquisition!AE48/acquisition!$O48</f>
        <v>5054239.9999999991</v>
      </c>
      <c r="AB48" s="2">
        <f>acquisition!AF48/acquisition!$O48</f>
        <v>23803.839999999997</v>
      </c>
      <c r="AC48" s="2">
        <f>acquisition!AG48/acquisition!$O48</f>
        <v>612500.5199999999</v>
      </c>
      <c r="AD48" s="2">
        <f>acquisition!AH48/acquisition!$O48</f>
        <v>307697.23999999993</v>
      </c>
      <c r="AE48" s="2">
        <f>acquisition!AI48/acquisition!$O48</f>
        <v>650081.23999999987</v>
      </c>
      <c r="AF48" s="2">
        <f>acquisition!AJ48/acquisition!$O48</f>
        <v>54944.479999999996</v>
      </c>
      <c r="AG48" s="2">
        <f>acquisition!AK48/acquisition!$O48</f>
        <v>7418319.9999999991</v>
      </c>
    </row>
    <row r="49" spans="1:33" s="12" customFormat="1" x14ac:dyDescent="0.2">
      <c r="A49" s="12" t="s">
        <v>60</v>
      </c>
      <c r="B49" s="12" t="str">
        <f>acquisition!B49</f>
        <v>TH211-10</v>
      </c>
      <c r="C49" s="12" t="str">
        <f>acquisition!C49</f>
        <v>C57BL6</v>
      </c>
      <c r="D49" s="12" t="str">
        <f>acquisition!D49</f>
        <v>F</v>
      </c>
      <c r="E49" s="13">
        <f>acquisition!E49</f>
        <v>42528</v>
      </c>
      <c r="F49" s="13">
        <f>acquisition!F49</f>
        <v>42556</v>
      </c>
      <c r="G49" s="12">
        <f>acquisition!G49</f>
        <v>28</v>
      </c>
      <c r="H49" s="15">
        <f>acquisition!H49</f>
        <v>4</v>
      </c>
      <c r="I49" s="20">
        <v>12.98</v>
      </c>
      <c r="J49" s="12" t="str">
        <f>acquisition!J49</f>
        <v>LN</v>
      </c>
      <c r="K49" s="16">
        <f>acquisition!M49</f>
        <v>25349999.999999996</v>
      </c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>
        <f>acquisition!AB49/acquisition!$O49</f>
        <v>7726112.0263591427</v>
      </c>
      <c r="Y49" s="16">
        <f>acquisition!AC49/acquisition!$O49</f>
        <v>182628.58319604609</v>
      </c>
      <c r="Z49" s="16">
        <f>acquisition!AD49/acquisition!$O49</f>
        <v>80268.039538714977</v>
      </c>
      <c r="AA49" s="16">
        <f>acquisition!AE49/acquisition!$O49</f>
        <v>4385090.6095551886</v>
      </c>
      <c r="AB49" s="16">
        <f>acquisition!AF49/acquisition!$O49</f>
        <v>20004.365733113671</v>
      </c>
      <c r="AC49" s="16">
        <f>acquisition!AG49/acquisition!$O49</f>
        <v>627527.34761120251</v>
      </c>
      <c r="AD49" s="16">
        <f>acquisition!AH49/acquisition!$O49</f>
        <v>207978.58319604609</v>
      </c>
      <c r="AE49" s="16">
        <f>acquisition!AI49/acquisition!$O49</f>
        <v>761418.780889621</v>
      </c>
      <c r="AF49" s="16">
        <f>acquisition!AJ49/acquisition!$O49</f>
        <v>108290.85667215814</v>
      </c>
      <c r="AG49" s="16">
        <f>acquisition!AK49/acquisition!$O49</f>
        <v>8101976.9357495867</v>
      </c>
    </row>
    <row r="50" spans="1:33" x14ac:dyDescent="0.2">
      <c r="A50" t="s">
        <v>61</v>
      </c>
      <c r="B50" t="str">
        <f>acquisition!B50</f>
        <v>TH212-01</v>
      </c>
      <c r="C50" t="str">
        <f>acquisition!C50</f>
        <v>TAS TPM x C57BL6</v>
      </c>
      <c r="D50" t="str">
        <f>acquisition!D50</f>
        <v>F</v>
      </c>
      <c r="E50" s="1">
        <f>acquisition!E50</f>
        <v>42567</v>
      </c>
      <c r="F50" s="1">
        <f>acquisition!F50</f>
        <v>42572</v>
      </c>
      <c r="G50">
        <f>acquisition!G50</f>
        <v>5</v>
      </c>
      <c r="H50" s="4">
        <f>acquisition!H50</f>
        <v>0.7142857142857143</v>
      </c>
      <c r="J50" t="str">
        <f>acquisition!J50</f>
        <v>TH</v>
      </c>
      <c r="K50" s="2">
        <f>acquisition!M50</f>
        <v>88590000</v>
      </c>
      <c r="L50" s="2">
        <f>acquisition!P50/acquisition!$O50</f>
        <v>113763.11475409837</v>
      </c>
      <c r="M50" s="2">
        <f>acquisition!Q50/acquisition!$O50</f>
        <v>56478.142076502736</v>
      </c>
      <c r="N50" s="2">
        <f>acquisition!R50/acquisition!$O50</f>
        <v>560585.90163934429</v>
      </c>
      <c r="O50" s="2">
        <f>acquisition!S50/acquisition!$O50</f>
        <v>1416471.8032786886</v>
      </c>
      <c r="P50" s="2">
        <f>acquisition!T50/acquisition!$O50</f>
        <v>496684.91803278687</v>
      </c>
      <c r="Q50" s="2">
        <f>acquisition!U50/acquisition!$O50</f>
        <v>72453387.978142083</v>
      </c>
      <c r="R50" s="2">
        <f>acquisition!V50/acquisition!$O50</f>
        <v>2220720.5464480873</v>
      </c>
      <c r="S50" s="2">
        <f>acquisition!W50/acquisition!$O50</f>
        <v>274806.50273224042</v>
      </c>
      <c r="T50" s="2">
        <f>acquisition!X50/acquisition!$O50</f>
        <v>2940252.0765027325</v>
      </c>
      <c r="U50" s="2">
        <f>acquisition!Y50/acquisition!$O50</f>
        <v>651112.29508196726</v>
      </c>
      <c r="V50" s="2">
        <f>acquisition!Z50/acquisition!$O50</f>
        <v>198964.42622950819</v>
      </c>
      <c r="W50" s="2">
        <f>acquisition!AA50/acquisition!$O50</f>
        <v>274806.50273224042</v>
      </c>
      <c r="AD50" s="2">
        <f>acquisition!AH50/acquisition!$O50</f>
        <v>201384.9180327869</v>
      </c>
      <c r="AE50" s="2">
        <f>acquisition!AI50/acquisition!$O50</f>
        <v>83587.650273224048</v>
      </c>
      <c r="AF50" s="2">
        <f>acquisition!AJ50/acquisition!$O50</f>
        <v>39373.333333333336</v>
      </c>
      <c r="AG50" s="2">
        <f>acquisition!AK50/acquisition!$O50</f>
        <v>3696736.448087432</v>
      </c>
    </row>
    <row r="51" spans="1:33" x14ac:dyDescent="0.2">
      <c r="A51" t="s">
        <v>61</v>
      </c>
      <c r="B51" t="str">
        <f>acquisition!B51</f>
        <v>TH212-02</v>
      </c>
      <c r="C51" t="str">
        <f>acquisition!C51</f>
        <v>B6 x 129 F1</v>
      </c>
      <c r="D51" t="str">
        <f>acquisition!D51</f>
        <v>F</v>
      </c>
      <c r="E51" s="1">
        <f>acquisition!E51</f>
        <v>42562</v>
      </c>
      <c r="F51" s="1">
        <f>acquisition!F51</f>
        <v>42572</v>
      </c>
      <c r="G51">
        <f>acquisition!G51</f>
        <v>10</v>
      </c>
      <c r="H51" s="4">
        <f>acquisition!H51</f>
        <v>1.4285714285714286</v>
      </c>
      <c r="J51" t="str">
        <f>acquisition!J51</f>
        <v>TH</v>
      </c>
      <c r="K51" s="2">
        <f>acquisition!M51</f>
        <v>47010000</v>
      </c>
      <c r="L51" s="2">
        <f>acquisition!P51/acquisition!$O51</f>
        <v>61164.470802919706</v>
      </c>
      <c r="M51" s="2">
        <f>acquisition!Q51/acquisition!$O51</f>
        <v>28995.218978102188</v>
      </c>
      <c r="N51" s="2">
        <f>acquisition!R51/acquisition!$O51</f>
        <v>281459.50729927007</v>
      </c>
      <c r="O51" s="2">
        <f>acquisition!S51/acquisition!$O51</f>
        <v>629659.48905109486</v>
      </c>
      <c r="P51" s="2">
        <f>acquisition!T51/acquisition!$O51</f>
        <v>261042.75547445254</v>
      </c>
      <c r="Q51" s="2">
        <f>acquisition!U51/acquisition!$O51</f>
        <v>38774671.532846712</v>
      </c>
      <c r="R51" s="2">
        <f>acquisition!V51/acquisition!$O51</f>
        <v>1007026.2591240875</v>
      </c>
      <c r="S51" s="2">
        <f>acquisition!W51/acquisition!$O51</f>
        <v>122757.86496350364</v>
      </c>
      <c r="T51" s="2">
        <f>acquisition!X51/acquisition!$O51</f>
        <v>1264551.8430656933</v>
      </c>
      <c r="U51" s="2">
        <f>acquisition!Y51/acquisition!$O51</f>
        <v>332758.74087591242</v>
      </c>
      <c r="V51" s="2">
        <f>acquisition!Z51/acquisition!$O51</f>
        <v>100196.49635036496</v>
      </c>
      <c r="W51" s="2">
        <f>acquisition!AA51/acquisition!$O51</f>
        <v>135196.64233576643</v>
      </c>
      <c r="AD51" s="2">
        <f>acquisition!AH51/acquisition!$O51</f>
        <v>93076.368613138678</v>
      </c>
      <c r="AE51" s="2">
        <f>acquisition!AI51/acquisition!$O51</f>
        <v>36973.193430656931</v>
      </c>
      <c r="AF51" s="2">
        <f>acquisition!AJ51/acquisition!$O51</f>
        <v>18872.627737226278</v>
      </c>
      <c r="AG51" s="2">
        <f>acquisition!AK51/acquisition!$O51</f>
        <v>1641146.5510948903</v>
      </c>
    </row>
    <row r="52" spans="1:33" x14ac:dyDescent="0.2">
      <c r="A52" t="s">
        <v>61</v>
      </c>
      <c r="B52" t="str">
        <f>acquisition!B52</f>
        <v>TH212-03</v>
      </c>
      <c r="C52" t="str">
        <f>acquisition!C52</f>
        <v>B6 x 129 F1</v>
      </c>
      <c r="D52" t="str">
        <f>acquisition!D52</f>
        <v>F</v>
      </c>
      <c r="E52" s="1">
        <f>acquisition!E52</f>
        <v>42562</v>
      </c>
      <c r="F52" s="1">
        <f>acquisition!F52</f>
        <v>42572</v>
      </c>
      <c r="G52">
        <f>acquisition!G52</f>
        <v>10</v>
      </c>
      <c r="H52" s="4">
        <f>acquisition!H52</f>
        <v>1.4285714285714286</v>
      </c>
      <c r="J52" t="str">
        <f>acquisition!J52</f>
        <v>TH</v>
      </c>
      <c r="K52" s="2">
        <f>acquisition!M52</f>
        <v>45360000</v>
      </c>
      <c r="L52" s="2">
        <f>acquisition!P52/acquisition!$O52</f>
        <v>56409.230769230766</v>
      </c>
      <c r="M52" s="2">
        <f>acquisition!Q52/acquisition!$O52</f>
        <v>27830.76923076923</v>
      </c>
      <c r="N52" s="2">
        <f>acquisition!R52/acquisition!$O52</f>
        <v>375341.53846153844</v>
      </c>
      <c r="O52" s="2">
        <f>acquisition!S52/acquisition!$O52</f>
        <v>676329.23076923075</v>
      </c>
      <c r="P52" s="2">
        <f>acquisition!T52/acquisition!$O52</f>
        <v>394200</v>
      </c>
      <c r="Q52" s="2">
        <f>acquisition!U52/acquisition!$O52</f>
        <v>36969230.769230768</v>
      </c>
      <c r="R52" s="2">
        <f>acquisition!V52/acquisition!$O52</f>
        <v>1166233.8461538462</v>
      </c>
      <c r="S52" s="2">
        <f>acquisition!W52/acquisition!$O52</f>
        <v>135166.15384615384</v>
      </c>
      <c r="T52" s="2">
        <f>acquisition!X52/acquisition!$O52</f>
        <v>1485498.4615384615</v>
      </c>
      <c r="U52" s="2">
        <f>acquisition!Y52/acquisition!$O52</f>
        <v>341944.61538461538</v>
      </c>
      <c r="V52" s="2">
        <f>acquisition!Z52/acquisition!$O52</f>
        <v>117470.76923076923</v>
      </c>
      <c r="W52" s="2">
        <f>acquisition!AA52/acquisition!$O52</f>
        <v>128353.84615384616</v>
      </c>
      <c r="AD52" s="2">
        <f>acquisition!AH52/acquisition!$O52</f>
        <v>98861.538461538468</v>
      </c>
      <c r="AE52" s="2">
        <f>acquisition!AI52/acquisition!$O52</f>
        <v>42369.230769230766</v>
      </c>
      <c r="AF52" s="2">
        <f>acquisition!AJ52/acquisition!$O52</f>
        <v>16116.923076923076</v>
      </c>
      <c r="AG52" s="2">
        <f>acquisition!AK52/acquisition!$O52</f>
        <v>1883520</v>
      </c>
    </row>
    <row r="53" spans="1:33" x14ac:dyDescent="0.2">
      <c r="A53" t="s">
        <v>61</v>
      </c>
      <c r="B53" t="str">
        <f>acquisition!B53</f>
        <v>TH212-04</v>
      </c>
      <c r="C53" t="str">
        <f>acquisition!C53</f>
        <v>B6 x 129 F1</v>
      </c>
      <c r="D53" t="str">
        <f>acquisition!D53</f>
        <v>F</v>
      </c>
      <c r="E53" s="1">
        <f>acquisition!E53</f>
        <v>42562</v>
      </c>
      <c r="F53" s="1">
        <f>acquisition!F53</f>
        <v>42572</v>
      </c>
      <c r="G53">
        <f>acquisition!G53</f>
        <v>10</v>
      </c>
      <c r="H53" s="4">
        <f>acquisition!H53</f>
        <v>1.4285714285714286</v>
      </c>
      <c r="J53" t="str">
        <f>acquisition!J53</f>
        <v>TH</v>
      </c>
      <c r="K53" s="2">
        <f>acquisition!M53</f>
        <v>49230000</v>
      </c>
      <c r="L53" s="2">
        <f>acquisition!P53/acquisition!$O53</f>
        <v>70756.771217712172</v>
      </c>
      <c r="M53" s="2">
        <f>acquisition!Q53/acquisition!$O53</f>
        <v>49956.642066420667</v>
      </c>
      <c r="N53" s="2">
        <f>acquisition!R53/acquisition!$O53</f>
        <v>299467.36162361625</v>
      </c>
      <c r="O53" s="2">
        <f>acquisition!S53/acquisition!$O53</f>
        <v>929647.69372693729</v>
      </c>
      <c r="P53" s="2">
        <f>acquisition!T53/acquisition!$O53</f>
        <v>154320.60885608857</v>
      </c>
      <c r="Q53" s="2">
        <f>acquisition!U53/acquisition!$O53</f>
        <v>40782785.97785978</v>
      </c>
      <c r="R53" s="2">
        <f>acquisition!V53/acquisition!$O53</f>
        <v>746079.74169741699</v>
      </c>
      <c r="S53" s="2">
        <f>acquisition!W53/acquisition!$O53</f>
        <v>100094.94464944649</v>
      </c>
      <c r="T53" s="2">
        <f>acquisition!X53/acquisition!$O53</f>
        <v>1355096.6236162363</v>
      </c>
      <c r="U53" s="2">
        <f>acquisition!Y53/acquisition!$O53</f>
        <v>329895.49815498153</v>
      </c>
      <c r="V53" s="2">
        <f>acquisition!Z53/acquisition!$O53</f>
        <v>77478.210332103321</v>
      </c>
      <c r="W53" s="2">
        <f>acquisition!AA53/acquisition!$O53</f>
        <v>87287.878228782283</v>
      </c>
      <c r="AD53" s="2">
        <f>acquisition!AH53/acquisition!$O53</f>
        <v>109450.46125461254</v>
      </c>
      <c r="AE53" s="2">
        <f>acquisition!AI53/acquisition!$O53</f>
        <v>32426.402214022142</v>
      </c>
      <c r="AF53" s="2">
        <f>acquisition!AJ53/acquisition!$O53</f>
        <v>16894.428044280445</v>
      </c>
      <c r="AG53" s="2">
        <f>acquisition!AK53/acquisition!$O53</f>
        <v>1738491.1439114392</v>
      </c>
    </row>
    <row r="54" spans="1:33" x14ac:dyDescent="0.2">
      <c r="A54" t="s">
        <v>61</v>
      </c>
      <c r="B54" t="str">
        <f>acquisition!B54</f>
        <v>TH212-05</v>
      </c>
      <c r="C54" t="str">
        <f>acquisition!C54</f>
        <v>C57BL6</v>
      </c>
      <c r="D54" t="str">
        <f>acquisition!D54</f>
        <v>F</v>
      </c>
      <c r="E54" s="1">
        <f>acquisition!E54</f>
        <v>42557</v>
      </c>
      <c r="F54" s="1">
        <f>acquisition!F54</f>
        <v>42572</v>
      </c>
      <c r="G54">
        <f>acquisition!G54</f>
        <v>15</v>
      </c>
      <c r="H54" s="4">
        <f>acquisition!H54</f>
        <v>2.1428571428571428</v>
      </c>
      <c r="J54" t="str">
        <f>acquisition!J54</f>
        <v>TH</v>
      </c>
      <c r="K54" s="2">
        <f>acquisition!M54</f>
        <v>102930000</v>
      </c>
      <c r="L54" s="2">
        <f>acquisition!P54/acquisition!$O54</f>
        <v>99082.149532710289</v>
      </c>
      <c r="M54" s="2">
        <f>acquisition!Q54/acquisition!$O54</f>
        <v>108701.77570093458</v>
      </c>
      <c r="N54" s="2">
        <f>acquisition!R54/acquisition!$O54</f>
        <v>842679.25233644864</v>
      </c>
      <c r="O54" s="2">
        <f>acquisition!S54/acquisition!$O54</f>
        <v>2071875.0841121497</v>
      </c>
      <c r="P54" s="2">
        <f>acquisition!T54/acquisition!$O54</f>
        <v>363621.86915887852</v>
      </c>
      <c r="Q54" s="2">
        <f>acquisition!U54/acquisition!$O54</f>
        <v>83498355.140186921</v>
      </c>
      <c r="R54" s="2">
        <f>acquisition!V54/acquisition!$O54</f>
        <v>2543429.1588785048</v>
      </c>
      <c r="S54" s="2">
        <f>acquisition!W54/acquisition!$O54</f>
        <v>266463.6448598131</v>
      </c>
      <c r="T54" s="2">
        <f>acquisition!X54/acquisition!$O54</f>
        <v>3120799.1214953274</v>
      </c>
      <c r="U54" s="2">
        <f>acquisition!Y54/acquisition!$O54</f>
        <v>583911.30841121497</v>
      </c>
      <c r="V54" s="2">
        <f>acquisition!Z54/acquisition!$O54</f>
        <v>340342.37383177574</v>
      </c>
      <c r="W54" s="2">
        <f>acquisition!AA54/acquisition!$O54</f>
        <v>266271.25233644858</v>
      </c>
      <c r="AD54" s="2">
        <f>acquisition!AH54/acquisition!$O54</f>
        <v>178732.65420560748</v>
      </c>
      <c r="AE54" s="2">
        <f>acquisition!AI54/acquisition!$O54</f>
        <v>111972.44859813084</v>
      </c>
      <c r="AF54" s="2">
        <f>acquisition!AJ54/acquisition!$O54</f>
        <v>48675.308411214959</v>
      </c>
      <c r="AG54" s="2">
        <f>acquisition!AK54/acquisition!$O54</f>
        <v>3855161.3831775701</v>
      </c>
    </row>
    <row r="55" spans="1:33" x14ac:dyDescent="0.2">
      <c r="A55" t="s">
        <v>61</v>
      </c>
      <c r="B55" t="str">
        <f>acquisition!B55</f>
        <v>TH212-06</v>
      </c>
      <c r="C55" t="str">
        <f>acquisition!C55</f>
        <v>C57BL6</v>
      </c>
      <c r="D55" t="str">
        <f>acquisition!D55</f>
        <v>M</v>
      </c>
      <c r="E55" s="1">
        <f>acquisition!E55</f>
        <v>42557</v>
      </c>
      <c r="F55" s="1">
        <f>acquisition!F55</f>
        <v>42572</v>
      </c>
      <c r="G55">
        <f>acquisition!G55</f>
        <v>15</v>
      </c>
      <c r="H55" s="4">
        <f>acquisition!H55</f>
        <v>2.1428571428571428</v>
      </c>
      <c r="J55" t="str">
        <f>acquisition!J55</f>
        <v>TH</v>
      </c>
      <c r="K55" s="2">
        <f>acquisition!M55</f>
        <v>80850000</v>
      </c>
      <c r="L55" s="2">
        <f>acquisition!P55/acquisition!$O55</f>
        <v>85875.411334552104</v>
      </c>
      <c r="M55" s="2">
        <f>acquisition!Q55/acquisition!$O55</f>
        <v>83953.930530164536</v>
      </c>
      <c r="N55" s="2">
        <f>acquisition!R55/acquisition!$O55</f>
        <v>764453.74771480809</v>
      </c>
      <c r="O55" s="2">
        <f>acquisition!S55/acquisition!$O55</f>
        <v>2062931.352833638</v>
      </c>
      <c r="P55" s="2">
        <f>acquisition!T55/acquisition!$O55</f>
        <v>247131.99268738573</v>
      </c>
      <c r="Q55" s="2">
        <f>acquisition!U55/acquisition!$O55</f>
        <v>62817641.681901284</v>
      </c>
      <c r="R55" s="2">
        <f>acquisition!V55/acquisition!$O55</f>
        <v>2031005.21023766</v>
      </c>
      <c r="S55" s="2">
        <f>acquisition!W55/acquisition!$O55</f>
        <v>286300.63985374774</v>
      </c>
      <c r="T55" s="2">
        <f>acquisition!X55/acquisition!$O55</f>
        <v>2779052.4680073126</v>
      </c>
      <c r="U55" s="2">
        <f>acquisition!Y55/acquisition!$O55</f>
        <v>774061.15173674584</v>
      </c>
      <c r="V55" s="2">
        <f>acquisition!Z55/acquisition!$O55</f>
        <v>350891.95612431446</v>
      </c>
      <c r="W55" s="2">
        <f>acquisition!AA55/acquisition!$O55</f>
        <v>306254.47897623398</v>
      </c>
      <c r="AD55" s="2">
        <f>acquisition!AH55/acquisition!$O55</f>
        <v>211658.50091407678</v>
      </c>
      <c r="AE55" s="2">
        <f>acquisition!AI55/acquisition!$O55</f>
        <v>102429.70749542961</v>
      </c>
      <c r="AF55" s="2">
        <f>acquisition!AJ55/acquisition!$O55</f>
        <v>48923.857404021939</v>
      </c>
      <c r="AG55" s="2">
        <f>acquisition!AK55/acquisition!$O55</f>
        <v>3765511.1517367461</v>
      </c>
    </row>
    <row r="56" spans="1:33" x14ac:dyDescent="0.2">
      <c r="A56" t="s">
        <v>61</v>
      </c>
      <c r="B56" t="str">
        <f>acquisition!B56</f>
        <v>TH212-07</v>
      </c>
      <c r="C56" t="str">
        <f>acquisition!C56</f>
        <v>C57BL6</v>
      </c>
      <c r="D56" t="str">
        <f>acquisition!D56</f>
        <v>M</v>
      </c>
      <c r="E56" s="1">
        <f>acquisition!E56</f>
        <v>42493</v>
      </c>
      <c r="F56" s="1">
        <f>acquisition!F56</f>
        <v>42572</v>
      </c>
      <c r="G56">
        <f>acquisition!G56</f>
        <v>79</v>
      </c>
      <c r="H56" s="4">
        <f>acquisition!H56</f>
        <v>11.285714285714286</v>
      </c>
      <c r="J56" t="str">
        <f>acquisition!J56</f>
        <v>TH</v>
      </c>
      <c r="K56" s="2">
        <f>acquisition!M56</f>
        <v>83670000</v>
      </c>
      <c r="L56" s="2">
        <f>acquisition!P56/acquisition!$O56</f>
        <v>107617.95053003533</v>
      </c>
      <c r="M56" s="2">
        <f>acquisition!Q56/acquisition!$O56</f>
        <v>43313.268551236753</v>
      </c>
      <c r="N56" s="2">
        <f>acquisition!R56/acquisition!$O56</f>
        <v>695229.69964664313</v>
      </c>
      <c r="O56" s="2">
        <f>acquisition!S56/acquisition!$O56</f>
        <v>1128510.2120141343</v>
      </c>
      <c r="P56" s="2">
        <f>acquisition!T56/acquisition!$O56</f>
        <v>396028.1448763251</v>
      </c>
      <c r="Q56" s="2">
        <f>acquisition!U56/acquisition!$O56</f>
        <v>67409045.936395764</v>
      </c>
      <c r="R56" s="2">
        <f>acquisition!V56/acquisition!$O56</f>
        <v>2009262.6148409895</v>
      </c>
      <c r="S56" s="2">
        <f>acquisition!W56/acquisition!$O56</f>
        <v>253966.53710247349</v>
      </c>
      <c r="T56" s="2">
        <f>acquisition!X56/acquisition!$O56</f>
        <v>2380899.3286219081</v>
      </c>
      <c r="U56" s="2">
        <f>acquisition!Y56/acquisition!$O56</f>
        <v>1103083.9929328621</v>
      </c>
      <c r="V56" s="2">
        <f>acquisition!Z56/acquisition!$O56</f>
        <v>315019.02826855122</v>
      </c>
      <c r="W56" s="2">
        <f>acquisition!AA56/acquisition!$O56</f>
        <v>363801.89045936399</v>
      </c>
      <c r="AD56" s="2">
        <f>acquisition!AH56/acquisition!$O56</f>
        <v>97861.378091872786</v>
      </c>
      <c r="AE56" s="2">
        <f>acquisition!AI56/acquisition!$O56</f>
        <v>81009.11660777386</v>
      </c>
      <c r="AF56" s="2">
        <f>acquisition!AJ56/acquisition!$O56</f>
        <v>26313.180212014136</v>
      </c>
      <c r="AG56" s="2">
        <f>acquisition!AK56/acquisition!$O56</f>
        <v>3662262.5088339224</v>
      </c>
    </row>
    <row r="57" spans="1:33" x14ac:dyDescent="0.2">
      <c r="A57" t="s">
        <v>61</v>
      </c>
      <c r="B57" t="str">
        <f>acquisition!B57</f>
        <v>TH212-01</v>
      </c>
      <c r="C57" t="str">
        <f>acquisition!C57</f>
        <v>TAS TPM x C57BL6</v>
      </c>
      <c r="D57" t="str">
        <f>acquisition!D57</f>
        <v>F</v>
      </c>
      <c r="E57" s="1">
        <f>acquisition!E57</f>
        <v>42567</v>
      </c>
      <c r="F57" s="1">
        <f>acquisition!F57</f>
        <v>42572</v>
      </c>
      <c r="G57">
        <f>acquisition!G57</f>
        <v>5</v>
      </c>
      <c r="H57" s="4">
        <f>acquisition!H57</f>
        <v>0.7142857142857143</v>
      </c>
      <c r="J57" t="str">
        <f>acquisition!J57</f>
        <v>SP</v>
      </c>
      <c r="K57" s="2">
        <f>acquisition!M57</f>
        <v>35940000</v>
      </c>
      <c r="X57" s="2">
        <f>acquisition!AB57/acquisition!$O57</f>
        <v>1070825.8565737051</v>
      </c>
      <c r="Y57" s="2">
        <f>acquisition!AC57/acquisition!$O57</f>
        <v>30928.446215139444</v>
      </c>
      <c r="Z57" s="2">
        <f>acquisition!AD57/acquisition!$O57</f>
        <v>6228.6454183266933</v>
      </c>
      <c r="AA57" s="2">
        <f>acquisition!AE57/acquisition!$O57</f>
        <v>436649.52191235061</v>
      </c>
      <c r="AB57" s="2">
        <f>acquisition!AF57/acquisition!$O57</f>
        <v>3579.6812749003984</v>
      </c>
      <c r="AC57" s="2">
        <f>acquisition!AG57/acquisition!$O57</f>
        <v>20690.557768924304</v>
      </c>
      <c r="AD57" s="2">
        <f>acquisition!AH57/acquisition!$O57</f>
        <v>93572.868525896411</v>
      </c>
      <c r="AE57" s="2">
        <f>acquisition!AI57/acquisition!$O57</f>
        <v>24198.645418326694</v>
      </c>
      <c r="AF57" s="2">
        <f>acquisition!AJ57/acquisition!$O57</f>
        <v>7230.9561752988047</v>
      </c>
      <c r="AG57" s="2">
        <f>acquisition!AK57/acquisition!$O57</f>
        <v>1138982.9880478089</v>
      </c>
    </row>
    <row r="58" spans="1:33" x14ac:dyDescent="0.2">
      <c r="A58" t="s">
        <v>61</v>
      </c>
      <c r="B58" t="str">
        <f>acquisition!B58</f>
        <v>TH212-02</v>
      </c>
      <c r="C58" t="str">
        <f>acquisition!C58</f>
        <v>B6 x 129 F1</v>
      </c>
      <c r="D58" t="str">
        <f>acquisition!D58</f>
        <v>F</v>
      </c>
      <c r="E58" s="1">
        <f>acquisition!E58</f>
        <v>42562</v>
      </c>
      <c r="F58" s="1">
        <f>acquisition!F58</f>
        <v>42572</v>
      </c>
      <c r="G58">
        <f>acquisition!G58</f>
        <v>10</v>
      </c>
      <c r="H58" s="4">
        <f>acquisition!H58</f>
        <v>1.4285714285714286</v>
      </c>
      <c r="J58" t="str">
        <f>acquisition!J58</f>
        <v>SP</v>
      </c>
      <c r="K58" s="2">
        <f>acquisition!M58</f>
        <v>28251000</v>
      </c>
      <c r="X58" s="2">
        <f>acquisition!AB58/acquisition!$O58</f>
        <v>1077098.0853658537</v>
      </c>
      <c r="Y58" s="2">
        <f>acquisition!AC58/acquisition!$O58</f>
        <v>28308.420731707316</v>
      </c>
      <c r="Z58" s="2">
        <f>acquisition!AD58/acquisition!$O58</f>
        <v>7924.0609756097556</v>
      </c>
      <c r="AA58" s="2">
        <f>acquisition!AE58/acquisition!$O58</f>
        <v>472917.14634146338</v>
      </c>
      <c r="AB58" s="2">
        <f>acquisition!AF58/acquisition!$O58</f>
        <v>3272.981707317073</v>
      </c>
      <c r="AC58" s="2">
        <f>acquisition!AG58/acquisition!$O58</f>
        <v>35141.487804878045</v>
      </c>
      <c r="AD58" s="2">
        <f>acquisition!AH58/acquisition!$O58</f>
        <v>92389.957317073175</v>
      </c>
      <c r="AE58" s="2">
        <f>acquisition!AI58/acquisition!$O58</f>
        <v>28193.57926829268</v>
      </c>
      <c r="AF58" s="2">
        <f>acquisition!AJ58/acquisition!$O58</f>
        <v>9417</v>
      </c>
      <c r="AG58" s="2">
        <f>acquisition!AK58/acquisition!$O58</f>
        <v>1145371.3353658535</v>
      </c>
    </row>
    <row r="59" spans="1:33" x14ac:dyDescent="0.2">
      <c r="A59" t="s">
        <v>61</v>
      </c>
      <c r="B59" t="str">
        <f>acquisition!B59</f>
        <v>TH212-03</v>
      </c>
      <c r="C59" t="str">
        <f>acquisition!C59</f>
        <v>B6 x 129 F1</v>
      </c>
      <c r="D59" t="str">
        <f>acquisition!D59</f>
        <v>F</v>
      </c>
      <c r="E59" s="1">
        <f>acquisition!E59</f>
        <v>42562</v>
      </c>
      <c r="F59" s="1">
        <f>acquisition!F59</f>
        <v>42572</v>
      </c>
      <c r="G59">
        <f>acquisition!G59</f>
        <v>10</v>
      </c>
      <c r="H59" s="4">
        <f>acquisition!H59</f>
        <v>1.4285714285714286</v>
      </c>
      <c r="J59" t="str">
        <f>acquisition!J59</f>
        <v>SP</v>
      </c>
      <c r="K59" s="2">
        <f>acquisition!M59</f>
        <v>24405000</v>
      </c>
      <c r="X59" s="2">
        <f>acquisition!AB59/acquisition!$O59</f>
        <v>1048366.9325153375</v>
      </c>
      <c r="Y59" s="2">
        <f>acquisition!AC59/acquisition!$O59</f>
        <v>34236.871165644174</v>
      </c>
      <c r="Z59" s="2">
        <f>acquisition!AD59/acquisition!$O59</f>
        <v>5390.0613496932519</v>
      </c>
      <c r="AA59" s="2">
        <f>acquisition!AE59/acquisition!$O59</f>
        <v>363429.8773006135</v>
      </c>
      <c r="AB59" s="2">
        <f>acquisition!AF59/acquisition!$O59</f>
        <v>948.25153374233128</v>
      </c>
      <c r="AC59" s="2">
        <f>acquisition!AG59/acquisition!$O59</f>
        <v>15172.0245398773</v>
      </c>
      <c r="AD59" s="2">
        <f>acquisition!AH59/acquisition!$O59</f>
        <v>64281.472392638039</v>
      </c>
      <c r="AE59" s="2">
        <f>acquisition!AI59/acquisition!$O59</f>
        <v>46264.693251533747</v>
      </c>
      <c r="AF59" s="2">
        <f>acquisition!AJ59/acquisition!$O59</f>
        <v>12377.177914110431</v>
      </c>
      <c r="AG59" s="2">
        <f>acquisition!AK59/acquisition!$O59</f>
        <v>1115393.3435582824</v>
      </c>
    </row>
    <row r="60" spans="1:33" x14ac:dyDescent="0.2">
      <c r="A60" t="s">
        <v>61</v>
      </c>
      <c r="B60" t="str">
        <f>acquisition!B60</f>
        <v>TH212-04</v>
      </c>
      <c r="C60" t="str">
        <f>acquisition!C60</f>
        <v>B6 x 129 F1</v>
      </c>
      <c r="D60" t="str">
        <f>acquisition!D60</f>
        <v>F</v>
      </c>
      <c r="E60" s="1">
        <f>acquisition!E60</f>
        <v>42562</v>
      </c>
      <c r="F60" s="1">
        <f>acquisition!F60</f>
        <v>42572</v>
      </c>
      <c r="G60">
        <f>acquisition!G60</f>
        <v>10</v>
      </c>
      <c r="H60" s="4">
        <f>acquisition!H60</f>
        <v>1.4285714285714286</v>
      </c>
      <c r="J60" t="str">
        <f>acquisition!J60</f>
        <v>SP</v>
      </c>
      <c r="K60" s="2">
        <f>acquisition!M60</f>
        <v>44460000</v>
      </c>
      <c r="X60" s="2">
        <f>acquisition!AB60/acquisition!$O60</f>
        <v>2099750.1265822784</v>
      </c>
      <c r="Y60" s="2">
        <f>acquisition!AC60/acquisition!$O60</f>
        <v>67083.9493670886</v>
      </c>
      <c r="Z60" s="2">
        <f>acquisition!AD60/acquisition!$O60</f>
        <v>14857.518987341771</v>
      </c>
      <c r="AA60" s="2">
        <f>acquisition!AE60/acquisition!$O60</f>
        <v>764486.8860759493</v>
      </c>
      <c r="AB60" s="2">
        <f>acquisition!AF60/acquisition!$O60</f>
        <v>6865.9746835443029</v>
      </c>
      <c r="AC60" s="2">
        <f>acquisition!AG60/acquisition!$O60</f>
        <v>176151.64556962025</v>
      </c>
      <c r="AD60" s="2">
        <f>acquisition!AH60/acquisition!$O60</f>
        <v>207104.81012658228</v>
      </c>
      <c r="AE60" s="2">
        <f>acquisition!AI60/acquisition!$O60</f>
        <v>31403.392405063289</v>
      </c>
      <c r="AF60" s="2">
        <f>acquisition!AJ60/acquisition!$O60</f>
        <v>9567.3417721518981</v>
      </c>
      <c r="AG60" s="2">
        <f>acquisition!AK60/acquisition!$O60</f>
        <v>2234593.3670886075</v>
      </c>
    </row>
    <row r="61" spans="1:33" x14ac:dyDescent="0.2">
      <c r="A61" t="s">
        <v>61</v>
      </c>
      <c r="B61" t="str">
        <f>acquisition!B61</f>
        <v>TH212-05</v>
      </c>
      <c r="C61" t="str">
        <f>acquisition!C61</f>
        <v>C57BL6</v>
      </c>
      <c r="D61" t="str">
        <f>acquisition!D61</f>
        <v>F</v>
      </c>
      <c r="E61" s="1">
        <f>acquisition!E61</f>
        <v>42557</v>
      </c>
      <c r="F61" s="1">
        <f>acquisition!F61</f>
        <v>42572</v>
      </c>
      <c r="G61">
        <f>acquisition!G61</f>
        <v>15</v>
      </c>
      <c r="H61" s="4">
        <f>acquisition!H61</f>
        <v>2.1428571428571428</v>
      </c>
      <c r="J61" t="str">
        <f>acquisition!J61</f>
        <v>SP</v>
      </c>
      <c r="K61" s="2">
        <f>acquisition!M61</f>
        <v>60960000</v>
      </c>
      <c r="X61" s="2">
        <f>acquisition!AB61/acquisition!$O61</f>
        <v>3792257.910447761</v>
      </c>
      <c r="Y61" s="2">
        <f>acquisition!AC61/acquisition!$O61</f>
        <v>307347.58208955219</v>
      </c>
      <c r="Z61" s="2">
        <f>acquisition!AD61/acquisition!$O61</f>
        <v>37667.820895522389</v>
      </c>
      <c r="AA61" s="2">
        <f>acquisition!AE61/acquisition!$O61</f>
        <v>1793315.8208955224</v>
      </c>
      <c r="AB61" s="2">
        <f>acquisition!AF61/acquisition!$O61</f>
        <v>34574.32835820895</v>
      </c>
      <c r="AC61" s="2">
        <f>acquisition!AG61/acquisition!$O61</f>
        <v>519615.76119402982</v>
      </c>
      <c r="AD61" s="2">
        <f>acquisition!AH61/acquisition!$O61</f>
        <v>201622.92537313432</v>
      </c>
      <c r="AE61" s="2">
        <f>acquisition!AI61/acquisition!$O61</f>
        <v>220911.76119402982</v>
      </c>
      <c r="AF61" s="2">
        <f>acquisition!AJ61/acquisition!$O61</f>
        <v>76245.492537313432</v>
      </c>
      <c r="AG61" s="2">
        <f>acquisition!AK61/acquisition!$O61</f>
        <v>4224255.0447761193</v>
      </c>
    </row>
    <row r="62" spans="1:33" x14ac:dyDescent="0.2">
      <c r="A62" t="s">
        <v>61</v>
      </c>
      <c r="B62" t="str">
        <f>acquisition!B62</f>
        <v>TH212-06</v>
      </c>
      <c r="C62" t="str">
        <f>acquisition!C62</f>
        <v>C57BL6</v>
      </c>
      <c r="D62" t="str">
        <f>acquisition!D62</f>
        <v>M</v>
      </c>
      <c r="E62" s="1">
        <f>acquisition!E62</f>
        <v>42557</v>
      </c>
      <c r="F62" s="1">
        <f>acquisition!F62</f>
        <v>42572</v>
      </c>
      <c r="G62">
        <f>acquisition!G62</f>
        <v>15</v>
      </c>
      <c r="H62" s="4">
        <f>acquisition!H62</f>
        <v>2.1428571428571428</v>
      </c>
      <c r="J62" t="str">
        <f>acquisition!J62</f>
        <v>SP</v>
      </c>
      <c r="K62" s="2">
        <f>acquisition!M62</f>
        <v>70260000</v>
      </c>
      <c r="X62" s="2">
        <f>acquisition!AB62/acquisition!$O62</f>
        <v>3828743.3198380563</v>
      </c>
      <c r="Y62" s="2">
        <f>acquisition!AC62/acquisition!$O62</f>
        <v>267386.23481781373</v>
      </c>
      <c r="Z62" s="2">
        <f>acquisition!AD62/acquisition!$O62</f>
        <v>33186.234817813762</v>
      </c>
      <c r="AA62" s="2">
        <f>acquisition!AE62/acquisition!$O62</f>
        <v>1807511.9838056678</v>
      </c>
      <c r="AB62" s="2">
        <f>acquisition!AF62/acquisition!$O62</f>
        <v>27023.076923076922</v>
      </c>
      <c r="AC62" s="2">
        <f>acquisition!AG62/acquisition!$O62</f>
        <v>550322.59109311737</v>
      </c>
      <c r="AD62" s="2">
        <f>acquisition!AH62/acquisition!$O62</f>
        <v>158156.11336032388</v>
      </c>
      <c r="AE62" s="2">
        <f>acquisition!AI62/acquisition!$O62</f>
        <v>295073.03643724695</v>
      </c>
      <c r="AF62" s="2">
        <f>acquisition!AJ62/acquisition!$O62</f>
        <v>95860.809716599179</v>
      </c>
      <c r="AG62" s="2">
        <f>acquisition!AK62/acquisition!$O62</f>
        <v>4207066.3967611333</v>
      </c>
    </row>
    <row r="63" spans="1:33" x14ac:dyDescent="0.2">
      <c r="A63" t="s">
        <v>61</v>
      </c>
      <c r="B63" t="str">
        <f>acquisition!B63</f>
        <v>TH212-07</v>
      </c>
      <c r="C63" t="str">
        <f>acquisition!C63</f>
        <v>C57BL6</v>
      </c>
      <c r="D63" t="str">
        <f>acquisition!D63</f>
        <v>M</v>
      </c>
      <c r="E63" s="1">
        <f>acquisition!E63</f>
        <v>42493</v>
      </c>
      <c r="F63" s="1">
        <f>acquisition!F63</f>
        <v>42572</v>
      </c>
      <c r="G63">
        <f>acquisition!G63</f>
        <v>79</v>
      </c>
      <c r="H63" s="4">
        <f>acquisition!H63</f>
        <v>11.285714285714286</v>
      </c>
      <c r="J63" t="str">
        <f>acquisition!J63</f>
        <v>SP</v>
      </c>
      <c r="K63" s="2">
        <f>acquisition!M63</f>
        <v>98640000.000000015</v>
      </c>
      <c r="X63" s="2">
        <f>acquisition!AB63/acquisition!$O63</f>
        <v>8055002.1818181835</v>
      </c>
      <c r="Y63" s="2">
        <f>acquisition!AC63/acquisition!$O63</f>
        <v>901210.90909090929</v>
      </c>
      <c r="Z63" s="2">
        <f>acquisition!AD63/acquisition!$O63</f>
        <v>70990.909090909103</v>
      </c>
      <c r="AA63" s="2">
        <f>acquisition!AE63/acquisition!$O63</f>
        <v>9444780.0000000019</v>
      </c>
      <c r="AB63" s="2">
        <f>acquisition!AF63/acquisition!$O63</f>
        <v>69346.909090909103</v>
      </c>
      <c r="AC63" s="2">
        <f>acquisition!AG63/acquisition!$O63</f>
        <v>982962.54545454565</v>
      </c>
      <c r="AD63" s="2">
        <f>acquisition!AH63/acquisition!$O63</f>
        <v>183231.27272727276</v>
      </c>
      <c r="AE63" s="2">
        <f>acquisition!AI63/acquisition!$O63</f>
        <v>856822.90909090929</v>
      </c>
      <c r="AF63" s="2">
        <f>acquisition!AJ63/acquisition!$O63</f>
        <v>239426.18181818185</v>
      </c>
      <c r="AG63" s="2">
        <f>acquisition!AK63/acquisition!$O63</f>
        <v>9278437.0909090918</v>
      </c>
    </row>
    <row r="64" spans="1:33" x14ac:dyDescent="0.2">
      <c r="A64" t="s">
        <v>61</v>
      </c>
      <c r="B64" t="str">
        <f>acquisition!B64</f>
        <v>TH212-01</v>
      </c>
      <c r="C64" t="str">
        <f>acquisition!C64</f>
        <v>TAS TPM x C57BL6</v>
      </c>
      <c r="D64" t="str">
        <f>acquisition!D64</f>
        <v>F</v>
      </c>
      <c r="E64" s="1">
        <f>acquisition!E64</f>
        <v>42567</v>
      </c>
      <c r="F64" s="1">
        <f>acquisition!F64</f>
        <v>42572</v>
      </c>
      <c r="G64">
        <f>acquisition!G64</f>
        <v>5</v>
      </c>
      <c r="H64" s="4">
        <f>acquisition!H64</f>
        <v>0.7142857142857143</v>
      </c>
      <c r="J64" t="str">
        <f>acquisition!J64</f>
        <v>LN</v>
      </c>
      <c r="K64" s="2">
        <f>acquisition!M64</f>
        <v>4350000</v>
      </c>
      <c r="X64" s="2">
        <f>acquisition!AB64/acquisition!$O64</f>
        <v>1502051.2820512822</v>
      </c>
      <c r="Y64" s="2">
        <f>acquisition!AC64/acquisition!$O64</f>
        <v>11741.282051282053</v>
      </c>
      <c r="Z64" s="2">
        <f>acquisition!AD64/acquisition!$O64</f>
        <v>8752.0512820512831</v>
      </c>
      <c r="AA64" s="2">
        <f>acquisition!AE64/acquisition!$O64</f>
        <v>803076.92307692312</v>
      </c>
      <c r="AB64" s="2">
        <f>acquisition!AF64/acquisition!$O64</f>
        <v>364.35897435897436</v>
      </c>
      <c r="AC64" s="2">
        <f>acquisition!AG64/acquisition!$O64</f>
        <v>32747.692307692309</v>
      </c>
      <c r="AD64" s="2">
        <f>acquisition!AH64/acquisition!$O64</f>
        <v>26449.48717948718</v>
      </c>
      <c r="AE64" s="2">
        <f>acquisition!AI64/acquisition!$O64</f>
        <v>125599.74358974359</v>
      </c>
      <c r="AF64" s="2">
        <f>acquisition!AJ64/acquisition!$O64</f>
        <v>42585.384615384617</v>
      </c>
      <c r="AG64" s="2">
        <f>acquisition!AK64/acquisition!$O64</f>
        <v>1554102.5641025642</v>
      </c>
    </row>
    <row r="65" spans="1:33" x14ac:dyDescent="0.2">
      <c r="A65" t="s">
        <v>61</v>
      </c>
      <c r="B65" t="str">
        <f>acquisition!B65</f>
        <v>TH212-02</v>
      </c>
      <c r="C65" t="str">
        <f>acquisition!C65</f>
        <v>B6 x 129 F1</v>
      </c>
      <c r="D65" t="str">
        <f>acquisition!D65</f>
        <v>F</v>
      </c>
      <c r="E65" s="1">
        <f>acquisition!E65</f>
        <v>42562</v>
      </c>
      <c r="F65" s="1">
        <f>acquisition!F65</f>
        <v>42572</v>
      </c>
      <c r="G65">
        <f>acquisition!G65</f>
        <v>10</v>
      </c>
      <c r="H65" s="4">
        <f>acquisition!H65</f>
        <v>1.4285714285714286</v>
      </c>
      <c r="J65" t="str">
        <f>acquisition!J65</f>
        <v>LN</v>
      </c>
      <c r="K65" s="2">
        <f>acquisition!M65</f>
        <v>3612000</v>
      </c>
      <c r="X65" s="2">
        <f>acquisition!AB65/acquisition!$O65</f>
        <v>1169459.0163934426</v>
      </c>
      <c r="Y65" s="2">
        <f>acquisition!AC65/acquisition!$O65</f>
        <v>10125.442622950819</v>
      </c>
      <c r="Z65" s="2">
        <f>acquisition!AD65/acquisition!$O65</f>
        <v>8119.5983606557375</v>
      </c>
      <c r="AA65" s="2">
        <f>acquisition!AE65/acquisition!$O65</f>
        <v>679729.5491803278</v>
      </c>
      <c r="AB65" s="2">
        <f>acquisition!AF65/acquisition!$O65</f>
        <v>577.32786885245901</v>
      </c>
      <c r="AC65" s="2">
        <f>acquisition!AG65/acquisition!$O65</f>
        <v>40960.672131147541</v>
      </c>
      <c r="AD65" s="2">
        <f>acquisition!AH65/acquisition!$O65</f>
        <v>29976.639344262294</v>
      </c>
      <c r="AE65" s="2">
        <f>acquisition!AI65/acquisition!$O65</f>
        <v>97849.672131147541</v>
      </c>
      <c r="AF65" s="2">
        <f>acquisition!AJ65/acquisition!$O65</f>
        <v>23973.909836065573</v>
      </c>
      <c r="AG65" s="2">
        <f>acquisition!AK65/acquisition!$O65</f>
        <v>1206467.2131147541</v>
      </c>
    </row>
    <row r="66" spans="1:33" x14ac:dyDescent="0.2">
      <c r="A66" t="s">
        <v>61</v>
      </c>
      <c r="B66" t="str">
        <f>acquisition!B66</f>
        <v>TH212-03</v>
      </c>
      <c r="C66" t="str">
        <f>acquisition!C66</f>
        <v>B6 x 129 F1</v>
      </c>
      <c r="D66" t="str">
        <f>acquisition!D66</f>
        <v>F</v>
      </c>
      <c r="E66" s="1">
        <f>acquisition!E66</f>
        <v>42562</v>
      </c>
      <c r="F66" s="1">
        <f>acquisition!F66</f>
        <v>42572</v>
      </c>
      <c r="G66">
        <f>acquisition!G66</f>
        <v>10</v>
      </c>
      <c r="H66" s="4">
        <f>acquisition!H66</f>
        <v>1.4285714285714286</v>
      </c>
      <c r="J66" t="str">
        <f>acquisition!J66</f>
        <v>LN</v>
      </c>
      <c r="K66" s="2">
        <f>acquisition!M66</f>
        <v>4450000</v>
      </c>
      <c r="X66" s="2">
        <f>acquisition!AB66/acquisition!$O66</f>
        <v>1681949.1525423727</v>
      </c>
      <c r="Y66" s="2">
        <f>acquisition!AC66/acquisition!$O66</f>
        <v>15620.254237288134</v>
      </c>
      <c r="Z66" s="2">
        <f>acquisition!AD66/acquisition!$O66</f>
        <v>11087.288135593219</v>
      </c>
      <c r="AA66" s="2">
        <f>acquisition!AE66/acquisition!$O66</f>
        <v>889999.99999999988</v>
      </c>
      <c r="AB66" s="2">
        <f>acquisition!AF66/acquisition!$O66</f>
        <v>414.83050847457622</v>
      </c>
      <c r="AC66" s="2">
        <f>acquisition!AG66/acquisition!$O66</f>
        <v>35230.423728813555</v>
      </c>
      <c r="AD66" s="2">
        <f>acquisition!AH66/acquisition!$O66</f>
        <v>41219.067796610165</v>
      </c>
      <c r="AE66" s="2">
        <f>acquisition!AI66/acquisition!$O66</f>
        <v>123129.23728813558</v>
      </c>
      <c r="AF66" s="2">
        <f>acquisition!AJ66/acquisition!$O66</f>
        <v>31195.254237288133</v>
      </c>
      <c r="AG66" s="2">
        <f>acquisition!AK66/acquisition!$O66</f>
        <v>1742288.1355932201</v>
      </c>
    </row>
    <row r="67" spans="1:33" x14ac:dyDescent="0.2">
      <c r="A67" t="s">
        <v>61</v>
      </c>
      <c r="B67" t="str">
        <f>acquisition!B67</f>
        <v>TH212-04</v>
      </c>
      <c r="C67" t="str">
        <f>acquisition!C67</f>
        <v>B6 x 129 F1</v>
      </c>
      <c r="D67" t="str">
        <f>acquisition!D67</f>
        <v>F</v>
      </c>
      <c r="E67" s="1">
        <f>acquisition!E67</f>
        <v>42562</v>
      </c>
      <c r="F67" s="1">
        <f>acquisition!F67</f>
        <v>42572</v>
      </c>
      <c r="G67">
        <f>acquisition!G67</f>
        <v>10</v>
      </c>
      <c r="H67" s="4">
        <f>acquisition!H67</f>
        <v>1.4285714285714286</v>
      </c>
      <c r="J67" t="str">
        <f>acquisition!J67</f>
        <v>LN</v>
      </c>
      <c r="K67" s="2">
        <f>acquisition!M67</f>
        <v>3592000</v>
      </c>
      <c r="X67" s="2">
        <f>acquisition!AB67/acquisition!$O67</f>
        <v>1021991.6317991632</v>
      </c>
      <c r="Y67" s="2">
        <f>acquisition!AC67/acquisition!$O67</f>
        <v>12271.414225941424</v>
      </c>
      <c r="Z67" s="2">
        <f>acquisition!AD67/acquisition!$O67</f>
        <v>9791.5815899581594</v>
      </c>
      <c r="AA67" s="2">
        <f>acquisition!AE67/acquisition!$O67</f>
        <v>530563.94979079498</v>
      </c>
      <c r="AB67" s="2">
        <f>acquisition!AF67/acquisition!$O67</f>
        <v>405.79079497907952</v>
      </c>
      <c r="AC67" s="2">
        <f>acquisition!AG67/acquisition!$O67</f>
        <v>149248.35146443514</v>
      </c>
      <c r="AD67" s="2">
        <f>acquisition!AH67/acquisition!$O67</f>
        <v>23821.422594142259</v>
      </c>
      <c r="AE67" s="2">
        <f>acquisition!AI67/acquisition!$O67</f>
        <v>76626.828451882844</v>
      </c>
      <c r="AF67" s="2">
        <f>acquisition!AJ67/acquisition!$O67</f>
        <v>20041.55648535565</v>
      </c>
      <c r="AG67" s="2">
        <f>acquisition!AK67/acquisition!$O67</f>
        <v>1067079.4979079498</v>
      </c>
    </row>
    <row r="68" spans="1:33" x14ac:dyDescent="0.2">
      <c r="A68" t="s">
        <v>61</v>
      </c>
      <c r="B68" t="str">
        <f>acquisition!B68</f>
        <v>TH212-05</v>
      </c>
      <c r="C68" t="str">
        <f>acquisition!C68</f>
        <v>C57BL6</v>
      </c>
      <c r="D68" t="str">
        <f>acquisition!D68</f>
        <v>F</v>
      </c>
      <c r="E68" s="1">
        <f>acquisition!E68</f>
        <v>42557</v>
      </c>
      <c r="F68" s="1">
        <f>acquisition!F68</f>
        <v>42572</v>
      </c>
      <c r="G68">
        <f>acquisition!G68</f>
        <v>15</v>
      </c>
      <c r="H68" s="4">
        <f>acquisition!H68</f>
        <v>2.1428571428571428</v>
      </c>
      <c r="J68" t="str">
        <f>acquisition!J68</f>
        <v>LN</v>
      </c>
      <c r="K68" s="2">
        <f>acquisition!M68</f>
        <v>12930000</v>
      </c>
      <c r="X68" s="2">
        <f>acquisition!AB68/acquisition!$O68</f>
        <v>3870204.0816326528</v>
      </c>
      <c r="Y68" s="2">
        <f>acquisition!AC68/acquisition!$O68</f>
        <v>84924.591836734689</v>
      </c>
      <c r="Z68" s="2">
        <f>acquisition!AD68/acquisition!$O68</f>
        <v>38174.28571428571</v>
      </c>
      <c r="AA68" s="2">
        <f>acquisition!AE68/acquisition!$O68</f>
        <v>1919313.3673469387</v>
      </c>
      <c r="AB68" s="2">
        <f>acquisition!AF68/acquisition!$O68</f>
        <v>3210.5102040816328</v>
      </c>
      <c r="AC68" s="2">
        <f>acquisition!AG68/acquisition!$O68</f>
        <v>525798.01020408166</v>
      </c>
      <c r="AD68" s="2">
        <f>acquisition!AH68/acquisition!$O68</f>
        <v>86529.846938775503</v>
      </c>
      <c r="AE68" s="2">
        <f>acquisition!AI68/acquisition!$O68</f>
        <v>319401.78571428568</v>
      </c>
      <c r="AF68" s="2">
        <f>acquisition!AJ68/acquisition!$O68</f>
        <v>84990.561224489793</v>
      </c>
      <c r="AG68" s="2">
        <f>acquisition!AK68/acquisition!$O68</f>
        <v>4090102.0408163266</v>
      </c>
    </row>
    <row r="69" spans="1:33" x14ac:dyDescent="0.2">
      <c r="A69" t="s">
        <v>61</v>
      </c>
      <c r="B69" t="str">
        <f>acquisition!B69</f>
        <v>TH212-06</v>
      </c>
      <c r="C69" t="str">
        <f>acquisition!C69</f>
        <v>C57BL6</v>
      </c>
      <c r="D69" t="str">
        <f>acquisition!D69</f>
        <v>M</v>
      </c>
      <c r="E69" s="1">
        <f>acquisition!E69</f>
        <v>42557</v>
      </c>
      <c r="F69" s="1">
        <f>acquisition!F69</f>
        <v>42572</v>
      </c>
      <c r="G69">
        <f>acquisition!G69</f>
        <v>15</v>
      </c>
      <c r="H69" s="4">
        <f>acquisition!H69</f>
        <v>2.1428571428571428</v>
      </c>
      <c r="J69" t="str">
        <f>acquisition!J69</f>
        <v>LN</v>
      </c>
      <c r="K69" s="2">
        <f>acquisition!M69</f>
        <v>24110000</v>
      </c>
      <c r="X69" s="2">
        <f>acquisition!AB69/acquisition!$O69</f>
        <v>6946264.6566164158</v>
      </c>
      <c r="Y69" s="2">
        <f>acquisition!AC69/acquisition!$O69</f>
        <v>117965.34338358459</v>
      </c>
      <c r="Z69" s="2">
        <f>acquisition!AD69/acquisition!$O69</f>
        <v>46200.737018425461</v>
      </c>
      <c r="AA69" s="2">
        <f>acquisition!AE69/acquisition!$O69</f>
        <v>3658783.3668341711</v>
      </c>
      <c r="AB69" s="2">
        <f>acquisition!AF69/acquisition!$O69</f>
        <v>9813.6180904522625</v>
      </c>
      <c r="AC69" s="2">
        <f>acquisition!AG69/acquisition!$O69</f>
        <v>921228.15745393641</v>
      </c>
      <c r="AD69" s="2">
        <f>acquisition!AH69/acquisition!$O69</f>
        <v>183349.07872696818</v>
      </c>
      <c r="AE69" s="2">
        <f>acquisition!AI69/acquisition!$O69</f>
        <v>607030.83752093802</v>
      </c>
      <c r="AF69" s="2">
        <f>acquisition!AJ69/acquisition!$O69</f>
        <v>133877.13567839196</v>
      </c>
      <c r="AG69" s="2">
        <f>acquisition!AK69/acquisition!$O69</f>
        <v>7228961.474036851</v>
      </c>
    </row>
    <row r="70" spans="1:33" s="12" customFormat="1" x14ac:dyDescent="0.2">
      <c r="A70" s="12" t="s">
        <v>61</v>
      </c>
      <c r="B70" s="12" t="str">
        <f>acquisition!B70</f>
        <v>TH212-07</v>
      </c>
      <c r="C70" s="12" t="str">
        <f>acquisition!C70</f>
        <v>C57BL6</v>
      </c>
      <c r="D70" s="12" t="str">
        <f>acquisition!D70</f>
        <v>M</v>
      </c>
      <c r="E70" s="13">
        <f>acquisition!E70</f>
        <v>42493</v>
      </c>
      <c r="F70" s="13">
        <f>acquisition!F70</f>
        <v>42572</v>
      </c>
      <c r="G70" s="12">
        <f>acquisition!G70</f>
        <v>79</v>
      </c>
      <c r="H70" s="15">
        <f>acquisition!H70</f>
        <v>11.285714285714286</v>
      </c>
      <c r="J70" s="12" t="str">
        <f>acquisition!J70</f>
        <v>LN</v>
      </c>
      <c r="K70" s="16">
        <f>acquisition!M70</f>
        <v>47760000</v>
      </c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>
        <f>acquisition!AB70/acquisition!$O70</f>
        <v>8788930.0998573471</v>
      </c>
      <c r="Y70" s="16">
        <f>acquisition!AC70/acquisition!$O70</f>
        <v>374381.16975748935</v>
      </c>
      <c r="Z70" s="16">
        <f>acquisition!AD70/acquisition!$O70</f>
        <v>57843.423680456493</v>
      </c>
      <c r="AA70" s="16">
        <f>acquisition!AE70/acquisition!$O70</f>
        <v>9129586.3052781746</v>
      </c>
      <c r="AB70" s="16">
        <f>acquisition!AF70/acquisition!$O70</f>
        <v>32907.389443651926</v>
      </c>
      <c r="AC70" s="16">
        <f>acquisition!AG70/acquisition!$O70</f>
        <v>872761.19828815979</v>
      </c>
      <c r="AD70" s="16">
        <f>acquisition!AH70/acquisition!$O70</f>
        <v>176187.38944365195</v>
      </c>
      <c r="AE70" s="16">
        <f>acquisition!AI70/acquisition!$O70</f>
        <v>1023126.8473609131</v>
      </c>
      <c r="AF70" s="16">
        <f>acquisition!AJ70/acquisition!$O70</f>
        <v>172576.43366619115</v>
      </c>
      <c r="AG70" s="16">
        <f>acquisition!AK70/acquisition!$O70</f>
        <v>9470242.5106990021</v>
      </c>
    </row>
    <row r="71" spans="1:33" x14ac:dyDescent="0.2">
      <c r="A71" s="21" t="s">
        <v>62</v>
      </c>
      <c r="B71" t="str">
        <f>acquisition!B71</f>
        <v>TH213-01</v>
      </c>
      <c r="C71" t="str">
        <f>acquisition!C71</f>
        <v>C57BL6</v>
      </c>
      <c r="D71" t="str">
        <f>acquisition!D71</f>
        <v>F</v>
      </c>
      <c r="E71" s="1">
        <f>acquisition!E71</f>
        <v>42283</v>
      </c>
      <c r="F71" s="1">
        <f>acquisition!F71</f>
        <v>42579</v>
      </c>
      <c r="G71">
        <f>acquisition!G71</f>
        <v>296</v>
      </c>
      <c r="H71" s="4">
        <f>acquisition!H71</f>
        <v>42.285714285714285</v>
      </c>
      <c r="J71" t="str">
        <f>acquisition!J71</f>
        <v>TH</v>
      </c>
      <c r="K71" s="2">
        <f>acquisition!M71</f>
        <v>26865000</v>
      </c>
      <c r="L71" s="2">
        <f>acquisition!P71/acquisition!$O71</f>
        <v>94494.266409266405</v>
      </c>
      <c r="M71" s="2">
        <f>acquisition!Q71/acquisition!$O71</f>
        <v>71518.986486486479</v>
      </c>
      <c r="N71" s="2">
        <f>acquisition!R71/acquisition!$O71</f>
        <v>205532.80888030888</v>
      </c>
      <c r="O71" s="2">
        <f>acquisition!S71/acquisition!$O71</f>
        <v>253039.25675675675</v>
      </c>
      <c r="P71" s="2">
        <f>acquisition!T71/acquisition!$O71</f>
        <v>56841.776061776058</v>
      </c>
      <c r="Q71" s="2">
        <f>acquisition!U71/acquisition!$O71</f>
        <v>20745173.745173745</v>
      </c>
      <c r="R71" s="2">
        <f>acquisition!V71/acquisition!$O71</f>
        <v>984669.67181467183</v>
      </c>
      <c r="S71" s="2">
        <f>acquisition!W71/acquisition!$O71</f>
        <v>132769.11196911195</v>
      </c>
      <c r="T71" s="2">
        <f>acquisition!X71/acquisition!$O71</f>
        <v>671002.64478764473</v>
      </c>
      <c r="U71" s="2">
        <f>acquisition!Y71/acquisition!$O71</f>
        <v>262737.6254826255</v>
      </c>
      <c r="V71" s="2">
        <f>acquisition!Z71/acquisition!$O71</f>
        <v>82462.065637065636</v>
      </c>
      <c r="W71" s="2">
        <f>acquisition!AA71/acquisition!$O71</f>
        <v>110882.95366795367</v>
      </c>
      <c r="AD71" s="2">
        <f>acquisition!AH71/acquisition!$O71</f>
        <v>15143.976833976834</v>
      </c>
      <c r="AE71" s="2">
        <f>acquisition!AI71/acquisition!$O71</f>
        <v>10631.901544401544</v>
      </c>
      <c r="AF71" s="2">
        <f>acquisition!AJ71/acquisition!$O71</f>
        <v>10320.723938223939</v>
      </c>
      <c r="AG71" s="2">
        <f>acquisition!AK71/acquisition!$O71</f>
        <v>962005.56949806947</v>
      </c>
    </row>
    <row r="72" spans="1:33" x14ac:dyDescent="0.2">
      <c r="A72" s="21" t="s">
        <v>62</v>
      </c>
      <c r="B72" t="str">
        <f>acquisition!B72</f>
        <v>TH213-02</v>
      </c>
      <c r="C72" t="str">
        <f>acquisition!C72</f>
        <v>C57BL6</v>
      </c>
      <c r="D72" t="str">
        <f>acquisition!D72</f>
        <v>F</v>
      </c>
      <c r="E72" s="1">
        <f>acquisition!E72</f>
        <v>42405</v>
      </c>
      <c r="F72" s="1">
        <f>acquisition!F72</f>
        <v>42579</v>
      </c>
      <c r="G72">
        <f>acquisition!G72</f>
        <v>174</v>
      </c>
      <c r="H72" s="4">
        <f>acquisition!H72</f>
        <v>24.857142857142858</v>
      </c>
      <c r="J72" t="str">
        <f>acquisition!J72</f>
        <v>TH</v>
      </c>
      <c r="K72" s="2">
        <f>acquisition!M72</f>
        <v>48750000</v>
      </c>
      <c r="L72" s="2">
        <f>acquisition!P72/acquisition!$O72</f>
        <v>80653.95752895753</v>
      </c>
      <c r="M72" s="2">
        <f>acquisition!Q72/acquisition!$O72</f>
        <v>111616.79536679537</v>
      </c>
      <c r="N72" s="2">
        <f>acquisition!R72/acquisition!$O72</f>
        <v>324498.06949806953</v>
      </c>
      <c r="O72" s="2">
        <f>acquisition!S72/acquisition!$O72</f>
        <v>404399.1312741313</v>
      </c>
      <c r="P72" s="2">
        <f>acquisition!T72/acquisition!$O72</f>
        <v>76230.694980694985</v>
      </c>
      <c r="Q72" s="2">
        <f>acquisition!U72/acquisition!$O72</f>
        <v>37738899.613899611</v>
      </c>
      <c r="R72" s="2">
        <f>acquisition!V72/acquisition!$O72</f>
        <v>1634066.1196911198</v>
      </c>
      <c r="S72" s="2">
        <f>acquisition!W72/acquisition!$O72</f>
        <v>232174.22779922781</v>
      </c>
      <c r="T72" s="2">
        <f>acquisition!X72/acquisition!$O72</f>
        <v>1225714.2857142857</v>
      </c>
      <c r="U72" s="2">
        <f>acquisition!Y72/acquisition!$O72</f>
        <v>760612.93436293432</v>
      </c>
      <c r="V72" s="2">
        <f>acquisition!Z72/acquisition!$O72</f>
        <v>173542.47104247104</v>
      </c>
      <c r="W72" s="2">
        <f>acquisition!AA72/acquisition!$O72</f>
        <v>243091.21621621621</v>
      </c>
      <c r="AD72" s="2">
        <f>acquisition!AH72/acquisition!$O72</f>
        <v>36138.996138996139</v>
      </c>
      <c r="AE72" s="2">
        <f>acquisition!AI72/acquisition!$O72</f>
        <v>32468.629343629342</v>
      </c>
      <c r="AF72" s="2">
        <f>acquisition!AJ72/acquisition!$O72</f>
        <v>18916.505791505791</v>
      </c>
      <c r="AG72" s="2">
        <f>acquisition!AK72/acquisition!$O72</f>
        <v>2037524.1312741314</v>
      </c>
    </row>
    <row r="73" spans="1:33" x14ac:dyDescent="0.2">
      <c r="A73" s="21" t="s">
        <v>62</v>
      </c>
      <c r="B73" t="str">
        <f>acquisition!B73</f>
        <v>TH213-03</v>
      </c>
      <c r="C73" t="str">
        <f>acquisition!C73</f>
        <v>C57BL6</v>
      </c>
      <c r="D73" t="str">
        <f>acquisition!D73</f>
        <v>F</v>
      </c>
      <c r="E73" s="1">
        <f>acquisition!E73</f>
        <v>42522</v>
      </c>
      <c r="F73" s="1">
        <f>acquisition!F73</f>
        <v>42579</v>
      </c>
      <c r="G73">
        <f>acquisition!G73</f>
        <v>57</v>
      </c>
      <c r="H73" s="4">
        <f>acquisition!H73</f>
        <v>8.1428571428571423</v>
      </c>
      <c r="J73" t="str">
        <f>acquisition!J73</f>
        <v>TH</v>
      </c>
      <c r="K73" s="2">
        <f>acquisition!M73</f>
        <v>45120000</v>
      </c>
      <c r="L73" s="2">
        <f>acquisition!P73/acquisition!$O73</f>
        <v>92513.488372093023</v>
      </c>
      <c r="M73" s="2">
        <f>acquisition!Q73/acquisition!$O73</f>
        <v>80708.837209302335</v>
      </c>
      <c r="N73" s="2">
        <f>acquisition!R73/acquisition!$O73</f>
        <v>373639.06976744189</v>
      </c>
      <c r="O73" s="2">
        <f>acquisition!S73/acquisition!$O73</f>
        <v>511709.76744186052</v>
      </c>
      <c r="P73" s="2">
        <f>acquisition!T73/acquisition!$O73</f>
        <v>57186.976744186053</v>
      </c>
      <c r="Q73" s="2">
        <f>acquisition!U73/acquisition!$O73</f>
        <v>35938604.651162796</v>
      </c>
      <c r="R73" s="2">
        <f>acquisition!V73/acquisition!$O73</f>
        <v>1164113.4883720931</v>
      </c>
      <c r="S73" s="2">
        <f>acquisition!W73/acquisition!$O73</f>
        <v>164303.2558139535</v>
      </c>
      <c r="T73" s="2">
        <f>acquisition!X73/acquisition!$O73</f>
        <v>1059095.8139534884</v>
      </c>
      <c r="U73" s="2">
        <f>acquisition!Y73/acquisition!$O73</f>
        <v>725330.2325581396</v>
      </c>
      <c r="V73" s="2">
        <f>acquisition!Z73/acquisition!$O73</f>
        <v>168063.2558139535</v>
      </c>
      <c r="W73" s="2">
        <f>acquisition!AA73/acquisition!$O73</f>
        <v>254368.37209302327</v>
      </c>
      <c r="AD73" s="2">
        <f>acquisition!AH73/acquisition!$O73</f>
        <v>25008.372093023259</v>
      </c>
      <c r="AE73" s="2">
        <f>acquisition!AI73/acquisition!$O73</f>
        <v>24833.488372093027</v>
      </c>
      <c r="AF73" s="2">
        <f>acquisition!AJ73/acquisition!$O73</f>
        <v>21335.813953488374</v>
      </c>
      <c r="AG73" s="2">
        <f>acquisition!AK73/acquisition!$O73</f>
        <v>1839252.0930232559</v>
      </c>
    </row>
    <row r="74" spans="1:33" x14ac:dyDescent="0.2">
      <c r="A74" s="21" t="s">
        <v>62</v>
      </c>
      <c r="B74" t="str">
        <f>acquisition!B74</f>
        <v>TH213-04</v>
      </c>
      <c r="C74" t="str">
        <f>acquisition!C74</f>
        <v>C57BL6</v>
      </c>
      <c r="D74" t="str">
        <f>acquisition!D74</f>
        <v>F</v>
      </c>
      <c r="E74" s="1">
        <f>acquisition!E74</f>
        <v>42552</v>
      </c>
      <c r="F74" s="1">
        <f>acquisition!F74</f>
        <v>42579</v>
      </c>
      <c r="G74">
        <f>acquisition!G74</f>
        <v>27</v>
      </c>
      <c r="H74" s="4">
        <f>acquisition!H74</f>
        <v>3.8571428571428572</v>
      </c>
      <c r="J74" t="str">
        <f>acquisition!J74</f>
        <v>TH</v>
      </c>
      <c r="K74" s="2">
        <f>acquisition!M74</f>
        <v>70950000</v>
      </c>
      <c r="L74" s="2">
        <f>acquisition!P74/acquisition!$O74</f>
        <v>116303.02663438256</v>
      </c>
      <c r="M74" s="2">
        <f>acquisition!Q74/acquisition!$O74</f>
        <v>280192.37288135593</v>
      </c>
      <c r="N74" s="2">
        <f>acquisition!R74/acquisition!$O74</f>
        <v>642673.00242130749</v>
      </c>
      <c r="O74" s="2">
        <f>acquisition!S74/acquisition!$O74</f>
        <v>713966.58595641644</v>
      </c>
      <c r="P74" s="2">
        <f>acquisition!T74/acquisition!$O74</f>
        <v>133138.61985472156</v>
      </c>
      <c r="Q74" s="2">
        <f>acquisition!U74/acquisition!$O74</f>
        <v>54114406.779661015</v>
      </c>
      <c r="R74" s="2">
        <f>acquisition!V74/acquisition!$O74</f>
        <v>2047070.7021791767</v>
      </c>
      <c r="S74" s="2">
        <f>acquisition!W74/acquisition!$O74</f>
        <v>274007.86924939469</v>
      </c>
      <c r="T74" s="2">
        <f>acquisition!X74/acquisition!$O74</f>
        <v>1715684.3825665859</v>
      </c>
      <c r="U74" s="2">
        <f>acquisition!Y74/acquisition!$O74</f>
        <v>1144304.9636803875</v>
      </c>
      <c r="V74" s="2">
        <f>acquisition!Z74/acquisition!$O74</f>
        <v>198075.90799031476</v>
      </c>
      <c r="W74" s="2">
        <f>acquisition!AA74/acquisition!$O74</f>
        <v>503693.46246973367</v>
      </c>
      <c r="AD74" s="2">
        <f>acquisition!AH74/acquisition!$O74</f>
        <v>69060.290556900727</v>
      </c>
      <c r="AE74" s="2">
        <f>acquisition!AI74/acquisition!$O74</f>
        <v>53255.447941888619</v>
      </c>
      <c r="AF74" s="2">
        <f>acquisition!AJ74/acquisition!$O74</f>
        <v>47758.111380145281</v>
      </c>
      <c r="AG74" s="2">
        <f>acquisition!AK74/acquisition!$O74</f>
        <v>2953615.8595641647</v>
      </c>
    </row>
    <row r="75" spans="1:33" x14ac:dyDescent="0.2">
      <c r="A75" s="21" t="s">
        <v>62</v>
      </c>
      <c r="B75" t="str">
        <f>acquisition!B75</f>
        <v>TH213-05</v>
      </c>
      <c r="C75" t="str">
        <f>acquisition!C75</f>
        <v>C57BL6</v>
      </c>
      <c r="D75" t="str">
        <f>acquisition!D75</f>
        <v>F</v>
      </c>
      <c r="E75" s="1">
        <f>acquisition!E75</f>
        <v>42565</v>
      </c>
      <c r="F75" s="1">
        <f>acquisition!F75</f>
        <v>42579</v>
      </c>
      <c r="G75">
        <f>acquisition!G75</f>
        <v>14</v>
      </c>
      <c r="H75" s="4">
        <f>acquisition!H75</f>
        <v>2</v>
      </c>
      <c r="J75" t="str">
        <f>acquisition!J75</f>
        <v>TH</v>
      </c>
      <c r="K75" s="2">
        <f>acquisition!M75</f>
        <v>58380000</v>
      </c>
      <c r="L75" s="2">
        <f>acquisition!P75/acquisition!$O75</f>
        <v>108420</v>
      </c>
      <c r="M75" s="2">
        <f>acquisition!Q75/acquisition!$O75</f>
        <v>176041.62162162163</v>
      </c>
      <c r="N75" s="2">
        <f>acquisition!R75/acquisition!$O75</f>
        <v>431876.75675675675</v>
      </c>
      <c r="O75" s="2">
        <f>acquisition!S75/acquisition!$O75</f>
        <v>689402.43243243243</v>
      </c>
      <c r="P75" s="2">
        <f>acquisition!T75/acquisition!$O75</f>
        <v>62099.189189189194</v>
      </c>
      <c r="Q75" s="2">
        <f>acquisition!U75/acquisition!$O75</f>
        <v>45644594.594594598</v>
      </c>
      <c r="R75" s="2">
        <f>acquisition!V75/acquisition!$O75</f>
        <v>1240856.7567567569</v>
      </c>
      <c r="S75" s="2">
        <f>acquisition!W75/acquisition!$O75</f>
        <v>157332.97297297299</v>
      </c>
      <c r="T75" s="2">
        <f>acquisition!X75/acquisition!$O75</f>
        <v>1432676.7567567569</v>
      </c>
      <c r="U75" s="2">
        <f>acquisition!Y75/acquisition!$O75</f>
        <v>728622.97297297302</v>
      </c>
      <c r="V75" s="2">
        <f>acquisition!Z75/acquisition!$O75</f>
        <v>99291.08108108108</v>
      </c>
      <c r="W75" s="2">
        <f>acquisition!AA75/acquisition!$O75</f>
        <v>208161.89189189189</v>
      </c>
      <c r="AD75" s="2">
        <f>acquisition!AH75/acquisition!$O75</f>
        <v>75736.216216216213</v>
      </c>
      <c r="AE75" s="2">
        <f>acquisition!AI75/acquisition!$O75</f>
        <v>45531.891891891893</v>
      </c>
      <c r="AF75" s="2">
        <f>acquisition!AJ75/acquisition!$O75</f>
        <v>38544.324324324327</v>
      </c>
      <c r="AG75" s="2">
        <f>acquisition!AK75/acquisition!$O75</f>
        <v>2221257.5675675678</v>
      </c>
    </row>
    <row r="76" spans="1:33" x14ac:dyDescent="0.2">
      <c r="A76" s="21" t="s">
        <v>62</v>
      </c>
      <c r="B76" t="str">
        <f>acquisition!B76</f>
        <v>TH213-06</v>
      </c>
      <c r="C76" t="str">
        <f>acquisition!C76</f>
        <v>C57BL6</v>
      </c>
      <c r="D76" t="str">
        <f>acquisition!D76</f>
        <v>F</v>
      </c>
      <c r="E76" s="1">
        <f>acquisition!E76</f>
        <v>42571</v>
      </c>
      <c r="F76" s="1">
        <f>acquisition!F76</f>
        <v>42579</v>
      </c>
      <c r="G76">
        <f>acquisition!G76</f>
        <v>8</v>
      </c>
      <c r="H76" s="4">
        <f>acquisition!H76</f>
        <v>1.1428571428571428</v>
      </c>
      <c r="J76" t="str">
        <f>acquisition!J76</f>
        <v>TH</v>
      </c>
      <c r="K76" s="2">
        <f>acquisition!M76</f>
        <v>70920000</v>
      </c>
      <c r="L76" s="2">
        <f>acquisition!P76/acquisition!$O76</f>
        <v>170427.90697674418</v>
      </c>
      <c r="M76" s="2">
        <f>acquisition!Q76/acquisition!$O76</f>
        <v>319827.20930232556</v>
      </c>
      <c r="N76" s="2">
        <f>acquisition!R76/acquisition!$O76</f>
        <v>558701.16279069765</v>
      </c>
      <c r="O76" s="2">
        <f>acquisition!S76/acquisition!$O76</f>
        <v>1277384.6511627906</v>
      </c>
      <c r="P76" s="2">
        <f>acquisition!T76/acquisition!$O76</f>
        <v>201352.32558139536</v>
      </c>
      <c r="Q76" s="2">
        <f>acquisition!U76/acquisition!$O76</f>
        <v>56076279.069767445</v>
      </c>
      <c r="R76" s="2">
        <f>acquisition!V76/acquisition!$O76</f>
        <v>1368783.4883720931</v>
      </c>
      <c r="S76" s="2">
        <f>acquisition!W76/acquisition!$O76</f>
        <v>115038.83720930232</v>
      </c>
      <c r="T76" s="2">
        <f>acquisition!X76/acquisition!$O76</f>
        <v>1507462.3255813953</v>
      </c>
      <c r="U76" s="2">
        <f>acquisition!Y76/acquisition!$O76</f>
        <v>632370</v>
      </c>
      <c r="V76" s="2">
        <f>acquisition!Z76/acquisition!$O76</f>
        <v>99507.906976744183</v>
      </c>
      <c r="W76" s="2">
        <f>acquisition!AA76/acquisition!$O76</f>
        <v>145276.04651162791</v>
      </c>
      <c r="AD76" s="2">
        <f>acquisition!AH76/acquisition!$O76</f>
        <v>54701.860465116282</v>
      </c>
      <c r="AE76" s="2">
        <f>acquisition!AI76/acquisition!$O76</f>
        <v>30924.418604651164</v>
      </c>
      <c r="AF76" s="2">
        <f>acquisition!AJ76/acquisition!$O76</f>
        <v>51128.372093023259</v>
      </c>
      <c r="AG76" s="2">
        <f>acquisition!AK76/acquisition!$O76</f>
        <v>2195496.2790697673</v>
      </c>
    </row>
    <row r="77" spans="1:33" x14ac:dyDescent="0.2">
      <c r="A77" s="21" t="s">
        <v>62</v>
      </c>
      <c r="B77" t="str">
        <f>acquisition!B77</f>
        <v>TH213-01</v>
      </c>
      <c r="C77" t="str">
        <f>acquisition!C77</f>
        <v>C57BL6</v>
      </c>
      <c r="D77" t="str">
        <f>acquisition!D77</f>
        <v>F</v>
      </c>
      <c r="E77" s="1">
        <f>acquisition!E77</f>
        <v>42283</v>
      </c>
      <c r="F77" s="1">
        <f>acquisition!F77</f>
        <v>42579</v>
      </c>
      <c r="G77">
        <f>acquisition!G77</f>
        <v>296</v>
      </c>
      <c r="H77" s="4">
        <f>acquisition!H77</f>
        <v>42.285714285714285</v>
      </c>
      <c r="J77" t="str">
        <f>acquisition!J77</f>
        <v>SP</v>
      </c>
      <c r="K77" s="2">
        <f>acquisition!M77</f>
        <v>82260000</v>
      </c>
      <c r="X77" s="2">
        <f>acquisition!AB77/acquisition!$O77</f>
        <v>3541661.0894941632</v>
      </c>
      <c r="Y77" s="2">
        <f>acquisition!AC77/acquisition!$O77</f>
        <v>2465399.4163424126</v>
      </c>
      <c r="Z77" s="2">
        <f>acquisition!AD77/acquisition!$O77</f>
        <v>82900.155642023339</v>
      </c>
      <c r="AA77" s="2">
        <f>acquisition!AE77/acquisition!$O77</f>
        <v>5034183.9688715953</v>
      </c>
      <c r="AB77" s="2">
        <f>acquisition!AF77/acquisition!$O77</f>
        <v>159718.83268482488</v>
      </c>
      <c r="AC77" s="2">
        <f>acquisition!AG77/acquisition!$O77</f>
        <v>546372.84046692611</v>
      </c>
      <c r="AD77" s="2">
        <f>acquisition!AH77/acquisition!$O77</f>
        <v>335441.55642023345</v>
      </c>
      <c r="AE77" s="2">
        <f>acquisition!AI77/acquisition!$O77</f>
        <v>122909.88326848249</v>
      </c>
      <c r="AF77" s="2">
        <f>acquisition!AJ77/acquisition!$O77</f>
        <v>158598.56031128403</v>
      </c>
      <c r="AG77" s="2">
        <f>acquisition!AK77/acquisition!$O77</f>
        <v>6342181.9844357977</v>
      </c>
    </row>
    <row r="78" spans="1:33" x14ac:dyDescent="0.2">
      <c r="A78" s="21" t="s">
        <v>62</v>
      </c>
      <c r="B78" t="str">
        <f>acquisition!B78</f>
        <v>TH213-02</v>
      </c>
      <c r="C78" t="str">
        <f>acquisition!C78</f>
        <v>C57BL6</v>
      </c>
      <c r="D78" t="str">
        <f>acquisition!D78</f>
        <v>F</v>
      </c>
      <c r="E78" s="1">
        <f>acquisition!E78</f>
        <v>42405</v>
      </c>
      <c r="F78" s="1">
        <f>acquisition!F78</f>
        <v>42579</v>
      </c>
      <c r="G78">
        <f>acquisition!G78</f>
        <v>174</v>
      </c>
      <c r="H78" s="4">
        <f>acquisition!H78</f>
        <v>24.857142857142858</v>
      </c>
      <c r="J78" t="str">
        <f>acquisition!J78</f>
        <v>SP</v>
      </c>
      <c r="K78" s="2">
        <f>acquisition!M78</f>
        <v>83550000</v>
      </c>
      <c r="X78" s="2">
        <f>acquisition!AB78/acquisition!$O78</f>
        <v>5611015.4545454541</v>
      </c>
      <c r="Y78" s="2">
        <f>acquisition!AC78/acquisition!$O78</f>
        <v>1510735.9090909089</v>
      </c>
      <c r="Z78" s="2">
        <f>acquisition!AD78/acquisition!$O78</f>
        <v>42281.363636363632</v>
      </c>
      <c r="AA78" s="2">
        <f>acquisition!AE78/acquisition!$O78</f>
        <v>7865346.3636363633</v>
      </c>
      <c r="AB78" s="2">
        <f>acquisition!AF78/acquisition!$O78</f>
        <v>85322.272727272721</v>
      </c>
      <c r="AC78" s="2">
        <f>acquisition!AG78/acquisition!$O78</f>
        <v>251662.72727272726</v>
      </c>
      <c r="AD78" s="2">
        <f>acquisition!AH78/acquisition!$O78</f>
        <v>212419.54545454544</v>
      </c>
      <c r="AE78" s="2">
        <f>acquisition!AI78/acquisition!$O78</f>
        <v>313439.09090909088</v>
      </c>
      <c r="AF78" s="2">
        <f>acquisition!AJ78/acquisition!$O78</f>
        <v>229382.72727272726</v>
      </c>
      <c r="AG78" s="2">
        <f>acquisition!AK78/acquisition!$O78</f>
        <v>7383541.3636363633</v>
      </c>
    </row>
    <row r="79" spans="1:33" x14ac:dyDescent="0.2">
      <c r="A79" s="21" t="s">
        <v>62</v>
      </c>
      <c r="B79" t="str">
        <f>acquisition!B79</f>
        <v>TH213-03</v>
      </c>
      <c r="C79" t="str">
        <f>acquisition!C79</f>
        <v>C57BL6</v>
      </c>
      <c r="D79" t="str">
        <f>acquisition!D79</f>
        <v>F</v>
      </c>
      <c r="E79" s="1">
        <f>acquisition!E79</f>
        <v>42522</v>
      </c>
      <c r="F79" s="1">
        <f>acquisition!F79</f>
        <v>42579</v>
      </c>
      <c r="G79">
        <f>acquisition!G79</f>
        <v>57</v>
      </c>
      <c r="H79" s="4">
        <f>acquisition!H79</f>
        <v>8.1428571428571423</v>
      </c>
      <c r="J79" t="str">
        <f>acquisition!J79</f>
        <v>SP</v>
      </c>
      <c r="K79" s="2">
        <f>acquisition!M79</f>
        <v>55800000.000000007</v>
      </c>
      <c r="X79" s="2">
        <f>acquisition!AB79/acquisition!$O79</f>
        <v>5603487.2448979598</v>
      </c>
      <c r="Y79" s="2">
        <f>acquisition!AC79/acquisition!$O79</f>
        <v>741342.85714285728</v>
      </c>
      <c r="Z79" s="2">
        <f>acquisition!AD79/acquisition!$O79</f>
        <v>54661.224489795924</v>
      </c>
      <c r="AA79" s="2">
        <f>acquisition!AE79/acquisition!$O79</f>
        <v>5453595.9183673477</v>
      </c>
      <c r="AB79" s="2">
        <f>acquisition!AF79/acquisition!$O79</f>
        <v>32028.0612244898</v>
      </c>
      <c r="AC79" s="2">
        <f>acquisition!AG79/acquisition!$O79</f>
        <v>377077.04081632657</v>
      </c>
      <c r="AD79" s="2">
        <f>acquisition!AH79/acquisition!$O79</f>
        <v>228466.8367346939</v>
      </c>
      <c r="AE79" s="2">
        <f>acquisition!AI79/acquisition!$O79</f>
        <v>219926.02040816328</v>
      </c>
      <c r="AF79" s="2">
        <f>acquisition!AJ79/acquisition!$O79</f>
        <v>135798.97959183675</v>
      </c>
      <c r="AG79" s="2">
        <f>acquisition!AK79/acquisition!$O79</f>
        <v>6536002.0408163276</v>
      </c>
    </row>
    <row r="80" spans="1:33" x14ac:dyDescent="0.2">
      <c r="A80" s="21" t="s">
        <v>62</v>
      </c>
      <c r="B80" t="str">
        <f>acquisition!B80</f>
        <v>TH213-04</v>
      </c>
      <c r="C80" t="str">
        <f>acquisition!C80</f>
        <v>C57BL6</v>
      </c>
      <c r="D80" t="str">
        <f>acquisition!D80</f>
        <v>F</v>
      </c>
      <c r="E80" s="1">
        <f>acquisition!E80</f>
        <v>42552</v>
      </c>
      <c r="F80" s="1">
        <f>acquisition!F80</f>
        <v>42579</v>
      </c>
      <c r="G80">
        <f>acquisition!G80</f>
        <v>27</v>
      </c>
      <c r="H80" s="4">
        <f>acquisition!H80</f>
        <v>3.8571428571428572</v>
      </c>
      <c r="J80" t="str">
        <f>acquisition!J80</f>
        <v>SP</v>
      </c>
      <c r="K80" s="2">
        <f>acquisition!M80</f>
        <v>63480000</v>
      </c>
      <c r="X80" s="2">
        <f>acquisition!AB80/acquisition!$O80</f>
        <v>5405429.7005988024</v>
      </c>
      <c r="Y80" s="2">
        <f>acquisition!AC80/acquisition!$O80</f>
        <v>660901.55688622757</v>
      </c>
      <c r="Z80" s="2">
        <f>acquisition!AD80/acquisition!$O80</f>
        <v>50175.808383233532</v>
      </c>
      <c r="AA80" s="2">
        <f>acquisition!AE80/acquisition!$O80</f>
        <v>2734961.6766467066</v>
      </c>
      <c r="AB80" s="2">
        <f>acquisition!AF80/acquisition!$O80</f>
        <v>28128.862275449101</v>
      </c>
      <c r="AC80" s="2">
        <f>acquisition!AG80/acquisition!$O80</f>
        <v>337799.7604790419</v>
      </c>
      <c r="AD80" s="2">
        <f>acquisition!AH80/acquisition!$O80</f>
        <v>212740.35928143712</v>
      </c>
      <c r="AE80" s="2">
        <f>acquisition!AI80/acquisition!$O80</f>
        <v>277994.25149700599</v>
      </c>
      <c r="AF80" s="2">
        <f>acquisition!AJ80/acquisition!$O80</f>
        <v>180050.05988023951</v>
      </c>
      <c r="AG80" s="2">
        <f>acquisition!AK80/acquisition!$O80</f>
        <v>6238145.3892215565</v>
      </c>
    </row>
    <row r="81" spans="1:33" x14ac:dyDescent="0.2">
      <c r="A81" s="21" t="s">
        <v>62</v>
      </c>
      <c r="B81" t="str">
        <f>acquisition!B81</f>
        <v>TH213-05</v>
      </c>
      <c r="C81" t="str">
        <f>acquisition!C81</f>
        <v>C57BL6</v>
      </c>
      <c r="D81" t="str">
        <f>acquisition!D81</f>
        <v>F</v>
      </c>
      <c r="E81" s="1">
        <f>acquisition!E81</f>
        <v>42565</v>
      </c>
      <c r="F81" s="1">
        <f>acquisition!F81</f>
        <v>42579</v>
      </c>
      <c r="G81">
        <f>acquisition!G81</f>
        <v>14</v>
      </c>
      <c r="H81" s="4">
        <f>acquisition!H81</f>
        <v>2</v>
      </c>
      <c r="J81" t="str">
        <f>acquisition!J81</f>
        <v>SP</v>
      </c>
      <c r="K81" s="2">
        <f>acquisition!M81</f>
        <v>31290000</v>
      </c>
      <c r="X81" s="2">
        <f>acquisition!AB81/acquisition!$O81</f>
        <v>1584095.7575757576</v>
      </c>
      <c r="Y81" s="2">
        <f>acquisition!AC81/acquisition!$O81</f>
        <v>79489.242424242417</v>
      </c>
      <c r="Z81" s="2">
        <f>acquisition!AD81/acquisition!$O81</f>
        <v>10034.924242424242</v>
      </c>
      <c r="AA81" s="2">
        <f>acquisition!AE81/acquisition!$O81</f>
        <v>645316.74242424243</v>
      </c>
      <c r="AB81" s="2">
        <f>acquisition!AF81/acquisition!$O81</f>
        <v>5294.015151515151</v>
      </c>
      <c r="AC81" s="2">
        <f>acquisition!AG81/acquisition!$O81</f>
        <v>130849.0909090909</v>
      </c>
      <c r="AD81" s="2">
        <f>acquisition!AH81/acquisition!$O81</f>
        <v>59577.42424242424</v>
      </c>
      <c r="AE81" s="2">
        <f>acquisition!AI81/acquisition!$O81</f>
        <v>59972.5</v>
      </c>
      <c r="AF81" s="2">
        <f>acquisition!AJ81/acquisition!$O81</f>
        <v>46460.909090909088</v>
      </c>
      <c r="AG81" s="2">
        <f>acquisition!AK81/acquisition!$O81</f>
        <v>1704593.8636363635</v>
      </c>
    </row>
    <row r="82" spans="1:33" x14ac:dyDescent="0.2">
      <c r="A82" s="21" t="s">
        <v>62</v>
      </c>
      <c r="B82" t="str">
        <f>acquisition!B82</f>
        <v>TH213-06</v>
      </c>
      <c r="C82" t="str">
        <f>acquisition!C82</f>
        <v>C57BL6</v>
      </c>
      <c r="D82" t="str">
        <f>acquisition!D82</f>
        <v>F</v>
      </c>
      <c r="E82" s="1">
        <f>acquisition!E82</f>
        <v>42571</v>
      </c>
      <c r="F82" s="1">
        <f>acquisition!F82</f>
        <v>42579</v>
      </c>
      <c r="G82">
        <f>acquisition!G82</f>
        <v>8</v>
      </c>
      <c r="H82" s="4">
        <f>acquisition!H82</f>
        <v>1.1428571428571428</v>
      </c>
      <c r="J82" t="str">
        <f>acquisition!J82</f>
        <v>SP</v>
      </c>
      <c r="K82" s="2">
        <f>acquisition!M82</f>
        <v>36180000</v>
      </c>
      <c r="X82" s="2">
        <f>acquisition!AB82/acquisition!$O82</f>
        <v>1644265.5319148935</v>
      </c>
      <c r="Y82" s="2">
        <f>acquisition!AC82/acquisition!$O82</f>
        <v>37847.872340425529</v>
      </c>
      <c r="Z82" s="2">
        <f>acquisition!AD82/acquisition!$O82</f>
        <v>10777.021276595744</v>
      </c>
      <c r="AA82" s="2">
        <f>acquisition!AE82/acquisition!$O82</f>
        <v>683571.06382978719</v>
      </c>
      <c r="AB82" s="2">
        <f>acquisition!AF82/acquisition!$O82</f>
        <v>3720.6382978723404</v>
      </c>
      <c r="AC82" s="2">
        <f>acquisition!AG82/acquisition!$O82</f>
        <v>89295.319148936178</v>
      </c>
      <c r="AD82" s="2">
        <f>acquisition!AH82/acquisition!$O82</f>
        <v>56322.765957446813</v>
      </c>
      <c r="AE82" s="2">
        <f>acquisition!AI82/acquisition!$O82</f>
        <v>86087.872340425529</v>
      </c>
      <c r="AF82" s="2">
        <f>acquisition!AJ82/acquisition!$O82</f>
        <v>51190.851063829788</v>
      </c>
      <c r="AG82" s="2">
        <f>acquisition!AK82/acquisition!$O82</f>
        <v>1726504.4680851065</v>
      </c>
    </row>
    <row r="83" spans="1:33" x14ac:dyDescent="0.2">
      <c r="A83" s="21" t="s">
        <v>62</v>
      </c>
      <c r="B83" t="str">
        <f>acquisition!B83</f>
        <v>TH213-01</v>
      </c>
      <c r="C83" t="str">
        <f>acquisition!C83</f>
        <v>C57BL6</v>
      </c>
      <c r="D83" t="str">
        <f>acquisition!D83</f>
        <v>F</v>
      </c>
      <c r="E83" s="1">
        <f>acquisition!E83</f>
        <v>42283</v>
      </c>
      <c r="F83" s="1">
        <f>acquisition!F83</f>
        <v>42579</v>
      </c>
      <c r="G83">
        <f>acquisition!G83</f>
        <v>296</v>
      </c>
      <c r="H83" s="4">
        <f>acquisition!H83</f>
        <v>42.285714285714285</v>
      </c>
      <c r="J83" t="str">
        <f>acquisition!J83</f>
        <v>LN</v>
      </c>
      <c r="K83" s="2">
        <f>acquisition!M83</f>
        <v>44310000</v>
      </c>
      <c r="X83" s="2">
        <f>acquisition!AB83/acquisition!$O83</f>
        <v>4418380.9708737861</v>
      </c>
      <c r="Y83" s="2">
        <f>acquisition!AC83/acquisition!$O83</f>
        <v>1137290</v>
      </c>
      <c r="Z83" s="2">
        <f>acquisition!AD83/acquisition!$O83</f>
        <v>119163.78640776699</v>
      </c>
      <c r="AA83" s="2">
        <f>acquisition!AE83/acquisition!$O83</f>
        <v>6673745.6310679615</v>
      </c>
      <c r="AB83" s="2">
        <f>acquisition!AF83/acquisition!$O83</f>
        <v>113284.46601941748</v>
      </c>
      <c r="AC83" s="2">
        <f>acquisition!AG83/acquisition!$O83</f>
        <v>886200</v>
      </c>
      <c r="AD83" s="2">
        <f>acquisition!AH83/acquisition!$O83</f>
        <v>476368.3495145631</v>
      </c>
      <c r="AE83" s="2">
        <f>acquisition!AI83/acquisition!$O83</f>
        <v>653751.74757281551</v>
      </c>
      <c r="AF83" s="2">
        <f>acquisition!AJ83/acquisition!$O83</f>
        <v>186560.87378640776</v>
      </c>
      <c r="AG83" s="2">
        <f>acquisition!AK83/acquisition!$O83</f>
        <v>5856376.6990291262</v>
      </c>
    </row>
    <row r="84" spans="1:33" x14ac:dyDescent="0.2">
      <c r="A84" s="21" t="s">
        <v>62</v>
      </c>
      <c r="B84" t="str">
        <f>acquisition!B84</f>
        <v>TH213-02</v>
      </c>
      <c r="C84" t="str">
        <f>acquisition!C84</f>
        <v>C57BL6</v>
      </c>
      <c r="D84" t="str">
        <f>acquisition!D84</f>
        <v>F</v>
      </c>
      <c r="E84" s="1">
        <f>acquisition!E84</f>
        <v>42405</v>
      </c>
      <c r="F84" s="1">
        <f>acquisition!F84</f>
        <v>42579</v>
      </c>
      <c r="G84">
        <f>acquisition!G84</f>
        <v>174</v>
      </c>
      <c r="H84" s="4">
        <f>acquisition!H84</f>
        <v>24.857142857142858</v>
      </c>
      <c r="J84" t="str">
        <f>acquisition!J84</f>
        <v>LN</v>
      </c>
      <c r="K84" s="2">
        <f>acquisition!M84</f>
        <v>38040000</v>
      </c>
      <c r="X84" s="2">
        <f>acquisition!AB84/acquisition!$O84</f>
        <v>7391736.9504950494</v>
      </c>
      <c r="Y84" s="2">
        <f>acquisition!AC84/acquisition!$O84</f>
        <v>697676.19801980199</v>
      </c>
      <c r="Z84" s="2">
        <f>acquisition!AD84/acquisition!$O84</f>
        <v>96870.178217821784</v>
      </c>
      <c r="AA84" s="2">
        <f>acquisition!AE84/acquisition!$O84</f>
        <v>8361267.3267326728</v>
      </c>
      <c r="AB84" s="2">
        <f>acquisition!AF84/acquisition!$O84</f>
        <v>85043.881188118801</v>
      </c>
      <c r="AC84" s="2">
        <f>acquisition!AG84/acquisition!$O84</f>
        <v>343339.24752475246</v>
      </c>
      <c r="AD84" s="2">
        <f>acquisition!AH84/acquisition!$O84</f>
        <v>160747.24752475246</v>
      </c>
      <c r="AE84" s="2">
        <f>acquisition!AI84/acquisition!$O84</f>
        <v>509736</v>
      </c>
      <c r="AF84" s="2">
        <f>acquisition!AJ84/acquisition!$O84</f>
        <v>431320.87128712871</v>
      </c>
      <c r="AG84" s="2">
        <f>acquisition!AK84/acquisition!$O84</f>
        <v>8361267.3267326728</v>
      </c>
    </row>
    <row r="85" spans="1:33" x14ac:dyDescent="0.2">
      <c r="A85" s="21" t="s">
        <v>62</v>
      </c>
      <c r="B85" t="str">
        <f>acquisition!B85</f>
        <v>TH213-03</v>
      </c>
      <c r="C85" t="str">
        <f>acquisition!C85</f>
        <v>C57BL6</v>
      </c>
      <c r="D85" t="str">
        <f>acquisition!D85</f>
        <v>F</v>
      </c>
      <c r="E85" s="1">
        <f>acquisition!E85</f>
        <v>42522</v>
      </c>
      <c r="F85" s="1">
        <f>acquisition!F85</f>
        <v>42579</v>
      </c>
      <c r="G85">
        <f>acquisition!G85</f>
        <v>57</v>
      </c>
      <c r="H85" s="4">
        <f>acquisition!H85</f>
        <v>8.1428571428571423</v>
      </c>
      <c r="J85" t="str">
        <f>acquisition!J85</f>
        <v>LN</v>
      </c>
      <c r="K85" s="2">
        <f>acquisition!M85</f>
        <v>28545000</v>
      </c>
      <c r="X85" s="2">
        <f>acquisition!AB85/acquisition!$O85</f>
        <v>6704146.7889908254</v>
      </c>
      <c r="Y85" s="2">
        <f>acquisition!AC85/acquisition!$O85</f>
        <v>407905.43119266053</v>
      </c>
      <c r="Z85" s="2">
        <f>acquisition!AD85/acquisition!$O85</f>
        <v>81287.779816513765</v>
      </c>
      <c r="AA85" s="2">
        <f>acquisition!AE85/acquisition!$O85</f>
        <v>6337513.7614678899</v>
      </c>
      <c r="AB85" s="2">
        <f>acquisition!AF85/acquisition!$O85</f>
        <v>43576.954128440368</v>
      </c>
      <c r="AC85" s="2">
        <f>acquisition!AG85/acquisition!$O85</f>
        <v>502234.871559633</v>
      </c>
      <c r="AD85" s="2">
        <f>acquisition!AH85/acquisition!$O85</f>
        <v>316980.44036697247</v>
      </c>
      <c r="AE85" s="2">
        <f>acquisition!AI85/acquisition!$O85</f>
        <v>572523.66055045871</v>
      </c>
      <c r="AF85" s="2">
        <f>acquisition!AJ85/acquisition!$O85</f>
        <v>139320.55045871559</v>
      </c>
      <c r="AG85" s="2">
        <f>acquisition!AK85/acquisition!$O85</f>
        <v>7332660.5504587153</v>
      </c>
    </row>
    <row r="86" spans="1:33" x14ac:dyDescent="0.2">
      <c r="A86" s="21" t="s">
        <v>62</v>
      </c>
      <c r="B86" t="str">
        <f>acquisition!B86</f>
        <v>TH213-04</v>
      </c>
      <c r="C86" t="str">
        <f>acquisition!C86</f>
        <v>C57BL6</v>
      </c>
      <c r="D86" t="str">
        <f>acquisition!D86</f>
        <v>F</v>
      </c>
      <c r="E86" s="1">
        <f>acquisition!E86</f>
        <v>42552</v>
      </c>
      <c r="F86" s="1">
        <f>acquisition!F86</f>
        <v>42579</v>
      </c>
      <c r="G86">
        <f>acquisition!G86</f>
        <v>27</v>
      </c>
      <c r="H86" s="4">
        <f>acquisition!H86</f>
        <v>3.8571428571428572</v>
      </c>
      <c r="J86" t="str">
        <f>acquisition!J86</f>
        <v>LN</v>
      </c>
      <c r="K86" s="2">
        <f>acquisition!M86</f>
        <v>27510000</v>
      </c>
      <c r="X86" s="2">
        <f>acquisition!AB86/acquisition!$O86</f>
        <v>7747407.3364485977</v>
      </c>
      <c r="Y86" s="2">
        <f>acquisition!AC86/acquisition!$O86</f>
        <v>212109.81308411213</v>
      </c>
      <c r="Z86" s="2">
        <f>acquisition!AD86/acquisition!$O86</f>
        <v>106826.21495327102</v>
      </c>
      <c r="AA86" s="2">
        <f>acquisition!AE86/acquisition!$O86</f>
        <v>4551748.0373831773</v>
      </c>
      <c r="AB86" s="2">
        <f>acquisition!AF86/acquisition!$O86</f>
        <v>23010.700934579439</v>
      </c>
      <c r="AC86" s="2">
        <f>acquisition!AG86/acquisition!$O86</f>
        <v>825042.89719626168</v>
      </c>
      <c r="AD86" s="2">
        <f>acquisition!AH86/acquisition!$O86</f>
        <v>153490.37383177571</v>
      </c>
      <c r="AE86" s="2">
        <f>acquisition!AI86/acquisition!$O86</f>
        <v>420620.18691588781</v>
      </c>
      <c r="AF86" s="2">
        <f>acquisition!AJ86/acquisition!$O86</f>
        <v>243990.56074766355</v>
      </c>
      <c r="AG86" s="2">
        <f>acquisition!AK86/acquisition!$O86</f>
        <v>8216234.2990654204</v>
      </c>
    </row>
    <row r="87" spans="1:33" x14ac:dyDescent="0.2">
      <c r="A87" s="21" t="s">
        <v>62</v>
      </c>
      <c r="B87" t="str">
        <f>acquisition!B87</f>
        <v>TH213-05</v>
      </c>
      <c r="C87" t="str">
        <f>acquisition!C87</f>
        <v>C57BL6</v>
      </c>
      <c r="D87" t="str">
        <f>acquisition!D87</f>
        <v>F</v>
      </c>
      <c r="E87" s="1">
        <f>acquisition!E87</f>
        <v>42565</v>
      </c>
      <c r="F87" s="1">
        <f>acquisition!F87</f>
        <v>42579</v>
      </c>
      <c r="G87">
        <f>acquisition!G87</f>
        <v>14</v>
      </c>
      <c r="H87" s="4">
        <f>acquisition!H87</f>
        <v>2</v>
      </c>
      <c r="J87" t="str">
        <f>acquisition!J87</f>
        <v>LN</v>
      </c>
      <c r="K87" s="2">
        <f>acquisition!M87</f>
        <v>3970000</v>
      </c>
      <c r="X87" s="2">
        <f>acquisition!AB87/acquisition!$O87</f>
        <v>1247504.6210720888</v>
      </c>
      <c r="Y87" s="2">
        <f>acquisition!AC87/acquisition!$O87</f>
        <v>18573.142329020335</v>
      </c>
      <c r="Z87" s="2">
        <f>acquisition!AD87/acquisition!$O87</f>
        <v>10053.419593345656</v>
      </c>
      <c r="AA87" s="2">
        <f>acquisition!AE87/acquisition!$O87</f>
        <v>627069.20517560071</v>
      </c>
      <c r="AB87" s="2">
        <f>acquisition!AF87/acquisition!$O87</f>
        <v>1621.7560073937154</v>
      </c>
      <c r="AC87" s="2">
        <f>acquisition!AG87/acquisition!$O87</f>
        <v>137687.81885397414</v>
      </c>
      <c r="AD87" s="2">
        <f>acquisition!AH87/acquisition!$O87</f>
        <v>16334.972273567468</v>
      </c>
      <c r="AE87" s="2">
        <f>acquisition!AI87/acquisition!$O87</f>
        <v>62529.334565619225</v>
      </c>
      <c r="AF87" s="2">
        <f>acquisition!AJ87/acquisition!$O87</f>
        <v>50883.512014787433</v>
      </c>
      <c r="AG87" s="2">
        <f>acquisition!AK87/acquisition!$O87</f>
        <v>1298872.4584103513</v>
      </c>
    </row>
    <row r="88" spans="1:33" s="12" customFormat="1" x14ac:dyDescent="0.2">
      <c r="A88" s="22" t="s">
        <v>62</v>
      </c>
      <c r="B88" s="12" t="str">
        <f>acquisition!B88</f>
        <v>TH213-06</v>
      </c>
      <c r="C88" s="12" t="str">
        <f>acquisition!C88</f>
        <v>C57BL6</v>
      </c>
      <c r="D88" s="12" t="str">
        <f>acquisition!D88</f>
        <v>F</v>
      </c>
      <c r="E88" s="13">
        <f>acquisition!E88</f>
        <v>42571</v>
      </c>
      <c r="F88" s="13">
        <f>acquisition!F88</f>
        <v>42579</v>
      </c>
      <c r="G88" s="12">
        <f>acquisition!G88</f>
        <v>8</v>
      </c>
      <c r="H88" s="15">
        <f>acquisition!H88</f>
        <v>1.1428571428571428</v>
      </c>
      <c r="J88" s="12" t="str">
        <f>acquisition!J88</f>
        <v>LN</v>
      </c>
      <c r="K88" s="16">
        <f>acquisition!M88</f>
        <v>2830000</v>
      </c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>
        <f>acquisition!AB88/acquisition!$O88</f>
        <v>883167.95527156547</v>
      </c>
      <c r="Y88" s="16">
        <f>acquisition!AC88/acquisition!$O88</f>
        <v>15045.111821086262</v>
      </c>
      <c r="Z88" s="16">
        <f>acquisition!AD88/acquisition!$O88</f>
        <v>12215.111821086262</v>
      </c>
      <c r="AA88" s="16">
        <f>acquisition!AE88/acquisition!$O88</f>
        <v>407773.16293929715</v>
      </c>
      <c r="AB88" s="16">
        <f>acquisition!AF88/acquisition!$O88</f>
        <v>1283.8977635782749</v>
      </c>
      <c r="AC88" s="16">
        <f>acquisition!AG88/acquisition!$O88</f>
        <v>83607.060702875402</v>
      </c>
      <c r="AD88" s="16">
        <f>acquisition!AH88/acquisition!$O88</f>
        <v>15687.0607028754</v>
      </c>
      <c r="AE88" s="16">
        <f>acquisition!AI88/acquisition!$O88</f>
        <v>70243.674121405755</v>
      </c>
      <c r="AF88" s="16">
        <f>acquisition!AJ88/acquisition!$O88</f>
        <v>34719.488817891375</v>
      </c>
      <c r="AG88" s="16">
        <f>acquisition!AK88/acquisition!$O88</f>
        <v>931277.95527156547</v>
      </c>
    </row>
    <row r="89" spans="1:33" x14ac:dyDescent="0.2">
      <c r="A89" s="21" t="s">
        <v>69</v>
      </c>
      <c r="B89" t="str">
        <f>acquisition!B89</f>
        <v>TH215-01</v>
      </c>
      <c r="C89" t="str">
        <f>acquisition!C89</f>
        <v>C57BL6</v>
      </c>
      <c r="D89" t="str">
        <f>acquisition!D89</f>
        <v>F</v>
      </c>
      <c r="E89" s="1">
        <f>acquisition!E89</f>
        <v>42499</v>
      </c>
      <c r="F89" s="1">
        <f>acquisition!F89</f>
        <v>42598</v>
      </c>
      <c r="G89">
        <f>acquisition!G89</f>
        <v>99</v>
      </c>
      <c r="H89" s="4">
        <f>acquisition!H89</f>
        <v>14.142857142857142</v>
      </c>
      <c r="J89" t="str">
        <f>acquisition!J89</f>
        <v>TH</v>
      </c>
      <c r="K89" s="2">
        <f>acquisition!M89</f>
        <v>42060000</v>
      </c>
      <c r="L89" s="2">
        <f>acquisition!P89/acquisition!$O89</f>
        <v>53909.596153846149</v>
      </c>
      <c r="M89" s="2">
        <f>acquisition!Q89/acquisition!$O89</f>
        <v>41008.5</v>
      </c>
      <c r="N89" s="2">
        <f>acquisition!R89/acquisition!$O89</f>
        <v>255271.84615384616</v>
      </c>
      <c r="O89" s="2">
        <f>acquisition!S89/acquisition!$O89</f>
        <v>753197.53846153838</v>
      </c>
      <c r="P89" s="2">
        <f>acquisition!T89/acquisition!$O89</f>
        <v>71502</v>
      </c>
      <c r="Q89" s="2">
        <f>acquisition!U89/acquisition!$O89</f>
        <v>33445788.46153846</v>
      </c>
      <c r="R89" s="2">
        <f>acquisition!V89/acquisition!$O89</f>
        <v>1038194.4807692308</v>
      </c>
      <c r="S89" s="2">
        <f>acquisition!W89/acquisition!$O89</f>
        <v>173780.59615384616</v>
      </c>
      <c r="T89" s="2">
        <f>acquisition!X89/acquisition!$O89</f>
        <v>1038396.6923076923</v>
      </c>
      <c r="U89" s="2">
        <f>acquisition!Y89/acquisition!$O89</f>
        <v>612741.40384615387</v>
      </c>
      <c r="V89" s="2">
        <f>acquisition!Z89/acquisition!$O89</f>
        <v>139930.38461538462</v>
      </c>
      <c r="W89" s="2">
        <f>acquisition!AA89/acquisition!$O89</f>
        <v>243948</v>
      </c>
      <c r="AD89" s="2">
        <f>acquisition!AH89/acquisition!$O89</f>
        <v>17592.403846153844</v>
      </c>
      <c r="AE89" s="2">
        <f>acquisition!AI89/acquisition!$O89</f>
        <v>36600.288461538461</v>
      </c>
      <c r="AF89" s="2">
        <f>acquisition!AJ89/acquisition!$O89</f>
        <v>12820.211538461537</v>
      </c>
      <c r="AG89" s="2">
        <f>acquisition!AK89/acquisition!$O89</f>
        <v>1709739</v>
      </c>
    </row>
    <row r="90" spans="1:33" x14ac:dyDescent="0.2">
      <c r="A90" s="21" t="s">
        <v>69</v>
      </c>
      <c r="B90" t="str">
        <f>acquisition!B90</f>
        <v>TH215-02</v>
      </c>
      <c r="C90" t="str">
        <f>acquisition!C90</f>
        <v>C57BL6</v>
      </c>
      <c r="D90" t="str">
        <f>acquisition!D90</f>
        <v>F</v>
      </c>
      <c r="E90" s="1">
        <f>acquisition!E90</f>
        <v>42521</v>
      </c>
      <c r="F90" s="1">
        <f>acquisition!F90</f>
        <v>42598</v>
      </c>
      <c r="G90">
        <f>acquisition!G90</f>
        <v>77</v>
      </c>
      <c r="H90" s="4">
        <f>acquisition!H90</f>
        <v>11</v>
      </c>
      <c r="J90" t="str">
        <f>acquisition!J90</f>
        <v>TH</v>
      </c>
      <c r="K90" s="2">
        <f>acquisition!M90</f>
        <v>67110000</v>
      </c>
      <c r="L90" s="2">
        <f>acquisition!P90/acquisition!$O90</f>
        <v>116410.03846153847</v>
      </c>
      <c r="M90" s="2">
        <f>acquisition!Q90/acquisition!$O90</f>
        <v>86597.711538461546</v>
      </c>
      <c r="N90" s="2">
        <f>acquisition!R90/acquisition!$O90</f>
        <v>446797.73076923081</v>
      </c>
      <c r="O90" s="2">
        <f>acquisition!S90/acquisition!$O90</f>
        <v>1282639.875</v>
      </c>
      <c r="P90" s="2">
        <f>acquisition!T90/acquisition!$O90</f>
        <v>108795.63461538462</v>
      </c>
      <c r="Q90" s="2">
        <f>acquisition!U90/acquisition!$O90</f>
        <v>53429884.615384616</v>
      </c>
      <c r="R90" s="2">
        <f>acquisition!V90/acquisition!$O90</f>
        <v>1460997.6057692308</v>
      </c>
      <c r="S90" s="2">
        <f>acquisition!W90/acquisition!$O90</f>
        <v>300833.48076923081</v>
      </c>
      <c r="T90" s="2">
        <f>acquisition!X90/acquisition!$O90</f>
        <v>1793772.8653846155</v>
      </c>
      <c r="U90" s="2">
        <f>acquisition!Y90/acquisition!$O90</f>
        <v>883335.375</v>
      </c>
      <c r="V90" s="2">
        <f>acquisition!Z90/acquisition!$O90</f>
        <v>209525.16346153847</v>
      </c>
      <c r="W90" s="2">
        <f>acquisition!AA90/acquisition!$O90</f>
        <v>315158.88461538462</v>
      </c>
      <c r="AD90" s="2">
        <f>acquisition!AH90/acquisition!$O90</f>
        <v>36523.326923076922</v>
      </c>
      <c r="AE90" s="2">
        <f>acquisition!AI90/acquisition!$O90</f>
        <v>69691.153846153844</v>
      </c>
      <c r="AF90" s="2">
        <f>acquisition!AJ90/acquisition!$O90</f>
        <v>28457.221153846156</v>
      </c>
      <c r="AG90" s="2">
        <f>acquisition!AK90/acquisition!$O90</f>
        <v>2770868.653846154</v>
      </c>
    </row>
    <row r="91" spans="1:33" x14ac:dyDescent="0.2">
      <c r="A91" s="21" t="s">
        <v>69</v>
      </c>
      <c r="B91" t="str">
        <f>acquisition!B91</f>
        <v>TH215-03</v>
      </c>
      <c r="C91" t="str">
        <f>acquisition!C91</f>
        <v>C57BL6</v>
      </c>
      <c r="D91" t="str">
        <f>acquisition!D91</f>
        <v>F</v>
      </c>
      <c r="E91" s="1">
        <f>acquisition!E91</f>
        <v>42570</v>
      </c>
      <c r="F91" s="1">
        <f>acquisition!F91</f>
        <v>42598</v>
      </c>
      <c r="G91">
        <f>acquisition!G91</f>
        <v>28</v>
      </c>
      <c r="H91" s="4">
        <f>acquisition!H91</f>
        <v>4</v>
      </c>
      <c r="J91" t="str">
        <f>acquisition!J91</f>
        <v>TH</v>
      </c>
      <c r="K91" s="2">
        <f>acquisition!M91</f>
        <v>67170000</v>
      </c>
      <c r="L91" s="2">
        <f>acquisition!P91/acquisition!$O91</f>
        <v>122349.84112149532</v>
      </c>
      <c r="M91" s="2">
        <f>acquisition!Q91/acquisition!$O91</f>
        <v>90836.439252336451</v>
      </c>
      <c r="N91" s="2">
        <f>acquisition!R91/acquisition!$O91</f>
        <v>471633.84112149529</v>
      </c>
      <c r="O91" s="2">
        <f>acquisition!S91/acquisition!$O91</f>
        <v>1030839.7850467289</v>
      </c>
      <c r="P91" s="2">
        <f>acquisition!T91/acquisition!$O91</f>
        <v>150850.00934579439</v>
      </c>
      <c r="Q91" s="2">
        <f>acquisition!U91/acquisition!$O91</f>
        <v>52166607.476635516</v>
      </c>
      <c r="R91" s="2">
        <f>acquisition!V91/acquisition!$O91</f>
        <v>1417224.2242990653</v>
      </c>
      <c r="S91" s="2">
        <f>acquisition!W91/acquisition!$O91</f>
        <v>279100.76635514019</v>
      </c>
      <c r="T91" s="2">
        <f>acquisition!X91/acquisition!$O91</f>
        <v>1660605.6168224299</v>
      </c>
      <c r="U91" s="2">
        <f>acquisition!Y91/acquisition!$O91</f>
        <v>1062039.308411215</v>
      </c>
      <c r="V91" s="2">
        <f>acquisition!Z91/acquisition!$O91</f>
        <v>196739.04672897197</v>
      </c>
      <c r="W91" s="2">
        <f>acquisition!AA91/acquisition!$O91</f>
        <v>578478.08411214955</v>
      </c>
      <c r="AD91" s="2">
        <f>acquisition!AH91/acquisition!$O91</f>
        <v>55179.841121495323</v>
      </c>
      <c r="AE91" s="2">
        <f>acquisition!AI91/acquisition!$O91</f>
        <v>76774.682242990646</v>
      </c>
      <c r="AF91" s="2">
        <f>acquisition!AJ91/acquisition!$O91</f>
        <v>44005.766355140186</v>
      </c>
      <c r="AG91" s="2">
        <f>acquisition!AK91/acquisition!$O91</f>
        <v>2827731.4485981306</v>
      </c>
    </row>
    <row r="92" spans="1:33" x14ac:dyDescent="0.2">
      <c r="A92" s="21" t="s">
        <v>69</v>
      </c>
      <c r="B92" t="str">
        <f>acquisition!B92</f>
        <v>TH215-04</v>
      </c>
      <c r="C92" t="str">
        <f>acquisition!C92</f>
        <v>C57BL6</v>
      </c>
      <c r="D92" t="str">
        <f>acquisition!D92</f>
        <v>F</v>
      </c>
      <c r="E92" s="1">
        <f>acquisition!E92</f>
        <v>42582</v>
      </c>
      <c r="F92" s="1">
        <f>acquisition!F92</f>
        <v>42598</v>
      </c>
      <c r="G92">
        <f>acquisition!G92</f>
        <v>16</v>
      </c>
      <c r="H92" s="4">
        <f>acquisition!H92</f>
        <v>2.2857142857142856</v>
      </c>
      <c r="J92" t="str">
        <f>acquisition!J92</f>
        <v>TH</v>
      </c>
      <c r="K92" s="2">
        <f>acquisition!M92</f>
        <v>67200000</v>
      </c>
      <c r="L92" s="2">
        <f>acquisition!P92/acquisition!$O92</f>
        <v>110094.95327102805</v>
      </c>
      <c r="M92" s="2">
        <f>acquisition!Q92/acquisition!$O92</f>
        <v>80011.962616822435</v>
      </c>
      <c r="N92" s="2">
        <f>acquisition!R92/acquisition!$O92</f>
        <v>436423.17757009348</v>
      </c>
      <c r="O92" s="2">
        <f>acquisition!S92/acquisition!$O92</f>
        <v>1777471.401869159</v>
      </c>
      <c r="P92" s="2">
        <f>acquisition!T92/acquisition!$O92</f>
        <v>68204.859813084113</v>
      </c>
      <c r="Q92" s="2">
        <f>acquisition!U92/acquisition!$O92</f>
        <v>51687476.635514021</v>
      </c>
      <c r="R92" s="2">
        <f>acquisition!V92/acquisition!$O92</f>
        <v>812240.74766355148</v>
      </c>
      <c r="S92" s="2">
        <f>acquisition!W92/acquisition!$O92</f>
        <v>218242.99065420561</v>
      </c>
      <c r="T92" s="2">
        <f>acquisition!X92/acquisition!$O92</f>
        <v>1951060.9345794395</v>
      </c>
      <c r="U92" s="2">
        <f>acquisition!Y92/acquisition!$O92</f>
        <v>945887.10280373844</v>
      </c>
      <c r="V92" s="2">
        <f>acquisition!Z92/acquisition!$O92</f>
        <v>144134.57943925235</v>
      </c>
      <c r="W92" s="2">
        <f>acquisition!AA92/acquisition!$O92</f>
        <v>337821.30841121497</v>
      </c>
      <c r="AD92" s="2">
        <f>acquisition!AH92/acquisition!$O92</f>
        <v>56397.757009345798</v>
      </c>
      <c r="AE92" s="2">
        <f>acquisition!AI92/acquisition!$O92</f>
        <v>80954.01869158879</v>
      </c>
      <c r="AF92" s="2">
        <f>acquisition!AJ92/acquisition!$O92</f>
        <v>53006.355140186919</v>
      </c>
      <c r="AG92" s="2">
        <f>acquisition!AK92/acquisition!$O92</f>
        <v>3014139.8130841125</v>
      </c>
    </row>
    <row r="93" spans="1:33" x14ac:dyDescent="0.2">
      <c r="A93" s="21" t="s">
        <v>69</v>
      </c>
      <c r="B93" t="str">
        <f>acquisition!B93</f>
        <v>TH215-05</v>
      </c>
      <c r="C93" t="str">
        <f>acquisition!C93</f>
        <v>C57BL6</v>
      </c>
      <c r="D93" t="str">
        <f>acquisition!D93</f>
        <v>F</v>
      </c>
      <c r="E93" s="1">
        <f>acquisition!E93</f>
        <v>42593</v>
      </c>
      <c r="F93" s="1">
        <f>acquisition!F93</f>
        <v>42598</v>
      </c>
      <c r="G93">
        <f>acquisition!G93</f>
        <v>5</v>
      </c>
      <c r="H93" s="4">
        <f>acquisition!H93</f>
        <v>0.7142857142857143</v>
      </c>
      <c r="J93" t="str">
        <f>acquisition!J93</f>
        <v>TH</v>
      </c>
      <c r="K93" s="2">
        <f>acquisition!M93</f>
        <v>22830000</v>
      </c>
      <c r="L93" s="2">
        <f>acquisition!P93/acquisition!$O93</f>
        <v>67794.228571428568</v>
      </c>
      <c r="M93" s="2">
        <f>acquisition!Q93/acquisition!$O93</f>
        <v>105278.91428571429</v>
      </c>
      <c r="N93" s="2">
        <f>acquisition!R93/acquisition!$O93</f>
        <v>433943.94285714289</v>
      </c>
      <c r="O93" s="2">
        <f>acquisition!S93/acquisition!$O93</f>
        <v>791679.17142857146</v>
      </c>
      <c r="P93" s="2">
        <f>acquisition!T93/acquisition!$O93</f>
        <v>12154.257142857143</v>
      </c>
      <c r="Q93" s="2">
        <f>acquisition!U93/acquisition!$O93</f>
        <v>17763914.285714287</v>
      </c>
      <c r="R93" s="2">
        <f>acquisition!V93/acquisition!$O93</f>
        <v>250499.45714285714</v>
      </c>
      <c r="S93" s="2">
        <f>acquisition!W93/acquisition!$O93</f>
        <v>45616.514285714286</v>
      </c>
      <c r="T93" s="2">
        <f>acquisition!X93/acquisition!$O93</f>
        <v>582338.94285714289</v>
      </c>
      <c r="U93" s="2">
        <f>acquisition!Y93/acquisition!$O93</f>
        <v>250434.22857142857</v>
      </c>
      <c r="V93" s="2">
        <f>acquisition!Z93/acquisition!$O93</f>
        <v>39789.428571428572</v>
      </c>
      <c r="W93" s="2">
        <f>acquisition!AA93/acquisition!$O93</f>
        <v>89189.2</v>
      </c>
      <c r="AD93" s="2">
        <f>acquisition!AH93/acquisition!$O93</f>
        <v>20829.657142857144</v>
      </c>
      <c r="AE93" s="2">
        <f>acquisition!AI93/acquisition!$O93</f>
        <v>18198.771428571428</v>
      </c>
      <c r="AF93" s="2">
        <f>acquisition!AJ93/acquisition!$O93</f>
        <v>9349.4285714285725</v>
      </c>
      <c r="AG93" s="2">
        <f>acquisition!AK93/acquisition!$O93</f>
        <v>863865.45714285714</v>
      </c>
    </row>
    <row r="94" spans="1:33" x14ac:dyDescent="0.2">
      <c r="A94" s="21" t="s">
        <v>69</v>
      </c>
      <c r="B94" t="str">
        <f>acquisition!B94</f>
        <v>TH215-01</v>
      </c>
      <c r="C94" t="str">
        <f>acquisition!C94</f>
        <v>C57BL6</v>
      </c>
      <c r="D94" t="str">
        <f>acquisition!D94</f>
        <v>F</v>
      </c>
      <c r="E94" s="1">
        <f>acquisition!E94</f>
        <v>42499</v>
      </c>
      <c r="F94" s="1">
        <f>acquisition!F94</f>
        <v>42598</v>
      </c>
      <c r="G94">
        <f>acquisition!G94</f>
        <v>99</v>
      </c>
      <c r="H94" s="4">
        <f>acquisition!H94</f>
        <v>14.142857142857142</v>
      </c>
      <c r="J94" t="str">
        <f>acquisition!J94</f>
        <v>SP</v>
      </c>
      <c r="K94" s="2">
        <f>acquisition!M94</f>
        <v>88980000</v>
      </c>
      <c r="X94" s="2">
        <f>acquisition!AB94/acquisition!$O94</f>
        <v>10145383.177570093</v>
      </c>
      <c r="Y94" s="2">
        <f>acquisition!AC94/acquisition!$O94</f>
        <v>1563802.7102803739</v>
      </c>
      <c r="Z94" s="2">
        <f>acquisition!AD94/acquisition!$O94</f>
        <v>306523.62616822432</v>
      </c>
      <c r="AA94" s="2">
        <f>acquisition!AE94/acquisition!$O94</f>
        <v>7289540.9719626168</v>
      </c>
      <c r="AB94" s="2">
        <f>acquisition!AF94/acquisition!$O94</f>
        <v>96131.663551401871</v>
      </c>
      <c r="AC94" s="2">
        <f>acquisition!AG94/acquisition!$O94</f>
        <v>1042063.9065420561</v>
      </c>
      <c r="AD94" s="2">
        <f>acquisition!AH94/acquisition!$O94</f>
        <v>214134.11214953271</v>
      </c>
      <c r="AE94" s="2">
        <f>acquisition!AI94/acquisition!$O94</f>
        <v>1309918.6542056075</v>
      </c>
      <c r="AF94" s="2">
        <f>acquisition!AJ94/acquisition!$O94</f>
        <v>350098.8785046729</v>
      </c>
      <c r="AG94" s="2">
        <f>acquisition!AK94/acquisition!$O94</f>
        <v>12224355.140186917</v>
      </c>
    </row>
    <row r="95" spans="1:33" x14ac:dyDescent="0.2">
      <c r="A95" s="21" t="s">
        <v>69</v>
      </c>
      <c r="B95" t="str">
        <f>acquisition!B95</f>
        <v>TH215-02</v>
      </c>
      <c r="C95" t="str">
        <f>acquisition!C95</f>
        <v>C57BL6</v>
      </c>
      <c r="D95" t="str">
        <f>acquisition!D95</f>
        <v>F</v>
      </c>
      <c r="E95" s="1">
        <f>acquisition!E95</f>
        <v>42521</v>
      </c>
      <c r="F95" s="1">
        <f>acquisition!F95</f>
        <v>42598</v>
      </c>
      <c r="G95">
        <f>acquisition!G95</f>
        <v>77</v>
      </c>
      <c r="H95" s="4">
        <f>acquisition!H95</f>
        <v>11</v>
      </c>
      <c r="J95" t="str">
        <f>acquisition!J95</f>
        <v>SP</v>
      </c>
      <c r="K95" s="2">
        <f>acquisition!M95</f>
        <v>100560000.00000001</v>
      </c>
      <c r="X95" s="2">
        <f>acquisition!AB95/acquisition!$O95</f>
        <v>7770092.6355140191</v>
      </c>
      <c r="Y95" s="2">
        <f>acquisition!AC95/acquisition!$O95</f>
        <v>1516200.4485981311</v>
      </c>
      <c r="Z95" s="2">
        <f>acquisition!AD95/acquisition!$O95</f>
        <v>199616.29906542058</v>
      </c>
      <c r="AA95" s="2">
        <f>acquisition!AE95/acquisition!$O95</f>
        <v>6123446.130841122</v>
      </c>
      <c r="AB95" s="2">
        <f>acquisition!AF95/acquisition!$O95</f>
        <v>82515.588785046741</v>
      </c>
      <c r="AC95" s="2">
        <f>acquisition!AG95/acquisition!$O95</f>
        <v>965939.88785046735</v>
      </c>
      <c r="AD95" s="2">
        <f>acquisition!AH95/acquisition!$O95</f>
        <v>223205.60747663555</v>
      </c>
      <c r="AE95" s="2">
        <f>acquisition!AI95/acquisition!$O95</f>
        <v>1209069.5327102805</v>
      </c>
      <c r="AF95" s="2">
        <f>acquisition!AJ95/acquisition!$O95</f>
        <v>322919.77570093464</v>
      </c>
      <c r="AG95" s="2">
        <f>acquisition!AK95/acquisition!$O95</f>
        <v>9680074.766355142</v>
      </c>
    </row>
    <row r="96" spans="1:33" x14ac:dyDescent="0.2">
      <c r="A96" s="21" t="s">
        <v>69</v>
      </c>
      <c r="B96" t="str">
        <f>acquisition!B96</f>
        <v>TH215-03</v>
      </c>
      <c r="C96" t="str">
        <f>acquisition!C96</f>
        <v>C57BL6</v>
      </c>
      <c r="D96" t="str">
        <f>acquisition!D96</f>
        <v>F</v>
      </c>
      <c r="E96" s="1">
        <f>acquisition!E96</f>
        <v>42570</v>
      </c>
      <c r="F96" s="1">
        <f>acquisition!F96</f>
        <v>42598</v>
      </c>
      <c r="G96">
        <f>acquisition!G96</f>
        <v>28</v>
      </c>
      <c r="H96" s="4">
        <f>acquisition!H96</f>
        <v>4</v>
      </c>
      <c r="J96" t="str">
        <f>acquisition!J96</f>
        <v>SP</v>
      </c>
      <c r="K96" s="2">
        <f>acquisition!M96</f>
        <v>92610000</v>
      </c>
      <c r="X96" s="2">
        <f>acquisition!AB96/acquisition!$O96</f>
        <v>7351550.1818181826</v>
      </c>
      <c r="Y96" s="2">
        <f>acquisition!AC96/acquisition!$O96</f>
        <v>662414.07272727275</v>
      </c>
      <c r="Z96" s="2">
        <f>acquisition!AD96/acquisition!$O96</f>
        <v>142535.20909090911</v>
      </c>
      <c r="AA96" s="2">
        <f>acquisition!AE96/acquisition!$O96</f>
        <v>3662388.7363636368</v>
      </c>
      <c r="AB96" s="2">
        <f>acquisition!AF96/acquisition!$O96</f>
        <v>57923.345454545459</v>
      </c>
      <c r="AC96" s="2">
        <f>acquisition!AG96/acquisition!$O96</f>
        <v>920711.78181818186</v>
      </c>
      <c r="AD96" s="2">
        <f>acquisition!AH96/acquisition!$O96</f>
        <v>162656.83636363636</v>
      </c>
      <c r="AE96" s="2">
        <f>acquisition!AI96/acquisition!$O96</f>
        <v>748120.41818181821</v>
      </c>
      <c r="AF96" s="2">
        <f>acquisition!AJ96/acquisition!$O96</f>
        <v>200374.36363636365</v>
      </c>
      <c r="AG96" s="2">
        <f>acquisition!AK96/acquisition!$O96</f>
        <v>8327575.3909090916</v>
      </c>
    </row>
    <row r="97" spans="1:33" x14ac:dyDescent="0.2">
      <c r="A97" s="21" t="s">
        <v>69</v>
      </c>
      <c r="B97" t="str">
        <f>acquisition!B97</f>
        <v>TH215-04</v>
      </c>
      <c r="C97" t="str">
        <f>acquisition!C97</f>
        <v>C57BL6</v>
      </c>
      <c r="D97" t="str">
        <f>acquisition!D97</f>
        <v>F</v>
      </c>
      <c r="E97" s="1">
        <f>acquisition!E97</f>
        <v>42582</v>
      </c>
      <c r="F97" s="1">
        <f>acquisition!F97</f>
        <v>42598</v>
      </c>
      <c r="G97">
        <f>acquisition!G97</f>
        <v>16</v>
      </c>
      <c r="H97" s="4">
        <f>acquisition!H97</f>
        <v>2.2857142857142856</v>
      </c>
      <c r="J97" t="str">
        <f>acquisition!J97</f>
        <v>SP</v>
      </c>
      <c r="K97" s="2">
        <f>acquisition!M97</f>
        <v>59699999.999999993</v>
      </c>
      <c r="X97" s="2">
        <f>acquisition!AB97/acquisition!$O97</f>
        <v>3341228.2568807332</v>
      </c>
      <c r="Y97" s="2">
        <f>acquisition!AC97/acquisition!$O97</f>
        <v>191149.54128440362</v>
      </c>
      <c r="Z97" s="2">
        <f>acquisition!AD97/acquisition!$O97</f>
        <v>43706.972477064213</v>
      </c>
      <c r="AA97" s="2">
        <f>acquisition!AE97/acquisition!$O97</f>
        <v>1171872.6605504586</v>
      </c>
      <c r="AB97" s="2">
        <f>acquisition!AF97/acquisition!$O97</f>
        <v>12980.64220183486</v>
      </c>
      <c r="AC97" s="2">
        <f>acquisition!AG97/acquisition!$O97</f>
        <v>622304.03669724753</v>
      </c>
      <c r="AD97" s="2">
        <f>acquisition!AH97/acquisition!$O97</f>
        <v>58221.192660550449</v>
      </c>
      <c r="AE97" s="2">
        <f>acquisition!AI97/acquisition!$O97</f>
        <v>266130.55045871553</v>
      </c>
      <c r="AF97" s="2">
        <f>acquisition!AJ97/acquisition!$O97</f>
        <v>123891.19266055043</v>
      </c>
      <c r="AG97" s="2">
        <f>acquisition!AK97/acquisition!$O97</f>
        <v>3651011.0091743111</v>
      </c>
    </row>
    <row r="98" spans="1:33" x14ac:dyDescent="0.2">
      <c r="A98" s="21" t="s">
        <v>69</v>
      </c>
      <c r="B98" t="str">
        <f>acquisition!B98</f>
        <v>TH215-05</v>
      </c>
      <c r="C98" t="str">
        <f>acquisition!C98</f>
        <v>C57BL6</v>
      </c>
      <c r="D98" t="str">
        <f>acquisition!D98</f>
        <v>F</v>
      </c>
      <c r="E98" s="1">
        <f>acquisition!E98</f>
        <v>42593</v>
      </c>
      <c r="F98" s="1">
        <f>acquisition!F98</f>
        <v>42598</v>
      </c>
      <c r="G98">
        <f>acquisition!G98</f>
        <v>5</v>
      </c>
      <c r="H98" s="4">
        <f>acquisition!H98</f>
        <v>0.7142857142857143</v>
      </c>
      <c r="J98" t="str">
        <f>acquisition!J98</f>
        <v>SP</v>
      </c>
      <c r="K98" s="2">
        <f>acquisition!M98</f>
        <v>11680000</v>
      </c>
      <c r="X98" s="2">
        <f>acquisition!AB98/acquisition!$O98</f>
        <v>656757.43427970563</v>
      </c>
      <c r="Y98" s="2">
        <f>acquisition!AC98/acquisition!$O98</f>
        <v>15548.769716088329</v>
      </c>
      <c r="Z98" s="2">
        <f>acquisition!AD98/acquisition!$O98</f>
        <v>3389.779179810726</v>
      </c>
      <c r="AA98" s="2">
        <f>acquisition!AE98/acquisition!$O98</f>
        <v>234472.0084121977</v>
      </c>
      <c r="AB98" s="2">
        <f>acquisition!AF98/acquisition!$O98</f>
        <v>4188.0967402733968</v>
      </c>
      <c r="AC98" s="2">
        <f>acquisition!AG98/acquisition!$O98</f>
        <v>39105.278654048372</v>
      </c>
      <c r="AD98" s="2">
        <f>acquisition!AH98/acquisition!$O98</f>
        <v>10832.55520504732</v>
      </c>
      <c r="AE98" s="2">
        <f>acquisition!AI98/acquisition!$O98</f>
        <v>38859.642481598319</v>
      </c>
      <c r="AF98" s="2">
        <f>acquisition!AJ98/acquisition!$O98</f>
        <v>10157.055730809674</v>
      </c>
      <c r="AG98" s="2">
        <f>acquisition!AK98/acquisition!$O98</f>
        <v>705295.14195583598</v>
      </c>
    </row>
    <row r="99" spans="1:33" x14ac:dyDescent="0.2">
      <c r="A99" s="21" t="s">
        <v>69</v>
      </c>
      <c r="B99" t="str">
        <f>acquisition!B99</f>
        <v>TH215-01</v>
      </c>
      <c r="C99" t="str">
        <f>acquisition!C99</f>
        <v>C57BL6</v>
      </c>
      <c r="D99" t="str">
        <f>acquisition!D99</f>
        <v>F</v>
      </c>
      <c r="E99" s="1">
        <f>acquisition!E99</f>
        <v>42499</v>
      </c>
      <c r="F99" s="1">
        <f>acquisition!F99</f>
        <v>42598</v>
      </c>
      <c r="G99">
        <f>acquisition!G99</f>
        <v>99</v>
      </c>
      <c r="H99" s="4">
        <f>acquisition!H99</f>
        <v>14.142857142857142</v>
      </c>
      <c r="J99" t="str">
        <f>acquisition!J99</f>
        <v>LN</v>
      </c>
      <c r="K99" s="2">
        <f>acquisition!M99</f>
        <v>40290000</v>
      </c>
      <c r="X99" s="2">
        <f>acquisition!AB99/acquisition!$O99</f>
        <v>9475611.1111111119</v>
      </c>
      <c r="Y99" s="2">
        <f>acquisition!AC99/acquisition!$O99</f>
        <v>511832.22222222225</v>
      </c>
      <c r="Z99" s="2">
        <f>acquisition!AD99/acquisition!$O99</f>
        <v>193018.94444444444</v>
      </c>
      <c r="AA99" s="2">
        <f>acquisition!AE99/acquisition!$O99</f>
        <v>8393750</v>
      </c>
      <c r="AB99" s="2">
        <f>acquisition!AF99/acquisition!$O99</f>
        <v>34768.777777777781</v>
      </c>
      <c r="AC99" s="2">
        <f>acquisition!AG99/acquisition!$O99</f>
        <v>706380.6944444445</v>
      </c>
      <c r="AD99" s="2">
        <f>acquisition!AH99/acquisition!$O99</f>
        <v>201114.25</v>
      </c>
      <c r="AE99" s="2">
        <f>acquisition!AI99/acquisition!$O99</f>
        <v>1182884.5555555555</v>
      </c>
      <c r="AF99" s="2">
        <f>acquisition!AJ99/acquisition!$O99</f>
        <v>172426.27777777778</v>
      </c>
      <c r="AG99" s="2">
        <f>acquisition!AK99/acquisition!$O99</f>
        <v>10408250</v>
      </c>
    </row>
    <row r="100" spans="1:33" x14ac:dyDescent="0.2">
      <c r="A100" s="21" t="s">
        <v>69</v>
      </c>
      <c r="B100" t="str">
        <f>acquisition!B100</f>
        <v>TH215-02</v>
      </c>
      <c r="C100" t="str">
        <f>acquisition!C100</f>
        <v>C57BL6</v>
      </c>
      <c r="D100" t="str">
        <f>acquisition!D100</f>
        <v>F</v>
      </c>
      <c r="E100" s="1">
        <f>acquisition!E100</f>
        <v>42521</v>
      </c>
      <c r="F100" s="1">
        <f>acquisition!F100</f>
        <v>42598</v>
      </c>
      <c r="G100">
        <f>acquisition!G100</f>
        <v>77</v>
      </c>
      <c r="H100" s="4">
        <f>acquisition!H100</f>
        <v>11</v>
      </c>
      <c r="J100" t="str">
        <f>acquisition!J100</f>
        <v>LN</v>
      </c>
      <c r="K100" s="2">
        <f>acquisition!M100</f>
        <v>35760000</v>
      </c>
      <c r="X100" s="2">
        <f>acquisition!AB100/acquisition!$O100</f>
        <v>7748000</v>
      </c>
      <c r="Y100" s="2">
        <f>acquisition!AC100/acquisition!$O100</f>
        <v>527956.66666666663</v>
      </c>
      <c r="Z100" s="2">
        <f>acquisition!AD100/acquisition!$O100</f>
        <v>106518.44444444444</v>
      </c>
      <c r="AA100" s="2">
        <f>acquisition!AE100/acquisition!$O100</f>
        <v>6820888.888888889</v>
      </c>
      <c r="AB100" s="2">
        <f>acquisition!AF100/acquisition!$O100</f>
        <v>45262.888888888883</v>
      </c>
      <c r="AC100" s="2">
        <f>acquisition!AG100/acquisition!$O100</f>
        <v>583119.77777777775</v>
      </c>
      <c r="AD100" s="2">
        <f>acquisition!AH100/acquisition!$O100</f>
        <v>141483.77777777778</v>
      </c>
      <c r="AE100" s="2">
        <f>acquisition!AI100/acquisition!$O100</f>
        <v>1090547.5555555555</v>
      </c>
      <c r="AF100" s="2">
        <f>acquisition!AJ100/acquisition!$O100</f>
        <v>212507.11111111109</v>
      </c>
      <c r="AG100" s="2">
        <f>acquisition!AK100/acquisition!$O100</f>
        <v>8575777.777777778</v>
      </c>
    </row>
    <row r="101" spans="1:33" x14ac:dyDescent="0.2">
      <c r="A101" s="21" t="s">
        <v>69</v>
      </c>
      <c r="B101" t="str">
        <f>acquisition!B101</f>
        <v>TH215-03</v>
      </c>
      <c r="C101" t="str">
        <f>acquisition!C101</f>
        <v>C57BL6</v>
      </c>
      <c r="D101" t="str">
        <f>acquisition!D101</f>
        <v>F</v>
      </c>
      <c r="E101" s="1">
        <f>acquisition!E101</f>
        <v>42570</v>
      </c>
      <c r="F101" s="1">
        <f>acquisition!F101</f>
        <v>42598</v>
      </c>
      <c r="G101">
        <f>acquisition!G101</f>
        <v>28</v>
      </c>
      <c r="H101" s="4">
        <f>acquisition!H101</f>
        <v>4</v>
      </c>
      <c r="J101" t="str">
        <f>acquisition!J101</f>
        <v>LN</v>
      </c>
      <c r="K101" s="2">
        <f>acquisition!M101</f>
        <v>35040000</v>
      </c>
      <c r="X101" s="2">
        <f>acquisition!AB101/acquisition!$O101</f>
        <v>9733333.333333334</v>
      </c>
      <c r="Y101" s="2">
        <f>acquisition!AC101/acquisition!$O101</f>
        <v>254591.55555555556</v>
      </c>
      <c r="Z101" s="2">
        <f>acquisition!AD101/acquisition!$O101</f>
        <v>112939.11111111112</v>
      </c>
      <c r="AA101" s="2">
        <f>acquisition!AE101/acquisition!$O101</f>
        <v>6002222.2222222229</v>
      </c>
      <c r="AB101" s="2">
        <f>acquisition!AF101/acquisition!$O101</f>
        <v>26636.888888888891</v>
      </c>
      <c r="AC101" s="2">
        <f>acquisition!AG101/acquisition!$O101</f>
        <v>878336</v>
      </c>
      <c r="AD101" s="2">
        <f>acquisition!AH101/acquisition!$O101</f>
        <v>153040.44444444447</v>
      </c>
      <c r="AE101" s="2">
        <f>acquisition!AI101/acquisition!$O101</f>
        <v>887550.22222222225</v>
      </c>
      <c r="AF101" s="2">
        <f>acquisition!AJ101/acquisition!$O101</f>
        <v>189086.22222222222</v>
      </c>
      <c r="AG101" s="2">
        <f>acquisition!AK101/acquisition!$O101</f>
        <v>10317333.333333334</v>
      </c>
    </row>
    <row r="102" spans="1:33" x14ac:dyDescent="0.2">
      <c r="A102" s="21" t="s">
        <v>69</v>
      </c>
      <c r="B102" t="str">
        <f>acquisition!B102</f>
        <v>TH215-04</v>
      </c>
      <c r="C102" t="str">
        <f>acquisition!C102</f>
        <v>C57BL6</v>
      </c>
      <c r="D102" t="str">
        <f>acquisition!D102</f>
        <v>F</v>
      </c>
      <c r="E102" s="1">
        <f>acquisition!E102</f>
        <v>42582</v>
      </c>
      <c r="F102" s="1">
        <f>acquisition!F102</f>
        <v>42598</v>
      </c>
      <c r="G102">
        <f>acquisition!G102</f>
        <v>16</v>
      </c>
      <c r="H102" s="4">
        <f>acquisition!H102</f>
        <v>2.2857142857142856</v>
      </c>
      <c r="J102" t="str">
        <f>acquisition!J102</f>
        <v>LN</v>
      </c>
      <c r="K102" s="2">
        <f>acquisition!M102</f>
        <v>22965000</v>
      </c>
      <c r="X102" s="2">
        <f>acquisition!AB102/acquisition!$O102</f>
        <v>7163394.4954128433</v>
      </c>
      <c r="Y102" s="2">
        <f>acquisition!AC102/acquisition!$O102</f>
        <v>117943.18348623853</v>
      </c>
      <c r="Z102" s="2">
        <f>acquisition!AD102/acquisition!$O102</f>
        <v>62869.321100917427</v>
      </c>
      <c r="AA102" s="2">
        <f>acquisition!AE102/acquisition!$O102</f>
        <v>3012839.4495412842</v>
      </c>
      <c r="AB102" s="2">
        <f>acquisition!AF102/acquisition!$O102</f>
        <v>12283.114678899081</v>
      </c>
      <c r="AC102" s="2">
        <f>acquisition!AG102/acquisition!$O102</f>
        <v>1065681.3440366972</v>
      </c>
      <c r="AD102" s="2">
        <f>acquisition!AH102/acquisition!$O102</f>
        <v>81683.766055045868</v>
      </c>
      <c r="AE102" s="2">
        <f>acquisition!AI102/acquisition!$O102</f>
        <v>456729.60550458712</v>
      </c>
      <c r="AF102" s="2">
        <f>acquisition!AJ102/acquisition!$O102</f>
        <v>170025.27522935779</v>
      </c>
      <c r="AG102" s="2">
        <f>acquisition!AK102/acquisition!$O102</f>
        <v>7479426.6055045864</v>
      </c>
    </row>
    <row r="103" spans="1:33" x14ac:dyDescent="0.2">
      <c r="A103" s="21" t="s">
        <v>69</v>
      </c>
      <c r="B103" t="str">
        <f>acquisition!B103</f>
        <v>TH215-05</v>
      </c>
      <c r="C103" t="str">
        <f>acquisition!C103</f>
        <v>C57BL6</v>
      </c>
      <c r="D103" t="str">
        <f>acquisition!D103</f>
        <v>F</v>
      </c>
      <c r="E103" s="1">
        <f>acquisition!E103</f>
        <v>42593</v>
      </c>
      <c r="F103" s="1">
        <f>acquisition!F103</f>
        <v>42598</v>
      </c>
      <c r="G103">
        <f>acquisition!G103</f>
        <v>5</v>
      </c>
      <c r="H103" s="4">
        <f>acquisition!H103</f>
        <v>0.7142857142857143</v>
      </c>
      <c r="J103" t="str">
        <f>acquisition!J103</f>
        <v>LN</v>
      </c>
      <c r="K103" s="2">
        <f>acquisition!M103</f>
        <v>1435000</v>
      </c>
      <c r="X103" s="2">
        <f>acquisition!AB103/acquisition!$O103</f>
        <v>533303.75</v>
      </c>
      <c r="Y103" s="2">
        <f>acquisition!AC103/acquisition!$O103</f>
        <v>10167.5</v>
      </c>
      <c r="Z103" s="2">
        <f>acquisition!AD103/acquisition!$O103</f>
        <v>6133.75</v>
      </c>
      <c r="AA103" s="2">
        <f>acquisition!AE103/acquisition!$O103</f>
        <v>225793.75</v>
      </c>
      <c r="AB103" s="2">
        <f>acquisition!AF103/acquisition!$O103</f>
        <v>883.75</v>
      </c>
      <c r="AC103" s="2">
        <f>acquisition!AG103/acquisition!$O103</f>
        <v>28455</v>
      </c>
      <c r="AD103" s="2">
        <f>acquisition!AH103/acquisition!$O103</f>
        <v>5346.25</v>
      </c>
      <c r="AE103" s="2">
        <f>acquisition!AI103/acquisition!$O103</f>
        <v>38613.75</v>
      </c>
      <c r="AF103" s="2">
        <f>acquisition!AJ103/acquisition!$O103</f>
        <v>11270</v>
      </c>
      <c r="AG103" s="2">
        <f>acquisition!AK103/acquisition!$O103</f>
        <v>579013.75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3"/>
  <sheetViews>
    <sheetView workbookViewId="0">
      <pane xSplit="10" ySplit="1" topLeftCell="K2" activePane="bottomRight" state="frozen"/>
      <selection pane="topRight" activeCell="I1" sqref="I1"/>
      <selection pane="bottomLeft" activeCell="A2" sqref="A2"/>
      <selection pane="bottomRight" activeCell="H6" sqref="H6"/>
    </sheetView>
  </sheetViews>
  <sheetFormatPr baseColWidth="10" defaultRowHeight="16" x14ac:dyDescent="0.2"/>
  <cols>
    <col min="2" max="2" width="11.33203125" bestFit="1" customWidth="1"/>
    <col min="3" max="3" width="20" bestFit="1" customWidth="1"/>
    <col min="4" max="4" width="3.83203125" bestFit="1" customWidth="1"/>
    <col min="5" max="6" width="11.33203125" bestFit="1" customWidth="1"/>
    <col min="7" max="9" width="11.33203125" customWidth="1"/>
    <col min="10" max="10" width="6" bestFit="1" customWidth="1"/>
    <col min="11" max="32" width="10.83203125" style="10"/>
  </cols>
  <sheetData>
    <row r="1" spans="1:32" s="3" customFormat="1" ht="32" x14ac:dyDescent="0.2">
      <c r="A1" s="3" t="s">
        <v>58</v>
      </c>
      <c r="B1" s="3" t="s">
        <v>75</v>
      </c>
      <c r="C1" s="3" t="s">
        <v>0</v>
      </c>
      <c r="D1" s="3" t="s">
        <v>1</v>
      </c>
      <c r="E1" s="3" t="s">
        <v>76</v>
      </c>
      <c r="F1" s="3" t="s">
        <v>77</v>
      </c>
      <c r="G1" s="7" t="s">
        <v>83</v>
      </c>
      <c r="H1" s="7" t="s">
        <v>78</v>
      </c>
      <c r="I1" s="8" t="s">
        <v>15</v>
      </c>
      <c r="J1" s="3" t="s">
        <v>2</v>
      </c>
      <c r="K1" s="9" t="s">
        <v>3</v>
      </c>
      <c r="L1" s="9" t="s">
        <v>4</v>
      </c>
      <c r="M1" s="9" t="s">
        <v>5</v>
      </c>
      <c r="N1" s="9" t="s">
        <v>6</v>
      </c>
      <c r="O1" s="9" t="s">
        <v>7</v>
      </c>
      <c r="P1" s="9" t="s">
        <v>8</v>
      </c>
      <c r="Q1" s="9" t="s">
        <v>9</v>
      </c>
      <c r="R1" s="9" t="s">
        <v>10</v>
      </c>
      <c r="S1" s="9" t="s">
        <v>11</v>
      </c>
      <c r="T1" s="9" t="s">
        <v>12</v>
      </c>
      <c r="U1" s="9" t="s">
        <v>13</v>
      </c>
      <c r="V1" s="9" t="s">
        <v>14</v>
      </c>
      <c r="W1" s="11" t="s">
        <v>47</v>
      </c>
      <c r="X1" s="11" t="s">
        <v>48</v>
      </c>
      <c r="Y1" s="11" t="s">
        <v>49</v>
      </c>
      <c r="Z1" s="11" t="s">
        <v>50</v>
      </c>
      <c r="AA1" s="11" t="s">
        <v>51</v>
      </c>
      <c r="AB1" s="11" t="s">
        <v>52</v>
      </c>
      <c r="AC1" s="11" t="s">
        <v>53</v>
      </c>
      <c r="AD1" s="11" t="s">
        <v>54</v>
      </c>
      <c r="AE1" s="11" t="s">
        <v>55</v>
      </c>
      <c r="AF1" s="11" t="s">
        <v>56</v>
      </c>
    </row>
    <row r="2" spans="1:32" x14ac:dyDescent="0.2">
      <c r="A2" t="s">
        <v>59</v>
      </c>
      <c r="B2" t="s">
        <v>16</v>
      </c>
      <c r="C2" t="s">
        <v>17</v>
      </c>
      <c r="D2" t="s">
        <v>18</v>
      </c>
      <c r="E2" s="1">
        <v>42474</v>
      </c>
      <c r="F2" s="1">
        <v>42544</v>
      </c>
      <c r="G2" s="5">
        <f t="shared" ref="G2" si="0">F2-E2</f>
        <v>70</v>
      </c>
      <c r="H2" s="4">
        <f t="shared" ref="H2" si="1">G2/7</f>
        <v>10</v>
      </c>
      <c r="I2" s="19">
        <v>21.38</v>
      </c>
      <c r="J2" t="s">
        <v>24</v>
      </c>
      <c r="K2" s="10">
        <v>31.7</v>
      </c>
      <c r="L2" s="10">
        <v>94</v>
      </c>
      <c r="M2" s="10">
        <v>75.7</v>
      </c>
      <c r="N2" s="10">
        <v>94.8</v>
      </c>
      <c r="O2" s="10">
        <v>99.2</v>
      </c>
      <c r="P2" s="10">
        <v>98.5</v>
      </c>
      <c r="Q2" s="10">
        <v>94.3</v>
      </c>
      <c r="R2" s="10">
        <v>43.8</v>
      </c>
      <c r="S2" s="10">
        <v>55.6</v>
      </c>
      <c r="T2" s="10">
        <v>27.5</v>
      </c>
      <c r="U2" s="10">
        <v>17.899999999999999</v>
      </c>
      <c r="V2" s="10">
        <v>51.2</v>
      </c>
      <c r="AC2" s="10">
        <v>39.5</v>
      </c>
      <c r="AD2" s="10">
        <v>16.600000000000001</v>
      </c>
      <c r="AE2" s="10">
        <v>19.600000000000001</v>
      </c>
      <c r="AF2" s="10">
        <v>46.2</v>
      </c>
    </row>
    <row r="3" spans="1:32" x14ac:dyDescent="0.2">
      <c r="A3" t="s">
        <v>59</v>
      </c>
      <c r="B3" t="s">
        <v>19</v>
      </c>
      <c r="C3" t="s">
        <v>17</v>
      </c>
      <c r="D3" t="s">
        <v>18</v>
      </c>
      <c r="E3" s="1">
        <v>42474</v>
      </c>
      <c r="F3" s="1">
        <v>42544</v>
      </c>
      <c r="G3" s="5">
        <f t="shared" ref="G3:G19" si="2">F3-E3</f>
        <v>70</v>
      </c>
      <c r="H3" s="4">
        <f t="shared" ref="H3:H19" si="3">G3/7</f>
        <v>10</v>
      </c>
      <c r="I3" s="19">
        <v>20.46</v>
      </c>
      <c r="J3" t="s">
        <v>24</v>
      </c>
      <c r="K3" s="10">
        <v>37.299999999999997</v>
      </c>
      <c r="L3" s="10">
        <v>96.7</v>
      </c>
      <c r="M3" s="10">
        <v>87.9</v>
      </c>
      <c r="N3" s="10">
        <v>96</v>
      </c>
      <c r="O3" s="10">
        <v>99.5</v>
      </c>
      <c r="P3" s="10">
        <v>99.3</v>
      </c>
      <c r="Q3" s="10">
        <v>96.7</v>
      </c>
      <c r="R3" s="10">
        <v>51.9</v>
      </c>
      <c r="S3" s="10">
        <v>64.2</v>
      </c>
      <c r="T3" s="10">
        <v>26.7</v>
      </c>
      <c r="U3" s="10">
        <v>23.6</v>
      </c>
      <c r="V3" s="10">
        <v>54.1</v>
      </c>
      <c r="AC3" s="10">
        <v>44.3</v>
      </c>
      <c r="AD3" s="10">
        <v>19.3</v>
      </c>
      <c r="AE3" s="10">
        <v>26.2</v>
      </c>
      <c r="AF3" s="10">
        <v>52.4</v>
      </c>
    </row>
    <row r="4" spans="1:32" x14ac:dyDescent="0.2">
      <c r="A4" t="s">
        <v>59</v>
      </c>
      <c r="B4" t="s">
        <v>20</v>
      </c>
      <c r="C4" t="s">
        <v>17</v>
      </c>
      <c r="D4" t="s">
        <v>18</v>
      </c>
      <c r="E4" s="1">
        <v>42493</v>
      </c>
      <c r="F4" s="1">
        <v>42544</v>
      </c>
      <c r="G4" s="5">
        <f t="shared" si="2"/>
        <v>51</v>
      </c>
      <c r="H4" s="4">
        <f t="shared" si="3"/>
        <v>7.2857142857142856</v>
      </c>
      <c r="I4" s="19">
        <v>21.52</v>
      </c>
      <c r="J4" t="s">
        <v>24</v>
      </c>
      <c r="K4" s="10">
        <v>33.5</v>
      </c>
      <c r="L4" s="10">
        <v>95.6</v>
      </c>
      <c r="M4" s="10">
        <v>78.5</v>
      </c>
      <c r="N4" s="10">
        <v>93.6</v>
      </c>
      <c r="O4" s="10">
        <v>98.7</v>
      </c>
      <c r="P4" s="10">
        <v>98</v>
      </c>
      <c r="Q4" s="10">
        <v>92.3</v>
      </c>
      <c r="R4" s="10">
        <v>34.4</v>
      </c>
      <c r="S4" s="10">
        <v>46.6</v>
      </c>
      <c r="T4" s="10">
        <v>30.9</v>
      </c>
      <c r="U4" s="10">
        <v>17.5</v>
      </c>
      <c r="V4" s="10">
        <v>52.9</v>
      </c>
      <c r="AC4" s="10">
        <v>32.6</v>
      </c>
      <c r="AD4" s="10">
        <v>18.100000000000001</v>
      </c>
      <c r="AE4" s="10">
        <v>19.600000000000001</v>
      </c>
      <c r="AF4" s="10">
        <v>41.1</v>
      </c>
    </row>
    <row r="5" spans="1:32" x14ac:dyDescent="0.2">
      <c r="A5" t="s">
        <v>59</v>
      </c>
      <c r="B5" t="s">
        <v>21</v>
      </c>
      <c r="C5" t="s">
        <v>17</v>
      </c>
      <c r="D5" t="s">
        <v>18</v>
      </c>
      <c r="E5" s="1">
        <v>42493</v>
      </c>
      <c r="F5" s="1">
        <v>42544</v>
      </c>
      <c r="G5" s="5">
        <f t="shared" si="2"/>
        <v>51</v>
      </c>
      <c r="H5" s="4">
        <f t="shared" si="3"/>
        <v>7.2857142857142856</v>
      </c>
      <c r="I5" s="19">
        <v>18.850000000000001</v>
      </c>
      <c r="J5" t="s">
        <v>24</v>
      </c>
      <c r="K5" s="10">
        <v>38.9</v>
      </c>
      <c r="L5" s="10">
        <v>95</v>
      </c>
      <c r="M5" s="10">
        <v>86.2</v>
      </c>
      <c r="N5" s="10">
        <v>94.2</v>
      </c>
      <c r="O5" s="10">
        <v>98.9</v>
      </c>
      <c r="P5" s="10">
        <v>98.9</v>
      </c>
      <c r="Q5" s="10">
        <v>94.9</v>
      </c>
      <c r="R5" s="10">
        <v>38.4</v>
      </c>
      <c r="S5" s="10">
        <v>52.7</v>
      </c>
      <c r="T5" s="10">
        <v>28.8</v>
      </c>
      <c r="U5" s="10">
        <v>18.3</v>
      </c>
      <c r="V5" s="10">
        <v>52.7</v>
      </c>
      <c r="AC5" s="10">
        <v>34.4</v>
      </c>
      <c r="AD5" s="10">
        <v>16.899999999999999</v>
      </c>
      <c r="AE5" s="10">
        <v>13.8</v>
      </c>
      <c r="AF5" s="10">
        <v>44.2</v>
      </c>
    </row>
    <row r="6" spans="1:32" x14ac:dyDescent="0.2">
      <c r="A6" t="s">
        <v>59</v>
      </c>
      <c r="B6" t="s">
        <v>22</v>
      </c>
      <c r="C6" t="s">
        <v>17</v>
      </c>
      <c r="D6" t="s">
        <v>18</v>
      </c>
      <c r="E6" s="1">
        <v>42501</v>
      </c>
      <c r="F6" s="1">
        <v>42544</v>
      </c>
      <c r="G6" s="5">
        <f t="shared" si="2"/>
        <v>43</v>
      </c>
      <c r="H6" s="4">
        <f t="shared" si="3"/>
        <v>6.1428571428571432</v>
      </c>
      <c r="I6" s="19">
        <v>16.21</v>
      </c>
      <c r="J6" t="s">
        <v>24</v>
      </c>
      <c r="K6" s="10">
        <v>44.6</v>
      </c>
      <c r="L6" s="10">
        <v>95.7</v>
      </c>
      <c r="M6" s="10">
        <v>80.3</v>
      </c>
      <c r="N6" s="10">
        <v>94.1</v>
      </c>
      <c r="O6" s="10">
        <v>98.7</v>
      </c>
      <c r="P6" s="10">
        <v>97.2</v>
      </c>
      <c r="Q6" s="10">
        <v>89.8</v>
      </c>
      <c r="R6" s="10">
        <v>39.799999999999997</v>
      </c>
      <c r="S6" s="10">
        <v>43.1</v>
      </c>
      <c r="T6" s="10">
        <v>42.9</v>
      </c>
      <c r="U6" s="10">
        <v>18.7</v>
      </c>
      <c r="V6" s="10">
        <v>70.099999999999994</v>
      </c>
      <c r="AC6" s="10">
        <v>35.4</v>
      </c>
      <c r="AD6" s="10">
        <v>18.5</v>
      </c>
      <c r="AE6" s="10">
        <v>19.100000000000001</v>
      </c>
      <c r="AF6" s="10">
        <v>42.6</v>
      </c>
    </row>
    <row r="7" spans="1:32" x14ac:dyDescent="0.2">
      <c r="A7" t="s">
        <v>59</v>
      </c>
      <c r="B7" t="s">
        <v>23</v>
      </c>
      <c r="C7" t="s">
        <v>17</v>
      </c>
      <c r="D7" t="s">
        <v>18</v>
      </c>
      <c r="E7" s="1">
        <v>42501</v>
      </c>
      <c r="F7" s="1">
        <v>42544</v>
      </c>
      <c r="G7" s="5">
        <f t="shared" si="2"/>
        <v>43</v>
      </c>
      <c r="H7" s="4">
        <f t="shared" si="3"/>
        <v>6.1428571428571432</v>
      </c>
      <c r="I7" s="19">
        <v>17</v>
      </c>
      <c r="J7" t="s">
        <v>24</v>
      </c>
      <c r="K7" s="10">
        <v>48.9</v>
      </c>
      <c r="L7" s="10">
        <v>96.6</v>
      </c>
      <c r="M7" s="10">
        <v>87.8</v>
      </c>
      <c r="N7" s="10">
        <v>94.3</v>
      </c>
      <c r="O7" s="10">
        <v>98.8</v>
      </c>
      <c r="P7" s="10">
        <v>97.7</v>
      </c>
      <c r="Q7" s="10">
        <v>90.5</v>
      </c>
      <c r="R7" s="10">
        <v>38</v>
      </c>
      <c r="S7" s="10">
        <v>45.3</v>
      </c>
      <c r="T7" s="10">
        <v>44.1</v>
      </c>
      <c r="U7" s="10">
        <v>17</v>
      </c>
      <c r="V7" s="10">
        <v>67.7</v>
      </c>
      <c r="AC7" s="10">
        <v>38.4</v>
      </c>
      <c r="AD7" s="10">
        <v>22.4</v>
      </c>
      <c r="AE7" s="10">
        <v>15.8</v>
      </c>
      <c r="AF7" s="10">
        <v>44.7</v>
      </c>
    </row>
    <row r="8" spans="1:32" x14ac:dyDescent="0.2">
      <c r="A8" t="s">
        <v>59</v>
      </c>
      <c r="B8" t="s">
        <v>16</v>
      </c>
      <c r="C8" t="s">
        <v>17</v>
      </c>
      <c r="D8" t="s">
        <v>18</v>
      </c>
      <c r="E8" s="1">
        <v>42474</v>
      </c>
      <c r="F8" s="1">
        <v>42544</v>
      </c>
      <c r="G8" s="5">
        <f t="shared" si="2"/>
        <v>70</v>
      </c>
      <c r="H8" s="4">
        <f t="shared" si="3"/>
        <v>10</v>
      </c>
      <c r="I8" s="19">
        <v>21.38</v>
      </c>
      <c r="J8" t="s">
        <v>25</v>
      </c>
      <c r="W8" s="10">
        <v>7.76</v>
      </c>
      <c r="X8" s="10">
        <v>34.4</v>
      </c>
      <c r="Y8" s="10">
        <v>56.2</v>
      </c>
      <c r="Z8" s="10">
        <v>11.4</v>
      </c>
      <c r="AA8" s="10">
        <v>62.5</v>
      </c>
      <c r="AB8" s="10">
        <v>23.6</v>
      </c>
      <c r="AC8" s="10">
        <v>13</v>
      </c>
      <c r="AD8" s="10">
        <v>17.399999999999999</v>
      </c>
      <c r="AE8" s="10">
        <v>60.2</v>
      </c>
      <c r="AF8" s="10">
        <v>11.1</v>
      </c>
    </row>
    <row r="9" spans="1:32" x14ac:dyDescent="0.2">
      <c r="A9" t="s">
        <v>59</v>
      </c>
      <c r="B9" t="s">
        <v>19</v>
      </c>
      <c r="C9" t="s">
        <v>17</v>
      </c>
      <c r="D9" t="s">
        <v>18</v>
      </c>
      <c r="E9" s="1">
        <v>42474</v>
      </c>
      <c r="F9" s="1">
        <v>42544</v>
      </c>
      <c r="G9" s="5">
        <f t="shared" si="2"/>
        <v>70</v>
      </c>
      <c r="H9" s="4">
        <f t="shared" si="3"/>
        <v>10</v>
      </c>
      <c r="I9" s="19">
        <v>20.46</v>
      </c>
      <c r="J9" t="s">
        <v>25</v>
      </c>
      <c r="W9" s="10">
        <v>7.36</v>
      </c>
      <c r="X9" s="10">
        <v>36.299999999999997</v>
      </c>
      <c r="Y9" s="10">
        <v>65.099999999999994</v>
      </c>
      <c r="Z9" s="10">
        <v>11.9</v>
      </c>
      <c r="AA9" s="10">
        <v>66.400000000000006</v>
      </c>
      <c r="AB9" s="10">
        <v>24.1</v>
      </c>
      <c r="AC9" s="10">
        <v>17.399999999999999</v>
      </c>
      <c r="AD9" s="10">
        <v>19.399999999999999</v>
      </c>
      <c r="AE9" s="10">
        <v>59.7</v>
      </c>
      <c r="AF9" s="10">
        <v>11.5</v>
      </c>
    </row>
    <row r="10" spans="1:32" x14ac:dyDescent="0.2">
      <c r="A10" t="s">
        <v>59</v>
      </c>
      <c r="B10" t="s">
        <v>20</v>
      </c>
      <c r="C10" t="s">
        <v>17</v>
      </c>
      <c r="D10" t="s">
        <v>18</v>
      </c>
      <c r="E10" s="1">
        <v>42493</v>
      </c>
      <c r="F10" s="1">
        <v>42544</v>
      </c>
      <c r="G10" s="5">
        <f t="shared" si="2"/>
        <v>51</v>
      </c>
      <c r="H10" s="4">
        <f t="shared" si="3"/>
        <v>7.2857142857142856</v>
      </c>
      <c r="I10" s="19">
        <v>21.52</v>
      </c>
      <c r="J10" t="s">
        <v>25</v>
      </c>
      <c r="W10" s="10">
        <v>6.21</v>
      </c>
      <c r="X10" s="10">
        <v>33.6</v>
      </c>
      <c r="Y10" s="10">
        <v>64.7</v>
      </c>
      <c r="Z10" s="10">
        <v>10.6</v>
      </c>
      <c r="AA10" s="10">
        <v>52.4</v>
      </c>
      <c r="AB10" s="10">
        <v>18.399999999999999</v>
      </c>
      <c r="AC10" s="10">
        <v>13.3</v>
      </c>
      <c r="AD10" s="10">
        <v>16.899999999999999</v>
      </c>
      <c r="AE10" s="10">
        <v>68.2</v>
      </c>
      <c r="AF10" s="10">
        <v>9.65</v>
      </c>
    </row>
    <row r="11" spans="1:32" x14ac:dyDescent="0.2">
      <c r="A11" t="s">
        <v>59</v>
      </c>
      <c r="B11" t="s">
        <v>21</v>
      </c>
      <c r="C11" t="s">
        <v>17</v>
      </c>
      <c r="D11" t="s">
        <v>18</v>
      </c>
      <c r="E11" s="1">
        <v>42493</v>
      </c>
      <c r="F11" s="1">
        <v>42544</v>
      </c>
      <c r="G11" s="5">
        <f t="shared" si="2"/>
        <v>51</v>
      </c>
      <c r="H11" s="4">
        <f t="shared" si="3"/>
        <v>7.2857142857142856</v>
      </c>
      <c r="I11" s="19">
        <v>18.850000000000001</v>
      </c>
      <c r="J11" t="s">
        <v>25</v>
      </c>
      <c r="W11" s="10">
        <v>6.49</v>
      </c>
      <c r="X11" s="10">
        <v>34.200000000000003</v>
      </c>
      <c r="Y11" s="10">
        <v>63.5</v>
      </c>
      <c r="Z11" s="10">
        <v>10.8</v>
      </c>
      <c r="AA11" s="10">
        <v>49.4</v>
      </c>
      <c r="AB11" s="10">
        <v>21.1</v>
      </c>
      <c r="AC11" s="10">
        <v>16.5</v>
      </c>
      <c r="AD11" s="10">
        <v>17</v>
      </c>
      <c r="AE11" s="10">
        <v>61.5</v>
      </c>
      <c r="AF11" s="10">
        <v>9.92</v>
      </c>
    </row>
    <row r="12" spans="1:32" x14ac:dyDescent="0.2">
      <c r="A12" t="s">
        <v>59</v>
      </c>
      <c r="B12" t="s">
        <v>22</v>
      </c>
      <c r="C12" t="s">
        <v>17</v>
      </c>
      <c r="D12" t="s">
        <v>18</v>
      </c>
      <c r="E12" s="1">
        <v>42501</v>
      </c>
      <c r="F12" s="1">
        <v>42544</v>
      </c>
      <c r="G12" s="5">
        <f t="shared" si="2"/>
        <v>43</v>
      </c>
      <c r="H12" s="4">
        <f t="shared" si="3"/>
        <v>6.1428571428571432</v>
      </c>
      <c r="I12" s="19">
        <v>16.21</v>
      </c>
      <c r="J12" t="s">
        <v>25</v>
      </c>
      <c r="W12" s="10">
        <v>6.64</v>
      </c>
      <c r="X12" s="10">
        <v>32.299999999999997</v>
      </c>
      <c r="Y12" s="10">
        <v>55</v>
      </c>
      <c r="Z12" s="10">
        <v>13.2</v>
      </c>
      <c r="AA12" s="10">
        <v>58.6</v>
      </c>
      <c r="AB12" s="10">
        <v>22.3</v>
      </c>
      <c r="AC12" s="10">
        <v>15.6</v>
      </c>
      <c r="AD12" s="10">
        <v>19.600000000000001</v>
      </c>
      <c r="AE12" s="10">
        <v>52.5</v>
      </c>
      <c r="AF12" s="10">
        <v>10.3</v>
      </c>
    </row>
    <row r="13" spans="1:32" x14ac:dyDescent="0.2">
      <c r="A13" t="s">
        <v>59</v>
      </c>
      <c r="B13" t="s">
        <v>23</v>
      </c>
      <c r="C13" t="s">
        <v>17</v>
      </c>
      <c r="D13" t="s">
        <v>18</v>
      </c>
      <c r="E13" s="1">
        <v>42501</v>
      </c>
      <c r="F13" s="1">
        <v>42544</v>
      </c>
      <c r="G13" s="5">
        <f t="shared" si="2"/>
        <v>43</v>
      </c>
      <c r="H13" s="4">
        <f t="shared" si="3"/>
        <v>6.1428571428571432</v>
      </c>
      <c r="I13" s="19">
        <v>17</v>
      </c>
      <c r="J13" t="s">
        <v>25</v>
      </c>
      <c r="W13" s="10">
        <v>8</v>
      </c>
      <c r="X13" s="10">
        <v>34.700000000000003</v>
      </c>
      <c r="Y13" s="10">
        <v>52.8</v>
      </c>
      <c r="Z13" s="10">
        <v>14.4</v>
      </c>
      <c r="AA13" s="10">
        <v>57.1</v>
      </c>
      <c r="AB13" s="10">
        <v>23.9</v>
      </c>
      <c r="AC13" s="10">
        <v>15.8</v>
      </c>
      <c r="AD13" s="10">
        <v>20.3</v>
      </c>
      <c r="AE13" s="10">
        <v>53.6</v>
      </c>
      <c r="AF13" s="10">
        <v>11.6</v>
      </c>
    </row>
    <row r="14" spans="1:32" x14ac:dyDescent="0.2">
      <c r="A14" t="s">
        <v>59</v>
      </c>
      <c r="B14" t="s">
        <v>16</v>
      </c>
      <c r="C14" t="s">
        <v>17</v>
      </c>
      <c r="D14" t="s">
        <v>18</v>
      </c>
      <c r="E14" s="1">
        <v>42474</v>
      </c>
      <c r="F14" s="1">
        <v>42544</v>
      </c>
      <c r="G14" s="5">
        <f t="shared" si="2"/>
        <v>70</v>
      </c>
      <c r="H14" s="4">
        <f t="shared" si="3"/>
        <v>10</v>
      </c>
      <c r="I14" s="19">
        <v>21.38</v>
      </c>
      <c r="J14" t="s">
        <v>26</v>
      </c>
      <c r="W14" s="10">
        <v>9.9700000000000006</v>
      </c>
      <c r="X14" s="10">
        <v>44.1</v>
      </c>
      <c r="Y14" s="10">
        <v>67.3</v>
      </c>
      <c r="Z14" s="10">
        <v>14.3</v>
      </c>
      <c r="AA14" s="10">
        <v>71</v>
      </c>
      <c r="AB14" s="10">
        <v>28.3</v>
      </c>
      <c r="AC14" s="10">
        <v>23.8</v>
      </c>
      <c r="AD14" s="10">
        <v>23.2</v>
      </c>
      <c r="AE14" s="10">
        <v>54</v>
      </c>
      <c r="AF14" s="10">
        <v>12.5</v>
      </c>
    </row>
    <row r="15" spans="1:32" x14ac:dyDescent="0.2">
      <c r="A15" t="s">
        <v>59</v>
      </c>
      <c r="B15" t="s">
        <v>19</v>
      </c>
      <c r="C15" t="s">
        <v>17</v>
      </c>
      <c r="D15" t="s">
        <v>18</v>
      </c>
      <c r="E15" s="1">
        <v>42474</v>
      </c>
      <c r="F15" s="1">
        <v>42544</v>
      </c>
      <c r="G15" s="5">
        <f t="shared" si="2"/>
        <v>70</v>
      </c>
      <c r="H15" s="4">
        <f t="shared" si="3"/>
        <v>10</v>
      </c>
      <c r="I15" s="19">
        <v>20.46</v>
      </c>
      <c r="J15" t="s">
        <v>26</v>
      </c>
      <c r="W15" s="10">
        <v>10.6</v>
      </c>
      <c r="X15" s="10">
        <v>53.4</v>
      </c>
      <c r="Y15" s="10">
        <v>74.3</v>
      </c>
      <c r="Z15" s="10">
        <v>17</v>
      </c>
      <c r="AA15" s="10">
        <v>71.5</v>
      </c>
      <c r="AB15" s="10">
        <v>29.2</v>
      </c>
      <c r="AC15" s="10">
        <v>25.6</v>
      </c>
      <c r="AD15" s="10">
        <v>25.5</v>
      </c>
      <c r="AE15" s="10">
        <v>59.8</v>
      </c>
      <c r="AF15" s="10">
        <v>14</v>
      </c>
    </row>
    <row r="16" spans="1:32" x14ac:dyDescent="0.2">
      <c r="A16" t="s">
        <v>59</v>
      </c>
      <c r="B16" t="s">
        <v>20</v>
      </c>
      <c r="C16" t="s">
        <v>17</v>
      </c>
      <c r="D16" t="s">
        <v>18</v>
      </c>
      <c r="E16" s="1">
        <v>42501</v>
      </c>
      <c r="F16" s="1">
        <v>42544</v>
      </c>
      <c r="G16" s="5">
        <f t="shared" si="2"/>
        <v>43</v>
      </c>
      <c r="H16" s="4">
        <f t="shared" si="3"/>
        <v>6.1428571428571432</v>
      </c>
      <c r="I16" s="19">
        <v>21.52</v>
      </c>
      <c r="J16" t="s">
        <v>26</v>
      </c>
      <c r="W16" s="10">
        <v>10.9</v>
      </c>
      <c r="X16" s="10">
        <v>52.7</v>
      </c>
      <c r="Y16" s="10">
        <v>75.8</v>
      </c>
      <c r="Z16" s="10">
        <v>17.600000000000001</v>
      </c>
      <c r="AA16" s="10">
        <v>70.900000000000006</v>
      </c>
      <c r="AB16" s="10">
        <v>22.9</v>
      </c>
      <c r="AC16" s="10">
        <v>26.2</v>
      </c>
      <c r="AD16" s="10">
        <v>24.9</v>
      </c>
      <c r="AE16" s="10">
        <v>67</v>
      </c>
      <c r="AF16" s="10">
        <v>13.2</v>
      </c>
    </row>
    <row r="17" spans="1:32" x14ac:dyDescent="0.2">
      <c r="A17" t="s">
        <v>59</v>
      </c>
      <c r="B17" t="s">
        <v>21</v>
      </c>
      <c r="C17" t="s">
        <v>17</v>
      </c>
      <c r="D17" t="s">
        <v>18</v>
      </c>
      <c r="E17" s="1">
        <v>42501</v>
      </c>
      <c r="F17" s="1">
        <v>42544</v>
      </c>
      <c r="G17" s="5">
        <f t="shared" si="2"/>
        <v>43</v>
      </c>
      <c r="H17" s="4">
        <f t="shared" si="3"/>
        <v>6.1428571428571432</v>
      </c>
      <c r="I17" s="19">
        <v>18.850000000000001</v>
      </c>
      <c r="J17" t="s">
        <v>26</v>
      </c>
      <c r="W17" s="10">
        <v>11.4</v>
      </c>
      <c r="X17" s="10">
        <v>54</v>
      </c>
      <c r="Y17" s="10">
        <v>69.900000000000006</v>
      </c>
      <c r="Z17" s="10">
        <v>18.5</v>
      </c>
      <c r="AA17" s="10">
        <v>73.599999999999994</v>
      </c>
      <c r="AB17" s="10">
        <v>27.4</v>
      </c>
      <c r="AC17" s="10">
        <v>26.5</v>
      </c>
      <c r="AD17" s="10">
        <v>26.4</v>
      </c>
      <c r="AE17" s="10">
        <v>63.9</v>
      </c>
      <c r="AF17" s="10">
        <v>14.3</v>
      </c>
    </row>
    <row r="18" spans="1:32" x14ac:dyDescent="0.2">
      <c r="A18" t="s">
        <v>59</v>
      </c>
      <c r="B18" t="s">
        <v>22</v>
      </c>
      <c r="C18" t="s">
        <v>17</v>
      </c>
      <c r="D18" t="s">
        <v>18</v>
      </c>
      <c r="E18" s="1">
        <v>42493</v>
      </c>
      <c r="F18" s="1">
        <v>42544</v>
      </c>
      <c r="G18" s="5">
        <f t="shared" si="2"/>
        <v>51</v>
      </c>
      <c r="H18" s="4">
        <f t="shared" si="3"/>
        <v>7.2857142857142856</v>
      </c>
      <c r="I18" s="19">
        <v>16.21</v>
      </c>
      <c r="J18" t="s">
        <v>26</v>
      </c>
      <c r="W18" s="10">
        <v>15.3</v>
      </c>
      <c r="X18" s="10">
        <v>59.6</v>
      </c>
      <c r="Y18" s="10">
        <v>76.900000000000006</v>
      </c>
      <c r="Z18" s="10">
        <v>26.2</v>
      </c>
      <c r="AA18" s="10">
        <v>78</v>
      </c>
      <c r="AB18" s="10">
        <v>35.1</v>
      </c>
      <c r="AC18" s="10">
        <v>30.8</v>
      </c>
      <c r="AD18" s="10">
        <v>29.5</v>
      </c>
      <c r="AE18" s="10">
        <v>61.1</v>
      </c>
      <c r="AF18" s="10">
        <v>17.7</v>
      </c>
    </row>
    <row r="19" spans="1:32" s="12" customFormat="1" x14ac:dyDescent="0.2">
      <c r="A19" s="12" t="s">
        <v>59</v>
      </c>
      <c r="B19" s="12" t="s">
        <v>23</v>
      </c>
      <c r="C19" s="12" t="s">
        <v>17</v>
      </c>
      <c r="D19" s="12" t="s">
        <v>18</v>
      </c>
      <c r="E19" s="13">
        <v>42493</v>
      </c>
      <c r="F19" s="13">
        <v>42544</v>
      </c>
      <c r="G19" s="14">
        <f t="shared" si="2"/>
        <v>51</v>
      </c>
      <c r="H19" s="15">
        <f t="shared" si="3"/>
        <v>7.2857142857142856</v>
      </c>
      <c r="I19" s="20">
        <v>17</v>
      </c>
      <c r="J19" s="12" t="s">
        <v>26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>
        <v>16.8</v>
      </c>
      <c r="X19" s="18">
        <v>62.2</v>
      </c>
      <c r="Y19" s="18">
        <v>75.900000000000006</v>
      </c>
      <c r="Z19" s="18">
        <v>25.5</v>
      </c>
      <c r="AA19" s="18">
        <v>77.2</v>
      </c>
      <c r="AB19" s="18">
        <v>34.299999999999997</v>
      </c>
      <c r="AC19" s="18">
        <v>34.5</v>
      </c>
      <c r="AD19" s="18">
        <v>35</v>
      </c>
      <c r="AE19" s="18">
        <v>62.5</v>
      </c>
      <c r="AF19" s="18">
        <v>20.5</v>
      </c>
    </row>
    <row r="20" spans="1:32" x14ac:dyDescent="0.2">
      <c r="A20" t="s">
        <v>60</v>
      </c>
      <c r="B20" t="s">
        <v>27</v>
      </c>
      <c r="C20" t="s">
        <v>17</v>
      </c>
      <c r="D20" t="s">
        <v>18</v>
      </c>
      <c r="E20" s="1">
        <v>42283</v>
      </c>
      <c r="F20" s="1">
        <v>42556</v>
      </c>
      <c r="G20" s="5">
        <f t="shared" ref="G20" si="4">F20-E20</f>
        <v>273</v>
      </c>
      <c r="H20" s="4">
        <f t="shared" ref="H20" si="5">G20/7</f>
        <v>39</v>
      </c>
      <c r="I20" s="19">
        <v>26.68</v>
      </c>
      <c r="J20" t="s">
        <v>24</v>
      </c>
      <c r="K20" s="10">
        <v>32.700000000000003</v>
      </c>
      <c r="L20" s="10">
        <v>96.9</v>
      </c>
      <c r="M20" s="10">
        <v>89.6</v>
      </c>
      <c r="N20" s="10">
        <v>88.9</v>
      </c>
      <c r="O20" s="10">
        <v>99.6</v>
      </c>
      <c r="P20" s="10">
        <v>99.3</v>
      </c>
      <c r="Q20" s="10">
        <v>98.1</v>
      </c>
      <c r="R20" s="10">
        <v>57.9</v>
      </c>
      <c r="S20" s="10">
        <v>70.2</v>
      </c>
      <c r="T20" s="10">
        <v>15.8</v>
      </c>
      <c r="U20" s="10">
        <v>8.35</v>
      </c>
      <c r="V20" s="10">
        <v>32.9</v>
      </c>
      <c r="AC20" s="10">
        <v>47.5</v>
      </c>
      <c r="AD20" s="10">
        <v>14.2</v>
      </c>
      <c r="AE20" s="10">
        <v>22.6</v>
      </c>
      <c r="AF20" s="10">
        <v>58.1</v>
      </c>
    </row>
    <row r="21" spans="1:32" x14ac:dyDescent="0.2">
      <c r="A21" t="s">
        <v>60</v>
      </c>
      <c r="B21" t="s">
        <v>28</v>
      </c>
      <c r="C21" t="s">
        <v>17</v>
      </c>
      <c r="D21" t="s">
        <v>18</v>
      </c>
      <c r="E21" s="1">
        <v>42283</v>
      </c>
      <c r="F21" s="1">
        <v>42556</v>
      </c>
      <c r="G21" s="5">
        <f t="shared" ref="G21:G49" si="6">F21-E21</f>
        <v>273</v>
      </c>
      <c r="H21" s="4">
        <f t="shared" ref="H21:H49" si="7">G21/7</f>
        <v>39</v>
      </c>
      <c r="I21" s="19">
        <v>28.07</v>
      </c>
      <c r="J21" t="s">
        <v>24</v>
      </c>
      <c r="K21" s="10">
        <v>32.700000000000003</v>
      </c>
      <c r="L21" s="10">
        <v>96</v>
      </c>
      <c r="M21" s="10">
        <v>93.8</v>
      </c>
      <c r="N21" s="10">
        <v>91.7</v>
      </c>
      <c r="O21" s="10">
        <v>99.5</v>
      </c>
      <c r="P21" s="10">
        <v>99.5</v>
      </c>
      <c r="Q21" s="10">
        <v>98.5</v>
      </c>
      <c r="R21" s="10">
        <v>61.5</v>
      </c>
      <c r="S21" s="10">
        <v>72.3</v>
      </c>
      <c r="T21" s="10">
        <v>16.899999999999999</v>
      </c>
      <c r="U21" s="10">
        <v>9.31</v>
      </c>
      <c r="V21" s="10">
        <v>30.6</v>
      </c>
      <c r="AC21" s="10">
        <v>48.7</v>
      </c>
      <c r="AD21" s="10">
        <v>15.9</v>
      </c>
      <c r="AE21" s="10">
        <v>20.399999999999999</v>
      </c>
      <c r="AF21" s="10">
        <v>61</v>
      </c>
    </row>
    <row r="22" spans="1:32" x14ac:dyDescent="0.2">
      <c r="A22" t="s">
        <v>60</v>
      </c>
      <c r="B22" t="s">
        <v>29</v>
      </c>
      <c r="C22" t="s">
        <v>17</v>
      </c>
      <c r="D22" t="s">
        <v>18</v>
      </c>
      <c r="E22" s="1">
        <v>42405</v>
      </c>
      <c r="F22" s="1">
        <v>42556</v>
      </c>
      <c r="G22" s="5">
        <f t="shared" si="6"/>
        <v>151</v>
      </c>
      <c r="H22" s="4">
        <f t="shared" si="7"/>
        <v>21.571428571428573</v>
      </c>
      <c r="I22" s="19">
        <v>21.56</v>
      </c>
      <c r="J22" t="s">
        <v>24</v>
      </c>
      <c r="K22" s="10">
        <v>33.9</v>
      </c>
      <c r="L22" s="10">
        <v>99.2</v>
      </c>
      <c r="M22" s="10">
        <v>92</v>
      </c>
      <c r="N22" s="10">
        <v>93.4</v>
      </c>
      <c r="O22" s="10">
        <v>99.1</v>
      </c>
      <c r="P22" s="10">
        <v>99.4</v>
      </c>
      <c r="Q22" s="10">
        <v>98.1</v>
      </c>
      <c r="R22" s="10">
        <v>49.8</v>
      </c>
      <c r="S22" s="10">
        <v>64.900000000000006</v>
      </c>
      <c r="T22" s="10">
        <v>12.3</v>
      </c>
      <c r="U22" s="10">
        <v>6.32</v>
      </c>
      <c r="V22" s="10">
        <v>29.1</v>
      </c>
      <c r="AC22" s="10">
        <v>36.9</v>
      </c>
      <c r="AD22" s="10">
        <v>9.69</v>
      </c>
      <c r="AE22" s="10">
        <v>21.4</v>
      </c>
      <c r="AF22" s="10">
        <v>48.3</v>
      </c>
    </row>
    <row r="23" spans="1:32" x14ac:dyDescent="0.2">
      <c r="A23" t="s">
        <v>60</v>
      </c>
      <c r="B23" t="s">
        <v>30</v>
      </c>
      <c r="C23" t="s">
        <v>17</v>
      </c>
      <c r="D23" t="s">
        <v>18</v>
      </c>
      <c r="E23" s="1">
        <v>42405</v>
      </c>
      <c r="F23" s="1">
        <v>42556</v>
      </c>
      <c r="G23" s="5">
        <f t="shared" si="6"/>
        <v>151</v>
      </c>
      <c r="H23" s="4">
        <f t="shared" si="7"/>
        <v>21.571428571428573</v>
      </c>
      <c r="I23" s="19">
        <v>24.97</v>
      </c>
      <c r="J23" t="s">
        <v>24</v>
      </c>
      <c r="K23" s="10">
        <v>30.7</v>
      </c>
      <c r="L23" s="10">
        <v>96.7</v>
      </c>
      <c r="M23" s="10">
        <v>90.4</v>
      </c>
      <c r="N23" s="10">
        <v>90.3</v>
      </c>
      <c r="O23" s="10">
        <v>99.7</v>
      </c>
      <c r="P23" s="10">
        <v>99.6</v>
      </c>
      <c r="Q23" s="10">
        <v>98.8</v>
      </c>
      <c r="R23" s="10">
        <v>59.4</v>
      </c>
      <c r="S23" s="10">
        <v>66.099999999999994</v>
      </c>
      <c r="T23" s="10">
        <v>18.5</v>
      </c>
      <c r="U23" s="10">
        <v>9.77</v>
      </c>
      <c r="V23" s="10">
        <v>34.700000000000003</v>
      </c>
      <c r="AC23" s="10">
        <v>42.2</v>
      </c>
      <c r="AD23" s="10">
        <v>14.4</v>
      </c>
      <c r="AE23" s="10">
        <v>18</v>
      </c>
      <c r="AF23" s="10">
        <v>50.2</v>
      </c>
    </row>
    <row r="24" spans="1:32" x14ac:dyDescent="0.2">
      <c r="A24" t="s">
        <v>60</v>
      </c>
      <c r="B24" t="s">
        <v>31</v>
      </c>
      <c r="C24" t="s">
        <v>17</v>
      </c>
      <c r="D24" t="s">
        <v>18</v>
      </c>
      <c r="E24" s="1">
        <v>42500</v>
      </c>
      <c r="F24" s="1">
        <v>42556</v>
      </c>
      <c r="G24" s="5">
        <f t="shared" si="6"/>
        <v>56</v>
      </c>
      <c r="H24" s="4">
        <f t="shared" si="7"/>
        <v>8</v>
      </c>
      <c r="I24" s="19">
        <v>16.8</v>
      </c>
      <c r="J24" t="s">
        <v>24</v>
      </c>
      <c r="K24" s="10">
        <v>39.9</v>
      </c>
      <c r="L24" s="10">
        <v>96</v>
      </c>
      <c r="M24" s="10">
        <v>92.2</v>
      </c>
      <c r="N24" s="10">
        <v>88.9</v>
      </c>
      <c r="O24" s="10">
        <v>98.8</v>
      </c>
      <c r="P24" s="10">
        <v>99.8</v>
      </c>
      <c r="Q24" s="10">
        <v>98.9</v>
      </c>
      <c r="R24" s="10">
        <v>60.1</v>
      </c>
      <c r="S24" s="10">
        <v>61.3</v>
      </c>
      <c r="T24" s="10">
        <v>28.6</v>
      </c>
      <c r="U24" s="10">
        <v>11.9</v>
      </c>
      <c r="V24" s="10">
        <v>52.5</v>
      </c>
      <c r="AC24" s="10">
        <v>40.700000000000003</v>
      </c>
      <c r="AD24" s="10">
        <v>18.600000000000001</v>
      </c>
      <c r="AE24" s="10">
        <v>29</v>
      </c>
      <c r="AF24" s="10">
        <v>47.6</v>
      </c>
    </row>
    <row r="25" spans="1:32" x14ac:dyDescent="0.2">
      <c r="A25" t="s">
        <v>60</v>
      </c>
      <c r="B25" t="s">
        <v>32</v>
      </c>
      <c r="C25" t="s">
        <v>17</v>
      </c>
      <c r="D25" t="s">
        <v>18</v>
      </c>
      <c r="E25" s="1">
        <v>42500</v>
      </c>
      <c r="F25" s="1">
        <v>42556</v>
      </c>
      <c r="G25" s="5">
        <f t="shared" si="6"/>
        <v>56</v>
      </c>
      <c r="H25" s="4">
        <f t="shared" si="7"/>
        <v>8</v>
      </c>
      <c r="I25" s="19">
        <v>16.7</v>
      </c>
      <c r="J25" t="s">
        <v>24</v>
      </c>
      <c r="K25" s="10">
        <v>43.2</v>
      </c>
      <c r="L25" s="10">
        <v>94.1</v>
      </c>
      <c r="M25" s="10">
        <v>94.9</v>
      </c>
      <c r="N25" s="10">
        <v>90.2</v>
      </c>
      <c r="O25" s="10">
        <v>98.7</v>
      </c>
      <c r="P25" s="10">
        <v>99.9</v>
      </c>
      <c r="Q25" s="10">
        <v>99.6</v>
      </c>
      <c r="R25" s="10">
        <v>77.8</v>
      </c>
      <c r="S25" s="10">
        <v>75.099999999999994</v>
      </c>
      <c r="T25" s="10">
        <v>31</v>
      </c>
      <c r="U25" s="10">
        <v>24.4</v>
      </c>
      <c r="V25" s="10">
        <v>54</v>
      </c>
      <c r="AC25" s="10">
        <v>51.5</v>
      </c>
      <c r="AD25" s="10">
        <v>18.899999999999999</v>
      </c>
      <c r="AE25" s="10">
        <v>29.2</v>
      </c>
      <c r="AF25" s="10">
        <v>57.1</v>
      </c>
    </row>
    <row r="26" spans="1:32" x14ac:dyDescent="0.2">
      <c r="A26" t="s">
        <v>60</v>
      </c>
      <c r="B26" t="s">
        <v>33</v>
      </c>
      <c r="C26" t="s">
        <v>17</v>
      </c>
      <c r="D26" t="s">
        <v>18</v>
      </c>
      <c r="E26" s="1">
        <v>42514</v>
      </c>
      <c r="F26" s="1">
        <v>42556</v>
      </c>
      <c r="G26" s="5">
        <f t="shared" si="6"/>
        <v>42</v>
      </c>
      <c r="H26" s="4">
        <f t="shared" si="7"/>
        <v>6</v>
      </c>
      <c r="I26" s="19">
        <v>15.17</v>
      </c>
      <c r="J26" t="s">
        <v>24</v>
      </c>
      <c r="K26" s="10">
        <v>47.9</v>
      </c>
      <c r="L26" s="10">
        <v>97.3</v>
      </c>
      <c r="M26" s="10">
        <v>92.5</v>
      </c>
      <c r="N26" s="10">
        <v>89.2</v>
      </c>
      <c r="O26" s="10">
        <v>98.8</v>
      </c>
      <c r="P26" s="10">
        <v>99.1</v>
      </c>
      <c r="Q26" s="10">
        <v>96.9</v>
      </c>
      <c r="R26" s="10">
        <v>48.9</v>
      </c>
      <c r="S26" s="10">
        <v>55.4</v>
      </c>
      <c r="T26" s="10">
        <v>34.799999999999997</v>
      </c>
      <c r="U26" s="10">
        <v>9.61</v>
      </c>
      <c r="V26" s="10">
        <v>60.7</v>
      </c>
      <c r="AC26" s="10">
        <v>43.5</v>
      </c>
      <c r="AD26" s="10">
        <v>17.5</v>
      </c>
      <c r="AE26" s="10">
        <v>12.6</v>
      </c>
      <c r="AF26" s="10">
        <v>47.2</v>
      </c>
    </row>
    <row r="27" spans="1:32" x14ac:dyDescent="0.2">
      <c r="A27" t="s">
        <v>60</v>
      </c>
      <c r="B27" t="s">
        <v>34</v>
      </c>
      <c r="C27" t="s">
        <v>17</v>
      </c>
      <c r="D27" t="s">
        <v>18</v>
      </c>
      <c r="E27" s="1">
        <v>42514</v>
      </c>
      <c r="F27" s="1">
        <v>42556</v>
      </c>
      <c r="G27" s="5">
        <f t="shared" si="6"/>
        <v>42</v>
      </c>
      <c r="H27" s="4">
        <f t="shared" si="7"/>
        <v>6</v>
      </c>
      <c r="I27" s="19">
        <v>16.510000000000002</v>
      </c>
      <c r="J27" t="s">
        <v>24</v>
      </c>
      <c r="K27" s="10">
        <v>47.9</v>
      </c>
      <c r="L27" s="10">
        <v>97.6</v>
      </c>
      <c r="M27" s="10">
        <v>94.9</v>
      </c>
      <c r="N27" s="10">
        <v>89.5</v>
      </c>
      <c r="O27" s="10">
        <v>98.6</v>
      </c>
      <c r="P27" s="10">
        <v>98</v>
      </c>
      <c r="Q27" s="10">
        <v>94.6</v>
      </c>
      <c r="R27" s="10">
        <v>44.7</v>
      </c>
      <c r="S27" s="10">
        <v>51.6</v>
      </c>
      <c r="T27" s="10">
        <v>38.299999999999997</v>
      </c>
      <c r="U27" s="10">
        <v>11.4</v>
      </c>
      <c r="V27" s="10">
        <v>66.400000000000006</v>
      </c>
      <c r="AC27" s="10">
        <v>43.1</v>
      </c>
      <c r="AD27" s="10">
        <v>18.899999999999999</v>
      </c>
      <c r="AE27" s="10">
        <v>19.399999999999999</v>
      </c>
      <c r="AF27" s="10">
        <v>46.4</v>
      </c>
    </row>
    <row r="28" spans="1:32" x14ac:dyDescent="0.2">
      <c r="A28" t="s">
        <v>60</v>
      </c>
      <c r="B28" t="s">
        <v>35</v>
      </c>
      <c r="C28" t="s">
        <v>17</v>
      </c>
      <c r="D28" t="s">
        <v>18</v>
      </c>
      <c r="E28" s="1">
        <v>42528</v>
      </c>
      <c r="F28" s="1">
        <v>42556</v>
      </c>
      <c r="G28" s="5">
        <f t="shared" si="6"/>
        <v>28</v>
      </c>
      <c r="H28" s="4">
        <f t="shared" si="7"/>
        <v>4</v>
      </c>
      <c r="I28" s="19">
        <v>12.1</v>
      </c>
      <c r="J28" t="s">
        <v>24</v>
      </c>
      <c r="K28" s="10">
        <v>48.8</v>
      </c>
      <c r="L28" s="10">
        <v>98</v>
      </c>
      <c r="M28" s="10">
        <v>95.6</v>
      </c>
      <c r="N28" s="10">
        <v>87.8</v>
      </c>
      <c r="O28" s="10">
        <v>99.5</v>
      </c>
      <c r="P28" s="10">
        <v>98.8</v>
      </c>
      <c r="Q28" s="10">
        <v>95.6</v>
      </c>
      <c r="R28" s="10">
        <v>50.4</v>
      </c>
      <c r="S28" s="10">
        <v>56.6</v>
      </c>
      <c r="T28" s="10">
        <v>49.5</v>
      </c>
      <c r="U28" s="10">
        <v>21.6</v>
      </c>
      <c r="V28" s="10">
        <v>80.2</v>
      </c>
      <c r="AC28" s="10">
        <v>48.6</v>
      </c>
      <c r="AD28" s="10">
        <v>24.5</v>
      </c>
      <c r="AE28" s="10">
        <v>23.6</v>
      </c>
      <c r="AF28" s="10">
        <v>53.6</v>
      </c>
    </row>
    <row r="29" spans="1:32" x14ac:dyDescent="0.2">
      <c r="A29" t="s">
        <v>60</v>
      </c>
      <c r="B29" t="s">
        <v>36</v>
      </c>
      <c r="C29" t="s">
        <v>17</v>
      </c>
      <c r="D29" t="s">
        <v>18</v>
      </c>
      <c r="E29" s="1">
        <v>42528</v>
      </c>
      <c r="F29" s="1">
        <v>42556</v>
      </c>
      <c r="G29" s="5">
        <f t="shared" si="6"/>
        <v>28</v>
      </c>
      <c r="H29" s="4">
        <f t="shared" si="7"/>
        <v>4</v>
      </c>
      <c r="I29" s="19">
        <v>12.98</v>
      </c>
      <c r="J29" t="s">
        <v>24</v>
      </c>
      <c r="K29" s="10">
        <v>48.6</v>
      </c>
      <c r="L29" s="10">
        <v>96.3</v>
      </c>
      <c r="M29" s="10">
        <v>91.6</v>
      </c>
      <c r="N29" s="10">
        <v>84.9</v>
      </c>
      <c r="O29" s="10">
        <v>99.1</v>
      </c>
      <c r="P29" s="10">
        <v>97.5</v>
      </c>
      <c r="Q29" s="10">
        <v>93.4</v>
      </c>
      <c r="R29" s="10">
        <v>40.6</v>
      </c>
      <c r="S29" s="10">
        <v>45.9</v>
      </c>
      <c r="T29" s="10">
        <v>48.1</v>
      </c>
      <c r="U29" s="10">
        <v>11.3</v>
      </c>
      <c r="V29" s="10">
        <v>73</v>
      </c>
      <c r="AC29" s="10">
        <v>39.5</v>
      </c>
      <c r="AD29" s="10">
        <v>25.4</v>
      </c>
      <c r="AE29" s="10">
        <v>20.9</v>
      </c>
      <c r="AF29" s="10">
        <v>46.6</v>
      </c>
    </row>
    <row r="30" spans="1:32" x14ac:dyDescent="0.2">
      <c r="A30" t="s">
        <v>60</v>
      </c>
      <c r="B30" t="s">
        <v>27</v>
      </c>
      <c r="C30" t="s">
        <v>17</v>
      </c>
      <c r="D30" t="s">
        <v>18</v>
      </c>
      <c r="E30" s="1">
        <v>42283</v>
      </c>
      <c r="F30" s="1">
        <v>42556</v>
      </c>
      <c r="G30" s="5">
        <f t="shared" si="6"/>
        <v>273</v>
      </c>
      <c r="H30" s="4">
        <f t="shared" si="7"/>
        <v>39</v>
      </c>
      <c r="I30" s="19">
        <v>26.68</v>
      </c>
      <c r="J30" t="s">
        <v>25</v>
      </c>
      <c r="W30" s="10">
        <v>3.15</v>
      </c>
      <c r="X30" s="10">
        <v>13.3</v>
      </c>
      <c r="Y30" s="10">
        <v>28.6</v>
      </c>
      <c r="Z30" s="10">
        <v>4.76</v>
      </c>
      <c r="AA30" s="10">
        <v>15.4</v>
      </c>
      <c r="AB30" s="10">
        <v>10.3</v>
      </c>
      <c r="AC30" s="10">
        <v>7.72</v>
      </c>
      <c r="AD30" s="10">
        <v>10.199999999999999</v>
      </c>
      <c r="AE30" s="10">
        <v>26.4</v>
      </c>
      <c r="AF30" s="10">
        <v>6.09</v>
      </c>
    </row>
    <row r="31" spans="1:32" x14ac:dyDescent="0.2">
      <c r="A31" t="s">
        <v>60</v>
      </c>
      <c r="B31" t="s">
        <v>28</v>
      </c>
      <c r="C31" t="s">
        <v>17</v>
      </c>
      <c r="D31" t="s">
        <v>18</v>
      </c>
      <c r="E31" s="1">
        <v>42283</v>
      </c>
      <c r="F31" s="1">
        <v>42556</v>
      </c>
      <c r="G31" s="5">
        <f t="shared" si="6"/>
        <v>273</v>
      </c>
      <c r="H31" s="4">
        <f t="shared" si="7"/>
        <v>39</v>
      </c>
      <c r="I31" s="19">
        <v>28.07</v>
      </c>
      <c r="J31" t="s">
        <v>25</v>
      </c>
      <c r="W31" s="10">
        <v>3.34</v>
      </c>
      <c r="X31" s="10">
        <v>15.2</v>
      </c>
      <c r="Y31" s="10">
        <v>35</v>
      </c>
      <c r="Z31" s="10">
        <v>4.7</v>
      </c>
      <c r="AA31" s="10">
        <v>31.2</v>
      </c>
      <c r="AB31" s="10">
        <v>12</v>
      </c>
      <c r="AC31" s="10">
        <v>9.51</v>
      </c>
      <c r="AD31" s="10">
        <v>11.3</v>
      </c>
      <c r="AE31" s="10">
        <v>28.5</v>
      </c>
      <c r="AF31" s="10">
        <v>7.54</v>
      </c>
    </row>
    <row r="32" spans="1:32" x14ac:dyDescent="0.2">
      <c r="A32" t="s">
        <v>60</v>
      </c>
      <c r="B32" t="s">
        <v>29</v>
      </c>
      <c r="C32" t="s">
        <v>17</v>
      </c>
      <c r="D32" t="s">
        <v>18</v>
      </c>
      <c r="E32" s="1">
        <v>42405</v>
      </c>
      <c r="F32" s="1">
        <v>42556</v>
      </c>
      <c r="G32" s="5">
        <f t="shared" si="6"/>
        <v>151</v>
      </c>
      <c r="H32" s="4">
        <f t="shared" si="7"/>
        <v>21.571428571428573</v>
      </c>
      <c r="I32" s="19">
        <v>21.56</v>
      </c>
      <c r="J32" t="s">
        <v>25</v>
      </c>
      <c r="W32" s="10">
        <v>4.05</v>
      </c>
      <c r="X32" s="10">
        <v>23.2</v>
      </c>
      <c r="Y32" s="10">
        <v>43.5</v>
      </c>
      <c r="Z32" s="10">
        <v>5.52</v>
      </c>
      <c r="AA32" s="10">
        <v>39.6</v>
      </c>
      <c r="AB32" s="10">
        <v>14.4</v>
      </c>
      <c r="AC32" s="10">
        <v>14.7</v>
      </c>
      <c r="AD32" s="10">
        <v>13.7</v>
      </c>
      <c r="AE32" s="10">
        <v>41.7</v>
      </c>
      <c r="AF32" s="10">
        <v>7.59</v>
      </c>
    </row>
    <row r="33" spans="1:32" x14ac:dyDescent="0.2">
      <c r="A33" t="s">
        <v>60</v>
      </c>
      <c r="B33" t="s">
        <v>30</v>
      </c>
      <c r="C33" t="s">
        <v>17</v>
      </c>
      <c r="D33" t="s">
        <v>18</v>
      </c>
      <c r="E33" s="1">
        <v>42405</v>
      </c>
      <c r="F33" s="1">
        <v>42556</v>
      </c>
      <c r="G33" s="5">
        <f t="shared" si="6"/>
        <v>151</v>
      </c>
      <c r="H33" s="4">
        <f t="shared" si="7"/>
        <v>21.571428571428573</v>
      </c>
      <c r="I33" s="19">
        <v>24.97</v>
      </c>
      <c r="J33" t="s">
        <v>25</v>
      </c>
      <c r="W33" s="10">
        <v>3.94</v>
      </c>
      <c r="X33" s="10">
        <v>17.3</v>
      </c>
      <c r="Y33" s="10">
        <v>41.2</v>
      </c>
      <c r="Z33" s="10">
        <v>5.34</v>
      </c>
      <c r="AA33" s="10">
        <v>24.7</v>
      </c>
      <c r="AB33" s="10">
        <v>17.5</v>
      </c>
      <c r="AC33" s="10">
        <v>9.2200000000000006</v>
      </c>
      <c r="AD33" s="10">
        <v>11.7</v>
      </c>
      <c r="AE33" s="10">
        <v>35.4</v>
      </c>
      <c r="AF33" s="10">
        <v>7.95</v>
      </c>
    </row>
    <row r="34" spans="1:32" x14ac:dyDescent="0.2">
      <c r="A34" t="s">
        <v>60</v>
      </c>
      <c r="B34" t="s">
        <v>31</v>
      </c>
      <c r="C34" t="s">
        <v>17</v>
      </c>
      <c r="D34" t="s">
        <v>18</v>
      </c>
      <c r="E34" s="1">
        <v>42500</v>
      </c>
      <c r="F34" s="1">
        <v>42556</v>
      </c>
      <c r="G34" s="5">
        <f t="shared" si="6"/>
        <v>56</v>
      </c>
      <c r="H34" s="4">
        <f t="shared" si="7"/>
        <v>8</v>
      </c>
      <c r="I34" s="19">
        <v>16.8</v>
      </c>
      <c r="J34" t="s">
        <v>25</v>
      </c>
      <c r="W34" s="10">
        <v>7.35</v>
      </c>
      <c r="X34" s="10">
        <v>38.700000000000003</v>
      </c>
      <c r="Y34" s="10">
        <v>56.2</v>
      </c>
      <c r="Z34" s="10">
        <v>12.3</v>
      </c>
      <c r="AA34" s="10">
        <v>57.6</v>
      </c>
      <c r="AB34" s="10">
        <v>18.600000000000001</v>
      </c>
      <c r="AC34" s="10">
        <v>14.6</v>
      </c>
      <c r="AD34" s="10">
        <v>19</v>
      </c>
      <c r="AE34" s="10">
        <v>60.6</v>
      </c>
      <c r="AF34" s="10">
        <v>10.9</v>
      </c>
    </row>
    <row r="35" spans="1:32" x14ac:dyDescent="0.2">
      <c r="A35" t="s">
        <v>60</v>
      </c>
      <c r="B35" t="s">
        <v>32</v>
      </c>
      <c r="C35" t="s">
        <v>17</v>
      </c>
      <c r="D35" t="s">
        <v>18</v>
      </c>
      <c r="E35" s="1">
        <v>42500</v>
      </c>
      <c r="F35" s="1">
        <v>42556</v>
      </c>
      <c r="G35" s="5">
        <f t="shared" si="6"/>
        <v>56</v>
      </c>
      <c r="H35" s="4">
        <f t="shared" si="7"/>
        <v>8</v>
      </c>
      <c r="I35" s="19">
        <v>16.7</v>
      </c>
      <c r="J35" t="s">
        <v>25</v>
      </c>
      <c r="W35" s="10">
        <v>6.88</v>
      </c>
      <c r="X35" s="10">
        <v>39.6</v>
      </c>
      <c r="Y35" s="10">
        <v>57.8</v>
      </c>
      <c r="Z35" s="10">
        <v>11.4</v>
      </c>
      <c r="AA35" s="10">
        <v>71.2</v>
      </c>
      <c r="AB35" s="10">
        <v>18.600000000000001</v>
      </c>
      <c r="AC35" s="10">
        <v>14.9</v>
      </c>
      <c r="AD35" s="10">
        <v>19.8</v>
      </c>
      <c r="AE35" s="10">
        <v>68.099999999999994</v>
      </c>
      <c r="AF35" s="10">
        <v>10.4</v>
      </c>
    </row>
    <row r="36" spans="1:32" x14ac:dyDescent="0.2">
      <c r="A36" t="s">
        <v>60</v>
      </c>
      <c r="B36" t="s">
        <v>33</v>
      </c>
      <c r="C36" t="s">
        <v>17</v>
      </c>
      <c r="D36" t="s">
        <v>18</v>
      </c>
      <c r="E36" s="1">
        <v>42514</v>
      </c>
      <c r="F36" s="1">
        <v>42556</v>
      </c>
      <c r="G36" s="5">
        <f t="shared" si="6"/>
        <v>42</v>
      </c>
      <c r="H36" s="4">
        <f t="shared" si="7"/>
        <v>6</v>
      </c>
      <c r="I36" s="19">
        <v>15.17</v>
      </c>
      <c r="J36" t="s">
        <v>25</v>
      </c>
      <c r="W36" s="10">
        <v>9.92</v>
      </c>
      <c r="X36" s="10">
        <v>51.1</v>
      </c>
      <c r="Y36" s="10">
        <v>66.5</v>
      </c>
      <c r="Z36" s="10">
        <v>18.600000000000001</v>
      </c>
      <c r="AA36" s="10">
        <v>57.8</v>
      </c>
      <c r="AB36" s="10">
        <v>23.5</v>
      </c>
      <c r="AC36" s="10">
        <v>23.4</v>
      </c>
      <c r="AD36" s="10">
        <v>24.9</v>
      </c>
      <c r="AE36" s="10">
        <v>71.599999999999994</v>
      </c>
      <c r="AF36" s="10">
        <v>13.6</v>
      </c>
    </row>
    <row r="37" spans="1:32" x14ac:dyDescent="0.2">
      <c r="A37" t="s">
        <v>60</v>
      </c>
      <c r="B37" t="s">
        <v>34</v>
      </c>
      <c r="C37" t="s">
        <v>17</v>
      </c>
      <c r="D37" t="s">
        <v>18</v>
      </c>
      <c r="E37" s="1">
        <v>42514</v>
      </c>
      <c r="F37" s="1">
        <v>42556</v>
      </c>
      <c r="G37" s="5">
        <f t="shared" si="6"/>
        <v>42</v>
      </c>
      <c r="H37" s="4">
        <f t="shared" si="7"/>
        <v>6</v>
      </c>
      <c r="I37" s="19">
        <v>16.510000000000002</v>
      </c>
      <c r="J37" t="s">
        <v>25</v>
      </c>
      <c r="W37" s="10">
        <v>9.7899999999999991</v>
      </c>
      <c r="X37" s="10">
        <v>40.700000000000003</v>
      </c>
      <c r="Y37" s="10">
        <v>64.3</v>
      </c>
      <c r="Z37" s="10">
        <v>18.2</v>
      </c>
      <c r="AA37" s="10">
        <v>60.9</v>
      </c>
      <c r="AB37" s="10">
        <v>16.899999999999999</v>
      </c>
      <c r="AC37" s="10">
        <v>17.899999999999999</v>
      </c>
      <c r="AD37" s="10">
        <v>19.8</v>
      </c>
      <c r="AE37" s="10">
        <v>60.9</v>
      </c>
      <c r="AF37" s="10">
        <v>12.6</v>
      </c>
    </row>
    <row r="38" spans="1:32" x14ac:dyDescent="0.2">
      <c r="A38" t="s">
        <v>60</v>
      </c>
      <c r="B38" t="s">
        <v>35</v>
      </c>
      <c r="C38" t="s">
        <v>17</v>
      </c>
      <c r="D38" t="s">
        <v>18</v>
      </c>
      <c r="E38" s="1">
        <v>42528</v>
      </c>
      <c r="F38" s="1">
        <v>42556</v>
      </c>
      <c r="G38" s="5">
        <f t="shared" si="6"/>
        <v>28</v>
      </c>
      <c r="H38" s="4">
        <f t="shared" si="7"/>
        <v>4</v>
      </c>
      <c r="I38" s="19">
        <v>12.1</v>
      </c>
      <c r="J38" t="s">
        <v>25</v>
      </c>
      <c r="W38" s="10">
        <v>9.48</v>
      </c>
      <c r="X38" s="10">
        <v>55.3</v>
      </c>
      <c r="Y38" s="10">
        <v>64.099999999999994</v>
      </c>
      <c r="Z38" s="10">
        <v>23.6</v>
      </c>
      <c r="AA38" s="10">
        <v>66.7</v>
      </c>
      <c r="AB38" s="10">
        <v>21.6</v>
      </c>
      <c r="AC38" s="10">
        <v>17.8</v>
      </c>
      <c r="AD38" s="10">
        <v>27.1</v>
      </c>
      <c r="AE38" s="10">
        <v>67.2</v>
      </c>
      <c r="AF38" s="10">
        <v>15.1</v>
      </c>
    </row>
    <row r="39" spans="1:32" x14ac:dyDescent="0.2">
      <c r="A39" t="s">
        <v>60</v>
      </c>
      <c r="B39" t="s">
        <v>36</v>
      </c>
      <c r="C39" t="s">
        <v>17</v>
      </c>
      <c r="D39" t="s">
        <v>18</v>
      </c>
      <c r="E39" s="1">
        <v>42528</v>
      </c>
      <c r="F39" s="1">
        <v>42556</v>
      </c>
      <c r="G39" s="5">
        <f t="shared" si="6"/>
        <v>28</v>
      </c>
      <c r="H39" s="4">
        <f t="shared" si="7"/>
        <v>4</v>
      </c>
      <c r="I39" s="19">
        <v>12.98</v>
      </c>
      <c r="J39" t="s">
        <v>25</v>
      </c>
      <c r="W39" s="10">
        <v>12</v>
      </c>
      <c r="X39" s="10">
        <v>56.2</v>
      </c>
      <c r="Y39" s="10">
        <v>72.099999999999994</v>
      </c>
      <c r="Z39" s="10">
        <v>26.6</v>
      </c>
      <c r="AA39" s="10">
        <v>75.5</v>
      </c>
      <c r="AB39" s="10">
        <v>26.8</v>
      </c>
      <c r="AC39" s="10">
        <v>23.8</v>
      </c>
      <c r="AD39" s="10">
        <v>30.8</v>
      </c>
      <c r="AE39" s="10">
        <v>69.8</v>
      </c>
      <c r="AF39" s="10">
        <v>16.2</v>
      </c>
    </row>
    <row r="40" spans="1:32" x14ac:dyDescent="0.2">
      <c r="A40" t="s">
        <v>60</v>
      </c>
      <c r="B40" t="s">
        <v>27</v>
      </c>
      <c r="C40" t="s">
        <v>17</v>
      </c>
      <c r="D40" t="s">
        <v>18</v>
      </c>
      <c r="E40" s="1">
        <v>42283</v>
      </c>
      <c r="F40" s="1">
        <v>42556</v>
      </c>
      <c r="G40" s="5">
        <f t="shared" si="6"/>
        <v>273</v>
      </c>
      <c r="H40" s="4">
        <f t="shared" si="7"/>
        <v>39</v>
      </c>
      <c r="I40" s="19">
        <v>26.68</v>
      </c>
      <c r="J40" t="s">
        <v>26</v>
      </c>
      <c r="W40" s="10">
        <v>3.87</v>
      </c>
      <c r="X40" s="10">
        <v>29.9</v>
      </c>
      <c r="Y40" s="10">
        <v>41.3</v>
      </c>
      <c r="Z40" s="10">
        <v>4.43</v>
      </c>
      <c r="AA40" s="10">
        <v>33</v>
      </c>
      <c r="AB40" s="10">
        <v>10.7</v>
      </c>
      <c r="AC40" s="10">
        <v>19.8</v>
      </c>
      <c r="AD40" s="10">
        <v>16.2</v>
      </c>
      <c r="AE40" s="10">
        <v>43.9</v>
      </c>
      <c r="AF40" s="10">
        <v>7.37</v>
      </c>
    </row>
    <row r="41" spans="1:32" x14ac:dyDescent="0.2">
      <c r="A41" t="s">
        <v>60</v>
      </c>
      <c r="B41" t="s">
        <v>28</v>
      </c>
      <c r="C41" t="s">
        <v>17</v>
      </c>
      <c r="D41" t="s">
        <v>18</v>
      </c>
      <c r="E41" s="1">
        <v>42283</v>
      </c>
      <c r="F41" s="1">
        <v>42556</v>
      </c>
      <c r="G41" s="5">
        <f t="shared" si="6"/>
        <v>273</v>
      </c>
      <c r="H41" s="4">
        <f t="shared" si="7"/>
        <v>39</v>
      </c>
      <c r="I41" s="19">
        <v>28.07</v>
      </c>
      <c r="J41" t="s">
        <v>26</v>
      </c>
      <c r="W41" s="10">
        <v>3.51</v>
      </c>
      <c r="X41" s="10">
        <v>31.1</v>
      </c>
      <c r="Y41" s="10">
        <v>36.200000000000003</v>
      </c>
      <c r="Z41" s="10">
        <v>4.1100000000000003</v>
      </c>
      <c r="AA41" s="10">
        <v>34.700000000000003</v>
      </c>
      <c r="AB41" s="10">
        <v>13.5</v>
      </c>
      <c r="AC41" s="10">
        <v>16.600000000000001</v>
      </c>
      <c r="AD41" s="10">
        <v>15</v>
      </c>
      <c r="AE41" s="10">
        <v>40</v>
      </c>
      <c r="AF41" s="10">
        <v>7.44</v>
      </c>
    </row>
    <row r="42" spans="1:32" x14ac:dyDescent="0.2">
      <c r="A42" t="s">
        <v>60</v>
      </c>
      <c r="B42" t="s">
        <v>29</v>
      </c>
      <c r="C42" t="s">
        <v>17</v>
      </c>
      <c r="D42" t="s">
        <v>18</v>
      </c>
      <c r="E42" s="1">
        <v>42405</v>
      </c>
      <c r="F42" s="1">
        <v>42556</v>
      </c>
      <c r="G42" s="5">
        <f t="shared" si="6"/>
        <v>151</v>
      </c>
      <c r="H42" s="4">
        <f t="shared" si="7"/>
        <v>21.571428571428573</v>
      </c>
      <c r="I42" s="19">
        <v>21.56</v>
      </c>
      <c r="J42" t="s">
        <v>26</v>
      </c>
      <c r="W42" s="10">
        <v>4.3</v>
      </c>
      <c r="X42" s="10">
        <v>34.4</v>
      </c>
      <c r="Y42" s="10">
        <v>41.6</v>
      </c>
      <c r="Z42" s="10">
        <v>5.8</v>
      </c>
      <c r="AA42" s="10">
        <v>48.6</v>
      </c>
      <c r="AB42" s="10">
        <v>14.3</v>
      </c>
      <c r="AC42" s="10">
        <v>17.600000000000001</v>
      </c>
      <c r="AD42" s="10">
        <v>14.9</v>
      </c>
      <c r="AE42" s="10">
        <v>44.9</v>
      </c>
      <c r="AF42" s="10">
        <v>7.08</v>
      </c>
    </row>
    <row r="43" spans="1:32" x14ac:dyDescent="0.2">
      <c r="A43" t="s">
        <v>60</v>
      </c>
      <c r="B43" t="s">
        <v>30</v>
      </c>
      <c r="C43" t="s">
        <v>17</v>
      </c>
      <c r="D43" t="s">
        <v>18</v>
      </c>
      <c r="E43" s="1">
        <v>42405</v>
      </c>
      <c r="F43" s="1">
        <v>42556</v>
      </c>
      <c r="G43" s="5">
        <f t="shared" si="6"/>
        <v>151</v>
      </c>
      <c r="H43" s="4">
        <f t="shared" si="7"/>
        <v>21.571428571428573</v>
      </c>
      <c r="I43" s="19">
        <v>24.97</v>
      </c>
      <c r="J43" t="s">
        <v>26</v>
      </c>
      <c r="W43" s="10">
        <v>4.4400000000000004</v>
      </c>
      <c r="X43" s="10">
        <v>33.200000000000003</v>
      </c>
      <c r="Y43" s="10">
        <v>44.6</v>
      </c>
      <c r="Z43" s="10">
        <v>5.87</v>
      </c>
      <c r="AA43" s="10">
        <v>37.6</v>
      </c>
      <c r="AB43" s="10">
        <v>19.7</v>
      </c>
      <c r="AC43" s="10">
        <v>21</v>
      </c>
      <c r="AD43" s="10">
        <v>16.2</v>
      </c>
      <c r="AE43" s="10">
        <v>43.6</v>
      </c>
      <c r="AF43" s="10">
        <v>7.54</v>
      </c>
    </row>
    <row r="44" spans="1:32" x14ac:dyDescent="0.2">
      <c r="A44" t="s">
        <v>60</v>
      </c>
      <c r="B44" t="s">
        <v>31</v>
      </c>
      <c r="C44" t="s">
        <v>17</v>
      </c>
      <c r="D44" t="s">
        <v>18</v>
      </c>
      <c r="E44" s="1">
        <v>42500</v>
      </c>
      <c r="F44" s="1">
        <v>42556</v>
      </c>
      <c r="G44" s="5">
        <f t="shared" si="6"/>
        <v>56</v>
      </c>
      <c r="H44" s="4">
        <f t="shared" si="7"/>
        <v>8</v>
      </c>
      <c r="I44" s="19">
        <v>16.8</v>
      </c>
      <c r="J44" t="s">
        <v>26</v>
      </c>
      <c r="W44" s="10">
        <v>9.34</v>
      </c>
      <c r="X44" s="10">
        <v>50.8</v>
      </c>
      <c r="Y44" s="10">
        <v>66.3</v>
      </c>
      <c r="Z44" s="10">
        <v>15.3</v>
      </c>
      <c r="AA44" s="10">
        <v>66.599999999999994</v>
      </c>
      <c r="AB44" s="10">
        <v>19</v>
      </c>
      <c r="AC44" s="10">
        <v>25.4</v>
      </c>
      <c r="AD44" s="10">
        <v>24.8</v>
      </c>
      <c r="AE44" s="10">
        <v>57.7</v>
      </c>
      <c r="AF44" s="10">
        <v>12.1</v>
      </c>
    </row>
    <row r="45" spans="1:32" x14ac:dyDescent="0.2">
      <c r="A45" t="s">
        <v>60</v>
      </c>
      <c r="B45" t="s">
        <v>32</v>
      </c>
      <c r="C45" t="s">
        <v>17</v>
      </c>
      <c r="D45" t="s">
        <v>18</v>
      </c>
      <c r="E45" s="1">
        <v>42500</v>
      </c>
      <c r="F45" s="1">
        <v>42556</v>
      </c>
      <c r="G45" s="5">
        <f t="shared" si="6"/>
        <v>56</v>
      </c>
      <c r="H45" s="4">
        <f t="shared" si="7"/>
        <v>8</v>
      </c>
      <c r="I45" s="19">
        <v>16.7</v>
      </c>
      <c r="J45" t="s">
        <v>26</v>
      </c>
      <c r="W45" s="10">
        <v>9.19</v>
      </c>
      <c r="X45" s="10">
        <v>51.8</v>
      </c>
      <c r="Y45" s="10">
        <v>61.2</v>
      </c>
      <c r="Z45" s="10">
        <v>14.6</v>
      </c>
      <c r="AA45" s="10">
        <v>71</v>
      </c>
      <c r="AB45" s="10">
        <v>16.7</v>
      </c>
      <c r="AC45" s="10">
        <v>25</v>
      </c>
      <c r="AD45" s="10">
        <v>24.8</v>
      </c>
      <c r="AE45" s="10">
        <v>58.7</v>
      </c>
      <c r="AF45" s="10">
        <v>12.4</v>
      </c>
    </row>
    <row r="46" spans="1:32" x14ac:dyDescent="0.2">
      <c r="A46" t="s">
        <v>60</v>
      </c>
      <c r="B46" t="s">
        <v>33</v>
      </c>
      <c r="C46" t="s">
        <v>17</v>
      </c>
      <c r="D46" t="s">
        <v>18</v>
      </c>
      <c r="E46" s="1">
        <v>42514</v>
      </c>
      <c r="F46" s="1">
        <v>42556</v>
      </c>
      <c r="G46" s="5">
        <f t="shared" si="6"/>
        <v>42</v>
      </c>
      <c r="H46" s="4">
        <f t="shared" si="7"/>
        <v>6</v>
      </c>
      <c r="I46" s="19">
        <v>15.17</v>
      </c>
      <c r="J46" t="s">
        <v>26</v>
      </c>
      <c r="W46" s="10">
        <v>12.6</v>
      </c>
      <c r="X46" s="10">
        <v>60.8</v>
      </c>
      <c r="Y46" s="10">
        <v>67.099999999999994</v>
      </c>
      <c r="Z46" s="10">
        <v>21.8</v>
      </c>
      <c r="AA46" s="10">
        <v>76</v>
      </c>
      <c r="AB46" s="10">
        <v>21.4</v>
      </c>
      <c r="AC46" s="10">
        <v>32</v>
      </c>
      <c r="AD46" s="10">
        <v>29</v>
      </c>
      <c r="AE46" s="10">
        <v>57.7</v>
      </c>
      <c r="AF46" s="10">
        <v>15.4</v>
      </c>
    </row>
    <row r="47" spans="1:32" x14ac:dyDescent="0.2">
      <c r="A47" t="s">
        <v>60</v>
      </c>
      <c r="B47" t="s">
        <v>34</v>
      </c>
      <c r="C47" t="s">
        <v>17</v>
      </c>
      <c r="D47" t="s">
        <v>18</v>
      </c>
      <c r="E47" s="1">
        <v>42514</v>
      </c>
      <c r="F47" s="1">
        <v>42556</v>
      </c>
      <c r="G47" s="5">
        <f t="shared" si="6"/>
        <v>42</v>
      </c>
      <c r="H47" s="4">
        <f t="shared" si="7"/>
        <v>6</v>
      </c>
      <c r="I47" s="19">
        <v>16.510000000000002</v>
      </c>
      <c r="J47" t="s">
        <v>26</v>
      </c>
      <c r="W47" s="10">
        <v>16.2</v>
      </c>
      <c r="X47" s="10">
        <v>56.4</v>
      </c>
      <c r="Y47" s="10">
        <v>69.7</v>
      </c>
      <c r="Z47" s="10">
        <v>27.3</v>
      </c>
      <c r="AA47" s="10">
        <v>83.5</v>
      </c>
      <c r="AB47" s="10">
        <v>18.899999999999999</v>
      </c>
      <c r="AC47" s="10">
        <v>32.799999999999997</v>
      </c>
      <c r="AD47" s="10">
        <v>32.4</v>
      </c>
      <c r="AE47" s="10">
        <v>59.6</v>
      </c>
      <c r="AF47" s="10">
        <v>19.100000000000001</v>
      </c>
    </row>
    <row r="48" spans="1:32" x14ac:dyDescent="0.2">
      <c r="A48" t="s">
        <v>60</v>
      </c>
      <c r="B48" t="s">
        <v>35</v>
      </c>
      <c r="C48" t="s">
        <v>17</v>
      </c>
      <c r="D48" t="s">
        <v>18</v>
      </c>
      <c r="E48" s="1">
        <v>42528</v>
      </c>
      <c r="F48" s="1">
        <v>42556</v>
      </c>
      <c r="G48" s="5">
        <f t="shared" si="6"/>
        <v>28</v>
      </c>
      <c r="H48" s="4">
        <f t="shared" si="7"/>
        <v>4</v>
      </c>
      <c r="I48" s="19">
        <v>12.1</v>
      </c>
      <c r="J48" t="s">
        <v>26</v>
      </c>
      <c r="W48" s="10">
        <v>17.2</v>
      </c>
      <c r="X48" s="10">
        <v>65.900000000000006</v>
      </c>
      <c r="Y48" s="10">
        <v>65.900000000000006</v>
      </c>
      <c r="Z48" s="10">
        <v>34.5</v>
      </c>
      <c r="AA48" s="10">
        <v>82.9</v>
      </c>
      <c r="AB48" s="10">
        <v>22.5</v>
      </c>
      <c r="AC48" s="10">
        <v>31.9</v>
      </c>
      <c r="AD48" s="10">
        <v>33.299999999999997</v>
      </c>
      <c r="AE48" s="10">
        <v>57</v>
      </c>
      <c r="AF48" s="10">
        <v>19.600000000000001</v>
      </c>
    </row>
    <row r="49" spans="1:32" s="12" customFormat="1" x14ac:dyDescent="0.2">
      <c r="A49" s="12" t="s">
        <v>60</v>
      </c>
      <c r="B49" s="12" t="s">
        <v>36</v>
      </c>
      <c r="C49" s="12" t="s">
        <v>17</v>
      </c>
      <c r="D49" s="12" t="s">
        <v>18</v>
      </c>
      <c r="E49" s="13">
        <v>42528</v>
      </c>
      <c r="F49" s="13">
        <v>42556</v>
      </c>
      <c r="G49" s="14">
        <f t="shared" si="6"/>
        <v>28</v>
      </c>
      <c r="H49" s="15">
        <f t="shared" si="7"/>
        <v>4</v>
      </c>
      <c r="I49" s="20">
        <v>12.98</v>
      </c>
      <c r="J49" s="12" t="s">
        <v>26</v>
      </c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>
        <v>17.399999999999999</v>
      </c>
      <c r="X49" s="18">
        <v>71.2</v>
      </c>
      <c r="Y49" s="18">
        <v>75.7</v>
      </c>
      <c r="Z49" s="18">
        <v>35.1</v>
      </c>
      <c r="AA49" s="18">
        <v>85.4</v>
      </c>
      <c r="AB49" s="18">
        <v>25.2</v>
      </c>
      <c r="AC49" s="18">
        <v>39.200000000000003</v>
      </c>
      <c r="AD49" s="18">
        <v>38.9</v>
      </c>
      <c r="AE49" s="18">
        <v>61</v>
      </c>
      <c r="AF49" s="18">
        <v>19.600000000000001</v>
      </c>
    </row>
    <row r="50" spans="1:32" x14ac:dyDescent="0.2">
      <c r="A50" t="s">
        <v>61</v>
      </c>
      <c r="B50" t="s">
        <v>37</v>
      </c>
      <c r="C50" t="s">
        <v>38</v>
      </c>
      <c r="D50" t="s">
        <v>18</v>
      </c>
      <c r="E50" s="1">
        <v>42567</v>
      </c>
      <c r="F50" s="1">
        <v>42572</v>
      </c>
      <c r="G50" s="5">
        <f t="shared" ref="G50" si="8">F50-E50</f>
        <v>5</v>
      </c>
      <c r="H50" s="4">
        <f t="shared" ref="H50" si="9">G50/7</f>
        <v>0.7142857142857143</v>
      </c>
      <c r="J50" t="s">
        <v>24</v>
      </c>
      <c r="K50" s="10">
        <v>79.099999999999994</v>
      </c>
      <c r="L50" s="10">
        <v>97.4</v>
      </c>
      <c r="M50" s="10">
        <v>96.5</v>
      </c>
      <c r="N50" s="10">
        <v>94</v>
      </c>
      <c r="O50" s="10">
        <v>99.7</v>
      </c>
      <c r="P50" s="10">
        <v>97.1</v>
      </c>
      <c r="Q50" s="10">
        <v>91.3</v>
      </c>
      <c r="R50" s="10">
        <v>37</v>
      </c>
      <c r="S50" s="10">
        <v>50.4</v>
      </c>
      <c r="T50" s="10">
        <v>86.3</v>
      </c>
      <c r="U50" s="10">
        <v>42.1</v>
      </c>
      <c r="V50" s="10">
        <v>95</v>
      </c>
      <c r="AC50" s="10">
        <v>44.6</v>
      </c>
      <c r="AD50" s="10">
        <v>54.2</v>
      </c>
      <c r="AE50" s="10">
        <v>48</v>
      </c>
      <c r="AF50" s="10">
        <v>57.4</v>
      </c>
    </row>
    <row r="51" spans="1:32" x14ac:dyDescent="0.2">
      <c r="A51" t="s">
        <v>61</v>
      </c>
      <c r="B51" t="s">
        <v>39</v>
      </c>
      <c r="C51" t="s">
        <v>40</v>
      </c>
      <c r="D51" t="s">
        <v>18</v>
      </c>
      <c r="E51" s="1">
        <v>42562</v>
      </c>
      <c r="F51" s="1">
        <v>42572</v>
      </c>
      <c r="G51" s="5">
        <f t="shared" ref="G51:G103" si="10">F51-E51</f>
        <v>10</v>
      </c>
      <c r="H51" s="4">
        <f t="shared" ref="H51:H103" si="11">G51/7</f>
        <v>1.4285714285714286</v>
      </c>
      <c r="J51" t="s">
        <v>24</v>
      </c>
      <c r="K51" s="10">
        <v>68</v>
      </c>
      <c r="L51" s="10">
        <v>96.2</v>
      </c>
      <c r="M51" s="10">
        <v>95.4</v>
      </c>
      <c r="N51" s="10">
        <v>93.1</v>
      </c>
      <c r="O51" s="10">
        <v>99.8</v>
      </c>
      <c r="P51" s="10">
        <v>92.3</v>
      </c>
      <c r="Q51" s="10">
        <v>81.400000000000006</v>
      </c>
      <c r="R51" s="10">
        <v>28.2</v>
      </c>
      <c r="S51" s="10">
        <v>38.1</v>
      </c>
      <c r="T51" s="10">
        <v>81.400000000000006</v>
      </c>
      <c r="U51" s="10">
        <v>44.4</v>
      </c>
      <c r="V51" s="10">
        <v>94.5</v>
      </c>
      <c r="AC51" s="10">
        <v>37.5</v>
      </c>
      <c r="AD51" s="10">
        <v>53.6</v>
      </c>
      <c r="AE51" s="10">
        <v>43.2</v>
      </c>
      <c r="AF51" s="10">
        <v>47.7</v>
      </c>
    </row>
    <row r="52" spans="1:32" x14ac:dyDescent="0.2">
      <c r="A52" t="s">
        <v>61</v>
      </c>
      <c r="B52" t="s">
        <v>41</v>
      </c>
      <c r="C52" t="s">
        <v>40</v>
      </c>
      <c r="D52" t="s">
        <v>18</v>
      </c>
      <c r="E52" s="1">
        <v>42562</v>
      </c>
      <c r="F52" s="1">
        <v>42572</v>
      </c>
      <c r="G52" s="5">
        <f t="shared" si="10"/>
        <v>10</v>
      </c>
      <c r="H52" s="4">
        <f t="shared" si="11"/>
        <v>1.4285714285714286</v>
      </c>
      <c r="J52" t="s">
        <v>24</v>
      </c>
      <c r="K52" s="10">
        <v>79.8</v>
      </c>
      <c r="L52" s="10">
        <v>97.3</v>
      </c>
      <c r="M52" s="10">
        <v>96.3</v>
      </c>
      <c r="N52" s="10">
        <v>94.9</v>
      </c>
      <c r="O52" s="10">
        <v>99.8</v>
      </c>
      <c r="P52" s="10">
        <v>96.3</v>
      </c>
      <c r="Q52" s="10">
        <v>88.4</v>
      </c>
      <c r="R52" s="10">
        <v>31.9</v>
      </c>
      <c r="S52" s="10">
        <v>46.1</v>
      </c>
      <c r="T52" s="10">
        <v>83.6</v>
      </c>
      <c r="U52" s="10">
        <v>51.1</v>
      </c>
      <c r="V52" s="10">
        <v>96.4</v>
      </c>
      <c r="AC52" s="10">
        <v>39.5</v>
      </c>
      <c r="AD52" s="10">
        <v>54.9</v>
      </c>
      <c r="AE52" s="10">
        <v>43.3</v>
      </c>
      <c r="AF52" s="10">
        <v>53.8</v>
      </c>
    </row>
    <row r="53" spans="1:32" x14ac:dyDescent="0.2">
      <c r="A53" t="s">
        <v>61</v>
      </c>
      <c r="B53" t="s">
        <v>42</v>
      </c>
      <c r="C53" t="s">
        <v>40</v>
      </c>
      <c r="D53" t="s">
        <v>18</v>
      </c>
      <c r="E53" s="1">
        <v>42562</v>
      </c>
      <c r="F53" s="1">
        <v>42572</v>
      </c>
      <c r="G53" s="5">
        <f t="shared" si="10"/>
        <v>10</v>
      </c>
      <c r="H53" s="4">
        <f t="shared" si="11"/>
        <v>1.4285714285714286</v>
      </c>
      <c r="J53" t="s">
        <v>24</v>
      </c>
      <c r="K53" s="10">
        <v>65.5</v>
      </c>
      <c r="L53" s="10">
        <v>97.3</v>
      </c>
      <c r="M53" s="10">
        <v>95.5</v>
      </c>
      <c r="N53" s="10">
        <v>84.7</v>
      </c>
      <c r="O53" s="10">
        <v>99.2</v>
      </c>
      <c r="P53" s="10">
        <v>84.1</v>
      </c>
      <c r="Q53" s="10">
        <v>69.900000000000006</v>
      </c>
      <c r="R53" s="10">
        <v>28.9</v>
      </c>
      <c r="S53" s="10">
        <v>32.799999999999997</v>
      </c>
      <c r="T53" s="10">
        <v>76.599999999999994</v>
      </c>
      <c r="U53" s="10">
        <v>47.7</v>
      </c>
      <c r="V53" s="10">
        <v>92.9</v>
      </c>
      <c r="AC53" s="10">
        <v>26.3</v>
      </c>
      <c r="AD53" s="10">
        <v>42</v>
      </c>
      <c r="AE53" s="10">
        <v>38.200000000000003</v>
      </c>
      <c r="AF53" s="10">
        <v>42.1</v>
      </c>
    </row>
    <row r="54" spans="1:32" x14ac:dyDescent="0.2">
      <c r="A54" t="s">
        <v>61</v>
      </c>
      <c r="B54" t="s">
        <v>43</v>
      </c>
      <c r="C54" t="s">
        <v>17</v>
      </c>
      <c r="D54" t="s">
        <v>18</v>
      </c>
      <c r="E54" s="1">
        <v>42557</v>
      </c>
      <c r="F54" s="1">
        <v>42572</v>
      </c>
      <c r="G54" s="5">
        <f t="shared" si="10"/>
        <v>15</v>
      </c>
      <c r="H54" s="4">
        <f t="shared" si="11"/>
        <v>2.1428571428571428</v>
      </c>
      <c r="J54" t="s">
        <v>24</v>
      </c>
      <c r="K54" s="10">
        <v>63.9</v>
      </c>
      <c r="L54" s="10">
        <v>98.4</v>
      </c>
      <c r="M54" s="10">
        <v>96.4</v>
      </c>
      <c r="N54" s="10">
        <v>89.7</v>
      </c>
      <c r="O54" s="10">
        <v>99.2</v>
      </c>
      <c r="P54" s="10">
        <v>90.2</v>
      </c>
      <c r="Q54" s="10">
        <v>76.8</v>
      </c>
      <c r="R54" s="10">
        <v>20.6</v>
      </c>
      <c r="S54" s="10">
        <v>36.799999999999997</v>
      </c>
      <c r="T54" s="10">
        <v>63</v>
      </c>
      <c r="U54" s="10">
        <v>47.5</v>
      </c>
      <c r="V54" s="10">
        <v>92.3</v>
      </c>
      <c r="AC54" s="10">
        <v>32.700000000000003</v>
      </c>
      <c r="AD54" s="10">
        <v>32.299999999999997</v>
      </c>
      <c r="AE54" s="10">
        <v>26.9</v>
      </c>
      <c r="AF54" s="10">
        <v>41.7</v>
      </c>
    </row>
    <row r="55" spans="1:32" x14ac:dyDescent="0.2">
      <c r="A55" t="s">
        <v>61</v>
      </c>
      <c r="B55" t="s">
        <v>44</v>
      </c>
      <c r="C55" t="s">
        <v>17</v>
      </c>
      <c r="D55" t="s">
        <v>45</v>
      </c>
      <c r="E55" s="1">
        <v>42557</v>
      </c>
      <c r="F55" s="1">
        <v>42572</v>
      </c>
      <c r="G55" s="5">
        <f t="shared" si="10"/>
        <v>15</v>
      </c>
      <c r="H55" s="4">
        <f t="shared" si="11"/>
        <v>2.1428571428571428</v>
      </c>
      <c r="J55" t="s">
        <v>24</v>
      </c>
      <c r="K55" s="10">
        <v>48.2</v>
      </c>
      <c r="L55" s="10">
        <v>93.7</v>
      </c>
      <c r="M55" s="10">
        <v>88.8</v>
      </c>
      <c r="N55" s="10">
        <v>88.4</v>
      </c>
      <c r="O55" s="10">
        <v>98.6</v>
      </c>
      <c r="P55" s="10">
        <v>74.2</v>
      </c>
      <c r="Q55" s="10">
        <v>54.3</v>
      </c>
      <c r="R55" s="10">
        <v>18.2</v>
      </c>
      <c r="S55" s="10">
        <v>21.4</v>
      </c>
      <c r="T55" s="10">
        <v>53.5</v>
      </c>
      <c r="U55" s="10">
        <v>44.9</v>
      </c>
      <c r="V55" s="10">
        <v>87.2</v>
      </c>
      <c r="AC55" s="10">
        <v>19.600000000000001</v>
      </c>
      <c r="AD55" s="10">
        <v>23.1</v>
      </c>
      <c r="AE55" s="10">
        <v>18.399999999999999</v>
      </c>
      <c r="AF55" s="10">
        <v>29.6</v>
      </c>
    </row>
    <row r="56" spans="1:32" x14ac:dyDescent="0.2">
      <c r="A56" t="s">
        <v>61</v>
      </c>
      <c r="B56" t="s">
        <v>46</v>
      </c>
      <c r="C56" t="s">
        <v>17</v>
      </c>
      <c r="D56" t="s">
        <v>45</v>
      </c>
      <c r="E56" s="1">
        <v>42493</v>
      </c>
      <c r="F56" s="1">
        <v>42572</v>
      </c>
      <c r="G56" s="5">
        <f t="shared" si="10"/>
        <v>79</v>
      </c>
      <c r="H56" s="4">
        <f t="shared" si="11"/>
        <v>11.285714285714286</v>
      </c>
      <c r="J56" t="s">
        <v>24</v>
      </c>
      <c r="K56" s="10">
        <v>27.6</v>
      </c>
      <c r="L56" s="10">
        <v>98</v>
      </c>
      <c r="M56" s="10">
        <v>83.6</v>
      </c>
      <c r="N56" s="10">
        <v>88.2</v>
      </c>
      <c r="O56" s="10">
        <v>99</v>
      </c>
      <c r="P56" s="10">
        <v>93.2</v>
      </c>
      <c r="Q56" s="10">
        <v>84.9</v>
      </c>
      <c r="R56" s="10">
        <v>17.600000000000001</v>
      </c>
      <c r="S56" s="10">
        <v>33.299999999999997</v>
      </c>
      <c r="T56" s="10">
        <v>18.100000000000001</v>
      </c>
      <c r="U56" s="10">
        <v>6.34</v>
      </c>
      <c r="V56" s="10">
        <v>36.700000000000003</v>
      </c>
      <c r="AC56" s="10">
        <v>22.5</v>
      </c>
      <c r="AD56" s="10">
        <v>11.5</v>
      </c>
      <c r="AE56" s="10">
        <v>21.3</v>
      </c>
      <c r="AF56" s="10">
        <v>28.2</v>
      </c>
    </row>
    <row r="57" spans="1:32" x14ac:dyDescent="0.2">
      <c r="A57" t="s">
        <v>61</v>
      </c>
      <c r="B57" t="s">
        <v>37</v>
      </c>
      <c r="C57" t="s">
        <v>38</v>
      </c>
      <c r="D57" t="s">
        <v>18</v>
      </c>
      <c r="E57" s="1">
        <v>42567</v>
      </c>
      <c r="F57" s="1">
        <v>42572</v>
      </c>
      <c r="G57" s="5">
        <f t="shared" si="10"/>
        <v>5</v>
      </c>
      <c r="H57" s="4">
        <f t="shared" si="11"/>
        <v>0.7142857142857143</v>
      </c>
      <c r="J57" t="s">
        <v>25</v>
      </c>
      <c r="W57" s="10">
        <v>0.92300000000000004</v>
      </c>
      <c r="X57" s="10">
        <v>13.2</v>
      </c>
      <c r="Y57" s="10">
        <v>19.5</v>
      </c>
      <c r="Z57" s="10">
        <v>2.9</v>
      </c>
      <c r="AA57" s="10">
        <v>58</v>
      </c>
      <c r="AB57" s="10">
        <v>11.1</v>
      </c>
      <c r="AC57" s="10">
        <v>4.67</v>
      </c>
      <c r="AD57" s="10">
        <v>32.200000000000003</v>
      </c>
      <c r="AE57" s="10">
        <v>34.700000000000003</v>
      </c>
      <c r="AF57" s="10">
        <v>1.67</v>
      </c>
    </row>
    <row r="58" spans="1:32" x14ac:dyDescent="0.2">
      <c r="A58" t="s">
        <v>61</v>
      </c>
      <c r="B58" t="s">
        <v>39</v>
      </c>
      <c r="C58" t="s">
        <v>40</v>
      </c>
      <c r="D58" t="s">
        <v>18</v>
      </c>
      <c r="E58" s="1">
        <v>42562</v>
      </c>
      <c r="F58" s="1">
        <v>42572</v>
      </c>
      <c r="G58" s="5">
        <f t="shared" si="10"/>
        <v>10</v>
      </c>
      <c r="H58" s="4">
        <f t="shared" si="11"/>
        <v>1.4285714285714286</v>
      </c>
      <c r="J58" t="s">
        <v>25</v>
      </c>
      <c r="W58" s="10">
        <v>0.29299999999999998</v>
      </c>
      <c r="X58" s="10">
        <v>5.07</v>
      </c>
      <c r="Y58" s="10">
        <v>5.8</v>
      </c>
      <c r="Z58" s="10">
        <v>0.82599999999999996</v>
      </c>
      <c r="AA58" s="10">
        <v>17.5</v>
      </c>
      <c r="AB58" s="10">
        <v>2.94</v>
      </c>
      <c r="AC58" s="10">
        <v>2.36</v>
      </c>
      <c r="AD58" s="10">
        <v>23.4</v>
      </c>
      <c r="AE58" s="10">
        <v>11</v>
      </c>
      <c r="AF58" s="10">
        <v>0.56699999999999995</v>
      </c>
    </row>
    <row r="59" spans="1:32" x14ac:dyDescent="0.2">
      <c r="A59" t="s">
        <v>61</v>
      </c>
      <c r="B59" t="s">
        <v>41</v>
      </c>
      <c r="C59" t="s">
        <v>40</v>
      </c>
      <c r="D59" t="s">
        <v>18</v>
      </c>
      <c r="E59" s="1">
        <v>42562</v>
      </c>
      <c r="F59" s="1">
        <v>42572</v>
      </c>
      <c r="G59" s="5">
        <f t="shared" si="10"/>
        <v>10</v>
      </c>
      <c r="H59" s="4">
        <f t="shared" si="11"/>
        <v>1.4285714285714286</v>
      </c>
      <c r="J59" t="s">
        <v>25</v>
      </c>
      <c r="W59" s="10">
        <v>2.67</v>
      </c>
      <c r="X59" s="10">
        <v>23</v>
      </c>
      <c r="Y59" s="10">
        <v>25</v>
      </c>
      <c r="Z59" s="10">
        <v>8.31</v>
      </c>
      <c r="AA59" s="10">
        <v>47.4</v>
      </c>
      <c r="AB59" s="10">
        <v>14.1</v>
      </c>
      <c r="AC59" s="10">
        <v>9.6300000000000008</v>
      </c>
      <c r="AD59" s="10">
        <v>34.1</v>
      </c>
      <c r="AE59" s="10">
        <v>34.299999999999997</v>
      </c>
      <c r="AF59" s="10">
        <v>3.64</v>
      </c>
    </row>
    <row r="60" spans="1:32" x14ac:dyDescent="0.2">
      <c r="A60" t="s">
        <v>61</v>
      </c>
      <c r="B60" t="s">
        <v>42</v>
      </c>
      <c r="C60" t="s">
        <v>40</v>
      </c>
      <c r="D60" t="s">
        <v>18</v>
      </c>
      <c r="E60" s="1">
        <v>42562</v>
      </c>
      <c r="F60" s="1">
        <v>42572</v>
      </c>
      <c r="G60" s="5">
        <f t="shared" si="10"/>
        <v>10</v>
      </c>
      <c r="H60" s="4">
        <f t="shared" si="11"/>
        <v>1.4285714285714286</v>
      </c>
      <c r="J60" t="s">
        <v>25</v>
      </c>
      <c r="W60" s="10">
        <v>0.14499999999999999</v>
      </c>
      <c r="X60" s="10">
        <v>2.68</v>
      </c>
      <c r="Y60" s="10">
        <v>2.27</v>
      </c>
      <c r="Z60" s="10">
        <v>0.60399999999999998</v>
      </c>
      <c r="AA60" s="10">
        <v>6.56</v>
      </c>
      <c r="AB60" s="10">
        <v>1.6</v>
      </c>
      <c r="AC60" s="10">
        <v>0.54300000000000004</v>
      </c>
      <c r="AD60" s="10">
        <v>14.3</v>
      </c>
      <c r="AE60" s="10">
        <v>12.9</v>
      </c>
      <c r="AF60" s="10">
        <v>0.27700000000000002</v>
      </c>
    </row>
    <row r="61" spans="1:32" x14ac:dyDescent="0.2">
      <c r="A61" t="s">
        <v>61</v>
      </c>
      <c r="B61" t="s">
        <v>43</v>
      </c>
      <c r="C61" t="s">
        <v>17</v>
      </c>
      <c r="D61" t="s">
        <v>18</v>
      </c>
      <c r="E61" s="1">
        <v>42557</v>
      </c>
      <c r="F61" s="1">
        <v>42572</v>
      </c>
      <c r="G61" s="5">
        <f t="shared" si="10"/>
        <v>15</v>
      </c>
      <c r="H61" s="4">
        <f t="shared" si="11"/>
        <v>2.1428571428571428</v>
      </c>
      <c r="J61" t="s">
        <v>25</v>
      </c>
      <c r="W61" s="10">
        <v>0.60199999999999998</v>
      </c>
      <c r="X61" s="10">
        <v>12</v>
      </c>
      <c r="Y61" s="10">
        <v>21</v>
      </c>
      <c r="Z61" s="10">
        <v>2.84</v>
      </c>
      <c r="AA61" s="10">
        <v>41.3</v>
      </c>
      <c r="AB61" s="10">
        <v>3.92</v>
      </c>
      <c r="AC61" s="10">
        <v>4.5999999999999996</v>
      </c>
      <c r="AD61" s="10">
        <v>11.3</v>
      </c>
      <c r="AE61" s="10">
        <v>16.7</v>
      </c>
      <c r="AF61" s="10">
        <v>1.75</v>
      </c>
    </row>
    <row r="62" spans="1:32" x14ac:dyDescent="0.2">
      <c r="A62" t="s">
        <v>61</v>
      </c>
      <c r="B62" t="s">
        <v>44</v>
      </c>
      <c r="C62" t="s">
        <v>17</v>
      </c>
      <c r="D62" t="s">
        <v>45</v>
      </c>
      <c r="E62" s="1">
        <v>42557</v>
      </c>
      <c r="F62" s="1">
        <v>42572</v>
      </c>
      <c r="G62" s="5">
        <f t="shared" si="10"/>
        <v>15</v>
      </c>
      <c r="H62" s="4">
        <f t="shared" si="11"/>
        <v>2.1428571428571428</v>
      </c>
      <c r="J62" t="s">
        <v>25</v>
      </c>
      <c r="W62" s="10">
        <v>1.0900000000000001</v>
      </c>
      <c r="X62" s="10">
        <v>12.8</v>
      </c>
      <c r="Y62" s="10">
        <v>29.7</v>
      </c>
      <c r="Z62" s="10">
        <v>6.09</v>
      </c>
      <c r="AA62" s="10">
        <v>30.5</v>
      </c>
      <c r="AB62" s="10">
        <v>6.62</v>
      </c>
      <c r="AC62" s="10">
        <v>4.62</v>
      </c>
      <c r="AD62" s="10">
        <v>11.6</v>
      </c>
      <c r="AE62" s="10">
        <v>22.1</v>
      </c>
      <c r="AF62" s="10">
        <v>2.2400000000000002</v>
      </c>
    </row>
    <row r="63" spans="1:32" x14ac:dyDescent="0.2">
      <c r="A63" t="s">
        <v>61</v>
      </c>
      <c r="B63" t="s">
        <v>46</v>
      </c>
      <c r="C63" t="s">
        <v>17</v>
      </c>
      <c r="D63" t="s">
        <v>45</v>
      </c>
      <c r="E63" s="1">
        <v>42493</v>
      </c>
      <c r="F63" s="1">
        <v>42572</v>
      </c>
      <c r="G63" s="5">
        <f t="shared" si="10"/>
        <v>79</v>
      </c>
      <c r="H63" s="4">
        <f t="shared" si="11"/>
        <v>11.285714285714286</v>
      </c>
      <c r="J63" t="s">
        <v>25</v>
      </c>
      <c r="W63" s="10">
        <v>1.23</v>
      </c>
      <c r="X63" s="10">
        <v>11.9</v>
      </c>
      <c r="Y63" s="10">
        <v>24.2</v>
      </c>
      <c r="Z63" s="10">
        <v>1.99</v>
      </c>
      <c r="AA63" s="10">
        <v>22.4</v>
      </c>
      <c r="AB63" s="10">
        <v>8.9600000000000009</v>
      </c>
      <c r="AC63" s="10">
        <v>3.43</v>
      </c>
      <c r="AD63" s="10">
        <v>7.64</v>
      </c>
      <c r="AE63" s="10">
        <v>29.3</v>
      </c>
      <c r="AF63" s="10">
        <v>2.6</v>
      </c>
    </row>
    <row r="64" spans="1:32" x14ac:dyDescent="0.2">
      <c r="A64" t="s">
        <v>61</v>
      </c>
      <c r="B64" t="s">
        <v>37</v>
      </c>
      <c r="C64" t="s">
        <v>38</v>
      </c>
      <c r="D64" t="s">
        <v>18</v>
      </c>
      <c r="E64" s="1">
        <v>42567</v>
      </c>
      <c r="F64" s="1">
        <v>42572</v>
      </c>
      <c r="G64" s="5">
        <f t="shared" si="10"/>
        <v>5</v>
      </c>
      <c r="H64" s="4">
        <f t="shared" si="11"/>
        <v>0.7142857142857143</v>
      </c>
      <c r="J64" t="s">
        <v>26</v>
      </c>
      <c r="W64" s="10">
        <v>42.5</v>
      </c>
      <c r="X64" s="10">
        <v>84.5</v>
      </c>
      <c r="Y64" s="10">
        <v>85.8</v>
      </c>
      <c r="Z64" s="10">
        <v>58.2</v>
      </c>
      <c r="AA64" s="10">
        <v>95.9</v>
      </c>
      <c r="AB64" s="10">
        <v>69.7</v>
      </c>
      <c r="AC64" s="10">
        <v>60.4</v>
      </c>
      <c r="AD64" s="10">
        <v>69.2</v>
      </c>
      <c r="AE64" s="10">
        <v>59.7</v>
      </c>
      <c r="AF64" s="10">
        <v>43.3</v>
      </c>
    </row>
    <row r="65" spans="1:32" x14ac:dyDescent="0.2">
      <c r="A65" t="s">
        <v>61</v>
      </c>
      <c r="B65" t="s">
        <v>39</v>
      </c>
      <c r="C65" t="s">
        <v>40</v>
      </c>
      <c r="D65" t="s">
        <v>18</v>
      </c>
      <c r="E65" s="1">
        <v>42562</v>
      </c>
      <c r="F65" s="1">
        <v>42572</v>
      </c>
      <c r="G65" s="5">
        <f t="shared" si="10"/>
        <v>10</v>
      </c>
      <c r="H65" s="4">
        <f t="shared" si="11"/>
        <v>1.4285714285714286</v>
      </c>
      <c r="J65" t="s">
        <v>26</v>
      </c>
      <c r="W65" s="10">
        <v>21.6</v>
      </c>
      <c r="X65" s="10">
        <v>63.2</v>
      </c>
      <c r="Y65" s="10">
        <v>69.599999999999994</v>
      </c>
      <c r="Z65" s="10">
        <v>38.1</v>
      </c>
      <c r="AA65" s="10">
        <v>65.400000000000006</v>
      </c>
      <c r="AB65" s="10">
        <v>45.3</v>
      </c>
      <c r="AC65" s="10">
        <v>38.5</v>
      </c>
      <c r="AD65" s="10">
        <v>57.7</v>
      </c>
      <c r="AE65" s="10">
        <v>51.8</v>
      </c>
      <c r="AF65" s="10">
        <v>22.6</v>
      </c>
    </row>
    <row r="66" spans="1:32" x14ac:dyDescent="0.2">
      <c r="A66" t="s">
        <v>61</v>
      </c>
      <c r="B66" t="s">
        <v>41</v>
      </c>
      <c r="C66" t="s">
        <v>40</v>
      </c>
      <c r="D66" t="s">
        <v>18</v>
      </c>
      <c r="E66" s="1">
        <v>42562</v>
      </c>
      <c r="F66" s="1">
        <v>42572</v>
      </c>
      <c r="G66" s="5">
        <f t="shared" si="10"/>
        <v>10</v>
      </c>
      <c r="H66" s="4">
        <f t="shared" si="11"/>
        <v>1.4285714285714286</v>
      </c>
      <c r="J66" t="s">
        <v>26</v>
      </c>
      <c r="W66" s="10">
        <v>22.8</v>
      </c>
      <c r="X66" s="10">
        <v>69.5</v>
      </c>
      <c r="Y66" s="10">
        <v>69.8</v>
      </c>
      <c r="Z66" s="10">
        <v>37.4</v>
      </c>
      <c r="AA66" s="10">
        <v>74.5</v>
      </c>
      <c r="AB66" s="10">
        <v>44.5</v>
      </c>
      <c r="AC66" s="10">
        <v>39.9</v>
      </c>
      <c r="AD66" s="10">
        <v>56.6</v>
      </c>
      <c r="AE66" s="10">
        <v>49.3</v>
      </c>
      <c r="AF66" s="10">
        <v>23.9</v>
      </c>
    </row>
    <row r="67" spans="1:32" x14ac:dyDescent="0.2">
      <c r="A67" t="s">
        <v>61</v>
      </c>
      <c r="B67" t="s">
        <v>42</v>
      </c>
      <c r="C67" t="s">
        <v>40</v>
      </c>
      <c r="D67" t="s">
        <v>18</v>
      </c>
      <c r="E67" s="1">
        <v>42562</v>
      </c>
      <c r="F67" s="1">
        <v>42572</v>
      </c>
      <c r="G67" s="5">
        <f t="shared" si="10"/>
        <v>10</v>
      </c>
      <c r="H67" s="4">
        <f t="shared" si="11"/>
        <v>1.4285714285714286</v>
      </c>
      <c r="J67" t="s">
        <v>26</v>
      </c>
      <c r="W67" s="10">
        <v>15.1</v>
      </c>
      <c r="X67" s="10">
        <v>52.1</v>
      </c>
      <c r="Y67" s="10">
        <v>55.1</v>
      </c>
      <c r="Z67" s="10">
        <v>30.1</v>
      </c>
      <c r="AA67" s="10">
        <v>57.4</v>
      </c>
      <c r="AB67" s="10">
        <v>39</v>
      </c>
      <c r="AC67" s="10">
        <v>32</v>
      </c>
      <c r="AD67" s="10">
        <v>55.3</v>
      </c>
      <c r="AE67" s="10">
        <v>51.2</v>
      </c>
      <c r="AF67" s="10">
        <v>16.2</v>
      </c>
    </row>
    <row r="68" spans="1:32" x14ac:dyDescent="0.2">
      <c r="A68" t="s">
        <v>61</v>
      </c>
      <c r="B68" t="s">
        <v>43</v>
      </c>
      <c r="C68" t="s">
        <v>17</v>
      </c>
      <c r="D68" t="s">
        <v>18</v>
      </c>
      <c r="E68" s="1">
        <v>42557</v>
      </c>
      <c r="F68" s="1">
        <v>42572</v>
      </c>
      <c r="G68" s="5">
        <f t="shared" si="10"/>
        <v>15</v>
      </c>
      <c r="H68" s="4">
        <f t="shared" si="11"/>
        <v>2.1428571428571428</v>
      </c>
      <c r="J68" t="s">
        <v>26</v>
      </c>
      <c r="W68" s="10">
        <v>11.2</v>
      </c>
      <c r="X68" s="10">
        <v>64.599999999999994</v>
      </c>
      <c r="Y68" s="10">
        <v>77.599999999999994</v>
      </c>
      <c r="Z68" s="10">
        <v>29.4</v>
      </c>
      <c r="AA68" s="10">
        <v>79.5</v>
      </c>
      <c r="AB68" s="10">
        <v>38.9</v>
      </c>
      <c r="AC68" s="10">
        <v>34.5</v>
      </c>
      <c r="AD68" s="10">
        <v>33.700000000000003</v>
      </c>
      <c r="AE68" s="10">
        <v>42</v>
      </c>
      <c r="AF68" s="10">
        <v>13.4</v>
      </c>
    </row>
    <row r="69" spans="1:32" x14ac:dyDescent="0.2">
      <c r="A69" t="s">
        <v>61</v>
      </c>
      <c r="B69" t="s">
        <v>44</v>
      </c>
      <c r="C69" t="s">
        <v>17</v>
      </c>
      <c r="D69" t="s">
        <v>45</v>
      </c>
      <c r="E69" s="1">
        <v>42557</v>
      </c>
      <c r="F69" s="1">
        <v>42572</v>
      </c>
      <c r="G69" s="5">
        <f t="shared" si="10"/>
        <v>15</v>
      </c>
      <c r="H69" s="4">
        <f t="shared" si="11"/>
        <v>2.1428571428571428</v>
      </c>
      <c r="J69" t="s">
        <v>26</v>
      </c>
      <c r="W69" s="10">
        <v>8.91</v>
      </c>
      <c r="X69" s="10">
        <v>50.6</v>
      </c>
      <c r="Y69" s="10">
        <v>69.8</v>
      </c>
      <c r="Z69" s="10">
        <v>26.3</v>
      </c>
      <c r="AA69" s="10">
        <v>69.099999999999994</v>
      </c>
      <c r="AB69" s="10">
        <v>29.2</v>
      </c>
      <c r="AC69" s="10">
        <v>27.1</v>
      </c>
      <c r="AD69" s="10">
        <v>31.1</v>
      </c>
      <c r="AE69" s="10">
        <v>41.9</v>
      </c>
      <c r="AF69" s="10">
        <v>10.3</v>
      </c>
    </row>
    <row r="70" spans="1:32" s="12" customFormat="1" x14ac:dyDescent="0.2">
      <c r="A70" s="12" t="s">
        <v>61</v>
      </c>
      <c r="B70" s="12" t="s">
        <v>46</v>
      </c>
      <c r="C70" s="12" t="s">
        <v>17</v>
      </c>
      <c r="D70" s="12" t="s">
        <v>45</v>
      </c>
      <c r="E70" s="13">
        <v>42493</v>
      </c>
      <c r="F70" s="13">
        <v>42572</v>
      </c>
      <c r="G70" s="14">
        <f t="shared" si="10"/>
        <v>79</v>
      </c>
      <c r="H70" s="15">
        <f t="shared" si="11"/>
        <v>11.285714285714286</v>
      </c>
      <c r="J70" s="12" t="s">
        <v>26</v>
      </c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>
        <v>2.33</v>
      </c>
      <c r="X70" s="18">
        <v>31.4</v>
      </c>
      <c r="Y70" s="18">
        <v>41.2</v>
      </c>
      <c r="Z70" s="18">
        <v>3.51</v>
      </c>
      <c r="AA70" s="18">
        <v>48</v>
      </c>
      <c r="AB70" s="18">
        <v>13.6</v>
      </c>
      <c r="AC70" s="18">
        <v>11.7</v>
      </c>
      <c r="AD70" s="18">
        <v>12.9</v>
      </c>
      <c r="AE70" s="18">
        <v>28</v>
      </c>
      <c r="AF70" s="18">
        <v>4.08</v>
      </c>
    </row>
    <row r="71" spans="1:32" x14ac:dyDescent="0.2">
      <c r="A71" s="21" t="s">
        <v>62</v>
      </c>
      <c r="B71" s="21" t="s">
        <v>63</v>
      </c>
      <c r="C71" s="21" t="s">
        <v>17</v>
      </c>
      <c r="D71" s="21" t="s">
        <v>18</v>
      </c>
      <c r="E71" s="1">
        <v>42283</v>
      </c>
      <c r="F71" s="1">
        <v>42579</v>
      </c>
      <c r="G71" s="5">
        <f t="shared" si="10"/>
        <v>296</v>
      </c>
      <c r="H71" s="4">
        <f t="shared" si="11"/>
        <v>42.285714285714285</v>
      </c>
      <c r="J71" s="21" t="s">
        <v>24</v>
      </c>
      <c r="K71" s="10">
        <v>19.5</v>
      </c>
      <c r="L71" s="10">
        <v>98</v>
      </c>
      <c r="M71" s="10">
        <v>94.9</v>
      </c>
      <c r="N71" s="10">
        <v>90.4</v>
      </c>
      <c r="O71" s="10">
        <v>99.3</v>
      </c>
      <c r="P71" s="10">
        <v>94.2</v>
      </c>
      <c r="Q71" s="10">
        <v>86</v>
      </c>
      <c r="R71" s="10">
        <v>19.8</v>
      </c>
      <c r="S71" s="10">
        <v>34.6</v>
      </c>
      <c r="T71" s="10">
        <v>10.9</v>
      </c>
      <c r="U71" s="10">
        <v>2.89</v>
      </c>
      <c r="V71" s="10">
        <v>27.2</v>
      </c>
      <c r="AC71" s="10">
        <v>13.4</v>
      </c>
      <c r="AD71" s="10">
        <v>9.76</v>
      </c>
      <c r="AE71" s="10">
        <v>22.1</v>
      </c>
      <c r="AF71" s="10">
        <v>27.7</v>
      </c>
    </row>
    <row r="72" spans="1:32" x14ac:dyDescent="0.2">
      <c r="A72" s="21" t="s">
        <v>62</v>
      </c>
      <c r="B72" s="21" t="s">
        <v>64</v>
      </c>
      <c r="C72" s="21" t="s">
        <v>17</v>
      </c>
      <c r="D72" s="21" t="s">
        <v>18</v>
      </c>
      <c r="E72" s="1">
        <v>42405</v>
      </c>
      <c r="F72" s="1">
        <v>42579</v>
      </c>
      <c r="G72" s="5">
        <f t="shared" si="10"/>
        <v>174</v>
      </c>
      <c r="H72" s="4">
        <f t="shared" si="11"/>
        <v>24.857142857142858</v>
      </c>
      <c r="J72" s="21" t="s">
        <v>24</v>
      </c>
      <c r="K72" s="10">
        <v>25.2</v>
      </c>
      <c r="L72" s="10">
        <v>97.4</v>
      </c>
      <c r="M72" s="10">
        <v>92.1</v>
      </c>
      <c r="N72" s="10">
        <v>92.3</v>
      </c>
      <c r="O72" s="10">
        <v>97.9</v>
      </c>
      <c r="P72" s="10">
        <v>96.2</v>
      </c>
      <c r="Q72" s="10">
        <v>89.6</v>
      </c>
      <c r="R72" s="10">
        <v>26.4</v>
      </c>
      <c r="S72" s="10">
        <v>42.6</v>
      </c>
      <c r="T72" s="10">
        <v>8.19</v>
      </c>
      <c r="U72" s="10">
        <v>3.09</v>
      </c>
      <c r="V72" s="10">
        <v>23</v>
      </c>
      <c r="AC72" s="10">
        <v>22.7</v>
      </c>
      <c r="AD72" s="10">
        <v>8.99</v>
      </c>
      <c r="AE72" s="10">
        <v>15.4</v>
      </c>
      <c r="AF72" s="10">
        <v>29.1</v>
      </c>
    </row>
    <row r="73" spans="1:32" x14ac:dyDescent="0.2">
      <c r="A73" s="21" t="s">
        <v>62</v>
      </c>
      <c r="B73" s="21" t="s">
        <v>65</v>
      </c>
      <c r="C73" s="21" t="s">
        <v>17</v>
      </c>
      <c r="D73" s="21" t="s">
        <v>18</v>
      </c>
      <c r="E73" s="1">
        <v>42522</v>
      </c>
      <c r="F73" s="1">
        <v>42579</v>
      </c>
      <c r="G73" s="5">
        <f t="shared" si="10"/>
        <v>57</v>
      </c>
      <c r="H73" s="4">
        <f t="shared" si="11"/>
        <v>8.1428571428571423</v>
      </c>
      <c r="J73" s="21" t="s">
        <v>24</v>
      </c>
      <c r="K73" s="10">
        <v>26.9</v>
      </c>
      <c r="L73" s="10">
        <v>97.9</v>
      </c>
      <c r="M73" s="10">
        <v>93</v>
      </c>
      <c r="N73" s="10">
        <v>93.3</v>
      </c>
      <c r="O73" s="10">
        <v>97.6</v>
      </c>
      <c r="P73" s="10">
        <v>96.6</v>
      </c>
      <c r="Q73" s="10">
        <v>90.5</v>
      </c>
      <c r="R73" s="10">
        <v>19.5</v>
      </c>
      <c r="S73" s="10">
        <v>33</v>
      </c>
      <c r="T73" s="10">
        <v>16.8</v>
      </c>
      <c r="U73" s="10">
        <v>4.68</v>
      </c>
      <c r="V73" s="10">
        <v>43.2</v>
      </c>
      <c r="AC73" s="10">
        <v>22.4</v>
      </c>
      <c r="AD73" s="10">
        <v>14.8</v>
      </c>
      <c r="AE73" s="10">
        <v>10.199999999999999</v>
      </c>
      <c r="AF73" s="10">
        <v>26.3</v>
      </c>
    </row>
    <row r="74" spans="1:32" x14ac:dyDescent="0.2">
      <c r="A74" s="21" t="s">
        <v>62</v>
      </c>
      <c r="B74" s="21" t="s">
        <v>66</v>
      </c>
      <c r="C74" s="21" t="s">
        <v>17</v>
      </c>
      <c r="D74" s="21" t="s">
        <v>18</v>
      </c>
      <c r="E74" s="1">
        <v>42552</v>
      </c>
      <c r="F74" s="1">
        <v>42579</v>
      </c>
      <c r="G74" s="5">
        <f t="shared" si="10"/>
        <v>27</v>
      </c>
      <c r="H74" s="4">
        <f t="shared" si="11"/>
        <v>3.8571428571428572</v>
      </c>
      <c r="J74" s="21" t="s">
        <v>24</v>
      </c>
      <c r="K74" s="10">
        <v>42.8</v>
      </c>
      <c r="L74" s="10">
        <v>99.3</v>
      </c>
      <c r="M74" s="10">
        <v>98.5</v>
      </c>
      <c r="N74" s="10">
        <v>93.6</v>
      </c>
      <c r="O74" s="10">
        <v>99.5</v>
      </c>
      <c r="P74" s="10">
        <v>91.1</v>
      </c>
      <c r="Q74" s="10">
        <v>77.599999999999994</v>
      </c>
      <c r="R74" s="10">
        <v>15.4</v>
      </c>
      <c r="S74" s="10">
        <v>28.5</v>
      </c>
      <c r="T74" s="10">
        <v>42.5</v>
      </c>
      <c r="U74" s="10">
        <v>12.1</v>
      </c>
      <c r="V74" s="10">
        <v>77.400000000000006</v>
      </c>
      <c r="AC74" s="10">
        <v>28.4</v>
      </c>
      <c r="AD74" s="10">
        <v>20.6</v>
      </c>
      <c r="AE74" s="10">
        <v>11.9</v>
      </c>
      <c r="AF74" s="10">
        <v>34.5</v>
      </c>
    </row>
    <row r="75" spans="1:32" x14ac:dyDescent="0.2">
      <c r="A75" s="21" t="s">
        <v>62</v>
      </c>
      <c r="B75" s="21" t="s">
        <v>67</v>
      </c>
      <c r="C75" s="21" t="s">
        <v>17</v>
      </c>
      <c r="D75" s="21" t="s">
        <v>18</v>
      </c>
      <c r="E75" s="1">
        <v>42565</v>
      </c>
      <c r="F75" s="1">
        <v>42579</v>
      </c>
      <c r="G75" s="5">
        <f t="shared" si="10"/>
        <v>14</v>
      </c>
      <c r="H75" s="4">
        <f t="shared" si="11"/>
        <v>2</v>
      </c>
      <c r="J75" s="21" t="s">
        <v>24</v>
      </c>
      <c r="K75" s="10">
        <v>69.900000000000006</v>
      </c>
      <c r="L75" s="10">
        <v>99</v>
      </c>
      <c r="M75" s="10">
        <v>98.9</v>
      </c>
      <c r="N75" s="10">
        <v>94.5</v>
      </c>
      <c r="O75" s="10">
        <v>99.3</v>
      </c>
      <c r="P75" s="10">
        <v>93.5</v>
      </c>
      <c r="Q75" s="10">
        <v>79.3</v>
      </c>
      <c r="R75" s="10">
        <v>22.2</v>
      </c>
      <c r="S75" s="10">
        <v>33.299999999999997</v>
      </c>
      <c r="T75" s="10">
        <v>76.400000000000006</v>
      </c>
      <c r="U75" s="10">
        <v>34.4</v>
      </c>
      <c r="V75" s="10">
        <v>94.2</v>
      </c>
      <c r="AC75" s="10">
        <v>39.299999999999997</v>
      </c>
      <c r="AD75" s="10">
        <v>48.8</v>
      </c>
      <c r="AE75" s="10">
        <v>33.6</v>
      </c>
      <c r="AF75" s="10">
        <v>48.4</v>
      </c>
    </row>
    <row r="76" spans="1:32" x14ac:dyDescent="0.2">
      <c r="A76" s="21" t="s">
        <v>62</v>
      </c>
      <c r="B76" s="21" t="s">
        <v>68</v>
      </c>
      <c r="C76" s="21" t="s">
        <v>17</v>
      </c>
      <c r="D76" s="21" t="s">
        <v>18</v>
      </c>
      <c r="E76" s="1">
        <v>42571</v>
      </c>
      <c r="F76" s="1">
        <v>42579</v>
      </c>
      <c r="G76" s="5">
        <f t="shared" si="10"/>
        <v>8</v>
      </c>
      <c r="H76" s="4">
        <f t="shared" si="11"/>
        <v>1.1428571428571428</v>
      </c>
      <c r="J76" s="21" t="s">
        <v>24</v>
      </c>
      <c r="K76" s="10">
        <v>76</v>
      </c>
      <c r="L76" s="10">
        <v>99.8</v>
      </c>
      <c r="M76" s="10">
        <v>99.6</v>
      </c>
      <c r="N76" s="10">
        <v>96.6</v>
      </c>
      <c r="O76" s="10">
        <v>99.9</v>
      </c>
      <c r="P76" s="10">
        <v>97.6</v>
      </c>
      <c r="Q76" s="10">
        <v>89.7</v>
      </c>
      <c r="R76" s="10">
        <v>35</v>
      </c>
      <c r="S76" s="10">
        <v>49.6</v>
      </c>
      <c r="T76" s="10">
        <v>87.7</v>
      </c>
      <c r="U76" s="10">
        <v>45.4</v>
      </c>
      <c r="V76" s="10">
        <v>97.5</v>
      </c>
      <c r="AC76" s="10">
        <v>62.8</v>
      </c>
      <c r="AD76" s="10">
        <v>76</v>
      </c>
      <c r="AE76" s="10">
        <v>58.9</v>
      </c>
      <c r="AF76" s="10">
        <v>61.1</v>
      </c>
    </row>
    <row r="77" spans="1:32" x14ac:dyDescent="0.2">
      <c r="A77" s="21" t="s">
        <v>62</v>
      </c>
      <c r="B77" s="21" t="s">
        <v>63</v>
      </c>
      <c r="C77" s="21" t="s">
        <v>17</v>
      </c>
      <c r="D77" s="21" t="s">
        <v>18</v>
      </c>
      <c r="E77" s="1">
        <v>42283</v>
      </c>
      <c r="F77" s="1">
        <v>42579</v>
      </c>
      <c r="G77" s="5">
        <f t="shared" si="10"/>
        <v>296</v>
      </c>
      <c r="H77" s="4">
        <f t="shared" si="11"/>
        <v>42.285714285714285</v>
      </c>
      <c r="J77" s="21" t="s">
        <v>25</v>
      </c>
      <c r="W77" s="10">
        <v>2.79</v>
      </c>
      <c r="X77" s="10">
        <v>10.8</v>
      </c>
      <c r="Y77" s="10">
        <v>40.200000000000003</v>
      </c>
      <c r="Z77" s="10">
        <v>4.3</v>
      </c>
      <c r="AA77" s="10">
        <v>21.8</v>
      </c>
      <c r="AB77" s="10">
        <v>16.5</v>
      </c>
      <c r="AC77" s="10">
        <v>4.91</v>
      </c>
      <c r="AD77" s="10">
        <v>8.85</v>
      </c>
      <c r="AE77" s="10">
        <v>23.9</v>
      </c>
      <c r="AF77" s="10">
        <v>6.83</v>
      </c>
    </row>
    <row r="78" spans="1:32" x14ac:dyDescent="0.2">
      <c r="A78" s="21" t="s">
        <v>62</v>
      </c>
      <c r="B78" s="21" t="s">
        <v>64</v>
      </c>
      <c r="C78" s="21" t="s">
        <v>17</v>
      </c>
      <c r="D78" s="21" t="s">
        <v>18</v>
      </c>
      <c r="E78" s="1">
        <v>42405</v>
      </c>
      <c r="F78" s="1">
        <v>42579</v>
      </c>
      <c r="G78" s="5">
        <f t="shared" si="10"/>
        <v>174</v>
      </c>
      <c r="H78" s="4">
        <f t="shared" si="11"/>
        <v>24.857142857142858</v>
      </c>
      <c r="J78" s="21" t="s">
        <v>25</v>
      </c>
      <c r="W78" s="10">
        <v>2.84</v>
      </c>
      <c r="X78" s="10">
        <v>15.2</v>
      </c>
      <c r="Y78" s="10">
        <v>40.1</v>
      </c>
      <c r="Z78" s="10">
        <v>4.2699999999999996</v>
      </c>
      <c r="AA78" s="10">
        <v>24.3</v>
      </c>
      <c r="AB78" s="10">
        <v>16.600000000000001</v>
      </c>
      <c r="AC78" s="10">
        <v>7.99</v>
      </c>
      <c r="AD78" s="10">
        <v>9.5299999999999994</v>
      </c>
      <c r="AE78" s="10">
        <v>30.4</v>
      </c>
      <c r="AF78" s="10">
        <v>5.87</v>
      </c>
    </row>
    <row r="79" spans="1:32" x14ac:dyDescent="0.2">
      <c r="A79" s="21" t="s">
        <v>62</v>
      </c>
      <c r="B79" s="21" t="s">
        <v>65</v>
      </c>
      <c r="C79" s="21" t="s">
        <v>17</v>
      </c>
      <c r="D79" s="21" t="s">
        <v>18</v>
      </c>
      <c r="E79" s="1">
        <v>42522</v>
      </c>
      <c r="F79" s="1">
        <v>42579</v>
      </c>
      <c r="G79" s="5">
        <f t="shared" si="10"/>
        <v>57</v>
      </c>
      <c r="H79" s="4">
        <f t="shared" si="11"/>
        <v>8.1428571428571423</v>
      </c>
      <c r="J79" s="21" t="s">
        <v>25</v>
      </c>
      <c r="W79" s="10">
        <v>3.79</v>
      </c>
      <c r="X79" s="10">
        <v>22</v>
      </c>
      <c r="Y79" s="10">
        <v>52.3</v>
      </c>
      <c r="Z79" s="10">
        <v>5.89</v>
      </c>
      <c r="AA79" s="10">
        <v>54.7</v>
      </c>
      <c r="AB79" s="10">
        <v>22.2</v>
      </c>
      <c r="AC79" s="10">
        <v>9.2200000000000006</v>
      </c>
      <c r="AD79" s="10">
        <v>10</v>
      </c>
      <c r="AE79" s="10">
        <v>31.7</v>
      </c>
      <c r="AF79" s="10">
        <v>6.58</v>
      </c>
    </row>
    <row r="80" spans="1:32" x14ac:dyDescent="0.2">
      <c r="A80" s="21" t="s">
        <v>62</v>
      </c>
      <c r="B80" s="21" t="s">
        <v>66</v>
      </c>
      <c r="C80" s="21" t="s">
        <v>17</v>
      </c>
      <c r="D80" s="21" t="s">
        <v>18</v>
      </c>
      <c r="E80" s="1">
        <v>42552</v>
      </c>
      <c r="F80" s="1">
        <v>42579</v>
      </c>
      <c r="G80" s="5">
        <f t="shared" si="10"/>
        <v>27</v>
      </c>
      <c r="H80" s="4">
        <f t="shared" si="11"/>
        <v>3.8571428571428572</v>
      </c>
      <c r="J80" s="21" t="s">
        <v>25</v>
      </c>
      <c r="W80" s="10">
        <v>4.75</v>
      </c>
      <c r="X80" s="10">
        <v>23.7</v>
      </c>
      <c r="Y80" s="10">
        <v>55.6</v>
      </c>
      <c r="Z80" s="10">
        <v>14.6</v>
      </c>
      <c r="AA80" s="10">
        <v>67.099999999999994</v>
      </c>
      <c r="AB80" s="10">
        <v>20.399999999999999</v>
      </c>
      <c r="AC80" s="10">
        <v>11.4</v>
      </c>
      <c r="AD80" s="10">
        <v>16.8</v>
      </c>
      <c r="AE80" s="10">
        <v>36.5</v>
      </c>
      <c r="AF80" s="10">
        <v>7.62</v>
      </c>
    </row>
    <row r="81" spans="1:32" x14ac:dyDescent="0.2">
      <c r="A81" s="21" t="s">
        <v>62</v>
      </c>
      <c r="B81" s="21" t="s">
        <v>67</v>
      </c>
      <c r="C81" s="21" t="s">
        <v>17</v>
      </c>
      <c r="D81" s="21" t="s">
        <v>18</v>
      </c>
      <c r="E81" s="1">
        <v>42565</v>
      </c>
      <c r="F81" s="1">
        <v>42579</v>
      </c>
      <c r="G81" s="5">
        <f t="shared" si="10"/>
        <v>14</v>
      </c>
      <c r="H81" s="4">
        <f t="shared" si="11"/>
        <v>2</v>
      </c>
      <c r="J81" s="21" t="s">
        <v>25</v>
      </c>
      <c r="W81" s="10">
        <v>8.1300000000000008</v>
      </c>
      <c r="X81" s="10">
        <v>41.7</v>
      </c>
      <c r="Y81" s="10">
        <v>45.7</v>
      </c>
      <c r="Z81" s="10">
        <v>24.4</v>
      </c>
      <c r="AA81" s="10">
        <v>52.2</v>
      </c>
      <c r="AB81" s="10">
        <v>35.200000000000003</v>
      </c>
      <c r="AC81" s="10">
        <v>17.8</v>
      </c>
      <c r="AD81" s="10">
        <v>32.700000000000003</v>
      </c>
      <c r="AE81" s="10">
        <v>47.1</v>
      </c>
      <c r="AF81" s="10">
        <v>10.4</v>
      </c>
    </row>
    <row r="82" spans="1:32" x14ac:dyDescent="0.2">
      <c r="A82" s="21" t="s">
        <v>62</v>
      </c>
      <c r="B82" s="21" t="s">
        <v>68</v>
      </c>
      <c r="C82" s="21" t="s">
        <v>17</v>
      </c>
      <c r="D82" s="21" t="s">
        <v>18</v>
      </c>
      <c r="E82" s="1">
        <v>42571</v>
      </c>
      <c r="F82" s="1">
        <v>42579</v>
      </c>
      <c r="G82" s="5">
        <f t="shared" si="10"/>
        <v>8</v>
      </c>
      <c r="H82" s="4">
        <f t="shared" si="11"/>
        <v>1.1428571428571428</v>
      </c>
      <c r="J82" s="21" t="s">
        <v>25</v>
      </c>
      <c r="W82" s="10">
        <v>11.9</v>
      </c>
      <c r="X82" s="10">
        <v>43.1</v>
      </c>
      <c r="Y82" s="10">
        <v>40.5</v>
      </c>
      <c r="Z82" s="10">
        <v>30.2</v>
      </c>
      <c r="AA82" s="10">
        <v>34.5</v>
      </c>
      <c r="AB82" s="10">
        <v>50.4</v>
      </c>
      <c r="AC82" s="10">
        <v>25.7</v>
      </c>
      <c r="AD82" s="10">
        <v>44.1</v>
      </c>
      <c r="AE82" s="10">
        <v>51.4</v>
      </c>
      <c r="AF82" s="10">
        <v>13</v>
      </c>
    </row>
    <row r="83" spans="1:32" x14ac:dyDescent="0.2">
      <c r="A83" s="21" t="s">
        <v>62</v>
      </c>
      <c r="B83" s="21" t="s">
        <v>63</v>
      </c>
      <c r="C83" s="21" t="s">
        <v>17</v>
      </c>
      <c r="D83" s="21" t="s">
        <v>18</v>
      </c>
      <c r="E83" s="1">
        <v>42283</v>
      </c>
      <c r="F83" s="1">
        <v>42579</v>
      </c>
      <c r="G83" s="5">
        <f t="shared" si="10"/>
        <v>296</v>
      </c>
      <c r="H83" s="4">
        <f t="shared" si="11"/>
        <v>42.285714285714285</v>
      </c>
      <c r="J83" s="21" t="s">
        <v>26</v>
      </c>
      <c r="W83" s="10">
        <v>3.28</v>
      </c>
      <c r="X83" s="10">
        <v>24.2</v>
      </c>
      <c r="Y83" s="10">
        <v>38.700000000000003</v>
      </c>
      <c r="Z83" s="10">
        <v>4.4800000000000004</v>
      </c>
      <c r="AA83" s="10">
        <v>33.5</v>
      </c>
      <c r="AB83" s="10">
        <v>18.600000000000001</v>
      </c>
      <c r="AC83" s="10">
        <v>11.3</v>
      </c>
      <c r="AD83" s="10">
        <v>17.100000000000001</v>
      </c>
      <c r="AE83" s="10">
        <v>41.4</v>
      </c>
      <c r="AF83" s="10">
        <v>8.52</v>
      </c>
    </row>
    <row r="84" spans="1:32" x14ac:dyDescent="0.2">
      <c r="A84" s="21" t="s">
        <v>62</v>
      </c>
      <c r="B84" s="21" t="s">
        <v>64</v>
      </c>
      <c r="C84" s="21" t="s">
        <v>17</v>
      </c>
      <c r="D84" s="21" t="s">
        <v>18</v>
      </c>
      <c r="E84" s="1">
        <v>42405</v>
      </c>
      <c r="F84" s="1">
        <v>42579</v>
      </c>
      <c r="G84" s="5">
        <f t="shared" si="10"/>
        <v>174</v>
      </c>
      <c r="H84" s="4">
        <f t="shared" si="11"/>
        <v>24.857142857142858</v>
      </c>
      <c r="J84" s="21" t="s">
        <v>26</v>
      </c>
      <c r="W84" s="10">
        <v>3.19</v>
      </c>
      <c r="X84" s="10">
        <v>26.1</v>
      </c>
      <c r="Y84" s="10">
        <v>35</v>
      </c>
      <c r="Z84" s="10">
        <v>4.45</v>
      </c>
      <c r="AA84" s="10">
        <v>41.2</v>
      </c>
      <c r="AB84" s="10">
        <v>21.5</v>
      </c>
      <c r="AC84" s="10">
        <v>10.6</v>
      </c>
      <c r="AD84" s="10">
        <v>10.9</v>
      </c>
      <c r="AE84" s="10">
        <v>19.399999999999999</v>
      </c>
      <c r="AF84" s="10">
        <v>5.8</v>
      </c>
    </row>
    <row r="85" spans="1:32" x14ac:dyDescent="0.2">
      <c r="A85" s="21" t="s">
        <v>62</v>
      </c>
      <c r="B85" s="21" t="s">
        <v>65</v>
      </c>
      <c r="C85" s="21" t="s">
        <v>17</v>
      </c>
      <c r="D85" s="21" t="s">
        <v>18</v>
      </c>
      <c r="E85" s="1">
        <v>42522</v>
      </c>
      <c r="F85" s="1">
        <v>42579</v>
      </c>
      <c r="G85" s="5">
        <f t="shared" si="10"/>
        <v>57</v>
      </c>
      <c r="H85" s="4">
        <f t="shared" si="11"/>
        <v>8.1428571428571423</v>
      </c>
      <c r="J85" s="21" t="s">
        <v>26</v>
      </c>
      <c r="W85" s="10">
        <v>5.99</v>
      </c>
      <c r="X85" s="10">
        <v>38.799999999999997</v>
      </c>
      <c r="Y85" s="10">
        <v>57.2</v>
      </c>
      <c r="Z85" s="10">
        <v>8.74</v>
      </c>
      <c r="AA85" s="10">
        <v>67.400000000000006</v>
      </c>
      <c r="AB85" s="10">
        <v>26.3</v>
      </c>
      <c r="AC85" s="10">
        <v>16.7</v>
      </c>
      <c r="AD85" s="10">
        <v>17.100000000000001</v>
      </c>
      <c r="AE85" s="10">
        <v>34.700000000000003</v>
      </c>
      <c r="AF85" s="10">
        <v>8.8000000000000007</v>
      </c>
    </row>
    <row r="86" spans="1:32" x14ac:dyDescent="0.2">
      <c r="A86" s="21" t="s">
        <v>62</v>
      </c>
      <c r="B86" s="21" t="s">
        <v>66</v>
      </c>
      <c r="C86" s="21" t="s">
        <v>17</v>
      </c>
      <c r="D86" s="21" t="s">
        <v>18</v>
      </c>
      <c r="E86" s="1">
        <v>42552</v>
      </c>
      <c r="F86" s="1">
        <v>42579</v>
      </c>
      <c r="G86" s="5">
        <f t="shared" si="10"/>
        <v>27</v>
      </c>
      <c r="H86" s="4">
        <f t="shared" si="11"/>
        <v>3.8571428571428572</v>
      </c>
      <c r="J86" s="21" t="s">
        <v>26</v>
      </c>
      <c r="W86" s="10">
        <v>13.9</v>
      </c>
      <c r="X86" s="10">
        <v>55.6</v>
      </c>
      <c r="Y86" s="10">
        <v>69.099999999999994</v>
      </c>
      <c r="Z86" s="10">
        <v>29.3</v>
      </c>
      <c r="AA86" s="10">
        <v>83.2</v>
      </c>
      <c r="AB86" s="10">
        <v>26.5</v>
      </c>
      <c r="AC86" s="10">
        <v>29.5</v>
      </c>
      <c r="AD86" s="10">
        <v>30.5</v>
      </c>
      <c r="AE86" s="10">
        <v>41.8</v>
      </c>
      <c r="AF86" s="10">
        <v>16.100000000000001</v>
      </c>
    </row>
    <row r="87" spans="1:32" x14ac:dyDescent="0.2">
      <c r="A87" s="21" t="s">
        <v>62</v>
      </c>
      <c r="B87" s="21" t="s">
        <v>67</v>
      </c>
      <c r="C87" s="21" t="s">
        <v>17</v>
      </c>
      <c r="D87" s="21" t="s">
        <v>18</v>
      </c>
      <c r="E87" s="1">
        <v>42565</v>
      </c>
      <c r="F87" s="1">
        <v>42579</v>
      </c>
      <c r="G87" s="5">
        <f t="shared" si="10"/>
        <v>14</v>
      </c>
      <c r="H87" s="4">
        <f t="shared" si="11"/>
        <v>2</v>
      </c>
      <c r="J87" s="21" t="s">
        <v>26</v>
      </c>
      <c r="W87" s="10">
        <v>32.299999999999997</v>
      </c>
      <c r="X87" s="10">
        <v>71</v>
      </c>
      <c r="Y87" s="10">
        <v>82.4</v>
      </c>
      <c r="Z87" s="10">
        <v>58.4</v>
      </c>
      <c r="AA87" s="10">
        <v>80.5</v>
      </c>
      <c r="AB87" s="10">
        <v>72.2</v>
      </c>
      <c r="AC87" s="10">
        <v>50.8</v>
      </c>
      <c r="AD87" s="10">
        <v>56.1</v>
      </c>
      <c r="AE87" s="10">
        <v>62</v>
      </c>
      <c r="AF87" s="10">
        <v>33.5</v>
      </c>
    </row>
    <row r="88" spans="1:32" s="12" customFormat="1" x14ac:dyDescent="0.2">
      <c r="A88" s="22" t="s">
        <v>62</v>
      </c>
      <c r="B88" s="22" t="s">
        <v>68</v>
      </c>
      <c r="C88" s="22" t="s">
        <v>17</v>
      </c>
      <c r="D88" s="22" t="s">
        <v>18</v>
      </c>
      <c r="E88" s="13">
        <v>42571</v>
      </c>
      <c r="F88" s="13">
        <v>42579</v>
      </c>
      <c r="G88" s="14">
        <f t="shared" si="10"/>
        <v>8</v>
      </c>
      <c r="H88" s="15">
        <f t="shared" si="11"/>
        <v>1.1428571428571428</v>
      </c>
      <c r="J88" s="22" t="s">
        <v>26</v>
      </c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>
        <v>51.2</v>
      </c>
      <c r="X88" s="18">
        <v>75.5</v>
      </c>
      <c r="Y88" s="18">
        <v>80.099999999999994</v>
      </c>
      <c r="Z88" s="18">
        <v>77.900000000000006</v>
      </c>
      <c r="AA88" s="18">
        <v>90.8</v>
      </c>
      <c r="AB88" s="18">
        <v>93.3</v>
      </c>
      <c r="AC88" s="18">
        <v>68.599999999999994</v>
      </c>
      <c r="AD88" s="18">
        <v>84.4</v>
      </c>
      <c r="AE88" s="18">
        <v>75.5</v>
      </c>
      <c r="AF88" s="18">
        <v>52.2</v>
      </c>
    </row>
    <row r="89" spans="1:32" x14ac:dyDescent="0.2">
      <c r="A89" s="21" t="s">
        <v>69</v>
      </c>
      <c r="B89" t="s">
        <v>70</v>
      </c>
      <c r="C89" s="21" t="s">
        <v>17</v>
      </c>
      <c r="D89" s="21" t="s">
        <v>18</v>
      </c>
      <c r="E89" s="1">
        <v>42499</v>
      </c>
      <c r="F89" s="1">
        <v>42598</v>
      </c>
      <c r="G89" s="5">
        <f t="shared" si="10"/>
        <v>99</v>
      </c>
      <c r="H89" s="4">
        <f t="shared" si="11"/>
        <v>14.142857142857142</v>
      </c>
      <c r="J89" s="21" t="s">
        <v>24</v>
      </c>
      <c r="K89" s="10">
        <v>45.3</v>
      </c>
      <c r="L89" s="10">
        <v>96.3</v>
      </c>
      <c r="M89" s="10">
        <v>94.8</v>
      </c>
      <c r="N89" s="10">
        <v>95.9</v>
      </c>
      <c r="O89" s="10">
        <v>97</v>
      </c>
      <c r="P89" s="10">
        <v>99.8</v>
      </c>
      <c r="Q89" s="10">
        <v>99.2</v>
      </c>
      <c r="R89" s="10">
        <v>68.599999999999994</v>
      </c>
      <c r="S89" s="10">
        <v>69.599999999999994</v>
      </c>
      <c r="T89" s="10">
        <v>22.1</v>
      </c>
      <c r="U89" s="10">
        <v>16.3</v>
      </c>
      <c r="V89" s="10">
        <v>40.700000000000003</v>
      </c>
      <c r="AC89" s="10">
        <v>43.9</v>
      </c>
      <c r="AD89" s="10">
        <v>15.2</v>
      </c>
      <c r="AE89" s="10">
        <v>18.899999999999999</v>
      </c>
      <c r="AF89" s="10">
        <v>51.5</v>
      </c>
    </row>
    <row r="90" spans="1:32" x14ac:dyDescent="0.2">
      <c r="A90" s="21" t="s">
        <v>69</v>
      </c>
      <c r="B90" t="s">
        <v>71</v>
      </c>
      <c r="C90" s="21" t="s">
        <v>17</v>
      </c>
      <c r="D90" s="21" t="s">
        <v>18</v>
      </c>
      <c r="E90" s="1">
        <v>42521</v>
      </c>
      <c r="F90" s="1">
        <v>42598</v>
      </c>
      <c r="G90" s="5">
        <f t="shared" si="10"/>
        <v>77</v>
      </c>
      <c r="H90" s="4">
        <f t="shared" si="11"/>
        <v>11</v>
      </c>
      <c r="J90" s="21" t="s">
        <v>24</v>
      </c>
      <c r="K90" s="10">
        <v>39</v>
      </c>
      <c r="L90" s="10">
        <v>97.5</v>
      </c>
      <c r="M90" s="10">
        <v>92.9</v>
      </c>
      <c r="N90" s="10">
        <v>94.5</v>
      </c>
      <c r="O90" s="10">
        <v>97.1</v>
      </c>
      <c r="P90" s="10">
        <v>99.1</v>
      </c>
      <c r="Q90" s="10">
        <v>97.7</v>
      </c>
      <c r="R90" s="10">
        <v>48.2</v>
      </c>
      <c r="S90" s="10">
        <v>53.6</v>
      </c>
      <c r="T90" s="10">
        <v>21.4</v>
      </c>
      <c r="U90" s="10">
        <v>7.79</v>
      </c>
      <c r="V90" s="10">
        <v>35</v>
      </c>
      <c r="AC90" s="10">
        <v>32</v>
      </c>
      <c r="AD90" s="10">
        <v>12.7</v>
      </c>
      <c r="AE90" s="10">
        <v>12.9</v>
      </c>
      <c r="AF90" s="10">
        <v>42.6</v>
      </c>
    </row>
    <row r="91" spans="1:32" x14ac:dyDescent="0.2">
      <c r="A91" s="21" t="s">
        <v>69</v>
      </c>
      <c r="B91" t="s">
        <v>72</v>
      </c>
      <c r="C91" s="21" t="s">
        <v>17</v>
      </c>
      <c r="D91" s="21" t="s">
        <v>18</v>
      </c>
      <c r="E91" s="1">
        <v>42570</v>
      </c>
      <c r="F91" s="1">
        <v>42598</v>
      </c>
      <c r="G91" s="5">
        <f t="shared" si="10"/>
        <v>28</v>
      </c>
      <c r="H91" s="4">
        <f t="shared" si="11"/>
        <v>4</v>
      </c>
      <c r="J91" s="21" t="s">
        <v>24</v>
      </c>
      <c r="K91" s="10">
        <v>48.7</v>
      </c>
      <c r="L91" s="10">
        <v>98.9</v>
      </c>
      <c r="M91" s="10">
        <v>94</v>
      </c>
      <c r="N91" s="10">
        <v>94.8</v>
      </c>
      <c r="O91" s="10">
        <v>98.5</v>
      </c>
      <c r="P91" s="10">
        <v>97.3</v>
      </c>
      <c r="Q91" s="10">
        <v>92.8</v>
      </c>
      <c r="R91" s="10">
        <v>39.6</v>
      </c>
      <c r="S91" s="10">
        <v>48.3</v>
      </c>
      <c r="T91" s="10">
        <v>43.4</v>
      </c>
      <c r="U91" s="10">
        <v>11.8</v>
      </c>
      <c r="V91" s="10">
        <v>69.8</v>
      </c>
      <c r="AC91" s="10">
        <v>39.6</v>
      </c>
      <c r="AD91" s="10">
        <v>20.2</v>
      </c>
      <c r="AE91" s="10">
        <v>15.1</v>
      </c>
      <c r="AF91" s="10">
        <v>46.5</v>
      </c>
    </row>
    <row r="92" spans="1:32" x14ac:dyDescent="0.2">
      <c r="A92" s="21" t="s">
        <v>69</v>
      </c>
      <c r="B92" t="s">
        <v>73</v>
      </c>
      <c r="C92" s="21" t="s">
        <v>17</v>
      </c>
      <c r="D92" s="21" t="s">
        <v>18</v>
      </c>
      <c r="E92" s="1">
        <v>42582</v>
      </c>
      <c r="F92" s="1">
        <v>42598</v>
      </c>
      <c r="G92" s="5">
        <f t="shared" si="10"/>
        <v>16</v>
      </c>
      <c r="H92" s="4">
        <f t="shared" si="11"/>
        <v>2.2857142857142856</v>
      </c>
      <c r="J92" s="21" t="s">
        <v>24</v>
      </c>
      <c r="K92" s="10">
        <v>61.6</v>
      </c>
      <c r="L92" s="10">
        <v>97.7</v>
      </c>
      <c r="M92" s="10">
        <v>96.3</v>
      </c>
      <c r="N92" s="10">
        <v>95.1</v>
      </c>
      <c r="O92" s="10">
        <v>97.6</v>
      </c>
      <c r="P92" s="10">
        <v>97.2</v>
      </c>
      <c r="Q92" s="10">
        <v>91.7</v>
      </c>
      <c r="R92" s="10">
        <v>40.5</v>
      </c>
      <c r="S92" s="10">
        <v>46.5</v>
      </c>
      <c r="T92" s="10">
        <v>61.6</v>
      </c>
      <c r="U92" s="10">
        <v>28.5</v>
      </c>
      <c r="V92" s="10">
        <v>87.5</v>
      </c>
      <c r="AC92" s="10">
        <v>42.4</v>
      </c>
      <c r="AD92" s="10">
        <v>30</v>
      </c>
      <c r="AE92" s="10">
        <v>24.8</v>
      </c>
      <c r="AF92" s="10">
        <v>51.6</v>
      </c>
    </row>
    <row r="93" spans="1:32" x14ac:dyDescent="0.2">
      <c r="A93" s="21" t="s">
        <v>69</v>
      </c>
      <c r="B93" t="s">
        <v>74</v>
      </c>
      <c r="C93" s="21" t="s">
        <v>17</v>
      </c>
      <c r="D93" s="21" t="s">
        <v>18</v>
      </c>
      <c r="E93" s="1">
        <v>42593</v>
      </c>
      <c r="F93" s="1">
        <v>42598</v>
      </c>
      <c r="G93" s="5">
        <f t="shared" si="10"/>
        <v>5</v>
      </c>
      <c r="H93" s="4">
        <f t="shared" si="11"/>
        <v>0.7142857142857143</v>
      </c>
      <c r="J93" s="21" t="s">
        <v>24</v>
      </c>
      <c r="K93" s="10">
        <v>87.1</v>
      </c>
      <c r="L93" s="10">
        <v>99.7</v>
      </c>
      <c r="M93" s="10">
        <v>99.9</v>
      </c>
      <c r="N93" s="10">
        <v>97.7</v>
      </c>
      <c r="O93" s="10">
        <v>98.2</v>
      </c>
      <c r="P93" s="10">
        <v>99.3</v>
      </c>
      <c r="Q93" s="10">
        <v>96.5</v>
      </c>
      <c r="R93" s="10">
        <v>58.6</v>
      </c>
      <c r="S93" s="10">
        <v>74.2</v>
      </c>
      <c r="T93" s="10">
        <v>92.8</v>
      </c>
      <c r="U93" s="10">
        <v>75.400000000000006</v>
      </c>
      <c r="V93" s="10">
        <v>98.1</v>
      </c>
      <c r="AC93" s="10">
        <v>72.400000000000006</v>
      </c>
      <c r="AD93" s="10">
        <v>84.3</v>
      </c>
      <c r="AE93" s="10">
        <v>76.5</v>
      </c>
      <c r="AF93" s="10">
        <v>80.2</v>
      </c>
    </row>
    <row r="94" spans="1:32" x14ac:dyDescent="0.2">
      <c r="A94" s="21" t="s">
        <v>69</v>
      </c>
      <c r="B94" t="s">
        <v>70</v>
      </c>
      <c r="C94" s="21" t="s">
        <v>17</v>
      </c>
      <c r="D94" s="21" t="s">
        <v>18</v>
      </c>
      <c r="E94" s="1">
        <v>42499</v>
      </c>
      <c r="F94" s="1">
        <v>42598</v>
      </c>
      <c r="G94" s="5">
        <f t="shared" si="10"/>
        <v>99</v>
      </c>
      <c r="H94" s="4">
        <f t="shared" si="11"/>
        <v>14.142857142857142</v>
      </c>
      <c r="J94" s="21" t="s">
        <v>25</v>
      </c>
      <c r="W94" s="10">
        <v>4.6100000000000003</v>
      </c>
      <c r="X94" s="10">
        <v>33.799999999999997</v>
      </c>
      <c r="Y94" s="10">
        <v>46.7</v>
      </c>
      <c r="Z94" s="10">
        <v>6.8</v>
      </c>
      <c r="AA94" s="10">
        <v>50.9</v>
      </c>
      <c r="AB94" s="10">
        <v>20.7</v>
      </c>
      <c r="AC94" s="10">
        <v>17.399999999999999</v>
      </c>
      <c r="AD94" s="10">
        <v>15.9</v>
      </c>
      <c r="AE94" s="10">
        <v>51</v>
      </c>
      <c r="AF94" s="10">
        <v>9.92</v>
      </c>
    </row>
    <row r="95" spans="1:32" x14ac:dyDescent="0.2">
      <c r="A95" s="21" t="s">
        <v>69</v>
      </c>
      <c r="B95" t="s">
        <v>71</v>
      </c>
      <c r="C95" s="21" t="s">
        <v>17</v>
      </c>
      <c r="D95" s="21" t="s">
        <v>18</v>
      </c>
      <c r="E95" s="1">
        <v>42521</v>
      </c>
      <c r="F95" s="1">
        <v>42598</v>
      </c>
      <c r="G95" s="5">
        <f t="shared" si="10"/>
        <v>77</v>
      </c>
      <c r="H95" s="4">
        <f t="shared" si="11"/>
        <v>11</v>
      </c>
      <c r="J95" s="21" t="s">
        <v>25</v>
      </c>
      <c r="W95" s="10">
        <v>6.09</v>
      </c>
      <c r="X95" s="10">
        <v>30</v>
      </c>
      <c r="Y95" s="10">
        <v>52.3</v>
      </c>
      <c r="Z95" s="10">
        <v>8.14</v>
      </c>
      <c r="AA95" s="10">
        <v>45.9</v>
      </c>
      <c r="AB95" s="10">
        <v>25.5</v>
      </c>
      <c r="AC95" s="10">
        <v>15.2</v>
      </c>
      <c r="AD95" s="10">
        <v>15.6</v>
      </c>
      <c r="AE95" s="10">
        <v>46.3</v>
      </c>
      <c r="AF95" s="10">
        <v>11.3</v>
      </c>
    </row>
    <row r="96" spans="1:32" x14ac:dyDescent="0.2">
      <c r="A96" s="21" t="s">
        <v>69</v>
      </c>
      <c r="B96" t="s">
        <v>72</v>
      </c>
      <c r="C96" s="21" t="s">
        <v>17</v>
      </c>
      <c r="D96" s="21" t="s">
        <v>18</v>
      </c>
      <c r="E96" s="1">
        <v>42570</v>
      </c>
      <c r="F96" s="1">
        <v>42598</v>
      </c>
      <c r="G96" s="5">
        <f t="shared" si="10"/>
        <v>28</v>
      </c>
      <c r="H96" s="4">
        <f t="shared" si="11"/>
        <v>4</v>
      </c>
      <c r="J96" s="21" t="s">
        <v>25</v>
      </c>
      <c r="W96" s="10">
        <v>10.8</v>
      </c>
      <c r="X96" s="10">
        <v>55.1</v>
      </c>
      <c r="Y96" s="10">
        <v>60.4</v>
      </c>
      <c r="Z96" s="10">
        <v>25.9</v>
      </c>
      <c r="AA96" s="10">
        <v>79.400000000000006</v>
      </c>
      <c r="AB96" s="10">
        <v>26.2</v>
      </c>
      <c r="AC96" s="10">
        <v>18.600000000000001</v>
      </c>
      <c r="AD96" s="10">
        <v>25.5</v>
      </c>
      <c r="AE96" s="10">
        <v>60.2</v>
      </c>
      <c r="AF96" s="10">
        <v>15.9</v>
      </c>
    </row>
    <row r="97" spans="1:32" x14ac:dyDescent="0.2">
      <c r="A97" s="21" t="s">
        <v>69</v>
      </c>
      <c r="B97" t="s">
        <v>73</v>
      </c>
      <c r="C97" s="21" t="s">
        <v>17</v>
      </c>
      <c r="D97" s="21" t="s">
        <v>18</v>
      </c>
      <c r="E97" s="1">
        <v>42582</v>
      </c>
      <c r="F97" s="1">
        <v>42598</v>
      </c>
      <c r="G97" s="5">
        <f t="shared" si="10"/>
        <v>16</v>
      </c>
      <c r="H97" s="4">
        <f t="shared" si="11"/>
        <v>2.2857142857142856</v>
      </c>
      <c r="J97" s="21" t="s">
        <v>25</v>
      </c>
      <c r="W97" s="10">
        <v>16.600000000000001</v>
      </c>
      <c r="X97" s="10">
        <v>65</v>
      </c>
      <c r="Y97" s="10">
        <v>80.2</v>
      </c>
      <c r="Z97" s="10">
        <v>44.1</v>
      </c>
      <c r="AA97" s="10">
        <v>84.8</v>
      </c>
      <c r="AB97" s="10">
        <v>48.9</v>
      </c>
      <c r="AC97" s="10">
        <v>31.2</v>
      </c>
      <c r="AD97" s="10">
        <v>39.299999999999997</v>
      </c>
      <c r="AE97" s="10">
        <v>65.900000000000006</v>
      </c>
      <c r="AF97" s="10">
        <v>20.399999999999999</v>
      </c>
    </row>
    <row r="98" spans="1:32" x14ac:dyDescent="0.2">
      <c r="A98" s="21" t="s">
        <v>69</v>
      </c>
      <c r="B98" t="s">
        <v>74</v>
      </c>
      <c r="C98" s="21" t="s">
        <v>17</v>
      </c>
      <c r="D98" s="21" t="s">
        <v>18</v>
      </c>
      <c r="E98" s="1">
        <v>42593</v>
      </c>
      <c r="F98" s="1">
        <v>42598</v>
      </c>
      <c r="G98" s="5">
        <f t="shared" si="10"/>
        <v>5</v>
      </c>
      <c r="H98" s="4">
        <f t="shared" si="11"/>
        <v>0.7142857142857143</v>
      </c>
      <c r="J98" s="21" t="s">
        <v>25</v>
      </c>
      <c r="W98" s="10">
        <v>13.2</v>
      </c>
      <c r="X98" s="10">
        <v>46.7</v>
      </c>
      <c r="Y98" s="10">
        <v>57.6</v>
      </c>
      <c r="Z98" s="10">
        <v>39.299999999999997</v>
      </c>
      <c r="AA98" s="10">
        <v>67.2</v>
      </c>
      <c r="AB98" s="10">
        <v>61.8</v>
      </c>
      <c r="AC98" s="10">
        <v>36.1</v>
      </c>
      <c r="AD98" s="10">
        <v>52.3</v>
      </c>
      <c r="AE98" s="10">
        <v>49.1</v>
      </c>
      <c r="AF98" s="10">
        <v>14.5</v>
      </c>
    </row>
    <row r="99" spans="1:32" x14ac:dyDescent="0.2">
      <c r="A99" s="21" t="s">
        <v>69</v>
      </c>
      <c r="B99" t="s">
        <v>70</v>
      </c>
      <c r="C99" s="21" t="s">
        <v>17</v>
      </c>
      <c r="D99" s="21" t="s">
        <v>18</v>
      </c>
      <c r="E99" s="1">
        <v>42499</v>
      </c>
      <c r="F99" s="1">
        <v>42598</v>
      </c>
      <c r="G99" s="5">
        <f t="shared" si="10"/>
        <v>99</v>
      </c>
      <c r="H99" s="4">
        <f t="shared" si="11"/>
        <v>14.142857142857142</v>
      </c>
      <c r="J99" s="21" t="s">
        <v>26</v>
      </c>
      <c r="W99" s="10">
        <v>7.03</v>
      </c>
      <c r="X99" s="10">
        <v>61.8</v>
      </c>
      <c r="Y99" s="10">
        <v>55.7</v>
      </c>
      <c r="Z99" s="10">
        <v>9.73</v>
      </c>
      <c r="AA99" s="10">
        <v>77.400000000000006</v>
      </c>
      <c r="AB99" s="10">
        <v>30.1</v>
      </c>
      <c r="AC99" s="10">
        <v>36.5</v>
      </c>
      <c r="AD99" s="10">
        <v>27.3</v>
      </c>
      <c r="AE99" s="10">
        <v>53.8</v>
      </c>
      <c r="AF99" s="10">
        <v>11.2</v>
      </c>
    </row>
    <row r="100" spans="1:32" x14ac:dyDescent="0.2">
      <c r="A100" s="21" t="s">
        <v>69</v>
      </c>
      <c r="B100" t="s">
        <v>71</v>
      </c>
      <c r="C100" s="21" t="s">
        <v>17</v>
      </c>
      <c r="D100" s="21" t="s">
        <v>18</v>
      </c>
      <c r="E100" s="1">
        <v>42521</v>
      </c>
      <c r="F100" s="1">
        <v>42598</v>
      </c>
      <c r="G100" s="5">
        <f t="shared" si="10"/>
        <v>77</v>
      </c>
      <c r="H100" s="4">
        <f t="shared" si="11"/>
        <v>11</v>
      </c>
      <c r="J100" s="21" t="s">
        <v>26</v>
      </c>
      <c r="W100" s="10">
        <v>8.99</v>
      </c>
      <c r="X100" s="10">
        <v>55.4</v>
      </c>
      <c r="Y100" s="10">
        <v>62.4</v>
      </c>
      <c r="Z100" s="10">
        <v>11.2</v>
      </c>
      <c r="AA100" s="10">
        <v>75.400000000000006</v>
      </c>
      <c r="AB100" s="10">
        <v>33.299999999999997</v>
      </c>
      <c r="AC100" s="10">
        <v>34</v>
      </c>
      <c r="AD100" s="10">
        <v>27.6</v>
      </c>
      <c r="AE100" s="10">
        <v>53.4</v>
      </c>
      <c r="AF100" s="10">
        <v>13.1</v>
      </c>
    </row>
    <row r="101" spans="1:32" x14ac:dyDescent="0.2">
      <c r="A101" s="21" t="s">
        <v>69</v>
      </c>
      <c r="B101" t="s">
        <v>72</v>
      </c>
      <c r="C101" s="21" t="s">
        <v>17</v>
      </c>
      <c r="D101" s="21" t="s">
        <v>18</v>
      </c>
      <c r="E101" s="1">
        <v>42570</v>
      </c>
      <c r="F101" s="1">
        <v>42598</v>
      </c>
      <c r="G101" s="5">
        <f t="shared" si="10"/>
        <v>28</v>
      </c>
      <c r="H101" s="4">
        <f t="shared" si="11"/>
        <v>4</v>
      </c>
      <c r="J101" s="21" t="s">
        <v>26</v>
      </c>
      <c r="W101" s="10">
        <v>21.2</v>
      </c>
      <c r="X101" s="10">
        <v>83.1</v>
      </c>
      <c r="Y101" s="10">
        <v>77.7</v>
      </c>
      <c r="Z101" s="10">
        <v>40.6</v>
      </c>
      <c r="AA101" s="10">
        <v>92.4</v>
      </c>
      <c r="AB101" s="10">
        <v>36.5</v>
      </c>
      <c r="AC101" s="10">
        <v>48.3</v>
      </c>
      <c r="AD101" s="10">
        <v>41.8</v>
      </c>
      <c r="AE101" s="10">
        <v>61.5</v>
      </c>
      <c r="AF101" s="10">
        <v>23.9</v>
      </c>
    </row>
    <row r="102" spans="1:32" x14ac:dyDescent="0.2">
      <c r="A102" s="21" t="s">
        <v>69</v>
      </c>
      <c r="B102" t="s">
        <v>73</v>
      </c>
      <c r="C102" s="21" t="s">
        <v>17</v>
      </c>
      <c r="D102" s="21" t="s">
        <v>18</v>
      </c>
      <c r="E102" s="1">
        <v>42582</v>
      </c>
      <c r="F102" s="1">
        <v>42598</v>
      </c>
      <c r="G102" s="5">
        <f t="shared" si="10"/>
        <v>16</v>
      </c>
      <c r="H102" s="4">
        <f t="shared" si="11"/>
        <v>2.2857142857142856</v>
      </c>
      <c r="J102" s="21" t="s">
        <v>26</v>
      </c>
      <c r="W102" s="10">
        <v>39.299999999999997</v>
      </c>
      <c r="X102" s="10">
        <v>89.7</v>
      </c>
      <c r="Y102" s="10">
        <v>93.5</v>
      </c>
      <c r="Z102" s="10">
        <v>67.099999999999994</v>
      </c>
      <c r="AA102" s="10">
        <v>96.6</v>
      </c>
      <c r="AB102" s="10">
        <v>78.099999999999994</v>
      </c>
      <c r="AC102" s="10">
        <v>70.099999999999994</v>
      </c>
      <c r="AD102" s="10">
        <v>63.4</v>
      </c>
      <c r="AE102" s="10">
        <v>69.099999999999994</v>
      </c>
      <c r="AF102" s="10">
        <v>41</v>
      </c>
    </row>
    <row r="103" spans="1:32" x14ac:dyDescent="0.2">
      <c r="A103" s="21" t="s">
        <v>69</v>
      </c>
      <c r="B103" t="s">
        <v>74</v>
      </c>
      <c r="C103" s="21" t="s">
        <v>17</v>
      </c>
      <c r="D103" s="21" t="s">
        <v>18</v>
      </c>
      <c r="E103" s="1">
        <v>42593</v>
      </c>
      <c r="F103" s="1">
        <v>42598</v>
      </c>
      <c r="G103" s="5">
        <f t="shared" si="10"/>
        <v>5</v>
      </c>
      <c r="H103" s="4">
        <f t="shared" si="11"/>
        <v>0.7142857142857143</v>
      </c>
      <c r="J103" s="21" t="s">
        <v>26</v>
      </c>
      <c r="W103" s="10">
        <v>97.6</v>
      </c>
      <c r="X103" s="10">
        <v>99.6</v>
      </c>
      <c r="Y103" s="10">
        <v>99.3</v>
      </c>
      <c r="Z103" s="10">
        <v>99.4</v>
      </c>
      <c r="AA103" s="10">
        <v>100</v>
      </c>
      <c r="AB103" s="10">
        <v>99.3</v>
      </c>
      <c r="AC103" s="10">
        <v>98.4</v>
      </c>
      <c r="AD103" s="10">
        <v>99.1</v>
      </c>
      <c r="AE103" s="10">
        <v>97.4</v>
      </c>
      <c r="AF103" s="10">
        <v>97.7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acquisition</vt:lpstr>
      <vt:lpstr>CELL COUNTS</vt:lpstr>
      <vt:lpstr>PERCENT KI67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 Hogan</dc:creator>
  <cp:lastModifiedBy>Edward S Lee</cp:lastModifiedBy>
  <dcterms:created xsi:type="dcterms:W3CDTF">2016-07-25T12:19:00Z</dcterms:created>
  <dcterms:modified xsi:type="dcterms:W3CDTF">2017-01-27T15:43:21Z</dcterms:modified>
</cp:coreProperties>
</file>