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sheetId="1" state="visible" r:id="rId1"/>
    <sheet name="Deckliste" sheetId="2" state="visible" r:id="rId2"/>
    <sheet name="Designs" sheetId="3" state="visible" r:id="rId3"/>
    <sheet name="Bildpaare" sheetId="4" state="visible" r:id="rId4"/>
    <sheet name="Kartendaten" sheetId="5" state="visible" r:id="rId5"/>
    <sheet name="Spielplan" sheetId="6" state="visible" r:id="rId6"/>
    <sheet name="Auswahlabgleich" sheetId="7" state="visible" r:id="rId7"/>
    <sheet name="Token"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21"/>
    </font>
    <font>
      <name val="Arial"/>
      <b val="1"/>
      <color rgb="FF5D7179"/>
      <sz val="11"/>
    </font>
    <font>
      <name val="Arial"/>
      <b val="1"/>
      <color rgb="FFFFFFFF"/>
      <sz val="11"/>
    </font>
    <font>
      <name val="Arial"/>
      <b val="1"/>
      <color rgb="FF173744"/>
      <sz val="32"/>
    </font>
    <font>
      <name val="Arial"/>
      <color rgb="FF18333E"/>
      <sz val="11"/>
    </font>
    <font>
      <name val="Arial"/>
      <b val="1"/>
      <color rgb="FF18333E"/>
      <sz val="11"/>
    </font>
    <font>
      <name val="Arial"/>
      <b val="1"/>
      <color rgb="FF1D5362"/>
      <sz val="11"/>
    </font>
  </fonts>
  <fills count="7">
    <fill>
      <patternFill/>
    </fill>
    <fill>
      <patternFill patternType="gray125"/>
    </fill>
    <fill>
      <patternFill patternType="solid">
        <fgColor rgb="FF173744"/>
      </patternFill>
    </fill>
    <fill>
      <patternFill patternType="solid">
        <fgColor rgb="FFF1EDE4"/>
      </patternFill>
    </fill>
    <fill>
      <patternFill patternType="solid">
        <fgColor rgb="FF1D5362"/>
      </patternFill>
    </fill>
    <fill>
      <patternFill patternType="solid">
        <fgColor rgb="FFFFFFFF"/>
      </patternFill>
    </fill>
    <fill>
      <patternFill patternType="solid">
        <fgColor rgb="FFEAF2F3"/>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vertical="top" wrapText="1"/>
    </xf>
    <xf numFmtId="0" fontId="6" fillId="0" borderId="0" applyAlignment="1" pivotButton="0" quotePrefix="0" xfId="0">
      <alignment vertical="top" wrapText="1"/>
    </xf>
    <xf numFmtId="0" fontId="3" fillId="4" borderId="0" applyAlignment="1" pivotButton="0" quotePrefix="0" xfId="0">
      <alignment horizontal="center" vertical="center" wrapText="1"/>
    </xf>
    <xf numFmtId="0" fontId="5" fillId="5" borderId="0" applyAlignment="1" pivotButton="0" quotePrefix="0" xfId="0">
      <alignment vertical="top" wrapText="1"/>
    </xf>
    <xf numFmtId="0" fontId="7" fillId="5" borderId="0" applyAlignment="1" pivotButton="0" quotePrefix="0" xfId="0">
      <alignment vertical="top" wrapText="1"/>
    </xf>
    <xf numFmtId="0" fontId="5" fillId="6" borderId="0" applyAlignment="1" pivotButton="0" quotePrefix="0" xfId="0">
      <alignment vertical="top" wrapText="1"/>
    </xf>
    <xf numFmtId="0" fontId="7" fillId="6" borderId="0" applyAlignment="1" pivotButton="0" quotePrefix="0" xfId="0">
      <alignment vertical="top" wrapText="1"/>
    </xf>
    <xf numFmtId="0" fontId="7"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1704975" cy="2371725"/>
    <pic>
      <nvPicPr>
        <cNvPr id="1" name="Image 1" descr="Picture"/>
        <cNvPicPr/>
      </nvPicPr>
      <blipFill>
        <a:blip cstate="print" r:embed="rId1"/>
        <a:stretch>
          <a:fillRect/>
        </a:stretch>
      </blipFill>
      <spPr>
        <a:prstGeom prst="rect"/>
      </spPr>
    </pic>
    <clientData/>
  </oneCellAnchor>
  <oneCellAnchor>
    <from>
      <col>2</col>
      <colOff>0</colOff>
      <row>4</row>
      <rowOff>0</rowOff>
    </from>
    <ext cx="2238375" cy="2238375"/>
    <pic>
      <nvPicPr>
        <cNvPr id="2" name="Image 2" descr="Picture"/>
        <cNvPicPr/>
      </nvPicPr>
      <blipFill>
        <a:blip cstate="print" r:embed="rId2"/>
        <a:stretch>
          <a:fillRect/>
        </a:stretch>
      </blipFill>
      <spPr>
        <a:prstGeom prst="rect"/>
      </spPr>
    </pic>
    <clientData/>
  </oneCellAnchor>
  <oneCellAnchor>
    <from>
      <col>1</col>
      <colOff>0</colOff>
      <row>5</row>
      <rowOff>0</rowOff>
    </from>
    <ext cx="1704975" cy="2371725"/>
    <pic>
      <nvPicPr>
        <cNvPr id="3" name="Image 3" descr="Picture"/>
        <cNvPicPr/>
      </nvPicPr>
      <blipFill>
        <a:blip cstate="print" r:embed="rId3"/>
        <a:stretch>
          <a:fillRect/>
        </a:stretch>
      </blipFill>
      <spPr>
        <a:prstGeom prst="rect"/>
      </spPr>
    </pic>
    <clientData/>
  </oneCellAnchor>
  <oneCellAnchor>
    <from>
      <col>2</col>
      <colOff>0</colOff>
      <row>5</row>
      <rowOff>0</rowOff>
    </from>
    <ext cx="1485900" cy="2238375"/>
    <pic>
      <nvPicPr>
        <cNvPr id="4" name="Image 4" descr="Picture"/>
        <cNvPicPr/>
      </nvPicPr>
      <blipFill>
        <a:blip cstate="print" r:embed="rId4"/>
        <a:stretch>
          <a:fillRect/>
        </a:stretch>
      </blipFill>
      <spPr>
        <a:prstGeom prst="rect"/>
      </spPr>
    </pic>
    <clientData/>
  </oneCellAnchor>
  <oneCellAnchor>
    <from>
      <col>1</col>
      <colOff>0</colOff>
      <row>6</row>
      <rowOff>0</rowOff>
    </from>
    <ext cx="1704975" cy="2371725"/>
    <pic>
      <nvPicPr>
        <cNvPr id="5" name="Image 5" descr="Picture"/>
        <cNvPicPr/>
      </nvPicPr>
      <blipFill>
        <a:blip cstate="print" r:embed="rId5"/>
        <a:stretch>
          <a:fillRect/>
        </a:stretch>
      </blipFill>
      <spPr>
        <a:prstGeom prst="rect"/>
      </spPr>
    </pic>
    <clientData/>
  </oneCellAnchor>
  <oneCellAnchor>
    <from>
      <col>2</col>
      <colOff>0</colOff>
      <row>6</row>
      <rowOff>0</rowOff>
    </from>
    <ext cx="1485900" cy="2238375"/>
    <pic>
      <nvPicPr>
        <cNvPr id="6" name="Image 6" descr="Picture"/>
        <cNvPicPr/>
      </nvPicPr>
      <blipFill>
        <a:blip cstate="print" r:embed="rId6"/>
        <a:stretch>
          <a:fillRect/>
        </a:stretch>
      </blipFill>
      <spPr>
        <a:prstGeom prst="rect"/>
      </spPr>
    </pic>
    <clientData/>
  </oneCellAnchor>
  <oneCellAnchor>
    <from>
      <col>1</col>
      <colOff>0</colOff>
      <row>7</row>
      <rowOff>0</rowOff>
    </from>
    <ext cx="1704975" cy="2371725"/>
    <pic>
      <nvPicPr>
        <cNvPr id="7" name="Image 7" descr="Picture"/>
        <cNvPicPr/>
      </nvPicPr>
      <blipFill>
        <a:blip cstate="print" r:embed="rId7"/>
        <a:stretch>
          <a:fillRect/>
        </a:stretch>
      </blipFill>
      <spPr>
        <a:prstGeom prst="rect"/>
      </spPr>
    </pic>
    <clientData/>
  </oneCellAnchor>
  <oneCellAnchor>
    <from>
      <col>2</col>
      <colOff>0</colOff>
      <row>7</row>
      <rowOff>0</rowOff>
    </from>
    <ext cx="1485900" cy="2238375"/>
    <pic>
      <nvPicPr>
        <cNvPr id="8" name="Image 8" descr="Picture"/>
        <cNvPicPr/>
      </nvPicPr>
      <blipFill>
        <a:blip cstate="print" r:embed="rId8"/>
        <a:stretch>
          <a:fillRect/>
        </a:stretch>
      </blipFill>
      <spPr>
        <a:prstGeom prst="rect"/>
      </spPr>
    </pic>
    <clientData/>
  </oneCellAnchor>
  <oneCellAnchor>
    <from>
      <col>1</col>
      <colOff>0</colOff>
      <row>8</row>
      <rowOff>0</rowOff>
    </from>
    <ext cx="1704975" cy="2371725"/>
    <pic>
      <nvPicPr>
        <cNvPr id="9" name="Image 9" descr="Picture"/>
        <cNvPicPr/>
      </nvPicPr>
      <blipFill>
        <a:blip cstate="print" r:embed="rId9"/>
        <a:stretch>
          <a:fillRect/>
        </a:stretch>
      </blipFill>
      <spPr>
        <a:prstGeom prst="rect"/>
      </spPr>
    </pic>
    <clientData/>
  </oneCellAnchor>
  <oneCellAnchor>
    <from>
      <col>2</col>
      <colOff>0</colOff>
      <row>8</row>
      <rowOff>0</rowOff>
    </from>
    <ext cx="1485900" cy="2238375"/>
    <pic>
      <nvPicPr>
        <cNvPr id="10" name="Image 10" descr="Picture"/>
        <cNvPicPr/>
      </nvPicPr>
      <blipFill>
        <a:blip cstate="print" r:embed="rId10"/>
        <a:stretch>
          <a:fillRect/>
        </a:stretch>
      </blipFill>
      <spPr>
        <a:prstGeom prst="rect"/>
      </spPr>
    </pic>
    <clientData/>
  </oneCellAnchor>
  <oneCellAnchor>
    <from>
      <col>1</col>
      <colOff>0</colOff>
      <row>9</row>
      <rowOff>0</rowOff>
    </from>
    <ext cx="1704975" cy="2371725"/>
    <pic>
      <nvPicPr>
        <cNvPr id="11" name="Image 11" descr="Picture"/>
        <cNvPicPr/>
      </nvPicPr>
      <blipFill>
        <a:blip cstate="print" r:embed="rId11"/>
        <a:stretch>
          <a:fillRect/>
        </a:stretch>
      </blipFill>
      <spPr>
        <a:prstGeom prst="rect"/>
      </spPr>
    </pic>
    <clientData/>
  </oneCellAnchor>
  <oneCellAnchor>
    <from>
      <col>2</col>
      <colOff>0</colOff>
      <row>9</row>
      <rowOff>0</rowOff>
    </from>
    <ext cx="1485900" cy="2238375"/>
    <pic>
      <nvPicPr>
        <cNvPr id="12" name="Image 12" descr="Picture"/>
        <cNvPicPr/>
      </nvPicPr>
      <blipFill>
        <a:blip cstate="print" r:embed="rId12"/>
        <a:stretch>
          <a:fillRect/>
        </a:stretch>
      </blipFill>
      <spPr>
        <a:prstGeom prst="rect"/>
      </spPr>
    </pic>
    <clientData/>
  </oneCellAnchor>
  <oneCellAnchor>
    <from>
      <col>1</col>
      <colOff>0</colOff>
      <row>10</row>
      <rowOff>0</rowOff>
    </from>
    <ext cx="1704975" cy="2371725"/>
    <pic>
      <nvPicPr>
        <cNvPr id="13" name="Image 13" descr="Picture"/>
        <cNvPicPr/>
      </nvPicPr>
      <blipFill>
        <a:blip cstate="print" r:embed="rId13"/>
        <a:stretch>
          <a:fillRect/>
        </a:stretch>
      </blipFill>
      <spPr>
        <a:prstGeom prst="rect"/>
      </spPr>
    </pic>
    <clientData/>
  </oneCellAnchor>
  <oneCellAnchor>
    <from>
      <col>2</col>
      <colOff>0</colOff>
      <row>10</row>
      <rowOff>0</rowOff>
    </from>
    <ext cx="1485900" cy="2238375"/>
    <pic>
      <nvPicPr>
        <cNvPr id="14" name="Image 14" descr="Picture"/>
        <cNvPicPr/>
      </nvPicPr>
      <blipFill>
        <a:blip cstate="print" r:embed="rId14"/>
        <a:stretch>
          <a:fillRect/>
        </a:stretch>
      </blipFill>
      <spPr>
        <a:prstGeom prst="rect"/>
      </spPr>
    </pic>
    <clientData/>
  </oneCellAnchor>
  <oneCellAnchor>
    <from>
      <col>1</col>
      <colOff>0</colOff>
      <row>11</row>
      <rowOff>0</rowOff>
    </from>
    <ext cx="1704975" cy="2371725"/>
    <pic>
      <nvPicPr>
        <cNvPr id="15" name="Image 15" descr="Picture"/>
        <cNvPicPr/>
      </nvPicPr>
      <blipFill>
        <a:blip cstate="print" r:embed="rId15"/>
        <a:stretch>
          <a:fillRect/>
        </a:stretch>
      </blipFill>
      <spPr>
        <a:prstGeom prst="rect"/>
      </spPr>
    </pic>
    <clientData/>
  </oneCellAnchor>
  <oneCellAnchor>
    <from>
      <col>2</col>
      <colOff>0</colOff>
      <row>11</row>
      <rowOff>0</rowOff>
    </from>
    <ext cx="1485900" cy="2238375"/>
    <pic>
      <nvPicPr>
        <cNvPr id="16" name="Image 16" descr="Picture"/>
        <cNvPicPr/>
      </nvPicPr>
      <blipFill>
        <a:blip cstate="print" r:embed="rId16"/>
        <a:stretch>
          <a:fillRect/>
        </a:stretch>
      </blipFill>
      <spPr>
        <a:prstGeom prst="rect"/>
      </spPr>
    </pic>
    <clientData/>
  </oneCellAnchor>
  <oneCellAnchor>
    <from>
      <col>1</col>
      <colOff>0</colOff>
      <row>12</row>
      <rowOff>0</rowOff>
    </from>
    <ext cx="1704975" cy="2371725"/>
    <pic>
      <nvPicPr>
        <cNvPr id="17" name="Image 17" descr="Picture"/>
        <cNvPicPr/>
      </nvPicPr>
      <blipFill>
        <a:blip cstate="print" r:embed="rId17"/>
        <a:stretch>
          <a:fillRect/>
        </a:stretch>
      </blipFill>
      <spPr>
        <a:prstGeom prst="rect"/>
      </spPr>
    </pic>
    <clientData/>
  </oneCellAnchor>
  <oneCellAnchor>
    <from>
      <col>2</col>
      <colOff>0</colOff>
      <row>12</row>
      <rowOff>0</rowOff>
    </from>
    <ext cx="1485900" cy="2238375"/>
    <pic>
      <nvPicPr>
        <cNvPr id="18" name="Image 18" descr="Picture"/>
        <cNvPicPr/>
      </nvPicPr>
      <blipFill>
        <a:blip cstate="print" r:embed="rId18"/>
        <a:stretch>
          <a:fillRect/>
        </a:stretch>
      </blipFill>
      <spPr>
        <a:prstGeom prst="rect"/>
      </spPr>
    </pic>
    <clientData/>
  </oneCellAnchor>
  <oneCellAnchor>
    <from>
      <col>1</col>
      <colOff>0</colOff>
      <row>13</row>
      <rowOff>0</rowOff>
    </from>
    <ext cx="1704975" cy="2371725"/>
    <pic>
      <nvPicPr>
        <cNvPr id="19" name="Image 19" descr="Picture"/>
        <cNvPicPr/>
      </nvPicPr>
      <blipFill>
        <a:blip cstate="print" r:embed="rId19"/>
        <a:stretch>
          <a:fillRect/>
        </a:stretch>
      </blipFill>
      <spPr>
        <a:prstGeom prst="rect"/>
      </spPr>
    </pic>
    <clientData/>
  </oneCellAnchor>
  <oneCellAnchor>
    <from>
      <col>2</col>
      <colOff>0</colOff>
      <row>13</row>
      <rowOff>0</rowOff>
    </from>
    <ext cx="971550" cy="2238375"/>
    <pic>
      <nvPicPr>
        <cNvPr id="20" name="Image 20" descr="Picture"/>
        <cNvPicPr/>
      </nvPicPr>
      <blipFill>
        <a:blip cstate="print" r:embed="rId20"/>
        <a:stretch>
          <a:fillRect/>
        </a:stretch>
      </blipFill>
      <spPr>
        <a:prstGeom prst="rect"/>
      </spPr>
    </pic>
    <clientData/>
  </oneCellAnchor>
  <oneCellAnchor>
    <from>
      <col>1</col>
      <colOff>0</colOff>
      <row>14</row>
      <rowOff>0</rowOff>
    </from>
    <ext cx="1704975" cy="2371725"/>
    <pic>
      <nvPicPr>
        <cNvPr id="21" name="Image 21" descr="Picture"/>
        <cNvPicPr/>
      </nvPicPr>
      <blipFill>
        <a:blip cstate="print" r:embed="rId21"/>
        <a:stretch>
          <a:fillRect/>
        </a:stretch>
      </blipFill>
      <spPr>
        <a:prstGeom prst="rect"/>
      </spPr>
    </pic>
    <clientData/>
  </oneCellAnchor>
  <oneCellAnchor>
    <from>
      <col>2</col>
      <colOff>0</colOff>
      <row>14</row>
      <rowOff>0</rowOff>
    </from>
    <ext cx="1485900" cy="2238375"/>
    <pic>
      <nvPicPr>
        <cNvPr id="22" name="Image 22" descr="Picture"/>
        <cNvPicPr/>
      </nvPicPr>
      <blipFill>
        <a:blip cstate="print" r:embed="rId22"/>
        <a:stretch>
          <a:fillRect/>
        </a:stretch>
      </blipFill>
      <spPr>
        <a:prstGeom prst="rect"/>
      </spPr>
    </pic>
    <clientData/>
  </oneCellAnchor>
  <oneCellAnchor>
    <from>
      <col>1</col>
      <colOff>0</colOff>
      <row>15</row>
      <rowOff>0</rowOff>
    </from>
    <ext cx="1704975" cy="2371725"/>
    <pic>
      <nvPicPr>
        <cNvPr id="23" name="Image 23" descr="Picture"/>
        <cNvPicPr/>
      </nvPicPr>
      <blipFill>
        <a:blip cstate="print" r:embed="rId23"/>
        <a:stretch>
          <a:fillRect/>
        </a:stretch>
      </blipFill>
      <spPr>
        <a:prstGeom prst="rect"/>
      </spPr>
    </pic>
    <clientData/>
  </oneCellAnchor>
  <oneCellAnchor>
    <from>
      <col>2</col>
      <colOff>0</colOff>
      <row>15</row>
      <rowOff>0</rowOff>
    </from>
    <ext cx="1485900" cy="2238375"/>
    <pic>
      <nvPicPr>
        <cNvPr id="24" name="Image 24" descr="Picture"/>
        <cNvPicPr/>
      </nvPicPr>
      <blipFill>
        <a:blip cstate="print" r:embed="rId24"/>
        <a:stretch>
          <a:fillRect/>
        </a:stretch>
      </blipFill>
      <spPr>
        <a:prstGeom prst="rect"/>
      </spPr>
    </pic>
    <clientData/>
  </oneCellAnchor>
  <oneCellAnchor>
    <from>
      <col>1</col>
      <colOff>0</colOff>
      <row>16</row>
      <rowOff>0</rowOff>
    </from>
    <ext cx="1704975" cy="2371725"/>
    <pic>
      <nvPicPr>
        <cNvPr id="25" name="Image 25" descr="Picture"/>
        <cNvPicPr/>
      </nvPicPr>
      <blipFill>
        <a:blip cstate="print" r:embed="rId25"/>
        <a:stretch>
          <a:fillRect/>
        </a:stretch>
      </blipFill>
      <spPr>
        <a:prstGeom prst="rect"/>
      </spPr>
    </pic>
    <clientData/>
  </oneCellAnchor>
  <oneCellAnchor>
    <from>
      <col>2</col>
      <colOff>0</colOff>
      <row>16</row>
      <rowOff>0</rowOff>
    </from>
    <ext cx="1485900" cy="2238375"/>
    <pic>
      <nvPicPr>
        <cNvPr id="26" name="Image 26" descr="Picture"/>
        <cNvPicPr/>
      </nvPicPr>
      <blipFill>
        <a:blip cstate="print" r:embed="rId26"/>
        <a:stretch>
          <a:fillRect/>
        </a:stretch>
      </blipFill>
      <spPr>
        <a:prstGeom prst="rect"/>
      </spPr>
    </pic>
    <clientData/>
  </oneCellAnchor>
  <oneCellAnchor>
    <from>
      <col>1</col>
      <colOff>0</colOff>
      <row>17</row>
      <rowOff>0</rowOff>
    </from>
    <ext cx="1704975" cy="2371725"/>
    <pic>
      <nvPicPr>
        <cNvPr id="27" name="Image 27" descr="Picture"/>
        <cNvPicPr/>
      </nvPicPr>
      <blipFill>
        <a:blip cstate="print" r:embed="rId27"/>
        <a:stretch>
          <a:fillRect/>
        </a:stretch>
      </blipFill>
      <spPr>
        <a:prstGeom prst="rect"/>
      </spPr>
    </pic>
    <clientData/>
  </oneCellAnchor>
  <oneCellAnchor>
    <from>
      <col>2</col>
      <colOff>0</colOff>
      <row>17</row>
      <rowOff>0</rowOff>
    </from>
    <ext cx="1485900" cy="2238375"/>
    <pic>
      <nvPicPr>
        <cNvPr id="28" name="Image 28" descr="Picture"/>
        <cNvPicPr/>
      </nvPicPr>
      <blipFill>
        <a:blip cstate="print" r:embed="rId28"/>
        <a:stretch>
          <a:fillRect/>
        </a:stretch>
      </blipFill>
      <spPr>
        <a:prstGeom prst="rect"/>
      </spPr>
    </pic>
    <clientData/>
  </oneCellAnchor>
  <oneCellAnchor>
    <from>
      <col>1</col>
      <colOff>0</colOff>
      <row>18</row>
      <rowOff>0</rowOff>
    </from>
    <ext cx="1704975" cy="2371725"/>
    <pic>
      <nvPicPr>
        <cNvPr id="29" name="Image 29" descr="Picture"/>
        <cNvPicPr/>
      </nvPicPr>
      <blipFill>
        <a:blip cstate="print" r:embed="rId29"/>
        <a:stretch>
          <a:fillRect/>
        </a:stretch>
      </blipFill>
      <spPr>
        <a:prstGeom prst="rect"/>
      </spPr>
    </pic>
    <clientData/>
  </oneCellAnchor>
  <oneCellAnchor>
    <from>
      <col>2</col>
      <colOff>0</colOff>
      <row>18</row>
      <rowOff>0</rowOff>
    </from>
    <ext cx="1485900" cy="2238375"/>
    <pic>
      <nvPicPr>
        <cNvPr id="30" name="Image 30" descr="Picture"/>
        <cNvPicPr/>
      </nvPicPr>
      <blipFill>
        <a:blip cstate="print" r:embed="rId30"/>
        <a:stretch>
          <a:fillRect/>
        </a:stretch>
      </blipFill>
      <spPr>
        <a:prstGeom prst="rect"/>
      </spPr>
    </pic>
    <clientData/>
  </oneCellAnchor>
  <oneCellAnchor>
    <from>
      <col>1</col>
      <colOff>0</colOff>
      <row>19</row>
      <rowOff>0</rowOff>
    </from>
    <ext cx="1704975" cy="2371725"/>
    <pic>
      <nvPicPr>
        <cNvPr id="31" name="Image 31" descr="Picture"/>
        <cNvPicPr/>
      </nvPicPr>
      <blipFill>
        <a:blip cstate="print" r:embed="rId31"/>
        <a:stretch>
          <a:fillRect/>
        </a:stretch>
      </blipFill>
      <spPr>
        <a:prstGeom prst="rect"/>
      </spPr>
    </pic>
    <clientData/>
  </oneCellAnchor>
  <oneCellAnchor>
    <from>
      <col>2</col>
      <colOff>0</colOff>
      <row>19</row>
      <rowOff>0</rowOff>
    </from>
    <ext cx="1676400" cy="2238375"/>
    <pic>
      <nvPicPr>
        <cNvPr id="32" name="Image 32" descr="Picture"/>
        <cNvPicPr/>
      </nvPicPr>
      <blipFill>
        <a:blip cstate="print" r:embed="rId32"/>
        <a:stretch>
          <a:fillRect/>
        </a:stretch>
      </blipFill>
      <spPr>
        <a:prstGeom prst="rect"/>
      </spPr>
    </pic>
    <clientData/>
  </oneCellAnchor>
  <oneCellAnchor>
    <from>
      <col>1</col>
      <colOff>0</colOff>
      <row>20</row>
      <rowOff>0</rowOff>
    </from>
    <ext cx="1704975" cy="2371725"/>
    <pic>
      <nvPicPr>
        <cNvPr id="33" name="Image 33" descr="Picture"/>
        <cNvPicPr/>
      </nvPicPr>
      <blipFill>
        <a:blip cstate="print" r:embed="rId33"/>
        <a:stretch>
          <a:fillRect/>
        </a:stretch>
      </blipFill>
      <spPr>
        <a:prstGeom prst="rect"/>
      </spPr>
    </pic>
    <clientData/>
  </oneCellAnchor>
  <oneCellAnchor>
    <from>
      <col>2</col>
      <colOff>0</colOff>
      <row>20</row>
      <rowOff>0</rowOff>
    </from>
    <ext cx="1676400" cy="2238375"/>
    <pic>
      <nvPicPr>
        <cNvPr id="34" name="Image 34" descr="Picture"/>
        <cNvPicPr/>
      </nvPicPr>
      <blipFill>
        <a:blip cstate="print" r:embed="rId34"/>
        <a:stretch>
          <a:fillRect/>
        </a:stretch>
      </blipFill>
      <spPr>
        <a:prstGeom prst="rect"/>
      </spPr>
    </pic>
    <clientData/>
  </oneCellAnchor>
  <oneCellAnchor>
    <from>
      <col>1</col>
      <colOff>0</colOff>
      <row>21</row>
      <rowOff>0</rowOff>
    </from>
    <ext cx="1704975" cy="2371725"/>
    <pic>
      <nvPicPr>
        <cNvPr id="35" name="Image 35" descr="Picture"/>
        <cNvPicPr/>
      </nvPicPr>
      <blipFill>
        <a:blip cstate="print" r:embed="rId35"/>
        <a:stretch>
          <a:fillRect/>
        </a:stretch>
      </blipFill>
      <spPr>
        <a:prstGeom prst="rect"/>
      </spPr>
    </pic>
    <clientData/>
  </oneCellAnchor>
  <oneCellAnchor>
    <from>
      <col>2</col>
      <colOff>0</colOff>
      <row>21</row>
      <rowOff>0</rowOff>
    </from>
    <ext cx="1485900" cy="2238375"/>
    <pic>
      <nvPicPr>
        <cNvPr id="36" name="Image 36" descr="Picture"/>
        <cNvPicPr/>
      </nvPicPr>
      <blipFill>
        <a:blip cstate="print" r:embed="rId36"/>
        <a:stretch>
          <a:fillRect/>
        </a:stretch>
      </blipFill>
      <spPr>
        <a:prstGeom prst="rect"/>
      </spPr>
    </pic>
    <clientData/>
  </oneCellAnchor>
  <oneCellAnchor>
    <from>
      <col>1</col>
      <colOff>0</colOff>
      <row>22</row>
      <rowOff>0</rowOff>
    </from>
    <ext cx="1704975" cy="2371725"/>
    <pic>
      <nvPicPr>
        <cNvPr id="37" name="Image 37" descr="Picture"/>
        <cNvPicPr/>
      </nvPicPr>
      <blipFill>
        <a:blip cstate="print" r:embed="rId37"/>
        <a:stretch>
          <a:fillRect/>
        </a:stretch>
      </blipFill>
      <spPr>
        <a:prstGeom prst="rect"/>
      </spPr>
    </pic>
    <clientData/>
  </oneCellAnchor>
  <oneCellAnchor>
    <from>
      <col>2</col>
      <colOff>0</colOff>
      <row>22</row>
      <rowOff>0</rowOff>
    </from>
    <ext cx="1485900" cy="2238375"/>
    <pic>
      <nvPicPr>
        <cNvPr id="38" name="Image 38" descr="Picture"/>
        <cNvPicPr/>
      </nvPicPr>
      <blipFill>
        <a:blip cstate="print" r:embed="rId38"/>
        <a:stretch>
          <a:fillRect/>
        </a:stretch>
      </blipFill>
      <spPr>
        <a:prstGeom prst="rect"/>
      </spPr>
    </pic>
    <clientData/>
  </oneCellAnchor>
  <oneCellAnchor>
    <from>
      <col>1</col>
      <colOff>0</colOff>
      <row>23</row>
      <rowOff>0</rowOff>
    </from>
    <ext cx="1704975" cy="2371725"/>
    <pic>
      <nvPicPr>
        <cNvPr id="39" name="Image 39" descr="Picture"/>
        <cNvPicPr/>
      </nvPicPr>
      <blipFill>
        <a:blip cstate="print" r:embed="rId39"/>
        <a:stretch>
          <a:fillRect/>
        </a:stretch>
      </blipFill>
      <spPr>
        <a:prstGeom prst="rect"/>
      </spPr>
    </pic>
    <clientData/>
  </oneCellAnchor>
  <oneCellAnchor>
    <from>
      <col>2</col>
      <colOff>0</colOff>
      <row>23</row>
      <rowOff>0</rowOff>
    </from>
    <ext cx="2238375" cy="2238375"/>
    <pic>
      <nvPicPr>
        <cNvPr id="40" name="Image 40" descr="Picture"/>
        <cNvPicPr/>
      </nvPicPr>
      <blipFill>
        <a:blip cstate="print" r:embed="rId40"/>
        <a:stretch>
          <a:fillRect/>
        </a:stretch>
      </blipFill>
      <spPr>
        <a:prstGeom prst="rect"/>
      </spPr>
    </pic>
    <clientData/>
  </oneCellAnchor>
  <oneCellAnchor>
    <from>
      <col>1</col>
      <colOff>0</colOff>
      <row>24</row>
      <rowOff>0</rowOff>
    </from>
    <ext cx="1704975" cy="2371725"/>
    <pic>
      <nvPicPr>
        <cNvPr id="41" name="Image 41" descr="Picture"/>
        <cNvPicPr/>
      </nvPicPr>
      <blipFill>
        <a:blip cstate="print" r:embed="rId41"/>
        <a:stretch>
          <a:fillRect/>
        </a:stretch>
      </blipFill>
      <spPr>
        <a:prstGeom prst="rect"/>
      </spPr>
    </pic>
    <clientData/>
  </oneCellAnchor>
  <oneCellAnchor>
    <from>
      <col>2</col>
      <colOff>0</colOff>
      <row>24</row>
      <rowOff>0</rowOff>
    </from>
    <ext cx="1485900" cy="2238375"/>
    <pic>
      <nvPicPr>
        <cNvPr id="42" name="Image 42" descr="Picture"/>
        <cNvPicPr/>
      </nvPicPr>
      <blipFill>
        <a:blip cstate="print" r:embed="rId42"/>
        <a:stretch>
          <a:fillRect/>
        </a:stretch>
      </blipFill>
      <spPr>
        <a:prstGeom prst="rect"/>
      </spPr>
    </pic>
    <clientData/>
  </oneCellAnchor>
  <oneCellAnchor>
    <from>
      <col>1</col>
      <colOff>0</colOff>
      <row>25</row>
      <rowOff>0</rowOff>
    </from>
    <ext cx="1704975" cy="2371725"/>
    <pic>
      <nvPicPr>
        <cNvPr id="43" name="Image 43" descr="Picture"/>
        <cNvPicPr/>
      </nvPicPr>
      <blipFill>
        <a:blip cstate="print" r:embed="rId43"/>
        <a:stretch>
          <a:fillRect/>
        </a:stretch>
      </blipFill>
      <spPr>
        <a:prstGeom prst="rect"/>
      </spPr>
    </pic>
    <clientData/>
  </oneCellAnchor>
  <oneCellAnchor>
    <from>
      <col>2</col>
      <colOff>0</colOff>
      <row>25</row>
      <rowOff>0</rowOff>
    </from>
    <ext cx="1485900" cy="2238375"/>
    <pic>
      <nvPicPr>
        <cNvPr id="44" name="Image 44" descr="Picture"/>
        <cNvPicPr/>
      </nvPicPr>
      <blipFill>
        <a:blip cstate="print" r:embed="rId44"/>
        <a:stretch>
          <a:fillRect/>
        </a:stretch>
      </blipFill>
      <spPr>
        <a:prstGeom prst="rect"/>
      </spPr>
    </pic>
    <clientData/>
  </oneCellAnchor>
  <oneCellAnchor>
    <from>
      <col>1</col>
      <colOff>0</colOff>
      <row>26</row>
      <rowOff>0</rowOff>
    </from>
    <ext cx="1704975" cy="2371725"/>
    <pic>
      <nvPicPr>
        <cNvPr id="45" name="Image 45" descr="Picture"/>
        <cNvPicPr/>
      </nvPicPr>
      <blipFill>
        <a:blip cstate="print" r:embed="rId45"/>
        <a:stretch>
          <a:fillRect/>
        </a:stretch>
      </blipFill>
      <spPr>
        <a:prstGeom prst="rect"/>
      </spPr>
    </pic>
    <clientData/>
  </oneCellAnchor>
  <oneCellAnchor>
    <from>
      <col>2</col>
      <colOff>0</colOff>
      <row>26</row>
      <rowOff>0</rowOff>
    </from>
    <ext cx="1485900" cy="2238375"/>
    <pic>
      <nvPicPr>
        <cNvPr id="46" name="Image 46" descr="Picture"/>
        <cNvPicPr/>
      </nvPicPr>
      <blipFill>
        <a:blip cstate="print" r:embed="rId46"/>
        <a:stretch>
          <a:fillRect/>
        </a:stretch>
      </blipFill>
      <spPr>
        <a:prstGeom prst="rect"/>
      </spPr>
    </pic>
    <clientData/>
  </oneCellAnchor>
  <oneCellAnchor>
    <from>
      <col>1</col>
      <colOff>0</colOff>
      <row>27</row>
      <rowOff>0</rowOff>
    </from>
    <ext cx="1704975" cy="2371725"/>
    <pic>
      <nvPicPr>
        <cNvPr id="47" name="Image 47" descr="Picture"/>
        <cNvPicPr/>
      </nvPicPr>
      <blipFill>
        <a:blip cstate="print" r:embed="rId47"/>
        <a:stretch>
          <a:fillRect/>
        </a:stretch>
      </blipFill>
      <spPr>
        <a:prstGeom prst="rect"/>
      </spPr>
    </pic>
    <clientData/>
  </oneCellAnchor>
  <oneCellAnchor>
    <from>
      <col>2</col>
      <colOff>0</colOff>
      <row>27</row>
      <rowOff>0</rowOff>
    </from>
    <ext cx="2238375" cy="2238375"/>
    <pic>
      <nvPicPr>
        <cNvPr id="48" name="Image 48" descr="Picture"/>
        <cNvPicPr/>
      </nvPicPr>
      <blipFill>
        <a:blip cstate="print" r:embed="rId48"/>
        <a:stretch>
          <a:fillRect/>
        </a:stretch>
      </blipFill>
      <spPr>
        <a:prstGeom prst="rect"/>
      </spPr>
    </pic>
    <clientData/>
  </oneCellAnchor>
  <oneCellAnchor>
    <from>
      <col>1</col>
      <colOff>0</colOff>
      <row>28</row>
      <rowOff>0</rowOff>
    </from>
    <ext cx="1704975" cy="2371725"/>
    <pic>
      <nvPicPr>
        <cNvPr id="49" name="Image 49" descr="Picture"/>
        <cNvPicPr/>
      </nvPicPr>
      <blipFill>
        <a:blip cstate="print" r:embed="rId49"/>
        <a:stretch>
          <a:fillRect/>
        </a:stretch>
      </blipFill>
      <spPr>
        <a:prstGeom prst="rect"/>
      </spPr>
    </pic>
    <clientData/>
  </oneCellAnchor>
  <oneCellAnchor>
    <from>
      <col>2</col>
      <colOff>0</colOff>
      <row>28</row>
      <rowOff>0</rowOff>
    </from>
    <ext cx="2505075" cy="2238375"/>
    <pic>
      <nvPicPr>
        <cNvPr id="50" name="Image 50" descr="Picture"/>
        <cNvPicPr/>
      </nvPicPr>
      <blipFill>
        <a:blip cstate="print" r:embed="rId50"/>
        <a:stretch>
          <a:fillRect/>
        </a:stretch>
      </blipFill>
      <spPr>
        <a:prstGeom prst="rect"/>
      </spPr>
    </pic>
    <clientData/>
  </oneCellAnchor>
  <oneCellAnchor>
    <from>
      <col>1</col>
      <colOff>0</colOff>
      <row>29</row>
      <rowOff>0</rowOff>
    </from>
    <ext cx="1704975" cy="2371725"/>
    <pic>
      <nvPicPr>
        <cNvPr id="51" name="Image 51" descr="Picture"/>
        <cNvPicPr/>
      </nvPicPr>
      <blipFill>
        <a:blip cstate="print" r:embed="rId51"/>
        <a:stretch>
          <a:fillRect/>
        </a:stretch>
      </blipFill>
      <spPr>
        <a:prstGeom prst="rect"/>
      </spPr>
    </pic>
    <clientData/>
  </oneCellAnchor>
  <oneCellAnchor>
    <from>
      <col>2</col>
      <colOff>0</colOff>
      <row>29</row>
      <rowOff>0</rowOff>
    </from>
    <ext cx="1485900" cy="2238375"/>
    <pic>
      <nvPicPr>
        <cNvPr id="52" name="Image 52" descr="Picture"/>
        <cNvPicPr/>
      </nvPicPr>
      <blipFill>
        <a:blip cstate="print" r:embed="rId52"/>
        <a:stretch>
          <a:fillRect/>
        </a:stretch>
      </blipFill>
      <spPr>
        <a:prstGeom prst="rect"/>
      </spPr>
    </pic>
    <clientData/>
  </oneCellAnchor>
  <oneCellAnchor>
    <from>
      <col>1</col>
      <colOff>0</colOff>
      <row>30</row>
      <rowOff>0</rowOff>
    </from>
    <ext cx="1704975" cy="2371725"/>
    <pic>
      <nvPicPr>
        <cNvPr id="53" name="Image 53" descr="Picture"/>
        <cNvPicPr/>
      </nvPicPr>
      <blipFill>
        <a:blip cstate="print" r:embed="rId53"/>
        <a:stretch>
          <a:fillRect/>
        </a:stretch>
      </blipFill>
      <spPr>
        <a:prstGeom prst="rect"/>
      </spPr>
    </pic>
    <clientData/>
  </oneCellAnchor>
  <oneCellAnchor>
    <from>
      <col>2</col>
      <colOff>0</colOff>
      <row>30</row>
      <rowOff>0</rowOff>
    </from>
    <ext cx="2238375" cy="2238375"/>
    <pic>
      <nvPicPr>
        <cNvPr id="54" name="Image 54" descr="Picture"/>
        <cNvPicPr/>
      </nvPicPr>
      <blipFill>
        <a:blip cstate="print" r:embed="rId54"/>
        <a:stretch>
          <a:fillRect/>
        </a:stretch>
      </blipFill>
      <spPr>
        <a:prstGeom prst="rect"/>
      </spPr>
    </pic>
    <clientData/>
  </oneCellAnchor>
  <oneCellAnchor>
    <from>
      <col>1</col>
      <colOff>0</colOff>
      <row>31</row>
      <rowOff>0</rowOff>
    </from>
    <ext cx="1704975" cy="2371725"/>
    <pic>
      <nvPicPr>
        <cNvPr id="55" name="Image 55" descr="Picture"/>
        <cNvPicPr/>
      </nvPicPr>
      <blipFill>
        <a:blip cstate="print" r:embed="rId55"/>
        <a:stretch>
          <a:fillRect/>
        </a:stretch>
      </blipFill>
      <spPr>
        <a:prstGeom prst="rect"/>
      </spPr>
    </pic>
    <clientData/>
  </oneCellAnchor>
  <oneCellAnchor>
    <from>
      <col>2</col>
      <colOff>0</colOff>
      <row>31</row>
      <rowOff>0</rowOff>
    </from>
    <ext cx="1485900" cy="2238375"/>
    <pic>
      <nvPicPr>
        <cNvPr id="56" name="Image 56" descr="Picture"/>
        <cNvPicPr/>
      </nvPicPr>
      <blipFill>
        <a:blip cstate="print" r:embed="rId56"/>
        <a:stretch>
          <a:fillRect/>
        </a:stretch>
      </blipFill>
      <spPr>
        <a:prstGeom prst="rect"/>
      </spPr>
    </pic>
    <clientData/>
  </oneCellAnchor>
  <oneCellAnchor>
    <from>
      <col>1</col>
      <colOff>0</colOff>
      <row>32</row>
      <rowOff>0</rowOff>
    </from>
    <ext cx="1704975" cy="2371725"/>
    <pic>
      <nvPicPr>
        <cNvPr id="57" name="Image 57" descr="Picture"/>
        <cNvPicPr/>
      </nvPicPr>
      <blipFill>
        <a:blip cstate="print" r:embed="rId57"/>
        <a:stretch>
          <a:fillRect/>
        </a:stretch>
      </blipFill>
      <spPr>
        <a:prstGeom prst="rect"/>
      </spPr>
    </pic>
    <clientData/>
  </oneCellAnchor>
  <oneCellAnchor>
    <from>
      <col>2</col>
      <colOff>0</colOff>
      <row>32</row>
      <rowOff>0</rowOff>
    </from>
    <ext cx="1790700" cy="2238375"/>
    <pic>
      <nvPicPr>
        <cNvPr id="58" name="Image 58" descr="Picture"/>
        <cNvPicPr/>
      </nvPicPr>
      <blipFill>
        <a:blip cstate="print" r:embed="rId58"/>
        <a:stretch>
          <a:fillRect/>
        </a:stretch>
      </blipFill>
      <spPr>
        <a:prstGeom prst="rect"/>
      </spPr>
    </pic>
    <clientData/>
  </oneCellAnchor>
  <oneCellAnchor>
    <from>
      <col>1</col>
      <colOff>0</colOff>
      <row>33</row>
      <rowOff>0</rowOff>
    </from>
    <ext cx="1704975" cy="2371725"/>
    <pic>
      <nvPicPr>
        <cNvPr id="59" name="Image 59" descr="Picture"/>
        <cNvPicPr/>
      </nvPicPr>
      <blipFill>
        <a:blip cstate="print" r:embed="rId59"/>
        <a:stretch>
          <a:fillRect/>
        </a:stretch>
      </blipFill>
      <spPr>
        <a:prstGeom prst="rect"/>
      </spPr>
    </pic>
    <clientData/>
  </oneCellAnchor>
  <oneCellAnchor>
    <from>
      <col>2</col>
      <colOff>0</colOff>
      <row>33</row>
      <rowOff>0</rowOff>
    </from>
    <ext cx="1790700" cy="2238375"/>
    <pic>
      <nvPicPr>
        <cNvPr id="60" name="Image 60" descr="Picture"/>
        <cNvPicPr/>
      </nvPicPr>
      <blipFill>
        <a:blip cstate="print" r:embed="rId60"/>
        <a:stretch>
          <a:fillRect/>
        </a:stretch>
      </blipFill>
      <spPr>
        <a:prstGeom prst="rect"/>
      </spPr>
    </pic>
    <clientData/>
  </oneCellAnchor>
  <oneCellAnchor>
    <from>
      <col>1</col>
      <colOff>0</colOff>
      <row>34</row>
      <rowOff>0</rowOff>
    </from>
    <ext cx="1704975" cy="2371725"/>
    <pic>
      <nvPicPr>
        <cNvPr id="61" name="Image 61" descr="Picture"/>
        <cNvPicPr/>
      </nvPicPr>
      <blipFill>
        <a:blip cstate="print" r:embed="rId61"/>
        <a:stretch>
          <a:fillRect/>
        </a:stretch>
      </blipFill>
      <spPr>
        <a:prstGeom prst="rect"/>
      </spPr>
    </pic>
    <clientData/>
  </oneCellAnchor>
  <oneCellAnchor>
    <from>
      <col>2</col>
      <colOff>0</colOff>
      <row>34</row>
      <rowOff>0</rowOff>
    </from>
    <ext cx="3362325" cy="2238375"/>
    <pic>
      <nvPicPr>
        <cNvPr id="62" name="Image 62" descr="Picture"/>
        <cNvPicPr/>
      </nvPicPr>
      <blipFill>
        <a:blip cstate="print" r:embed="rId62"/>
        <a:stretch>
          <a:fillRect/>
        </a:stretch>
      </blipFill>
      <spPr>
        <a:prstGeom prst="rect"/>
      </spPr>
    </pic>
    <clientData/>
  </oneCellAnchor>
  <oneCellAnchor>
    <from>
      <col>1</col>
      <colOff>0</colOff>
      <row>35</row>
      <rowOff>0</rowOff>
    </from>
    <ext cx="1704975" cy="2371725"/>
    <pic>
      <nvPicPr>
        <cNvPr id="63" name="Image 63" descr="Picture"/>
        <cNvPicPr/>
      </nvPicPr>
      <blipFill>
        <a:blip cstate="print" r:embed="rId63"/>
        <a:stretch>
          <a:fillRect/>
        </a:stretch>
      </blipFill>
      <spPr>
        <a:prstGeom prst="rect"/>
      </spPr>
    </pic>
    <clientData/>
  </oneCellAnchor>
  <oneCellAnchor>
    <from>
      <col>2</col>
      <colOff>0</colOff>
      <row>35</row>
      <rowOff>0</rowOff>
    </from>
    <ext cx="1695450" cy="2238375"/>
    <pic>
      <nvPicPr>
        <cNvPr id="64" name="Image 64" descr="Picture"/>
        <cNvPicPr/>
      </nvPicPr>
      <blipFill>
        <a:blip cstate="print" r:embed="rId64"/>
        <a:stretch>
          <a:fillRect/>
        </a:stretch>
      </blipFill>
      <spPr>
        <a:prstGeom prst="rect"/>
      </spPr>
    </pic>
    <clientData/>
  </oneCellAnchor>
  <oneCellAnchor>
    <from>
      <col>1</col>
      <colOff>0</colOff>
      <row>36</row>
      <rowOff>0</rowOff>
    </from>
    <ext cx="1704975" cy="2371725"/>
    <pic>
      <nvPicPr>
        <cNvPr id="65" name="Image 65" descr="Picture"/>
        <cNvPicPr/>
      </nvPicPr>
      <blipFill>
        <a:blip cstate="print" r:embed="rId65"/>
        <a:stretch>
          <a:fillRect/>
        </a:stretch>
      </blipFill>
      <spPr>
        <a:prstGeom prst="rect"/>
      </spPr>
    </pic>
    <clientData/>
  </oneCellAnchor>
  <oneCellAnchor>
    <from>
      <col>2</col>
      <colOff>0</colOff>
      <row>36</row>
      <rowOff>0</rowOff>
    </from>
    <ext cx="1790700" cy="2238375"/>
    <pic>
      <nvPicPr>
        <cNvPr id="66" name="Image 66" descr="Picture"/>
        <cNvPicPr/>
      </nvPicPr>
      <blipFill>
        <a:blip cstate="print" r:embed="rId66"/>
        <a:stretch>
          <a:fillRect/>
        </a:stretch>
      </blipFill>
      <spPr>
        <a:prstGeom prst="rect"/>
      </spPr>
    </pic>
    <clientData/>
  </oneCellAnchor>
  <oneCellAnchor>
    <from>
      <col>1</col>
      <colOff>0</colOff>
      <row>37</row>
      <rowOff>0</rowOff>
    </from>
    <ext cx="1704975" cy="2371725"/>
    <pic>
      <nvPicPr>
        <cNvPr id="67" name="Image 67" descr="Picture"/>
        <cNvPicPr/>
      </nvPicPr>
      <blipFill>
        <a:blip cstate="print" r:embed="rId67"/>
        <a:stretch>
          <a:fillRect/>
        </a:stretch>
      </blipFill>
      <spPr>
        <a:prstGeom prst="rect"/>
      </spPr>
    </pic>
    <clientData/>
  </oneCellAnchor>
  <oneCellAnchor>
    <from>
      <col>2</col>
      <colOff>0</colOff>
      <row>37</row>
      <rowOff>0</rowOff>
    </from>
    <ext cx="2238375" cy="2238375"/>
    <pic>
      <nvPicPr>
        <cNvPr id="68" name="Image 68" descr="Picture"/>
        <cNvPicPr/>
      </nvPicPr>
      <blipFill>
        <a:blip cstate="print" r:embed="rId68"/>
        <a:stretch>
          <a:fillRect/>
        </a:stretch>
      </blipFill>
      <spPr>
        <a:prstGeom prst="rect"/>
      </spPr>
    </pic>
    <clientData/>
  </oneCellAnchor>
  <oneCellAnchor>
    <from>
      <col>1</col>
      <colOff>0</colOff>
      <row>38</row>
      <rowOff>0</rowOff>
    </from>
    <ext cx="1704975" cy="2371725"/>
    <pic>
      <nvPicPr>
        <cNvPr id="69" name="Image 69" descr="Picture"/>
        <cNvPicPr/>
      </nvPicPr>
      <blipFill>
        <a:blip cstate="print" r:embed="rId69"/>
        <a:stretch>
          <a:fillRect/>
        </a:stretch>
      </blipFill>
      <spPr>
        <a:prstGeom prst="rect"/>
      </spPr>
    </pic>
    <clientData/>
  </oneCellAnchor>
  <oneCellAnchor>
    <from>
      <col>2</col>
      <colOff>0</colOff>
      <row>38</row>
      <rowOff>0</rowOff>
    </from>
    <ext cx="1485900" cy="2238375"/>
    <pic>
      <nvPicPr>
        <cNvPr id="70" name="Image 70" descr="Picture"/>
        <cNvPicPr/>
      </nvPicPr>
      <blipFill>
        <a:blip cstate="print" r:embed="rId70"/>
        <a:stretch>
          <a:fillRect/>
        </a:stretch>
      </blipFill>
      <spPr>
        <a:prstGeom prst="rect"/>
      </spPr>
    </pic>
    <clientData/>
  </oneCellAnchor>
  <oneCellAnchor>
    <from>
      <col>1</col>
      <colOff>0</colOff>
      <row>39</row>
      <rowOff>0</rowOff>
    </from>
    <ext cx="1704975" cy="2371725"/>
    <pic>
      <nvPicPr>
        <cNvPr id="71" name="Image 71" descr="Picture"/>
        <cNvPicPr/>
      </nvPicPr>
      <blipFill>
        <a:blip cstate="print" r:embed="rId71"/>
        <a:stretch>
          <a:fillRect/>
        </a:stretch>
      </blipFill>
      <spPr>
        <a:prstGeom prst="rect"/>
      </spPr>
    </pic>
    <clientData/>
  </oneCellAnchor>
  <oneCellAnchor>
    <from>
      <col>2</col>
      <colOff>0</colOff>
      <row>39</row>
      <rowOff>0</rowOff>
    </from>
    <ext cx="1666875" cy="2238375"/>
    <pic>
      <nvPicPr>
        <cNvPr id="72" name="Image 72" descr="Picture"/>
        <cNvPicPr/>
      </nvPicPr>
      <blipFill>
        <a:blip cstate="print" r:embed="rId72"/>
        <a:stretch>
          <a:fillRect/>
        </a:stretch>
      </blipFill>
      <spPr>
        <a:prstGeom prst="rect"/>
      </spPr>
    </pic>
    <clientData/>
  </oneCellAnchor>
  <oneCellAnchor>
    <from>
      <col>1</col>
      <colOff>0</colOff>
      <row>40</row>
      <rowOff>0</rowOff>
    </from>
    <ext cx="1704975" cy="2371725"/>
    <pic>
      <nvPicPr>
        <cNvPr id="73" name="Image 73" descr="Picture"/>
        <cNvPicPr/>
      </nvPicPr>
      <blipFill>
        <a:blip cstate="print" r:embed="rId73"/>
        <a:stretch>
          <a:fillRect/>
        </a:stretch>
      </blipFill>
      <spPr>
        <a:prstGeom prst="rect"/>
      </spPr>
    </pic>
    <clientData/>
  </oneCellAnchor>
  <oneCellAnchor>
    <from>
      <col>2</col>
      <colOff>0</colOff>
      <row>40</row>
      <rowOff>0</rowOff>
    </from>
    <ext cx="1485900" cy="2238375"/>
    <pic>
      <nvPicPr>
        <cNvPr id="74" name="Image 74" descr="Picture"/>
        <cNvPicPr/>
      </nvPicPr>
      <blipFill>
        <a:blip cstate="print" r:embed="rId74"/>
        <a:stretch>
          <a:fillRect/>
        </a:stretch>
      </blipFill>
      <spPr>
        <a:prstGeom prst="rect"/>
      </spPr>
    </pic>
    <clientData/>
  </oneCellAnchor>
  <oneCellAnchor>
    <from>
      <col>1</col>
      <colOff>0</colOff>
      <row>41</row>
      <rowOff>0</rowOff>
    </from>
    <ext cx="1704975" cy="2371725"/>
    <pic>
      <nvPicPr>
        <cNvPr id="75" name="Image 75" descr="Picture"/>
        <cNvPicPr/>
      </nvPicPr>
      <blipFill>
        <a:blip cstate="print" r:embed="rId75"/>
        <a:stretch>
          <a:fillRect/>
        </a:stretch>
      </blipFill>
      <spPr>
        <a:prstGeom prst="rect"/>
      </spPr>
    </pic>
    <clientData/>
  </oneCellAnchor>
  <oneCellAnchor>
    <from>
      <col>2</col>
      <colOff>0</colOff>
      <row>41</row>
      <rowOff>0</rowOff>
    </from>
    <ext cx="1247775" cy="2238375"/>
    <pic>
      <nvPicPr>
        <cNvPr id="76" name="Image 76" descr="Picture"/>
        <cNvPicPr/>
      </nvPicPr>
      <blipFill>
        <a:blip cstate="print" r:embed="rId76"/>
        <a:stretch>
          <a:fillRect/>
        </a:stretch>
      </blipFill>
      <spPr>
        <a:prstGeom prst="rect"/>
      </spPr>
    </pic>
    <clientData/>
  </oneCellAnchor>
  <oneCellAnchor>
    <from>
      <col>1</col>
      <colOff>0</colOff>
      <row>42</row>
      <rowOff>0</rowOff>
    </from>
    <ext cx="1704975" cy="2371725"/>
    <pic>
      <nvPicPr>
        <cNvPr id="77" name="Image 77" descr="Picture"/>
        <cNvPicPr/>
      </nvPicPr>
      <blipFill>
        <a:blip cstate="print" r:embed="rId77"/>
        <a:stretch>
          <a:fillRect/>
        </a:stretch>
      </blipFill>
      <spPr>
        <a:prstGeom prst="rect"/>
      </spPr>
    </pic>
    <clientData/>
  </oneCellAnchor>
  <oneCellAnchor>
    <from>
      <col>2</col>
      <colOff>0</colOff>
      <row>42</row>
      <rowOff>0</rowOff>
    </from>
    <ext cx="1485900" cy="2238375"/>
    <pic>
      <nvPicPr>
        <cNvPr id="78" name="Image 78" descr="Picture"/>
        <cNvPicPr/>
      </nvPicPr>
      <blipFill>
        <a:blip cstate="print" r:embed="rId78"/>
        <a:stretch>
          <a:fillRect/>
        </a:stretch>
      </blipFill>
      <spPr>
        <a:prstGeom prst="rect"/>
      </spPr>
    </pic>
    <clientData/>
  </oneCellAnchor>
  <oneCellAnchor>
    <from>
      <col>1</col>
      <colOff>0</colOff>
      <row>43</row>
      <rowOff>0</rowOff>
    </from>
    <ext cx="1704975" cy="2371725"/>
    <pic>
      <nvPicPr>
        <cNvPr id="79" name="Image 79" descr="Picture"/>
        <cNvPicPr/>
      </nvPicPr>
      <blipFill>
        <a:blip cstate="print" r:embed="rId79"/>
        <a:stretch>
          <a:fillRect/>
        </a:stretch>
      </blipFill>
      <spPr>
        <a:prstGeom prst="rect"/>
      </spPr>
    </pic>
    <clientData/>
  </oneCellAnchor>
  <oneCellAnchor>
    <from>
      <col>2</col>
      <colOff>0</colOff>
      <row>43</row>
      <rowOff>0</rowOff>
    </from>
    <ext cx="1485900" cy="2238375"/>
    <pic>
      <nvPicPr>
        <cNvPr id="80" name="Image 80" descr="Picture"/>
        <cNvPicPr/>
      </nvPicPr>
      <blipFill>
        <a:blip cstate="print" r:embed="rId80"/>
        <a:stretch>
          <a:fillRect/>
        </a:stretch>
      </blipFill>
      <spPr>
        <a:prstGeom prst="rect"/>
      </spPr>
    </pic>
    <clientData/>
  </oneCellAnchor>
  <oneCellAnchor>
    <from>
      <col>1</col>
      <colOff>0</colOff>
      <row>44</row>
      <rowOff>0</rowOff>
    </from>
    <ext cx="1704975" cy="2371725"/>
    <pic>
      <nvPicPr>
        <cNvPr id="81" name="Image 81" descr="Picture"/>
        <cNvPicPr/>
      </nvPicPr>
      <blipFill>
        <a:blip cstate="print" r:embed="rId81"/>
        <a:stretch>
          <a:fillRect/>
        </a:stretch>
      </blipFill>
      <spPr>
        <a:prstGeom prst="rect"/>
      </spPr>
    </pic>
    <clientData/>
  </oneCellAnchor>
  <oneCellAnchor>
    <from>
      <col>2</col>
      <colOff>0</colOff>
      <row>44</row>
      <rowOff>0</rowOff>
    </from>
    <ext cx="2219325" cy="2238375"/>
    <pic>
      <nvPicPr>
        <cNvPr id="82" name="Image 82" descr="Picture"/>
        <cNvPicPr/>
      </nvPicPr>
      <blipFill>
        <a:blip cstate="print" r:embed="rId82"/>
        <a:stretch>
          <a:fillRect/>
        </a:stretch>
      </blipFill>
      <spPr>
        <a:prstGeom prst="rect"/>
      </spPr>
    </pic>
    <clientData/>
  </oneCellAnchor>
  <oneCellAnchor>
    <from>
      <col>1</col>
      <colOff>0</colOff>
      <row>45</row>
      <rowOff>0</rowOff>
    </from>
    <ext cx="1704975" cy="2371725"/>
    <pic>
      <nvPicPr>
        <cNvPr id="83" name="Image 83" descr="Picture"/>
        <cNvPicPr/>
      </nvPicPr>
      <blipFill>
        <a:blip cstate="print" r:embed="rId83"/>
        <a:stretch>
          <a:fillRect/>
        </a:stretch>
      </blipFill>
      <spPr>
        <a:prstGeom prst="rect"/>
      </spPr>
    </pic>
    <clientData/>
  </oneCellAnchor>
  <oneCellAnchor>
    <from>
      <col>2</col>
      <colOff>0</colOff>
      <row>45</row>
      <rowOff>0</rowOff>
    </from>
    <ext cx="1581150" cy="2238375"/>
    <pic>
      <nvPicPr>
        <cNvPr id="84" name="Image 84" descr="Picture"/>
        <cNvPicPr/>
      </nvPicPr>
      <blipFill>
        <a:blip cstate="print" r:embed="rId84"/>
        <a:stretch>
          <a:fillRect/>
        </a:stretch>
      </blipFill>
      <spPr>
        <a:prstGeom prst="rect"/>
      </spPr>
    </pic>
    <clientData/>
  </oneCellAnchor>
  <oneCellAnchor>
    <from>
      <col>1</col>
      <colOff>0</colOff>
      <row>46</row>
      <rowOff>0</rowOff>
    </from>
    <ext cx="1704975" cy="2371725"/>
    <pic>
      <nvPicPr>
        <cNvPr id="85" name="Image 85" descr="Picture"/>
        <cNvPicPr/>
      </nvPicPr>
      <blipFill>
        <a:blip cstate="print" r:embed="rId85"/>
        <a:stretch>
          <a:fillRect/>
        </a:stretch>
      </blipFill>
      <spPr>
        <a:prstGeom prst="rect"/>
      </spPr>
    </pic>
    <clientData/>
  </oneCellAnchor>
  <oneCellAnchor>
    <from>
      <col>2</col>
      <colOff>0</colOff>
      <row>46</row>
      <rowOff>0</rowOff>
    </from>
    <ext cx="1485900" cy="2238375"/>
    <pic>
      <nvPicPr>
        <cNvPr id="86" name="Image 86" descr="Picture"/>
        <cNvPicPr/>
      </nvPicPr>
      <blipFill>
        <a:blip cstate="print" r:embed="rId86"/>
        <a:stretch>
          <a:fillRect/>
        </a:stretch>
      </blipFill>
      <spPr>
        <a:prstGeom prst="rect"/>
      </spPr>
    </pic>
    <clientData/>
  </oneCellAnchor>
  <oneCellAnchor>
    <from>
      <col>1</col>
      <colOff>0</colOff>
      <row>47</row>
      <rowOff>0</rowOff>
    </from>
    <ext cx="1704975" cy="2371725"/>
    <pic>
      <nvPicPr>
        <cNvPr id="87" name="Image 87" descr="Picture"/>
        <cNvPicPr/>
      </nvPicPr>
      <blipFill>
        <a:blip cstate="print" r:embed="rId87"/>
        <a:stretch>
          <a:fillRect/>
        </a:stretch>
      </blipFill>
      <spPr>
        <a:prstGeom prst="rect"/>
      </spPr>
    </pic>
    <clientData/>
  </oneCellAnchor>
  <oneCellAnchor>
    <from>
      <col>2</col>
      <colOff>0</colOff>
      <row>47</row>
      <rowOff>0</rowOff>
    </from>
    <ext cx="2238375" cy="2238375"/>
    <pic>
      <nvPicPr>
        <cNvPr id="88" name="Image 88" descr="Picture"/>
        <cNvPicPr/>
      </nvPicPr>
      <blipFill>
        <a:blip cstate="print" r:embed="rId88"/>
        <a:stretch>
          <a:fillRect/>
        </a:stretch>
      </blipFill>
      <spPr>
        <a:prstGeom prst="rect"/>
      </spPr>
    </pic>
    <clientData/>
  </oneCellAnchor>
  <oneCellAnchor>
    <from>
      <col>1</col>
      <colOff>0</colOff>
      <row>48</row>
      <rowOff>0</rowOff>
    </from>
    <ext cx="1704975" cy="2371725"/>
    <pic>
      <nvPicPr>
        <cNvPr id="89" name="Image 89" descr="Picture"/>
        <cNvPicPr/>
      </nvPicPr>
      <blipFill>
        <a:blip cstate="print" r:embed="rId89"/>
        <a:stretch>
          <a:fillRect/>
        </a:stretch>
      </blipFill>
      <spPr>
        <a:prstGeom prst="rect"/>
      </spPr>
    </pic>
    <clientData/>
  </oneCellAnchor>
  <oneCellAnchor>
    <from>
      <col>2</col>
      <colOff>0</colOff>
      <row>48</row>
      <rowOff>0</rowOff>
    </from>
    <ext cx="1485900" cy="2238375"/>
    <pic>
      <nvPicPr>
        <cNvPr id="90" name="Image 90" descr="Picture"/>
        <cNvPicPr/>
      </nvPicPr>
      <blipFill>
        <a:blip cstate="print" r:embed="rId90"/>
        <a:stretch>
          <a:fillRect/>
        </a:stretch>
      </blipFill>
      <spPr>
        <a:prstGeom prst="rect"/>
      </spPr>
    </pic>
    <clientData/>
  </oneCellAnchor>
  <oneCellAnchor>
    <from>
      <col>1</col>
      <colOff>0</colOff>
      <row>49</row>
      <rowOff>0</rowOff>
    </from>
    <ext cx="1704975" cy="2371725"/>
    <pic>
      <nvPicPr>
        <cNvPr id="91" name="Image 91" descr="Picture"/>
        <cNvPicPr/>
      </nvPicPr>
      <blipFill>
        <a:blip cstate="print" r:embed="rId91"/>
        <a:stretch>
          <a:fillRect/>
        </a:stretch>
      </blipFill>
      <spPr>
        <a:prstGeom prst="rect"/>
      </spPr>
    </pic>
    <clientData/>
  </oneCellAnchor>
  <oneCellAnchor>
    <from>
      <col>2</col>
      <colOff>0</colOff>
      <row>49</row>
      <rowOff>0</rowOff>
    </from>
    <ext cx="2238375" cy="2238375"/>
    <pic>
      <nvPicPr>
        <cNvPr id="92" name="Image 92" descr="Picture"/>
        <cNvPicPr/>
      </nvPicPr>
      <blipFill>
        <a:blip cstate="print" r:embed="rId92"/>
        <a:stretch>
          <a:fillRect/>
        </a:stretch>
      </blipFill>
      <spPr>
        <a:prstGeom prst="rect"/>
      </spPr>
    </pic>
    <clientData/>
  </oneCellAnchor>
  <oneCellAnchor>
    <from>
      <col>1</col>
      <colOff>0</colOff>
      <row>50</row>
      <rowOff>0</rowOff>
    </from>
    <ext cx="1704975" cy="2371725"/>
    <pic>
      <nvPicPr>
        <cNvPr id="93" name="Image 93" descr="Picture"/>
        <cNvPicPr/>
      </nvPicPr>
      <blipFill>
        <a:blip cstate="print" r:embed="rId93"/>
        <a:stretch>
          <a:fillRect/>
        </a:stretch>
      </blipFill>
      <spPr>
        <a:prstGeom prst="rect"/>
      </spPr>
    </pic>
    <clientData/>
  </oneCellAnchor>
  <oneCellAnchor>
    <from>
      <col>2</col>
      <colOff>0</colOff>
      <row>50</row>
      <rowOff>0</rowOff>
    </from>
    <ext cx="2238375" cy="2238375"/>
    <pic>
      <nvPicPr>
        <cNvPr id="94" name="Image 94" descr="Picture"/>
        <cNvPicPr/>
      </nvPicPr>
      <blipFill>
        <a:blip cstate="print" r:embed="rId94"/>
        <a:stretch>
          <a:fillRect/>
        </a:stretch>
      </blipFill>
      <spPr>
        <a:prstGeom prst="rect"/>
      </spPr>
    </pic>
    <clientData/>
  </oneCellAnchor>
  <oneCellAnchor>
    <from>
      <col>1</col>
      <colOff>0</colOff>
      <row>51</row>
      <rowOff>0</rowOff>
    </from>
    <ext cx="1704975" cy="2371725"/>
    <pic>
      <nvPicPr>
        <cNvPr id="95" name="Image 95" descr="Picture"/>
        <cNvPicPr/>
      </nvPicPr>
      <blipFill>
        <a:blip cstate="print" r:embed="rId95"/>
        <a:stretch>
          <a:fillRect/>
        </a:stretch>
      </blipFill>
      <spPr>
        <a:prstGeom prst="rect"/>
      </spPr>
    </pic>
    <clientData/>
  </oneCellAnchor>
  <oneCellAnchor>
    <from>
      <col>2</col>
      <colOff>0</colOff>
      <row>51</row>
      <rowOff>0</rowOff>
    </from>
    <ext cx="2238375" cy="2238375"/>
    <pic>
      <nvPicPr>
        <cNvPr id="96" name="Image 96" descr="Picture"/>
        <cNvPicPr/>
      </nvPicPr>
      <blipFill>
        <a:blip cstate="print" r:embed="rId96"/>
        <a:stretch>
          <a:fillRect/>
        </a:stretch>
      </blipFill>
      <spPr>
        <a:prstGeom prst="rect"/>
      </spPr>
    </pic>
    <clientData/>
  </oneCellAnchor>
  <oneCellAnchor>
    <from>
      <col>1</col>
      <colOff>0</colOff>
      <row>52</row>
      <rowOff>0</rowOff>
    </from>
    <ext cx="1704975" cy="2371725"/>
    <pic>
      <nvPicPr>
        <cNvPr id="97" name="Image 97" descr="Picture"/>
        <cNvPicPr/>
      </nvPicPr>
      <blipFill>
        <a:blip cstate="print" r:embed="rId97"/>
        <a:stretch>
          <a:fillRect/>
        </a:stretch>
      </blipFill>
      <spPr>
        <a:prstGeom prst="rect"/>
      </spPr>
    </pic>
    <clientData/>
  </oneCellAnchor>
  <oneCellAnchor>
    <from>
      <col>2</col>
      <colOff>0</colOff>
      <row>52</row>
      <rowOff>0</rowOff>
    </from>
    <ext cx="2238375" cy="2238375"/>
    <pic>
      <nvPicPr>
        <cNvPr id="98" name="Image 98" descr="Picture"/>
        <cNvPicPr/>
      </nvPicPr>
      <blipFill>
        <a:blip cstate="print" r:embed="rId98"/>
        <a:stretch>
          <a:fillRect/>
        </a:stretch>
      </blipFill>
      <spPr>
        <a:prstGeom prst="rect"/>
      </spPr>
    </pic>
    <clientData/>
  </oneCellAnchor>
  <oneCellAnchor>
    <from>
      <col>1</col>
      <colOff>0</colOff>
      <row>53</row>
      <rowOff>0</rowOff>
    </from>
    <ext cx="1704975" cy="2371725"/>
    <pic>
      <nvPicPr>
        <cNvPr id="99" name="Image 99" descr="Picture"/>
        <cNvPicPr/>
      </nvPicPr>
      <blipFill>
        <a:blip cstate="print" r:embed="rId99"/>
        <a:stretch>
          <a:fillRect/>
        </a:stretch>
      </blipFill>
      <spPr>
        <a:prstGeom prst="rect"/>
      </spPr>
    </pic>
    <clientData/>
  </oneCellAnchor>
  <oneCellAnchor>
    <from>
      <col>2</col>
      <colOff>0</colOff>
      <row>53</row>
      <rowOff>0</rowOff>
    </from>
    <ext cx="2238375" cy="2238375"/>
    <pic>
      <nvPicPr>
        <cNvPr id="100" name="Image 100" descr="Picture"/>
        <cNvPicPr/>
      </nvPicPr>
      <blipFill>
        <a:blip cstate="print" r:embed="rId100"/>
        <a:stretch>
          <a:fillRect/>
        </a:stretch>
      </blipFill>
      <spPr>
        <a:prstGeom prst="rect"/>
      </spPr>
    </pic>
    <clientData/>
  </oneCellAnchor>
  <oneCellAnchor>
    <from>
      <col>1</col>
      <colOff>0</colOff>
      <row>54</row>
      <rowOff>0</rowOff>
    </from>
    <ext cx="1704975" cy="2371725"/>
    <pic>
      <nvPicPr>
        <cNvPr id="101" name="Image 101" descr="Picture"/>
        <cNvPicPr/>
      </nvPicPr>
      <blipFill>
        <a:blip cstate="print" r:embed="rId101"/>
        <a:stretch>
          <a:fillRect/>
        </a:stretch>
      </blipFill>
      <spPr>
        <a:prstGeom prst="rect"/>
      </spPr>
    </pic>
    <clientData/>
  </oneCellAnchor>
  <oneCellAnchor>
    <from>
      <col>2</col>
      <colOff>0</colOff>
      <row>54</row>
      <rowOff>0</rowOff>
    </from>
    <ext cx="2238375" cy="2238375"/>
    <pic>
      <nvPicPr>
        <cNvPr id="102" name="Image 102" descr="Picture"/>
        <cNvPicPr/>
      </nvPicPr>
      <blipFill>
        <a:blip cstate="print" r:embed="rId102"/>
        <a:stretch>
          <a:fillRect/>
        </a:stretch>
      </blipFill>
      <spPr>
        <a:prstGeom prst="rect"/>
      </spPr>
    </pic>
    <clientData/>
  </oneCellAnchor>
  <oneCellAnchor>
    <from>
      <col>1</col>
      <colOff>0</colOff>
      <row>55</row>
      <rowOff>0</rowOff>
    </from>
    <ext cx="1704975" cy="2371725"/>
    <pic>
      <nvPicPr>
        <cNvPr id="103" name="Image 103" descr="Picture"/>
        <cNvPicPr/>
      </nvPicPr>
      <blipFill>
        <a:blip cstate="print" r:embed="rId103"/>
        <a:stretch>
          <a:fillRect/>
        </a:stretch>
      </blipFill>
      <spPr>
        <a:prstGeom prst="rect"/>
      </spPr>
    </pic>
    <clientData/>
  </oneCellAnchor>
  <oneCellAnchor>
    <from>
      <col>2</col>
      <colOff>0</colOff>
      <row>55</row>
      <rowOff>0</rowOff>
    </from>
    <ext cx="1485900" cy="2238375"/>
    <pic>
      <nvPicPr>
        <cNvPr id="104" name="Image 104" descr="Picture"/>
        <cNvPicPr/>
      </nvPicPr>
      <blipFill>
        <a:blip cstate="print" r:embed="rId104"/>
        <a:stretch>
          <a:fillRect/>
        </a:stretch>
      </blipFill>
      <spPr>
        <a:prstGeom prst="rect"/>
      </spPr>
    </pic>
    <clientData/>
  </oneCellAnchor>
  <oneCellAnchor>
    <from>
      <col>1</col>
      <colOff>0</colOff>
      <row>56</row>
      <rowOff>0</rowOff>
    </from>
    <ext cx="1704975" cy="2371725"/>
    <pic>
      <nvPicPr>
        <cNvPr id="105" name="Image 105" descr="Picture"/>
        <cNvPicPr/>
      </nvPicPr>
      <blipFill>
        <a:blip cstate="print" r:embed="rId105"/>
        <a:stretch>
          <a:fillRect/>
        </a:stretch>
      </blipFill>
      <spPr>
        <a:prstGeom prst="rect"/>
      </spPr>
    </pic>
    <clientData/>
  </oneCellAnchor>
  <oneCellAnchor>
    <from>
      <col>2</col>
      <colOff>0</colOff>
      <row>56</row>
      <rowOff>0</rowOff>
    </from>
    <ext cx="1485900" cy="2238375"/>
    <pic>
      <nvPicPr>
        <cNvPr id="106" name="Image 106" descr="Picture"/>
        <cNvPicPr/>
      </nvPicPr>
      <blipFill>
        <a:blip cstate="print" r:embed="rId106"/>
        <a:stretch>
          <a:fillRect/>
        </a:stretch>
      </blipFill>
      <spPr>
        <a:prstGeom prst="rect"/>
      </spPr>
    </pic>
    <clientData/>
  </oneCellAnchor>
  <oneCellAnchor>
    <from>
      <col>1</col>
      <colOff>0</colOff>
      <row>57</row>
      <rowOff>0</rowOff>
    </from>
    <ext cx="1704975" cy="2371725"/>
    <pic>
      <nvPicPr>
        <cNvPr id="107" name="Image 107" descr="Picture"/>
        <cNvPicPr/>
      </nvPicPr>
      <blipFill>
        <a:blip cstate="print" r:embed="rId107"/>
        <a:stretch>
          <a:fillRect/>
        </a:stretch>
      </blipFill>
      <spPr>
        <a:prstGeom prst="rect"/>
      </spPr>
    </pic>
    <clientData/>
  </oneCellAnchor>
  <oneCellAnchor>
    <from>
      <col>2</col>
      <colOff>0</colOff>
      <row>57</row>
      <rowOff>0</rowOff>
    </from>
    <ext cx="1485900" cy="2238375"/>
    <pic>
      <nvPicPr>
        <cNvPr id="108" name="Image 108" descr="Picture"/>
        <cNvPicPr/>
      </nvPicPr>
      <blipFill>
        <a:blip cstate="print" r:embed="rId108"/>
        <a:stretch>
          <a:fillRect/>
        </a:stretch>
      </blipFill>
      <spPr>
        <a:prstGeom prst="rect"/>
      </spPr>
    </pic>
    <clientData/>
  </oneCellAnchor>
  <oneCellAnchor>
    <from>
      <col>1</col>
      <colOff>0</colOff>
      <row>58</row>
      <rowOff>0</rowOff>
    </from>
    <ext cx="1704975" cy="2371725"/>
    <pic>
      <nvPicPr>
        <cNvPr id="109" name="Image 109" descr="Picture"/>
        <cNvPicPr/>
      </nvPicPr>
      <blipFill>
        <a:blip cstate="print" r:embed="rId109"/>
        <a:stretch>
          <a:fillRect/>
        </a:stretch>
      </blipFill>
      <spPr>
        <a:prstGeom prst="rect"/>
      </spPr>
    </pic>
    <clientData/>
  </oneCellAnchor>
  <oneCellAnchor>
    <from>
      <col>2</col>
      <colOff>0</colOff>
      <row>58</row>
      <rowOff>0</rowOff>
    </from>
    <ext cx="1485900" cy="2238375"/>
    <pic>
      <nvPicPr>
        <cNvPr id="110" name="Image 110" descr="Picture"/>
        <cNvPicPr/>
      </nvPicPr>
      <blipFill>
        <a:blip cstate="print" r:embed="rId110"/>
        <a:stretch>
          <a:fillRect/>
        </a:stretch>
      </blipFill>
      <spPr>
        <a:prstGeom prst="rect"/>
      </spPr>
    </pic>
    <clientData/>
  </oneCellAnchor>
  <oneCellAnchor>
    <from>
      <col>1</col>
      <colOff>0</colOff>
      <row>59</row>
      <rowOff>0</rowOff>
    </from>
    <ext cx="1704975" cy="2371725"/>
    <pic>
      <nvPicPr>
        <cNvPr id="111" name="Image 111" descr="Picture"/>
        <cNvPicPr/>
      </nvPicPr>
      <blipFill>
        <a:blip cstate="print" r:embed="rId111"/>
        <a:stretch>
          <a:fillRect/>
        </a:stretch>
      </blipFill>
      <spPr>
        <a:prstGeom prst="rect"/>
      </spPr>
    </pic>
    <clientData/>
  </oneCellAnchor>
  <oneCellAnchor>
    <from>
      <col>2</col>
      <colOff>0</colOff>
      <row>59</row>
      <rowOff>0</rowOff>
    </from>
    <ext cx="1485900" cy="2238375"/>
    <pic>
      <nvPicPr>
        <cNvPr id="112" name="Image 112" descr="Picture"/>
        <cNvPicPr/>
      </nvPicPr>
      <blipFill>
        <a:blip cstate="print" r:embed="rId112"/>
        <a:stretch>
          <a:fillRect/>
        </a:stretch>
      </blipFill>
      <spPr>
        <a:prstGeom prst="rect"/>
      </spPr>
    </pic>
    <clientData/>
  </oneCellAnchor>
  <oneCellAnchor>
    <from>
      <col>1</col>
      <colOff>0</colOff>
      <row>60</row>
      <rowOff>0</rowOff>
    </from>
    <ext cx="1704975" cy="2371725"/>
    <pic>
      <nvPicPr>
        <cNvPr id="113" name="Image 113" descr="Picture"/>
        <cNvPicPr/>
      </nvPicPr>
      <blipFill>
        <a:blip cstate="print" r:embed="rId113"/>
        <a:stretch>
          <a:fillRect/>
        </a:stretch>
      </blipFill>
      <spPr>
        <a:prstGeom prst="rect"/>
      </spPr>
    </pic>
    <clientData/>
  </oneCellAnchor>
  <oneCellAnchor>
    <from>
      <col>2</col>
      <colOff>0</colOff>
      <row>60</row>
      <rowOff>0</rowOff>
    </from>
    <ext cx="2238375" cy="2238375"/>
    <pic>
      <nvPicPr>
        <cNvPr id="114" name="Image 114" descr="Picture"/>
        <cNvPicPr/>
      </nvPicPr>
      <blipFill>
        <a:blip cstate="print" r:embed="rId114"/>
        <a:stretch>
          <a:fillRect/>
        </a:stretch>
      </blipFill>
      <spPr>
        <a:prstGeom prst="rect"/>
      </spPr>
    </pic>
    <clientData/>
  </oneCellAnchor>
  <oneCellAnchor>
    <from>
      <col>1</col>
      <colOff>0</colOff>
      <row>61</row>
      <rowOff>0</rowOff>
    </from>
    <ext cx="1704975" cy="2371725"/>
    <pic>
      <nvPicPr>
        <cNvPr id="115" name="Image 115" descr="Picture"/>
        <cNvPicPr/>
      </nvPicPr>
      <blipFill>
        <a:blip cstate="print" r:embed="rId115"/>
        <a:stretch>
          <a:fillRect/>
        </a:stretch>
      </blipFill>
      <spPr>
        <a:prstGeom prst="rect"/>
      </spPr>
    </pic>
    <clientData/>
  </oneCellAnchor>
  <oneCellAnchor>
    <from>
      <col>2</col>
      <colOff>0</colOff>
      <row>61</row>
      <rowOff>0</rowOff>
    </from>
    <ext cx="2238375" cy="2238375"/>
    <pic>
      <nvPicPr>
        <cNvPr id="116" name="Image 116" descr="Picture"/>
        <cNvPicPr/>
      </nvPicPr>
      <blipFill>
        <a:blip cstate="print" r:embed="rId116"/>
        <a:stretch>
          <a:fillRect/>
        </a:stretch>
      </blipFill>
      <spPr>
        <a:prstGeom prst="rect"/>
      </spPr>
    </pic>
    <clientData/>
  </oneCellAnchor>
  <oneCellAnchor>
    <from>
      <col>1</col>
      <colOff>0</colOff>
      <row>62</row>
      <rowOff>0</rowOff>
    </from>
    <ext cx="1704975" cy="2371725"/>
    <pic>
      <nvPicPr>
        <cNvPr id="117" name="Image 117" descr="Picture"/>
        <cNvPicPr/>
      </nvPicPr>
      <blipFill>
        <a:blip cstate="print" r:embed="rId117"/>
        <a:stretch>
          <a:fillRect/>
        </a:stretch>
      </blipFill>
      <spPr>
        <a:prstGeom prst="rect"/>
      </spPr>
    </pic>
    <clientData/>
  </oneCellAnchor>
  <oneCellAnchor>
    <from>
      <col>2</col>
      <colOff>0</colOff>
      <row>62</row>
      <rowOff>0</rowOff>
    </from>
    <ext cx="1485900" cy="2238375"/>
    <pic>
      <nvPicPr>
        <cNvPr id="118" name="Image 118" descr="Picture"/>
        <cNvPicPr/>
      </nvPicPr>
      <blipFill>
        <a:blip cstate="print" r:embed="rId118"/>
        <a:stretch>
          <a:fillRect/>
        </a:stretch>
      </blipFill>
      <spPr>
        <a:prstGeom prst="rect"/>
      </spPr>
    </pic>
    <clientData/>
  </oneCellAnchor>
  <oneCellAnchor>
    <from>
      <col>1</col>
      <colOff>0</colOff>
      <row>63</row>
      <rowOff>0</rowOff>
    </from>
    <ext cx="1704975" cy="2371725"/>
    <pic>
      <nvPicPr>
        <cNvPr id="119" name="Image 119" descr="Picture"/>
        <cNvPicPr/>
      </nvPicPr>
      <blipFill>
        <a:blip cstate="print" r:embed="rId119"/>
        <a:stretch>
          <a:fillRect/>
        </a:stretch>
      </blipFill>
      <spPr>
        <a:prstGeom prst="rect"/>
      </spPr>
    </pic>
    <clientData/>
  </oneCellAnchor>
  <oneCellAnchor>
    <from>
      <col>2</col>
      <colOff>0</colOff>
      <row>63</row>
      <rowOff>0</rowOff>
    </from>
    <ext cx="1485900" cy="2238375"/>
    <pic>
      <nvPicPr>
        <cNvPr id="120" name="Image 120" descr="Picture"/>
        <cNvPicPr/>
      </nvPicPr>
      <blipFill>
        <a:blip cstate="print" r:embed="rId120"/>
        <a:stretch>
          <a:fillRect/>
        </a:stretch>
      </blipFill>
      <spPr>
        <a:prstGeom prst="rect"/>
      </spPr>
    </pic>
    <clientData/>
  </oneCellAnchor>
  <oneCellAnchor>
    <from>
      <col>1</col>
      <colOff>0</colOff>
      <row>64</row>
      <rowOff>0</rowOff>
    </from>
    <ext cx="1704975" cy="2371725"/>
    <pic>
      <nvPicPr>
        <cNvPr id="121" name="Image 121" descr="Picture"/>
        <cNvPicPr/>
      </nvPicPr>
      <blipFill>
        <a:blip cstate="print" r:embed="rId121"/>
        <a:stretch>
          <a:fillRect/>
        </a:stretch>
      </blipFill>
      <spPr>
        <a:prstGeom prst="rect"/>
      </spPr>
    </pic>
    <clientData/>
  </oneCellAnchor>
  <oneCellAnchor>
    <from>
      <col>2</col>
      <colOff>0</colOff>
      <row>64</row>
      <rowOff>0</rowOff>
    </from>
    <ext cx="1485900" cy="2238375"/>
    <pic>
      <nvPicPr>
        <cNvPr id="122" name="Image 122" descr="Picture"/>
        <cNvPicPr/>
      </nvPicPr>
      <blipFill>
        <a:blip cstate="print" r:embed="rId122"/>
        <a:stretch>
          <a:fillRect/>
        </a:stretch>
      </blipFill>
      <spPr>
        <a:prstGeom prst="rect"/>
      </spPr>
    </pic>
    <clientData/>
  </oneCellAnchor>
  <oneCellAnchor>
    <from>
      <col>1</col>
      <colOff>0</colOff>
      <row>65</row>
      <rowOff>0</rowOff>
    </from>
    <ext cx="1704975" cy="2371725"/>
    <pic>
      <nvPicPr>
        <cNvPr id="123" name="Image 123" descr="Picture"/>
        <cNvPicPr/>
      </nvPicPr>
      <blipFill>
        <a:blip cstate="print" r:embed="rId123"/>
        <a:stretch>
          <a:fillRect/>
        </a:stretch>
      </blipFill>
      <spPr>
        <a:prstGeom prst="rect"/>
      </spPr>
    </pic>
    <clientData/>
  </oneCellAnchor>
  <oneCellAnchor>
    <from>
      <col>2</col>
      <colOff>0</colOff>
      <row>65</row>
      <rowOff>0</rowOff>
    </from>
    <ext cx="1485900" cy="2238375"/>
    <pic>
      <nvPicPr>
        <cNvPr id="124" name="Image 124" descr="Picture"/>
        <cNvPicPr/>
      </nvPicPr>
      <blipFill>
        <a:blip cstate="print" r:embed="rId124"/>
        <a:stretch>
          <a:fillRect/>
        </a:stretch>
      </blipFill>
      <spPr>
        <a:prstGeom prst="rect"/>
      </spPr>
    </pic>
    <clientData/>
  </oneCellAnchor>
  <oneCellAnchor>
    <from>
      <col>1</col>
      <colOff>0</colOff>
      <row>66</row>
      <rowOff>0</rowOff>
    </from>
    <ext cx="1704975" cy="2371725"/>
    <pic>
      <nvPicPr>
        <cNvPr id="125" name="Image 125" descr="Picture"/>
        <cNvPicPr/>
      </nvPicPr>
      <blipFill>
        <a:blip cstate="print" r:embed="rId125"/>
        <a:stretch>
          <a:fillRect/>
        </a:stretch>
      </blipFill>
      <spPr>
        <a:prstGeom prst="rect"/>
      </spPr>
    </pic>
    <clientData/>
  </oneCellAnchor>
  <oneCellAnchor>
    <from>
      <col>2</col>
      <colOff>0</colOff>
      <row>66</row>
      <rowOff>0</rowOff>
    </from>
    <ext cx="1485900" cy="2238375"/>
    <pic>
      <nvPicPr>
        <cNvPr id="126" name="Image 126" descr="Picture"/>
        <cNvPicPr/>
      </nvPicPr>
      <blipFill>
        <a:blip cstate="print" r:embed="rId126"/>
        <a:stretch>
          <a:fillRect/>
        </a:stretch>
      </blipFill>
      <spPr>
        <a:prstGeom prst="rect"/>
      </spPr>
    </pic>
    <clientData/>
  </oneCellAnchor>
  <oneCellAnchor>
    <from>
      <col>1</col>
      <colOff>0</colOff>
      <row>67</row>
      <rowOff>0</rowOff>
    </from>
    <ext cx="1704975" cy="2371725"/>
    <pic>
      <nvPicPr>
        <cNvPr id="127" name="Image 127" descr="Picture"/>
        <cNvPicPr/>
      </nvPicPr>
      <blipFill>
        <a:blip cstate="print" r:embed="rId127"/>
        <a:stretch>
          <a:fillRect/>
        </a:stretch>
      </blipFill>
      <spPr>
        <a:prstGeom prst="rect"/>
      </spPr>
    </pic>
    <clientData/>
  </oneCellAnchor>
  <oneCellAnchor>
    <from>
      <col>2</col>
      <colOff>0</colOff>
      <row>67</row>
      <rowOff>0</rowOff>
    </from>
    <ext cx="1247775" cy="2238375"/>
    <pic>
      <nvPicPr>
        <cNvPr id="128" name="Image 128" descr="Picture"/>
        <cNvPicPr/>
      </nvPicPr>
      <blipFill>
        <a:blip cstate="print" r:embed="rId128"/>
        <a:stretch>
          <a:fillRect/>
        </a:stretch>
      </blipFill>
      <spPr>
        <a:prstGeom prst="rect"/>
      </spPr>
    </pic>
    <clientData/>
  </oneCellAnchor>
  <oneCellAnchor>
    <from>
      <col>1</col>
      <colOff>0</colOff>
      <row>68</row>
      <rowOff>0</rowOff>
    </from>
    <ext cx="1704975" cy="2371725"/>
    <pic>
      <nvPicPr>
        <cNvPr id="129" name="Image 129" descr="Picture"/>
        <cNvPicPr/>
      </nvPicPr>
      <blipFill>
        <a:blip cstate="print" r:embed="rId129"/>
        <a:stretch>
          <a:fillRect/>
        </a:stretch>
      </blipFill>
      <spPr>
        <a:prstGeom prst="rect"/>
      </spPr>
    </pic>
    <clientData/>
  </oneCellAnchor>
  <oneCellAnchor>
    <from>
      <col>2</col>
      <colOff>0</colOff>
      <row>68</row>
      <rowOff>0</rowOff>
    </from>
    <ext cx="1247775" cy="2238375"/>
    <pic>
      <nvPicPr>
        <cNvPr id="130" name="Image 130" descr="Picture"/>
        <cNvPicPr/>
      </nvPicPr>
      <blipFill>
        <a:blip cstate="print" r:embed="rId130"/>
        <a:stretch>
          <a:fillRect/>
        </a:stretch>
      </blipFill>
      <spPr>
        <a:prstGeom prst="rect"/>
      </spPr>
    </pic>
    <clientData/>
  </oneCellAnchor>
  <oneCellAnchor>
    <from>
      <col>1</col>
      <colOff>0</colOff>
      <row>69</row>
      <rowOff>0</rowOff>
    </from>
    <ext cx="1704975" cy="2371725"/>
    <pic>
      <nvPicPr>
        <cNvPr id="131" name="Image 131" descr="Picture"/>
        <cNvPicPr/>
      </nvPicPr>
      <blipFill>
        <a:blip cstate="print" r:embed="rId131"/>
        <a:stretch>
          <a:fillRect/>
        </a:stretch>
      </blipFill>
      <spPr>
        <a:prstGeom prst="rect"/>
      </spPr>
    </pic>
    <clientData/>
  </oneCellAnchor>
  <oneCellAnchor>
    <from>
      <col>2</col>
      <colOff>0</colOff>
      <row>69</row>
      <rowOff>0</rowOff>
    </from>
    <ext cx="1247775" cy="2238375"/>
    <pic>
      <nvPicPr>
        <cNvPr id="132" name="Image 132" descr="Picture"/>
        <cNvPicPr/>
      </nvPicPr>
      <blipFill>
        <a:blip cstate="print" r:embed="rId132"/>
        <a:stretch>
          <a:fillRect/>
        </a:stretch>
      </blipFill>
      <spPr>
        <a:prstGeom prst="rect"/>
      </spPr>
    </pic>
    <clientData/>
  </oneCellAnchor>
  <oneCellAnchor>
    <from>
      <col>1</col>
      <colOff>0</colOff>
      <row>70</row>
      <rowOff>0</rowOff>
    </from>
    <ext cx="1704975" cy="2371725"/>
    <pic>
      <nvPicPr>
        <cNvPr id="133" name="Image 133" descr="Picture"/>
        <cNvPicPr/>
      </nvPicPr>
      <blipFill>
        <a:blip cstate="print" r:embed="rId133"/>
        <a:stretch>
          <a:fillRect/>
        </a:stretch>
      </blipFill>
      <spPr>
        <a:prstGeom prst="rect"/>
      </spPr>
    </pic>
    <clientData/>
  </oneCellAnchor>
  <oneCellAnchor>
    <from>
      <col>2</col>
      <colOff>0</colOff>
      <row>70</row>
      <rowOff>0</rowOff>
    </from>
    <ext cx="1485900" cy="2238375"/>
    <pic>
      <nvPicPr>
        <cNvPr id="134" name="Image 134" descr="Picture"/>
        <cNvPicPr/>
      </nvPicPr>
      <blipFill>
        <a:blip cstate="print" r:embed="rId134"/>
        <a:stretch>
          <a:fillRect/>
        </a:stretch>
      </blipFill>
      <spPr>
        <a:prstGeom prst="rect"/>
      </spPr>
    </pic>
    <clientData/>
  </oneCellAnchor>
  <oneCellAnchor>
    <from>
      <col>1</col>
      <colOff>0</colOff>
      <row>71</row>
      <rowOff>0</rowOff>
    </from>
    <ext cx="1704975" cy="2371725"/>
    <pic>
      <nvPicPr>
        <cNvPr id="135" name="Image 135" descr="Picture"/>
        <cNvPicPr/>
      </nvPicPr>
      <blipFill>
        <a:blip cstate="print" r:embed="rId135"/>
        <a:stretch>
          <a:fillRect/>
        </a:stretch>
      </blipFill>
      <spPr>
        <a:prstGeom prst="rect"/>
      </spPr>
    </pic>
    <clientData/>
  </oneCellAnchor>
  <oneCellAnchor>
    <from>
      <col>2</col>
      <colOff>0</colOff>
      <row>71</row>
      <rowOff>0</rowOff>
    </from>
    <ext cx="1485900" cy="2238375"/>
    <pic>
      <nvPicPr>
        <cNvPr id="136" name="Image 136" descr="Picture"/>
        <cNvPicPr/>
      </nvPicPr>
      <blipFill>
        <a:blip cstate="print" r:embed="rId136"/>
        <a:stretch>
          <a:fillRect/>
        </a:stretch>
      </blipFill>
      <spPr>
        <a:prstGeom prst="rect"/>
      </spPr>
    </pic>
    <clientData/>
  </oneCellAnchor>
  <oneCellAnchor>
    <from>
      <col>1</col>
      <colOff>0</colOff>
      <row>72</row>
      <rowOff>0</rowOff>
    </from>
    <ext cx="1704975" cy="2371725"/>
    <pic>
      <nvPicPr>
        <cNvPr id="137" name="Image 137" descr="Picture"/>
        <cNvPicPr/>
      </nvPicPr>
      <blipFill>
        <a:blip cstate="print" r:embed="rId137"/>
        <a:stretch>
          <a:fillRect/>
        </a:stretch>
      </blipFill>
      <spPr>
        <a:prstGeom prst="rect"/>
      </spPr>
    </pic>
    <clientData/>
  </oneCellAnchor>
  <oneCellAnchor>
    <from>
      <col>2</col>
      <colOff>0</colOff>
      <row>72</row>
      <rowOff>0</rowOff>
    </from>
    <ext cx="1485900" cy="2238375"/>
    <pic>
      <nvPicPr>
        <cNvPr id="138" name="Image 138" descr="Picture"/>
        <cNvPicPr/>
      </nvPicPr>
      <blipFill>
        <a:blip cstate="print" r:embed="rId138"/>
        <a:stretch>
          <a:fillRect/>
        </a:stretch>
      </blipFill>
      <spPr>
        <a:prstGeom prst="rect"/>
      </spPr>
    </pic>
    <clientData/>
  </oneCellAnchor>
  <oneCellAnchor>
    <from>
      <col>1</col>
      <colOff>0</colOff>
      <row>73</row>
      <rowOff>0</rowOff>
    </from>
    <ext cx="1704975" cy="2371725"/>
    <pic>
      <nvPicPr>
        <cNvPr id="139" name="Image 139" descr="Picture"/>
        <cNvPicPr/>
      </nvPicPr>
      <blipFill>
        <a:blip cstate="print" r:embed="rId139"/>
        <a:stretch>
          <a:fillRect/>
        </a:stretch>
      </blipFill>
      <spPr>
        <a:prstGeom prst="rect"/>
      </spPr>
    </pic>
    <clientData/>
  </oneCellAnchor>
  <oneCellAnchor>
    <from>
      <col>2</col>
      <colOff>0</colOff>
      <row>73</row>
      <rowOff>0</rowOff>
    </from>
    <ext cx="1247775" cy="2238375"/>
    <pic>
      <nvPicPr>
        <cNvPr id="140" name="Image 140" descr="Picture"/>
        <cNvPicPr/>
      </nvPicPr>
      <blipFill>
        <a:blip cstate="print" r:embed="rId140"/>
        <a:stretch>
          <a:fillRect/>
        </a:stretch>
      </blipFill>
      <spPr>
        <a:prstGeom prst="rect"/>
      </spPr>
    </pic>
    <clientData/>
  </oneCellAnchor>
  <oneCellAnchor>
    <from>
      <col>1</col>
      <colOff>0</colOff>
      <row>74</row>
      <rowOff>0</rowOff>
    </from>
    <ext cx="1704975" cy="2371725"/>
    <pic>
      <nvPicPr>
        <cNvPr id="141" name="Image 141" descr="Picture"/>
        <cNvPicPr/>
      </nvPicPr>
      <blipFill>
        <a:blip cstate="print" r:embed="rId141"/>
        <a:stretch>
          <a:fillRect/>
        </a:stretch>
      </blipFill>
      <spPr>
        <a:prstGeom prst="rect"/>
      </spPr>
    </pic>
    <clientData/>
  </oneCellAnchor>
  <oneCellAnchor>
    <from>
      <col>2</col>
      <colOff>0</colOff>
      <row>74</row>
      <rowOff>0</rowOff>
    </from>
    <ext cx="1247775" cy="2238375"/>
    <pic>
      <nvPicPr>
        <cNvPr id="142" name="Image 142" descr="Picture"/>
        <cNvPicPr/>
      </nvPicPr>
      <blipFill>
        <a:blip cstate="print" r:embed="rId142"/>
        <a:stretch>
          <a:fillRect/>
        </a:stretch>
      </blipFill>
      <spPr>
        <a:prstGeom prst="rect"/>
      </spPr>
    </pic>
    <clientData/>
  </oneCellAnchor>
  <oneCellAnchor>
    <from>
      <col>1</col>
      <colOff>0</colOff>
      <row>75</row>
      <rowOff>0</rowOff>
    </from>
    <ext cx="1704975" cy="2371725"/>
    <pic>
      <nvPicPr>
        <cNvPr id="143" name="Image 143" descr="Picture"/>
        <cNvPicPr/>
      </nvPicPr>
      <blipFill>
        <a:blip cstate="print" r:embed="rId143"/>
        <a:stretch>
          <a:fillRect/>
        </a:stretch>
      </blipFill>
      <spPr>
        <a:prstGeom prst="rect"/>
      </spPr>
    </pic>
    <clientData/>
  </oneCellAnchor>
  <oneCellAnchor>
    <from>
      <col>2</col>
      <colOff>0</colOff>
      <row>75</row>
      <rowOff>0</rowOff>
    </from>
    <ext cx="1485900" cy="2238375"/>
    <pic>
      <nvPicPr>
        <cNvPr id="144" name="Image 144" descr="Picture"/>
        <cNvPicPr/>
      </nvPicPr>
      <blipFill>
        <a:blip cstate="print" r:embed="rId144"/>
        <a:stretch>
          <a:fillRect/>
        </a:stretch>
      </blipFill>
      <spPr>
        <a:prstGeom prst="rect"/>
      </spPr>
    </pic>
    <clientData/>
  </oneCellAnchor>
  <oneCellAnchor>
    <from>
      <col>1</col>
      <colOff>0</colOff>
      <row>76</row>
      <rowOff>0</rowOff>
    </from>
    <ext cx="1704975" cy="2371725"/>
    <pic>
      <nvPicPr>
        <cNvPr id="145" name="Image 145" descr="Picture"/>
        <cNvPicPr/>
      </nvPicPr>
      <blipFill>
        <a:blip cstate="print" r:embed="rId145"/>
        <a:stretch>
          <a:fillRect/>
        </a:stretch>
      </blipFill>
      <spPr>
        <a:prstGeom prst="rect"/>
      </spPr>
    </pic>
    <clientData/>
  </oneCellAnchor>
  <oneCellAnchor>
    <from>
      <col>2</col>
      <colOff>0</colOff>
      <row>76</row>
      <rowOff>0</rowOff>
    </from>
    <ext cx="1485900" cy="2238375"/>
    <pic>
      <nvPicPr>
        <cNvPr id="146" name="Image 146" descr="Picture"/>
        <cNvPicPr/>
      </nvPicPr>
      <blipFill>
        <a:blip cstate="print" r:embed="rId146"/>
        <a:stretch>
          <a:fillRect/>
        </a:stretch>
      </blipFill>
      <spPr>
        <a:prstGeom prst="rect"/>
      </spPr>
    </pic>
    <clientData/>
  </oneCellAnchor>
  <oneCellAnchor>
    <from>
      <col>1</col>
      <colOff>0</colOff>
      <row>77</row>
      <rowOff>0</rowOff>
    </from>
    <ext cx="1704975" cy="2371725"/>
    <pic>
      <nvPicPr>
        <cNvPr id="147" name="Image 147" descr="Picture"/>
        <cNvPicPr/>
      </nvPicPr>
      <blipFill>
        <a:blip cstate="print" r:embed="rId147"/>
        <a:stretch>
          <a:fillRect/>
        </a:stretch>
      </blipFill>
      <spPr>
        <a:prstGeom prst="rect"/>
      </spPr>
    </pic>
    <clientData/>
  </oneCellAnchor>
  <oneCellAnchor>
    <from>
      <col>2</col>
      <colOff>0</colOff>
      <row>77</row>
      <rowOff>0</rowOff>
    </from>
    <ext cx="1485900" cy="2238375"/>
    <pic>
      <nvPicPr>
        <cNvPr id="148" name="Image 148" descr="Picture"/>
        <cNvPicPr/>
      </nvPicPr>
      <blipFill>
        <a:blip cstate="print" r:embed="rId148"/>
        <a:stretch>
          <a:fillRect/>
        </a:stretch>
      </blipFill>
      <spPr>
        <a:prstGeom prst="rect"/>
      </spPr>
    </pic>
    <clientData/>
  </oneCellAnchor>
  <oneCellAnchor>
    <from>
      <col>1</col>
      <colOff>0</colOff>
      <row>78</row>
      <rowOff>0</rowOff>
    </from>
    <ext cx="1704975" cy="2371725"/>
    <pic>
      <nvPicPr>
        <cNvPr id="149" name="Image 149" descr="Picture"/>
        <cNvPicPr/>
      </nvPicPr>
      <blipFill>
        <a:blip cstate="print" r:embed="rId149"/>
        <a:stretch>
          <a:fillRect/>
        </a:stretch>
      </blipFill>
      <spPr>
        <a:prstGeom prst="rect"/>
      </spPr>
    </pic>
    <clientData/>
  </oneCellAnchor>
  <oneCellAnchor>
    <from>
      <col>2</col>
      <colOff>0</colOff>
      <row>78</row>
      <rowOff>0</rowOff>
    </from>
    <ext cx="1485900" cy="2238375"/>
    <pic>
      <nvPicPr>
        <cNvPr id="150" name="Image 150" descr="Picture"/>
        <cNvPicPr/>
      </nvPicPr>
      <blipFill>
        <a:blip cstate="print" r:embed="rId150"/>
        <a:stretch>
          <a:fillRect/>
        </a:stretch>
      </blipFill>
      <spPr>
        <a:prstGeom prst="rect"/>
      </spPr>
    </pic>
    <clientData/>
  </oneCellAnchor>
  <oneCellAnchor>
    <from>
      <col>1</col>
      <colOff>0</colOff>
      <row>79</row>
      <rowOff>0</rowOff>
    </from>
    <ext cx="1704975" cy="2371725"/>
    <pic>
      <nvPicPr>
        <cNvPr id="151" name="Image 151" descr="Picture"/>
        <cNvPicPr/>
      </nvPicPr>
      <blipFill>
        <a:blip cstate="print" r:embed="rId151"/>
        <a:stretch>
          <a:fillRect/>
        </a:stretch>
      </blipFill>
      <spPr>
        <a:prstGeom prst="rect"/>
      </spPr>
    </pic>
    <clientData/>
  </oneCellAnchor>
  <oneCellAnchor>
    <from>
      <col>2</col>
      <colOff>0</colOff>
      <row>79</row>
      <rowOff>0</rowOff>
    </from>
    <ext cx="1485900" cy="2238375"/>
    <pic>
      <nvPicPr>
        <cNvPr id="152" name="Image 152" descr="Picture"/>
        <cNvPicPr/>
      </nvPicPr>
      <blipFill>
        <a:blip cstate="print" r:embed="rId152"/>
        <a:stretch>
          <a:fillRect/>
        </a:stretch>
      </blipFill>
      <spPr>
        <a:prstGeom prst="rect"/>
      </spPr>
    </pic>
    <clientData/>
  </oneCellAnchor>
  <oneCellAnchor>
    <from>
      <col>1</col>
      <colOff>0</colOff>
      <row>80</row>
      <rowOff>0</rowOff>
    </from>
    <ext cx="1704975" cy="2371725"/>
    <pic>
      <nvPicPr>
        <cNvPr id="153" name="Image 153" descr="Picture"/>
        <cNvPicPr/>
      </nvPicPr>
      <blipFill>
        <a:blip cstate="print" r:embed="rId153"/>
        <a:stretch>
          <a:fillRect/>
        </a:stretch>
      </blipFill>
      <spPr>
        <a:prstGeom prst="rect"/>
      </spPr>
    </pic>
    <clientData/>
  </oneCellAnchor>
  <oneCellAnchor>
    <from>
      <col>2</col>
      <colOff>0</colOff>
      <row>80</row>
      <rowOff>0</rowOff>
    </from>
    <ext cx="1485900" cy="2238375"/>
    <pic>
      <nvPicPr>
        <cNvPr id="154" name="Image 154" descr="Picture"/>
        <cNvPicPr/>
      </nvPicPr>
      <blipFill>
        <a:blip cstate="print" r:embed="rId154"/>
        <a:stretch>
          <a:fillRect/>
        </a:stretch>
      </blipFill>
      <spPr>
        <a:prstGeom prst="rect"/>
      </spPr>
    </pic>
    <clientData/>
  </oneCellAnchor>
  <oneCellAnchor>
    <from>
      <col>1</col>
      <colOff>0</colOff>
      <row>81</row>
      <rowOff>0</rowOff>
    </from>
    <ext cx="1704975" cy="2371725"/>
    <pic>
      <nvPicPr>
        <cNvPr id="155" name="Image 155" descr="Picture"/>
        <cNvPicPr/>
      </nvPicPr>
      <blipFill>
        <a:blip cstate="print" r:embed="rId155"/>
        <a:stretch>
          <a:fillRect/>
        </a:stretch>
      </blipFill>
      <spPr>
        <a:prstGeom prst="rect"/>
      </spPr>
    </pic>
    <clientData/>
  </oneCellAnchor>
  <oneCellAnchor>
    <from>
      <col>2</col>
      <colOff>0</colOff>
      <row>81</row>
      <rowOff>0</rowOff>
    </from>
    <ext cx="1485900" cy="2238375"/>
    <pic>
      <nvPicPr>
        <cNvPr id="156" name="Image 156" descr="Picture"/>
        <cNvPicPr/>
      </nvPicPr>
      <blipFill>
        <a:blip cstate="print" r:embed="rId156"/>
        <a:stretch>
          <a:fillRect/>
        </a:stretch>
      </blipFill>
      <spPr>
        <a:prstGeom prst="rect"/>
      </spPr>
    </pic>
    <clientData/>
  </oneCellAnchor>
  <oneCellAnchor>
    <from>
      <col>1</col>
      <colOff>0</colOff>
      <row>82</row>
      <rowOff>0</rowOff>
    </from>
    <ext cx="1704975" cy="2371725"/>
    <pic>
      <nvPicPr>
        <cNvPr id="157" name="Image 157" descr="Picture"/>
        <cNvPicPr/>
      </nvPicPr>
      <blipFill>
        <a:blip cstate="print" r:embed="rId157"/>
        <a:stretch>
          <a:fillRect/>
        </a:stretch>
      </blipFill>
      <spPr>
        <a:prstGeom prst="rect"/>
      </spPr>
    </pic>
    <clientData/>
  </oneCellAnchor>
  <oneCellAnchor>
    <from>
      <col>2</col>
      <colOff>0</colOff>
      <row>82</row>
      <rowOff>0</rowOff>
    </from>
    <ext cx="1247775" cy="2238375"/>
    <pic>
      <nvPicPr>
        <cNvPr id="158" name="Image 158" descr="Picture"/>
        <cNvPicPr/>
      </nvPicPr>
      <blipFill>
        <a:blip cstate="print" r:embed="rId158"/>
        <a:stretch>
          <a:fillRect/>
        </a:stretch>
      </blipFill>
      <spPr>
        <a:prstGeom prst="rect"/>
      </spPr>
    </pic>
    <clientData/>
  </oneCellAnchor>
  <oneCellAnchor>
    <from>
      <col>1</col>
      <colOff>0</colOff>
      <row>83</row>
      <rowOff>0</rowOff>
    </from>
    <ext cx="1704975" cy="2371725"/>
    <pic>
      <nvPicPr>
        <cNvPr id="159" name="Image 159" descr="Picture"/>
        <cNvPicPr/>
      </nvPicPr>
      <blipFill>
        <a:blip cstate="print" r:embed="rId159"/>
        <a:stretch>
          <a:fillRect/>
        </a:stretch>
      </blipFill>
      <spPr>
        <a:prstGeom prst="rect"/>
      </spPr>
    </pic>
    <clientData/>
  </oneCellAnchor>
  <oneCellAnchor>
    <from>
      <col>2</col>
      <colOff>0</colOff>
      <row>83</row>
      <rowOff>0</rowOff>
    </from>
    <ext cx="1485900" cy="2238375"/>
    <pic>
      <nvPicPr>
        <cNvPr id="160" name="Image 160" descr="Picture"/>
        <cNvPicPr/>
      </nvPicPr>
      <blipFill>
        <a:blip cstate="print" r:embed="rId160"/>
        <a:stretch>
          <a:fillRect/>
        </a:stretch>
      </blipFill>
      <spPr>
        <a:prstGeom prst="rect"/>
      </spPr>
    </pic>
    <clientData/>
  </oneCellAnchor>
  <oneCellAnchor>
    <from>
      <col>1</col>
      <colOff>0</colOff>
      <row>84</row>
      <rowOff>0</rowOff>
    </from>
    <ext cx="1704975" cy="2371725"/>
    <pic>
      <nvPicPr>
        <cNvPr id="161" name="Image 161" descr="Picture"/>
        <cNvPicPr/>
      </nvPicPr>
      <blipFill>
        <a:blip cstate="print" r:embed="rId161"/>
        <a:stretch>
          <a:fillRect/>
        </a:stretch>
      </blipFill>
      <spPr>
        <a:prstGeom prst="rect"/>
      </spPr>
    </pic>
    <clientData/>
  </oneCellAnchor>
  <oneCellAnchor>
    <from>
      <col>2</col>
      <colOff>0</colOff>
      <row>84</row>
      <rowOff>0</rowOff>
    </from>
    <ext cx="1485900" cy="2238375"/>
    <pic>
      <nvPicPr>
        <cNvPr id="162" name="Image 162" descr="Picture"/>
        <cNvPicPr/>
      </nvPicPr>
      <blipFill>
        <a:blip cstate="print" r:embed="rId162"/>
        <a:stretch>
          <a:fillRect/>
        </a:stretch>
      </blipFill>
      <spPr>
        <a:prstGeom prst="rect"/>
      </spPr>
    </pic>
    <clientData/>
  </oneCellAnchor>
  <oneCellAnchor>
    <from>
      <col>1</col>
      <colOff>0</colOff>
      <row>85</row>
      <rowOff>0</rowOff>
    </from>
    <ext cx="1704975" cy="2371725"/>
    <pic>
      <nvPicPr>
        <cNvPr id="163" name="Image 163" descr="Picture"/>
        <cNvPicPr/>
      </nvPicPr>
      <blipFill>
        <a:blip cstate="print" r:embed="rId163"/>
        <a:stretch>
          <a:fillRect/>
        </a:stretch>
      </blipFill>
      <spPr>
        <a:prstGeom prst="rect"/>
      </spPr>
    </pic>
    <clientData/>
  </oneCellAnchor>
  <oneCellAnchor>
    <from>
      <col>2</col>
      <colOff>0</colOff>
      <row>85</row>
      <rowOff>0</rowOff>
    </from>
    <ext cx="1485900" cy="2238375"/>
    <pic>
      <nvPicPr>
        <cNvPr id="164" name="Image 164" descr="Picture"/>
        <cNvPicPr/>
      </nvPicPr>
      <blipFill>
        <a:blip cstate="print" r:embed="rId164"/>
        <a:stretch>
          <a:fillRect/>
        </a:stretch>
      </blipFill>
      <spPr>
        <a:prstGeom prst="rect"/>
      </spPr>
    </pic>
    <clientData/>
  </oneCellAnchor>
  <oneCellAnchor>
    <from>
      <col>1</col>
      <colOff>0</colOff>
      <row>86</row>
      <rowOff>0</rowOff>
    </from>
    <ext cx="1704975" cy="2371725"/>
    <pic>
      <nvPicPr>
        <cNvPr id="165" name="Image 165" descr="Picture"/>
        <cNvPicPr/>
      </nvPicPr>
      <blipFill>
        <a:blip cstate="print" r:embed="rId165"/>
        <a:stretch>
          <a:fillRect/>
        </a:stretch>
      </blipFill>
      <spPr>
        <a:prstGeom prst="rect"/>
      </spPr>
    </pic>
    <clientData/>
  </oneCellAnchor>
  <oneCellAnchor>
    <from>
      <col>2</col>
      <colOff>0</colOff>
      <row>86</row>
      <rowOff>0</rowOff>
    </from>
    <ext cx="1247775" cy="2238375"/>
    <pic>
      <nvPicPr>
        <cNvPr id="166" name="Image 166" descr="Picture"/>
        <cNvPicPr/>
      </nvPicPr>
      <blipFill>
        <a:blip cstate="print" r:embed="rId166"/>
        <a:stretch>
          <a:fillRect/>
        </a:stretch>
      </blipFill>
      <spPr>
        <a:prstGeom prst="rect"/>
      </spPr>
    </pic>
    <clientData/>
  </oneCellAnchor>
  <oneCellAnchor>
    <from>
      <col>1</col>
      <colOff>0</colOff>
      <row>87</row>
      <rowOff>0</rowOff>
    </from>
    <ext cx="1704975" cy="2371725"/>
    <pic>
      <nvPicPr>
        <cNvPr id="167" name="Image 167" descr="Picture"/>
        <cNvPicPr/>
      </nvPicPr>
      <blipFill>
        <a:blip cstate="print" r:embed="rId167"/>
        <a:stretch>
          <a:fillRect/>
        </a:stretch>
      </blipFill>
      <spPr>
        <a:prstGeom prst="rect"/>
      </spPr>
    </pic>
    <clientData/>
  </oneCellAnchor>
  <oneCellAnchor>
    <from>
      <col>2</col>
      <colOff>0</colOff>
      <row>87</row>
      <rowOff>0</rowOff>
    </from>
    <ext cx="1247775" cy="2238375"/>
    <pic>
      <nvPicPr>
        <cNvPr id="168" name="Image 168" descr="Picture"/>
        <cNvPicPr/>
      </nvPicPr>
      <blipFill>
        <a:blip cstate="print" r:embed="rId168"/>
        <a:stretch>
          <a:fillRect/>
        </a:stretch>
      </blipFill>
      <spPr>
        <a:prstGeom prst="rect"/>
      </spPr>
    </pic>
    <clientData/>
  </oneCellAnchor>
  <oneCellAnchor>
    <from>
      <col>1</col>
      <colOff>0</colOff>
      <row>88</row>
      <rowOff>0</rowOff>
    </from>
    <ext cx="1704975" cy="2371725"/>
    <pic>
      <nvPicPr>
        <cNvPr id="169" name="Image 169" descr="Picture"/>
        <cNvPicPr/>
      </nvPicPr>
      <blipFill>
        <a:blip cstate="print" r:embed="rId169"/>
        <a:stretch>
          <a:fillRect/>
        </a:stretch>
      </blipFill>
      <spPr>
        <a:prstGeom prst="rect"/>
      </spPr>
    </pic>
    <clientData/>
  </oneCellAnchor>
  <oneCellAnchor>
    <from>
      <col>2</col>
      <colOff>0</colOff>
      <row>88</row>
      <rowOff>0</rowOff>
    </from>
    <ext cx="1485900" cy="2238375"/>
    <pic>
      <nvPicPr>
        <cNvPr id="170" name="Image 170" descr="Picture"/>
        <cNvPicPr/>
      </nvPicPr>
      <blipFill>
        <a:blip cstate="print" r:embed="rId170"/>
        <a:stretch>
          <a:fillRect/>
        </a:stretch>
      </blipFill>
      <spPr>
        <a:prstGeom prst="rect"/>
      </spPr>
    </pic>
    <clientData/>
  </oneCellAnchor>
  <oneCellAnchor>
    <from>
      <col>1</col>
      <colOff>0</colOff>
      <row>89</row>
      <rowOff>0</rowOff>
    </from>
    <ext cx="1704975" cy="2371725"/>
    <pic>
      <nvPicPr>
        <cNvPr id="171" name="Image 171" descr="Picture"/>
        <cNvPicPr/>
      </nvPicPr>
      <blipFill>
        <a:blip cstate="print" r:embed="rId171"/>
        <a:stretch>
          <a:fillRect/>
        </a:stretch>
      </blipFill>
      <spPr>
        <a:prstGeom prst="rect"/>
      </spPr>
    </pic>
    <clientData/>
  </oneCellAnchor>
  <oneCellAnchor>
    <from>
      <col>2</col>
      <colOff>0</colOff>
      <row>89</row>
      <rowOff>0</rowOff>
    </from>
    <ext cx="1247775" cy="2238375"/>
    <pic>
      <nvPicPr>
        <cNvPr id="172" name="Image 172" descr="Picture"/>
        <cNvPicPr/>
      </nvPicPr>
      <blipFill>
        <a:blip cstate="print" r:embed="rId172"/>
        <a:stretch>
          <a:fillRect/>
        </a:stretch>
      </blipFill>
      <spPr>
        <a:prstGeom prst="rect"/>
      </spPr>
    </pic>
    <clientData/>
  </oneCellAnchor>
  <oneCellAnchor>
    <from>
      <col>1</col>
      <colOff>0</colOff>
      <row>90</row>
      <rowOff>0</rowOff>
    </from>
    <ext cx="1704975" cy="2371725"/>
    <pic>
      <nvPicPr>
        <cNvPr id="173" name="Image 173" descr="Picture"/>
        <cNvPicPr/>
      </nvPicPr>
      <blipFill>
        <a:blip cstate="print" r:embed="rId173"/>
        <a:stretch>
          <a:fillRect/>
        </a:stretch>
      </blipFill>
      <spPr>
        <a:prstGeom prst="rect"/>
      </spPr>
    </pic>
    <clientData/>
  </oneCellAnchor>
  <oneCellAnchor>
    <from>
      <col>2</col>
      <colOff>0</colOff>
      <row>90</row>
      <rowOff>0</rowOff>
    </from>
    <ext cx="1485900" cy="2238375"/>
    <pic>
      <nvPicPr>
        <cNvPr id="174" name="Image 174" descr="Picture"/>
        <cNvPicPr/>
      </nvPicPr>
      <blipFill>
        <a:blip cstate="print" r:embed="rId174"/>
        <a:stretch>
          <a:fillRect/>
        </a:stretch>
      </blipFill>
      <spPr>
        <a:prstGeom prst="rect"/>
      </spPr>
    </pic>
    <clientData/>
  </oneCellAnchor>
  <oneCellAnchor>
    <from>
      <col>1</col>
      <colOff>0</colOff>
      <row>91</row>
      <rowOff>0</rowOff>
    </from>
    <ext cx="1704975" cy="2371725"/>
    <pic>
      <nvPicPr>
        <cNvPr id="175" name="Image 175" descr="Picture"/>
        <cNvPicPr/>
      </nvPicPr>
      <blipFill>
        <a:blip cstate="print" r:embed="rId175"/>
        <a:stretch>
          <a:fillRect/>
        </a:stretch>
      </blipFill>
      <spPr>
        <a:prstGeom prst="rect"/>
      </spPr>
    </pic>
    <clientData/>
  </oneCellAnchor>
  <oneCellAnchor>
    <from>
      <col>2</col>
      <colOff>0</colOff>
      <row>91</row>
      <rowOff>0</rowOff>
    </from>
    <ext cx="1247775" cy="2238375"/>
    <pic>
      <nvPicPr>
        <cNvPr id="176" name="Image 176" descr="Picture"/>
        <cNvPicPr/>
      </nvPicPr>
      <blipFill>
        <a:blip cstate="print" r:embed="rId176"/>
        <a:stretch>
          <a:fillRect/>
        </a:stretch>
      </blipFill>
      <spPr>
        <a:prstGeom prst="rect"/>
      </spPr>
    </pic>
    <clientData/>
  </oneCellAnchor>
  <oneCellAnchor>
    <from>
      <col>1</col>
      <colOff>0</colOff>
      <row>92</row>
      <rowOff>0</rowOff>
    </from>
    <ext cx="1704975" cy="2371725"/>
    <pic>
      <nvPicPr>
        <cNvPr id="177" name="Image 177" descr="Picture"/>
        <cNvPicPr/>
      </nvPicPr>
      <blipFill>
        <a:blip cstate="print" r:embed="rId177"/>
        <a:stretch>
          <a:fillRect/>
        </a:stretch>
      </blipFill>
      <spPr>
        <a:prstGeom prst="rect"/>
      </spPr>
    </pic>
    <clientData/>
  </oneCellAnchor>
  <oneCellAnchor>
    <from>
      <col>2</col>
      <colOff>0</colOff>
      <row>92</row>
      <rowOff>0</rowOff>
    </from>
    <ext cx="1247775" cy="2238375"/>
    <pic>
      <nvPicPr>
        <cNvPr id="178" name="Image 178" descr="Picture"/>
        <cNvPicPr/>
      </nvPicPr>
      <blipFill>
        <a:blip cstate="print" r:embed="rId178"/>
        <a:stretch>
          <a:fillRect/>
        </a:stretch>
      </blipFill>
      <spPr>
        <a:prstGeom prst="rect"/>
      </spPr>
    </pic>
    <clientData/>
  </oneCellAnchor>
  <oneCellAnchor>
    <from>
      <col>1</col>
      <colOff>0</colOff>
      <row>93</row>
      <rowOff>0</rowOff>
    </from>
    <ext cx="1704975" cy="2371725"/>
    <pic>
      <nvPicPr>
        <cNvPr id="179" name="Image 179" descr="Picture"/>
        <cNvPicPr/>
      </nvPicPr>
      <blipFill>
        <a:blip cstate="print" r:embed="rId179"/>
        <a:stretch>
          <a:fillRect/>
        </a:stretch>
      </blipFill>
      <spPr>
        <a:prstGeom prst="rect"/>
      </spPr>
    </pic>
    <clientData/>
  </oneCellAnchor>
  <oneCellAnchor>
    <from>
      <col>2</col>
      <colOff>0</colOff>
      <row>93</row>
      <rowOff>0</rowOff>
    </from>
    <ext cx="2238375" cy="2238375"/>
    <pic>
      <nvPicPr>
        <cNvPr id="180" name="Image 180" descr="Picture"/>
        <cNvPicPr/>
      </nvPicPr>
      <blipFill>
        <a:blip cstate="print" r:embed="rId180"/>
        <a:stretch>
          <a:fillRect/>
        </a:stretch>
      </blipFill>
      <spPr>
        <a:prstGeom prst="rect"/>
      </spPr>
    </pic>
    <clientData/>
  </oneCellAnchor>
  <oneCellAnchor>
    <from>
      <col>1</col>
      <colOff>0</colOff>
      <row>94</row>
      <rowOff>0</rowOff>
    </from>
    <ext cx="1704975" cy="2371725"/>
    <pic>
      <nvPicPr>
        <cNvPr id="181" name="Image 181" descr="Picture"/>
        <cNvPicPr/>
      </nvPicPr>
      <blipFill>
        <a:blip cstate="print" r:embed="rId181"/>
        <a:stretch>
          <a:fillRect/>
        </a:stretch>
      </blipFill>
      <spPr>
        <a:prstGeom prst="rect"/>
      </spPr>
    </pic>
    <clientData/>
  </oneCellAnchor>
  <oneCellAnchor>
    <from>
      <col>2</col>
      <colOff>0</colOff>
      <row>94</row>
      <rowOff>0</rowOff>
    </from>
    <ext cx="2238375" cy="2238375"/>
    <pic>
      <nvPicPr>
        <cNvPr id="182" name="Image 182" descr="Picture"/>
        <cNvPicPr/>
      </nvPicPr>
      <blipFill>
        <a:blip cstate="print" r:embed="rId182"/>
        <a:stretch>
          <a:fillRect/>
        </a:stretch>
      </blipFill>
      <spPr>
        <a:prstGeom prst="rect"/>
      </spPr>
    </pic>
    <clientData/>
  </oneCellAnchor>
  <oneCellAnchor>
    <from>
      <col>1</col>
      <colOff>0</colOff>
      <row>95</row>
      <rowOff>0</rowOff>
    </from>
    <ext cx="1704975" cy="2371725"/>
    <pic>
      <nvPicPr>
        <cNvPr id="183" name="Image 183" descr="Picture"/>
        <cNvPicPr/>
      </nvPicPr>
      <blipFill>
        <a:blip cstate="print" r:embed="rId183"/>
        <a:stretch>
          <a:fillRect/>
        </a:stretch>
      </blipFill>
      <spPr>
        <a:prstGeom prst="rect"/>
      </spPr>
    </pic>
    <clientData/>
  </oneCellAnchor>
  <oneCellAnchor>
    <from>
      <col>2</col>
      <colOff>0</colOff>
      <row>95</row>
      <rowOff>0</rowOff>
    </from>
    <ext cx="2238375" cy="2238375"/>
    <pic>
      <nvPicPr>
        <cNvPr id="184" name="Image 184" descr="Picture"/>
        <cNvPicPr/>
      </nvPicPr>
      <blipFill>
        <a:blip cstate="print" r:embed="rId184"/>
        <a:stretch>
          <a:fillRect/>
        </a:stretch>
      </blipFill>
      <spPr>
        <a:prstGeom prst="rect"/>
      </spPr>
    </pic>
    <clientData/>
  </oneCellAnchor>
  <oneCellAnchor>
    <from>
      <col>1</col>
      <colOff>0</colOff>
      <row>96</row>
      <rowOff>0</rowOff>
    </from>
    <ext cx="1704975" cy="2371725"/>
    <pic>
      <nvPicPr>
        <cNvPr id="185" name="Image 185" descr="Picture"/>
        <cNvPicPr/>
      </nvPicPr>
      <blipFill>
        <a:blip cstate="print" r:embed="rId185"/>
        <a:stretch>
          <a:fillRect/>
        </a:stretch>
      </blipFill>
      <spPr>
        <a:prstGeom prst="rect"/>
      </spPr>
    </pic>
    <clientData/>
  </oneCellAnchor>
  <oneCellAnchor>
    <from>
      <col>2</col>
      <colOff>0</colOff>
      <row>96</row>
      <rowOff>0</rowOff>
    </from>
    <ext cx="2238375" cy="2238375"/>
    <pic>
      <nvPicPr>
        <cNvPr id="186" name="Image 186" descr="Picture"/>
        <cNvPicPr/>
      </nvPicPr>
      <blipFill>
        <a:blip cstate="print" r:embed="rId186"/>
        <a:stretch>
          <a:fillRect/>
        </a:stretch>
      </blipFill>
      <spPr>
        <a:prstGeom prst="rect"/>
      </spPr>
    </pic>
    <clientData/>
  </oneCellAnchor>
  <oneCellAnchor>
    <from>
      <col>1</col>
      <colOff>0</colOff>
      <row>97</row>
      <rowOff>0</rowOff>
    </from>
    <ext cx="1704975" cy="2371725"/>
    <pic>
      <nvPicPr>
        <cNvPr id="187" name="Image 187" descr="Picture"/>
        <cNvPicPr/>
      </nvPicPr>
      <blipFill>
        <a:blip cstate="print" r:embed="rId187"/>
        <a:stretch>
          <a:fillRect/>
        </a:stretch>
      </blipFill>
      <spPr>
        <a:prstGeom prst="rect"/>
      </spPr>
    </pic>
    <clientData/>
  </oneCellAnchor>
  <oneCellAnchor>
    <from>
      <col>2</col>
      <colOff>0</colOff>
      <row>97</row>
      <rowOff>0</rowOff>
    </from>
    <ext cx="2238375" cy="2238375"/>
    <pic>
      <nvPicPr>
        <cNvPr id="188" name="Image 188" descr="Picture"/>
        <cNvPicPr/>
      </nvPicPr>
      <blipFill>
        <a:blip cstate="print" r:embed="rId188"/>
        <a:stretch>
          <a:fillRect/>
        </a:stretch>
      </blipFill>
      <spPr>
        <a:prstGeom prst="rect"/>
      </spPr>
    </pic>
    <clientData/>
  </oneCellAnchor>
  <oneCellAnchor>
    <from>
      <col>1</col>
      <colOff>0</colOff>
      <row>98</row>
      <rowOff>0</rowOff>
    </from>
    <ext cx="1704975" cy="2371725"/>
    <pic>
      <nvPicPr>
        <cNvPr id="189" name="Image 189" descr="Picture"/>
        <cNvPicPr/>
      </nvPicPr>
      <blipFill>
        <a:blip cstate="print" r:embed="rId189"/>
        <a:stretch>
          <a:fillRect/>
        </a:stretch>
      </blipFill>
      <spPr>
        <a:prstGeom prst="rect"/>
      </spPr>
    </pic>
    <clientData/>
  </oneCellAnchor>
  <oneCellAnchor>
    <from>
      <col>2</col>
      <colOff>0</colOff>
      <row>98</row>
      <rowOff>0</rowOff>
    </from>
    <ext cx="2238375" cy="2238375"/>
    <pic>
      <nvPicPr>
        <cNvPr id="190" name="Image 190" descr="Picture"/>
        <cNvPicPr/>
      </nvPicPr>
      <blipFill>
        <a:blip cstate="print" r:embed="rId190"/>
        <a:stretch>
          <a:fillRect/>
        </a:stretch>
      </blipFill>
      <spPr>
        <a:prstGeom prst="rect"/>
      </spPr>
    </pic>
    <clientData/>
  </oneCellAnchor>
  <oneCellAnchor>
    <from>
      <col>1</col>
      <colOff>0</colOff>
      <row>99</row>
      <rowOff>0</rowOff>
    </from>
    <ext cx="1704975" cy="2371725"/>
    <pic>
      <nvPicPr>
        <cNvPr id="191" name="Image 191" descr="Picture"/>
        <cNvPicPr/>
      </nvPicPr>
      <blipFill>
        <a:blip cstate="print" r:embed="rId191"/>
        <a:stretch>
          <a:fillRect/>
        </a:stretch>
      </blipFill>
      <spPr>
        <a:prstGeom prst="rect"/>
      </spPr>
    </pic>
    <clientData/>
  </oneCellAnchor>
  <oneCellAnchor>
    <from>
      <col>2</col>
      <colOff>0</colOff>
      <row>99</row>
      <rowOff>0</rowOff>
    </from>
    <ext cx="2238375" cy="2238375"/>
    <pic>
      <nvPicPr>
        <cNvPr id="192" name="Image 192" descr="Picture"/>
        <cNvPicPr/>
      </nvPicPr>
      <blipFill>
        <a:blip cstate="print" r:embed="rId192"/>
        <a:stretch>
          <a:fillRect/>
        </a:stretch>
      </blipFill>
      <spPr>
        <a:prstGeom prst="rect"/>
      </spPr>
    </pic>
    <clientData/>
  </oneCellAnchor>
  <oneCellAnchor>
    <from>
      <col>1</col>
      <colOff>0</colOff>
      <row>100</row>
      <rowOff>0</rowOff>
    </from>
    <ext cx="1704975" cy="2371725"/>
    <pic>
      <nvPicPr>
        <cNvPr id="193" name="Image 193" descr="Picture"/>
        <cNvPicPr/>
      </nvPicPr>
      <blipFill>
        <a:blip cstate="print" r:embed="rId193"/>
        <a:stretch>
          <a:fillRect/>
        </a:stretch>
      </blipFill>
      <spPr>
        <a:prstGeom prst="rect"/>
      </spPr>
    </pic>
    <clientData/>
  </oneCellAnchor>
  <oneCellAnchor>
    <from>
      <col>2</col>
      <colOff>0</colOff>
      <row>100</row>
      <rowOff>0</rowOff>
    </from>
    <ext cx="2238375" cy="2238375"/>
    <pic>
      <nvPicPr>
        <cNvPr id="194" name="Image 194" descr="Picture"/>
        <cNvPicPr/>
      </nvPicPr>
      <blipFill>
        <a:blip cstate="print" r:embed="rId194"/>
        <a:stretch>
          <a:fillRect/>
        </a:stretch>
      </blipFill>
      <spPr>
        <a:prstGeom prst="rect"/>
      </spPr>
    </pic>
    <clientData/>
  </oneCellAnchor>
  <oneCellAnchor>
    <from>
      <col>1</col>
      <colOff>0</colOff>
      <row>101</row>
      <rowOff>0</rowOff>
    </from>
    <ext cx="1704975" cy="2371725"/>
    <pic>
      <nvPicPr>
        <cNvPr id="195" name="Image 195" descr="Picture"/>
        <cNvPicPr/>
      </nvPicPr>
      <blipFill>
        <a:blip cstate="print" r:embed="rId195"/>
        <a:stretch>
          <a:fillRect/>
        </a:stretch>
      </blipFill>
      <spPr>
        <a:prstGeom prst="rect"/>
      </spPr>
    </pic>
    <clientData/>
  </oneCellAnchor>
  <oneCellAnchor>
    <from>
      <col>2</col>
      <colOff>0</colOff>
      <row>101</row>
      <rowOff>0</rowOff>
    </from>
    <ext cx="2238375" cy="2238375"/>
    <pic>
      <nvPicPr>
        <cNvPr id="196" name="Image 196" descr="Picture"/>
        <cNvPicPr/>
      </nvPicPr>
      <blipFill>
        <a:blip cstate="print" r:embed="rId196"/>
        <a:stretch>
          <a:fillRect/>
        </a:stretch>
      </blipFill>
      <spPr>
        <a:prstGeom prst="rect"/>
      </spPr>
    </pic>
    <clientData/>
  </oneCellAnchor>
  <oneCellAnchor>
    <from>
      <col>1</col>
      <colOff>0</colOff>
      <row>102</row>
      <rowOff>0</rowOff>
    </from>
    <ext cx="1704975" cy="2371725"/>
    <pic>
      <nvPicPr>
        <cNvPr id="197" name="Image 197" descr="Picture"/>
        <cNvPicPr/>
      </nvPicPr>
      <blipFill>
        <a:blip cstate="print" r:embed="rId197"/>
        <a:stretch>
          <a:fillRect/>
        </a:stretch>
      </blipFill>
      <spPr>
        <a:prstGeom prst="rect"/>
      </spPr>
    </pic>
    <clientData/>
  </oneCellAnchor>
  <oneCellAnchor>
    <from>
      <col>2</col>
      <colOff>0</colOff>
      <row>102</row>
      <rowOff>0</rowOff>
    </from>
    <ext cx="1485900" cy="2238375"/>
    <pic>
      <nvPicPr>
        <cNvPr id="198" name="Image 198" descr="Picture"/>
        <cNvPicPr/>
      </nvPicPr>
      <blipFill>
        <a:blip cstate="print" r:embed="rId198"/>
        <a:stretch>
          <a:fillRect/>
        </a:stretch>
      </blipFill>
      <spPr>
        <a:prstGeom prst="rect"/>
      </spPr>
    </pic>
    <clientData/>
  </oneCellAnchor>
  <oneCellAnchor>
    <from>
      <col>1</col>
      <colOff>0</colOff>
      <row>103</row>
      <rowOff>0</rowOff>
    </from>
    <ext cx="1704975" cy="2371725"/>
    <pic>
      <nvPicPr>
        <cNvPr id="199" name="Image 199" descr="Picture"/>
        <cNvPicPr/>
      </nvPicPr>
      <blipFill>
        <a:blip cstate="print" r:embed="rId199"/>
        <a:stretch>
          <a:fillRect/>
        </a:stretch>
      </blipFill>
      <spPr>
        <a:prstGeom prst="rect"/>
      </spPr>
    </pic>
    <clientData/>
  </oneCellAnchor>
  <oneCellAnchor>
    <from>
      <col>2</col>
      <colOff>0</colOff>
      <row>103</row>
      <rowOff>0</rowOff>
    </from>
    <ext cx="1485900" cy="2238375"/>
    <pic>
      <nvPicPr>
        <cNvPr id="200" name="Image 200" descr="Picture"/>
        <cNvPicPr/>
      </nvPicPr>
      <blipFill>
        <a:blip cstate="print" r:embed="rId2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11.1" customWidth="1" min="1" max="1"/>
  </cols>
  <sheetData>
    <row r="1" ht="34.5" customHeight="1">
      <c r="A1" s="1" t="inlineStr">
        <is>
          <t>WürfelWächter · Der Bund der Geschichten (Parallel-Version)</t>
        </is>
      </c>
    </row>
    <row r="2" ht="28.5" customHeight="1">
      <c r="A2" s="2" t="inlineStr">
        <is>
          <t>Zweites Deck auf denselben Vorgaben · komplett neue Echt-Karten-Zuordnung · Commander (100) · Stand 07.09.2026</t>
        </is>
      </c>
    </row>
    <row r="3" ht="9" customHeight="1"/>
    <row r="5" ht="21" customHeight="1">
      <c r="A5" s="3" t="inlineStr">
        <is>
          <t>KARTEN GESAMT</t>
        </is>
      </c>
      <c r="D5" s="3" t="inlineStr">
        <is>
          <t>LÄNDER</t>
        </is>
      </c>
      <c r="G5" s="3" t="inlineStr">
        <is>
          <t>STANDARDLÄNDER</t>
        </is>
      </c>
      <c r="J5" s="3" t="inlineStr">
        <is>
          <t>COMMANDER</t>
        </is>
      </c>
    </row>
    <row r="6" ht="40" customHeight="1">
      <c r="A6" s="4">
        <f>SUM(Deckliste!$E$5:$E$104)</f>
        <v/>
      </c>
      <c r="D6" s="4">
        <f>SUMIF(Deckliste!$F$5:$F$104,"Standardland",Deckliste!$E$5:$E$104)+SUMIF(Deckliste!$F$5:$F$104,"Nichtstandardland",Deckliste!$E$5:$E$104)</f>
        <v/>
      </c>
      <c r="G6" s="4">
        <f>SUMIF(Deckliste!$F$5:$F$104,"Standardland",Deckliste!$E$5:$E$104)</f>
        <v/>
      </c>
      <c r="J6" s="4">
        <f>SUMIF(Deckliste!$D$5:$D$104,"Commander",Deckliste!$E$5:$E$104)</f>
        <v/>
      </c>
    </row>
    <row r="7" ht="40" customHeight="1"/>
    <row r="9">
      <c r="A9" s="5" t="inlineStr"/>
    </row>
    <row r="10" ht="46" customHeight="1">
      <c r="A10" s="5" t="inlineStr">
        <is>
          <t>Commander</t>
        </is>
      </c>
      <c r="B10" s="5" t="inlineStr">
        <is>
          <t>Esika, God of the Tree // The Prismatic Bridge  →  WürfelWächter · Wächter am Portal aller Geschichten</t>
        </is>
      </c>
    </row>
    <row r="11" ht="46" customHeight="1">
      <c r="A11" s="5" t="inlineStr">
        <is>
          <t>Idee</t>
        </is>
      </c>
      <c r="B11" s="5" t="inlineStr">
        <is>
          <t>Dieselben Vorgaben wie im Original, aber jede Figur, jeder Insider und jedes Land trägt eine ANDERE reale MTG-Karte. Der WürfelWächter (Esika // The Prismatic Bridge) hält Wache am Portal, aus dem jeden Zug ein Held aller Kampagnen tritt.</t>
        </is>
      </c>
    </row>
    <row r="12">
      <c r="A12" s="5" t="inlineStr"/>
    </row>
    <row r="13">
      <c r="A13" s="6" t="inlineStr">
        <is>
          <t>So liest du die Datei</t>
        </is>
      </c>
    </row>
    <row r="14" ht="46" customHeight="1">
      <c r="A14" s="5" t="inlineStr">
        <is>
          <t>Deckliste</t>
        </is>
      </c>
      <c r="B14" s="5" t="inlineStr">
        <is>
          <t>Alle 100 physischen Karten; echte Karte und WürfelWächter-Design nebeneinander, mit Deck-Funktion und Begründung.</t>
        </is>
      </c>
    </row>
    <row r="15" ht="46" customHeight="1">
      <c r="A15" s="5" t="inlineStr">
        <is>
          <t>Designs</t>
        </is>
      </c>
      <c r="B15" s="5" t="inlineStr">
        <is>
          <t>Konkretes Bildbriefing, Flavor-Vorschlag, bewusste Adaption und Regelgrenze je Karte.</t>
        </is>
      </c>
    </row>
    <row r="16" ht="46" customHeight="1">
      <c r="A16" s="5" t="inlineStr">
        <is>
          <t>Bildpaare</t>
        </is>
      </c>
      <c r="B16" s="5" t="inlineStr">
        <is>
          <t>Heruntergeladene echte Kartenbilder plus vorhandene WürfelWächter-Webreferenz (Porträt/Kampagne).</t>
        </is>
      </c>
    </row>
    <row r="17" ht="46" customHeight="1">
      <c r="A17" s="5" t="inlineStr">
        <is>
          <t>Kartendaten</t>
        </is>
      </c>
      <c r="B17" s="5" t="inlineStr">
        <is>
          <t>Unveränderte englische Oracle-Texte und geprüfte Papierdrucke (Scryfall, Stichtag 07.09.2026).</t>
        </is>
      </c>
    </row>
    <row r="18" ht="46" customHeight="1">
      <c r="A18" s="5" t="inlineStr">
        <is>
          <t>Spielplan</t>
        </is>
      </c>
      <c r="B18" s="5" t="inlineStr">
        <is>
          <t>Mulligan, Manabasis, Siegplan, Esika-Interaktionen und ein verbindlicher Gestaltungsrahmen.</t>
        </is>
      </c>
    </row>
    <row r="19" ht="46" customHeight="1">
      <c r="A19" s="5" t="inlineStr">
        <is>
          <t>Auswahlabgleich / Token</t>
        </is>
      </c>
      <c r="B19" s="5" t="inlineStr">
        <is>
          <t>Nachweis: jeder Charakter und jeder Insider mit eigener Karte, jeder Spieler mindestens erwähnt. Plus Hilfskarten außerhalb der 100.</t>
        </is>
      </c>
    </row>
    <row r="20">
      <c r="A20" s="5" t="inlineStr"/>
    </row>
    <row r="21" ht="46" customHeight="1">
      <c r="A21" s="5" t="inlineStr">
        <is>
          <t>Abdeckung (Vorgaben zuerst)</t>
        </is>
      </c>
      <c r="B21" s="5" t="inlineStr">
        <is>
          <t xml:space="preserve">1 Commander + 27 Charaktere (Karten 2–28) + ALLE 23 Insider (u. a. 43–56, 90–100) + 15 Kampagnen-Basics. Spieler bekommen KEINE eigene Karte, werden aber alle erwähnt (11 über ihren Charakter; Questen &amp; Quatschen, Dwarfmasters, Chrys Mats, Josh und Nils gemeinsam über die Sammelkarte „Gastauftritte“, #041). Erst danach aufgefüllt.</t>
        </is>
      </c>
    </row>
    <row r="22" ht="46" customHeight="1">
      <c r="A22" s="5" t="inlineStr">
        <is>
          <t>Was neu ist ggü. der letzten Fassung</t>
        </is>
      </c>
      <c r="B22" s="5" t="inlineStr">
        <is>
          <t xml:space="preserve">Keine dedizierten Spieler-Karten mehr. Nils, Dwarfmasters und Questen &amp; Quatschen sind mit den Gästen Chrys Mats (Synchronsprecher) und Josh (Spieleabend) auf einer Karte „Gastauftritte“ (#041) zusammengefasst. Die frei gewordenen Slots sind stärker mit WürfelWächter-Themen verzahnt: „Ich weiß …“ (Mystic Remora), „Stumpf ist Trumpf.“ (Rancor), „Ja, sag ich ja.“ (Bloom Tender), Der lange Kampagnenweg (Kodama's Reach), WürfelWissen (Rhystic Study), Sardior (Balefire Dragon), Das Logbuch des Bundes (Garruk's Uprising), Octo’Talis rückt vor (Cathars' Crusade), Moss Mane (Seedborn Muse), Der Essenzträger-Kern (Wayfarer's Bauble). „Studiolampe des ArtandTech.space“ ist jetzt schlicht „WürfelWächter Studio“; „Das Siegel der drei Streamabende“ heißt „Streamingplan“; Farewell ist „Der große Meister“; Lightning Greaves nicht mehr Nebelhauer.</t>
        </is>
      </c>
    </row>
    <row r="23" ht="46" customHeight="1">
      <c r="A23" s="5" t="inlineStr">
        <is>
          <t>Bewusst wiederholt</t>
        </is>
      </c>
      <c r="B23" s="5" t="inlineStr">
        <is>
          <t>Echte Format-Staples ohne sinnvolle Alternative: Sol Ring, Command Tower.</t>
        </is>
      </c>
    </row>
    <row r="24">
      <c r="A24" s="5" t="inlineStr"/>
    </row>
    <row r="25" ht="46" customHeight="1">
      <c r="A25" s="5" t="inlineStr">
        <is>
          <t>Regelbindung</t>
        </is>
      </c>
      <c r="B25" s="5" t="inlineStr">
        <is>
          <t>Kartennamen, Manakosten, Typzeilen, Legendärstatus und Oracle-Texte der echten Karten bleiben unverändert. Die WürfelWächter-Ebene ist Name, Bild und Flavor – niemals neuer Regeltext.</t>
        </is>
      </c>
    </row>
    <row r="26" ht="46" customHeight="1">
      <c r="A26" s="5" t="inlineStr">
        <is>
          <t>Quellenstand</t>
        </is>
      </c>
      <c r="B26" s="5" t="inlineStr">
        <is>
          <t>Kartendaten: Scryfall API. Regeln: offizielle Commander-Regeln. Website-Referenzen: wuerfelwaechter.de / octocon.wuerfelwaechter.de.</t>
        </is>
      </c>
    </row>
  </sheetData>
  <mergeCells count="23">
    <mergeCell ref="B26:L26"/>
    <mergeCell ref="B16:L16"/>
    <mergeCell ref="B25:L25"/>
    <mergeCell ref="B22:L22"/>
    <mergeCell ref="B18:L18"/>
    <mergeCell ref="A2:L2"/>
    <mergeCell ref="D6:F7"/>
    <mergeCell ref="A5:C5"/>
    <mergeCell ref="G5:I5"/>
    <mergeCell ref="B21:L21"/>
    <mergeCell ref="B11:L11"/>
    <mergeCell ref="B14:L14"/>
    <mergeCell ref="B17:L17"/>
    <mergeCell ref="B23:L23"/>
    <mergeCell ref="A6:C7"/>
    <mergeCell ref="J6:L7"/>
    <mergeCell ref="D5:F5"/>
    <mergeCell ref="B19:L19"/>
    <mergeCell ref="B10:L10"/>
    <mergeCell ref="J5:L5"/>
    <mergeCell ref="G6:I7"/>
    <mergeCell ref="B15:L15"/>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4"/>
  <sheetViews>
    <sheetView workbookViewId="0">
      <pane ySplit="4" topLeftCell="A5" activePane="bottomLeft" state="frozen"/>
      <selection pane="bottomLeft" activeCell="A1" sqref="A1"/>
    </sheetView>
  </sheetViews>
  <sheetFormatPr baseColWidth="8" defaultRowHeight="15"/>
  <cols>
    <col width="6.6" customWidth="1" min="1" max="1"/>
    <col width="28.9" customWidth="1" min="2" max="2"/>
    <col width="34.4" customWidth="1" min="3" max="3"/>
    <col width="12.2" customWidth="1" min="4" max="4"/>
    <col width="7.2" customWidth="1" min="5" max="5"/>
    <col width="17.8" customWidth="1" min="6" max="6"/>
    <col width="14.4" customWidth="1" min="7" max="7"/>
    <col width="10" customWidth="1" min="8" max="8"/>
    <col width="27.2" customWidth="1" min="9" max="9"/>
    <col width="31.6" customWidth="1" min="10" max="10"/>
    <col width="47.8" customWidth="1" min="11" max="11"/>
    <col width="12.2" customWidth="1" min="12" max="12"/>
    <col width="40" customWidth="1" min="13" max="13"/>
    <col width="40" customWidth="1" min="14" max="14"/>
    <col width="33.4" customWidth="1" min="15" max="15"/>
    <col width="11.1" customWidth="1" min="16" max="16"/>
  </cols>
  <sheetData>
    <row r="1" ht="34.5" customHeight="1">
      <c r="A1" s="1" t="inlineStr">
        <is>
          <t>100 Karten · echte Karte und WürfelWächter-Design nebeneinander</t>
        </is>
      </c>
    </row>
    <row r="2" ht="28.5" customHeight="1">
      <c r="A2" s="2" t="inlineStr">
        <is>
          <t>Jede Zeile ist eine physische Karte. Auch alle 15 Standardländer sind einzeln aufgeführt.</t>
        </is>
      </c>
    </row>
    <row r="3" ht="9" customHeight="1"/>
    <row r="4" ht="30" customHeight="1">
      <c r="A4" s="7" t="inlineStr">
        <is>
          <t>Nr.</t>
        </is>
      </c>
      <c r="B4" s="7" t="inlineStr">
        <is>
          <t>Echte MTG-Karte</t>
        </is>
      </c>
      <c r="C4" s="7" t="inlineStr">
        <is>
          <t>WürfelWächter-Design</t>
        </is>
      </c>
      <c r="D4" s="7" t="inlineStr">
        <is>
          <t>Zone</t>
        </is>
      </c>
      <c r="E4" s="7" t="inlineStr">
        <is>
          <t>Anzahl</t>
        </is>
      </c>
      <c r="F4" s="7" t="inlineStr">
        <is>
          <t>Haupttyp</t>
        </is>
      </c>
      <c r="G4" s="7" t="inlineStr">
        <is>
          <t>Manakosten</t>
        </is>
      </c>
      <c r="H4" s="7" t="inlineStr">
        <is>
          <t>Manawert</t>
        </is>
      </c>
      <c r="I4" s="7" t="inlineStr">
        <is>
          <t>Funktion im Deck</t>
        </is>
      </c>
      <c r="J4" s="7" t="inlineStr">
        <is>
          <t>Kampagne / Bezug</t>
        </is>
      </c>
      <c r="K4" s="7" t="inlineStr">
        <is>
          <t>Warum die echte Karte passt</t>
        </is>
      </c>
      <c r="L4" s="7" t="inlineStr">
        <is>
          <t>Prüfung</t>
        </is>
      </c>
      <c r="M4" s="7" t="inlineStr">
        <is>
          <t>Kartenquelle</t>
        </is>
      </c>
      <c r="N4" s="7" t="inlineStr">
        <is>
          <t>WürfelWächter-Quelle</t>
        </is>
      </c>
      <c r="O4" s="7" t="inlineStr">
        <is>
          <t>Original-Typzeile</t>
        </is>
      </c>
      <c r="P4" s="7" t="inlineStr">
        <is>
          <t>Legendär?</t>
        </is>
      </c>
    </row>
    <row r="5" ht="82" customHeight="1">
      <c r="A5" s="8" t="n">
        <v>1</v>
      </c>
      <c r="B5" s="8" t="inlineStr">
        <is>
          <t>Esika, God of the Tree</t>
        </is>
      </c>
      <c r="C5" s="9" t="inlineStr">
        <is>
          <t>WürfelWächter · Wächter am Portal aller Geschichten</t>
        </is>
      </c>
      <c r="D5" s="8" t="inlineStr">
        <is>
          <t>Commander</t>
        </is>
      </c>
      <c r="E5" s="8" t="n">
        <v>1</v>
      </c>
      <c r="F5" s="8">
        <f>IFERROR(VLOOKUP(B5,Kartendaten!$A$5:$U$94,5,FALSE),"UNBEKANNT")</f>
        <v/>
      </c>
      <c r="G5" s="8">
        <f>IFERROR(VLOOKUP(B5,Kartendaten!$A$5:$U$94,2,FALSE),"UNBEKANNT")</f>
        <v/>
      </c>
      <c r="H5" s="8">
        <f>IFERROR(VLOOKUP(B5,Kartendaten!$A$5:$U$94,3,FALSE),"UNBEKANNT")</f>
        <v/>
      </c>
      <c r="I5" s="8" t="inlineStr">
        <is>
          <t>Commander; verwandelt den Heldenbund in Manaquelle mit Wachsamkeit; Rückseite holt jeden Zug einen Helden ins Spiel</t>
        </is>
      </c>
      <c r="J5" s="8" t="inlineStr">
        <is>
          <t>WürfelWächter · Maskottchen / Commander</t>
        </is>
      </c>
      <c r="K5" s="8" t="inlineStr">
        <is>
          <t>Esika macht aus jeder legendären Kreatur eine wachsame Manaquelle – der Bund, der gemeinsam Wache hält und trotzdem angreift. Die Rückseite, das fünffarbige Portal, holt jeden Zug einen Helden aus dem Logbuch an den Tisch: genau das Bild des WürfelWächter-Maskottchens als Hüter aller Geschichten.</t>
        </is>
      </c>
      <c r="L5" s="8">
        <f>IFERROR(IF(AND(VLOOKUP(B5,Kartendaten!$A$5:$U$94,6,FALSE)="legal",VLOOKUP(B5,Kartendaten!$A$5:$U$94,19,FALSE)="Nein",VLOOKUP(B5,Kartendaten!$A$5:$U$94,20,FALSE)="Ja",VLOOKUP(B5,Kartendaten!$A$5:$U$94,21,FALSE)="Ja",OR(F5="Standardland",SUMIF($B$5:$B$104,B5,$E$5:$E$104)=1)),"OK","PRÜFEN"),"PRÜFEN")</f>
        <v/>
      </c>
      <c r="M5" s="8" t="inlineStr">
        <is>
          <t>https://scryfall.com/card/khm/168/esika-god-of-the-tree-the-prismatic-bridge?utm_source=api</t>
        </is>
      </c>
      <c r="N5" s="8" t="inlineStr">
        <is>
          <t>https://wuerfelwaechter.de/</t>
        </is>
      </c>
      <c r="O5" s="8">
        <f>IFERROR(VLOOKUP(B5,Kartendaten!$A$5:$U$94,4,FALSE),"UNBEKANNT")</f>
        <v/>
      </c>
      <c r="P5" s="8">
        <f>IF(ISNUMBER(SEARCH("Legendary",O5)),"Ja","Nein")</f>
        <v/>
      </c>
    </row>
    <row r="6" ht="82" customHeight="1">
      <c r="A6" s="10" t="n">
        <v>2</v>
      </c>
      <c r="B6" s="10" t="inlineStr">
        <is>
          <t>Aurelia, the Warleader</t>
        </is>
      </c>
      <c r="C6" s="11" t="inlineStr">
        <is>
          <t>Jonvus Sonnenzorn-ChewChew, führt den Bund</t>
        </is>
      </c>
      <c r="D6" s="10" t="inlineStr">
        <is>
          <t>Bibliothek</t>
        </is>
      </c>
      <c r="E6" s="10" t="n">
        <v>1</v>
      </c>
      <c r="F6" s="10">
        <f>IFERROR(VLOOKUP(B6,Kartendaten!$A$5:$U$94,5,FALSE),"UNBEKANNT")</f>
        <v/>
      </c>
      <c r="G6" s="10">
        <f>IFERROR(VLOOKUP(B6,Kartendaten!$A$5:$U$94,2,FALSE),"UNBEKANNT")</f>
        <v/>
      </c>
      <c r="H6" s="10">
        <f>IFERROR(VLOOKUP(B6,Kartendaten!$A$5:$U$94,3,FALSE),"UNBEKANNT")</f>
        <v/>
      </c>
      <c r="I6" s="10" t="inlineStr">
        <is>
          <t>Fliegender Anführer mit Wachsamkeit und Eile; zusätzliche Kampfphase, wenn Octo’Talis vorrückt</t>
        </is>
      </c>
      <c r="J6" s="10" t="inlineStr">
        <is>
          <t>Die Legende des Rubindrachen · Jonas</t>
        </is>
      </c>
      <c r="K6" s="10" t="inlineStr">
        <is>
          <t>Jonvus ist der Paladin, der Octo’Talis in den Kampf gegen das Ende der Welt führt. Aurelia gibt dem Bund Eile, Wachsamkeit und eine zweite Kampfphase – ein echter Anführerkörper statt eines schmalen 2/2. Rot-Weiß passt exakt: Rubindrachen-Rot und Paladin-Weiß.</t>
        </is>
      </c>
      <c r="L6" s="10">
        <f>IFERROR(IF(AND(VLOOKUP(B6,Kartendaten!$A$5:$U$94,6,FALSE)="legal",VLOOKUP(B6,Kartendaten!$A$5:$U$94,19,FALSE)="Nein",VLOOKUP(B6,Kartendaten!$A$5:$U$94,20,FALSE)="Ja",VLOOKUP(B6,Kartendaten!$A$5:$U$94,21,FALSE)="Ja",OR(F6="Standardland",SUMIF($B$5:$B$104,B6,$E$5:$E$104)=1)),"OK","PRÜFEN"),"PRÜFEN")</f>
        <v/>
      </c>
      <c r="M6" s="10" t="inlineStr">
        <is>
          <t>https://scryfall.com/card/fdn/651/aurelia-the-warleader?utm_source=api</t>
        </is>
      </c>
      <c r="N6" s="10" t="inlineStr">
        <is>
          <t>https://wuerfelwaechter.de/Charakter/Details/21</t>
        </is>
      </c>
      <c r="O6" s="10">
        <f>IFERROR(VLOOKUP(B6,Kartendaten!$A$5:$U$94,4,FALSE),"UNBEKANNT")</f>
        <v/>
      </c>
      <c r="P6" s="10">
        <f>IF(ISNUMBER(SEARCH("Legendary",O6)),"Ja","Nein")</f>
        <v/>
      </c>
    </row>
    <row r="7" ht="82" customHeight="1">
      <c r="A7" s="8" t="n">
        <v>3</v>
      </c>
      <c r="B7" s="8" t="inlineStr">
        <is>
          <t>Selvala, Explorer Returned</t>
        </is>
      </c>
      <c r="C7" s="9" t="inlineStr">
        <is>
          <t>Vorian Flammenzorn, zurück unter Sternen</t>
        </is>
      </c>
      <c r="D7" s="8" t="inlineStr">
        <is>
          <t>Bibliothek</t>
        </is>
      </c>
      <c r="E7" s="8" t="n">
        <v>1</v>
      </c>
      <c r="F7" s="8">
        <f>IFERROR(VLOOKUP(B7,Kartendaten!$A$5:$U$94,5,FALSE),"UNBEKANNT")</f>
        <v/>
      </c>
      <c r="G7" s="8">
        <f>IFERROR(VLOOKUP(B7,Kartendaten!$A$5:$U$94,2,FALSE),"UNBEKANNT")</f>
        <v/>
      </c>
      <c r="H7" s="8">
        <f>IFERROR(VLOOKUP(B7,Kartendaten!$A$5:$U$94,3,FALSE),"UNBEKANNT")</f>
        <v/>
      </c>
      <c r="I7" s="8" t="inlineStr">
        <is>
          <t>Manaaufbau und Kartenvorteil für den ganzen Tisch</t>
        </is>
      </c>
      <c r="J7" s="8" t="inlineStr">
        <is>
          <t>Die Legende des Rubindrachen · Kevin</t>
        </is>
      </c>
      <c r="K7" s="8" t="inlineStr">
        <is>
          <t>Eine elfische Kundschafterin, die aus dem ‚Dienst‘ zurückkehrt und dem ganzen Tisch Mana und Karten bringt – Vorians Weg aus dem Schatten Asmodeus’ hin zu Ausgleich und Fürsorge.</t>
        </is>
      </c>
      <c r="L7" s="8">
        <f>IFERROR(IF(AND(VLOOKUP(B7,Kartendaten!$A$5:$U$94,6,FALSE)="legal",VLOOKUP(B7,Kartendaten!$A$5:$U$94,19,FALSE)="Nein",VLOOKUP(B7,Kartendaten!$A$5:$U$94,20,FALSE)="Ja",VLOOKUP(B7,Kartendaten!$A$5:$U$94,21,FALSE)="Ja",OR(F7="Standardland",SUMIF($B$5:$B$104,B7,$E$5:$E$104)=1)),"OK","PRÜFEN"),"PRÜFEN")</f>
        <v/>
      </c>
      <c r="M7" s="8" t="inlineStr">
        <is>
          <t>https://scryfall.com/card/mkc/218/selvala-explorer-returned?utm_source=api</t>
        </is>
      </c>
      <c r="N7" s="8" t="inlineStr">
        <is>
          <t>https://wuerfelwaechter.de/Charakter/Details/58</t>
        </is>
      </c>
      <c r="O7" s="8">
        <f>IFERROR(VLOOKUP(B7,Kartendaten!$A$5:$U$94,4,FALSE),"UNBEKANNT")</f>
        <v/>
      </c>
      <c r="P7" s="8">
        <f>IF(ISNUMBER(SEARCH("Legendary",O7)),"Ja","Nein")</f>
        <v/>
      </c>
    </row>
    <row r="8" ht="82" customHeight="1">
      <c r="A8" s="10" t="n">
        <v>4</v>
      </c>
      <c r="B8" s="10" t="inlineStr">
        <is>
          <t>Myrel, Shield of Argive</t>
        </is>
      </c>
      <c r="C8" s="11" t="inlineStr">
        <is>
          <t>Hemish, Bannerträger Octo’Talis’</t>
        </is>
      </c>
      <c r="D8" s="10" t="inlineStr">
        <is>
          <t>Bibliothek</t>
        </is>
      </c>
      <c r="E8" s="10" t="n">
        <v>1</v>
      </c>
      <c r="F8" s="10">
        <f>IFERROR(VLOOKUP(B8,Kartendaten!$A$5:$U$94,5,FALSE),"UNBEKANNT")</f>
        <v/>
      </c>
      <c r="G8" s="10">
        <f>IFERROR(VLOOKUP(B8,Kartendaten!$A$5:$U$94,2,FALSE),"UNBEKANNT")</f>
        <v/>
      </c>
      <c r="H8" s="10">
        <f>IFERROR(VLOOKUP(B8,Kartendaten!$A$5:$U$94,3,FALSE),"UNBEKANNT")</f>
        <v/>
      </c>
      <c r="I8" s="10" t="inlineStr">
        <is>
          <t>Spielstein-Anthem im Kampf; sperrt gegnerische Reaktionen im eigenen Zug</t>
        </is>
      </c>
      <c r="J8" s="10" t="inlineStr">
        <is>
          <t>Die Legende des Rubindrachen · Jan</t>
        </is>
      </c>
      <c r="K8" s="10" t="inlineStr">
        <is>
          <t>Myrel stellt im Kampf Soldaten auf und sperrt gegnerische Zwischenzüge – ein Bannerträger, der Octo’Talis rallyt und beschützt.</t>
        </is>
      </c>
      <c r="L8" s="10">
        <f>IFERROR(IF(AND(VLOOKUP(B8,Kartendaten!$A$5:$U$94,6,FALSE)="legal",VLOOKUP(B8,Kartendaten!$A$5:$U$94,19,FALSE)="Nein",VLOOKUP(B8,Kartendaten!$A$5:$U$94,20,FALSE)="Ja",VLOOKUP(B8,Kartendaten!$A$5:$U$94,21,FALSE)="Ja",OR(F8="Standardland",SUMIF($B$5:$B$104,B8,$E$5:$E$104)=1)),"OK","PRÜFEN"),"PRÜFEN")</f>
        <v/>
      </c>
      <c r="M8" s="10" t="inlineStr">
        <is>
          <t>https://scryfall.com/card/bro/18/myrel-shield-of-argive?utm_source=api</t>
        </is>
      </c>
      <c r="N8" s="10" t="inlineStr">
        <is>
          <t>https://wuerfelwaechter.de/Charakter/Details/36</t>
        </is>
      </c>
      <c r="O8" s="10">
        <f>IFERROR(VLOOKUP(B8,Kartendaten!$A$5:$U$94,4,FALSE),"UNBEKANNT")</f>
        <v/>
      </c>
      <c r="P8" s="10">
        <f>IF(ISNUMBER(SEARCH("Legendary",O8)),"Ja","Nein")</f>
        <v/>
      </c>
    </row>
    <row r="9" ht="82" customHeight="1">
      <c r="A9" s="8" t="n">
        <v>5</v>
      </c>
      <c r="B9" s="8" t="inlineStr">
        <is>
          <t>Ranar the Ever-Watchful</t>
        </is>
      </c>
      <c r="C9" s="9" t="inlineStr">
        <is>
          <t>Susi Lichtschwur, mit leichtem Schritt</t>
        </is>
      </c>
      <c r="D9" s="8" t="inlineStr">
        <is>
          <t>Bibliothek</t>
        </is>
      </c>
      <c r="E9" s="8" t="n">
        <v>1</v>
      </c>
      <c r="F9" s="8">
        <f>IFERROR(VLOOKUP(B9,Kartendaten!$A$5:$U$94,5,FALSE),"UNBEKANNT")</f>
        <v/>
      </c>
      <c r="G9" s="8">
        <f>IFERROR(VLOOKUP(B9,Kartendaten!$A$5:$U$94,2,FALSE),"UNBEKANNT")</f>
        <v/>
      </c>
      <c r="H9" s="8">
        <f>IFERROR(VLOOKUP(B9,Kartendaten!$A$5:$U$94,3,FALSE),"UNBEKANNT")</f>
        <v/>
      </c>
      <c r="I9" s="8" t="inlineStr">
        <is>
          <t>Blink/Exil-Versteck; Geist-Spielsteine; Kartenauswahl beim Ausblenden</t>
        </is>
      </c>
      <c r="J9" s="8" t="inlineStr">
        <is>
          <t>Die Legende des Rubindrachen · Janna</t>
        </is>
      </c>
      <c r="K9" s="8" t="inlineStr">
        <is>
          <t>Ranar blendet Karten aus, blinkt Kreaturen und macht Geist-Spielsteine: Susis leichter Schritt, mit dem sie unbemerkt an Wachen und Zauberbüchern vorbeikommt.</t>
        </is>
      </c>
      <c r="L9" s="8">
        <f>IFERROR(IF(AND(VLOOKUP(B9,Kartendaten!$A$5:$U$94,6,FALSE)="legal",VLOOKUP(B9,Kartendaten!$A$5:$U$94,19,FALSE)="Nein",VLOOKUP(B9,Kartendaten!$A$5:$U$94,20,FALSE)="Ja",VLOOKUP(B9,Kartendaten!$A$5:$U$94,21,FALSE)="Ja",OR(F9="Standardland",SUMIF($B$5:$B$104,B9,$E$5:$E$104)=1)),"OK","PRÜFEN"),"PRÜFEN")</f>
        <v/>
      </c>
      <c r="M9" s="8" t="inlineStr">
        <is>
          <t>https://scryfall.com/card/khc/2/ranar-the-ever-watchful?utm_source=api</t>
        </is>
      </c>
      <c r="N9" s="8" t="inlineStr">
        <is>
          <t>https://wuerfelwaechter.de/Charakter/Details/70</t>
        </is>
      </c>
      <c r="O9" s="8">
        <f>IFERROR(VLOOKUP(B9,Kartendaten!$A$5:$U$94,4,FALSE),"UNBEKANNT")</f>
        <v/>
      </c>
      <c r="P9" s="8">
        <f>IF(ISNUMBER(SEARCH("Legendary",O9)),"Ja","Nein")</f>
        <v/>
      </c>
    </row>
    <row r="10" ht="82" customHeight="1">
      <c r="A10" s="10" t="n">
        <v>6</v>
      </c>
      <c r="B10" s="10" t="inlineStr">
        <is>
          <t>Arahbo, Roar of the World</t>
        </is>
      </c>
      <c r="C10" s="11" t="inlineStr">
        <is>
          <t>Damon Driftwood, Stärke schützt</t>
        </is>
      </c>
      <c r="D10" s="10" t="inlineStr">
        <is>
          <t>Bibliothek</t>
        </is>
      </c>
      <c r="E10" s="10" t="n">
        <v>1</v>
      </c>
      <c r="F10" s="10">
        <f>IFERROR(VLOOKUP(B10,Kartendaten!$A$5:$U$94,5,FALSE),"UNBEKANNT")</f>
        <v/>
      </c>
      <c r="G10" s="10">
        <f>IFERROR(VLOOKUP(B10,Kartendaten!$A$5:$U$94,2,FALSE),"UNBEKANNT")</f>
        <v/>
      </c>
      <c r="H10" s="10">
        <f>IFERROR(VLOOKUP(B10,Kartendaten!$A$5:$U$94,3,FALSE),"UNBEKANNT")</f>
        <v/>
      </c>
      <c r="I10" s="10" t="inlineStr">
        <is>
          <t>Kampf-Boost; hebt in jedem Kampf eine Kreatur (Cleemoe) hervor</t>
        </is>
      </c>
      <c r="J10" s="10" t="inlineStr">
        <is>
          <t>Icewind Dale – Rime of the Frostmaiden · Jonas</t>
        </is>
      </c>
      <c r="K10" s="10" t="inlineStr">
        <is>
          <t>Arahbo hebt in jedem Kampf eine Kreatur hervor und schützt sie – Damon, der seine Ziehtochter Cleemoe mit einem löwenhaften Schild deckt. ‚Stärke schützt.‘</t>
        </is>
      </c>
      <c r="L10" s="10">
        <f>IFERROR(IF(AND(VLOOKUP(B10,Kartendaten!$A$5:$U$94,6,FALSE)="legal",VLOOKUP(B10,Kartendaten!$A$5:$U$94,19,FALSE)="Nein",VLOOKUP(B10,Kartendaten!$A$5:$U$94,20,FALSE)="Ja",VLOOKUP(B10,Kartendaten!$A$5:$U$94,21,FALSE)="Ja",OR(F10="Standardland",SUMIF($B$5:$B$104,B10,$E$5:$E$104)=1)),"OK","PRÜFEN"),"PRÜFEN")</f>
        <v/>
      </c>
      <c r="M10" s="10" t="inlineStr">
        <is>
          <t>https://scryfall.com/card/c17/35/arahbo-roar-of-the-world?utm_source=api</t>
        </is>
      </c>
      <c r="N10" s="10" t="inlineStr">
        <is>
          <t>https://wuerfelwaechter.de/Charakter/Details/28</t>
        </is>
      </c>
      <c r="O10" s="10">
        <f>IFERROR(VLOOKUP(B10,Kartendaten!$A$5:$U$94,4,FALSE),"UNBEKANNT")</f>
        <v/>
      </c>
      <c r="P10" s="10">
        <f>IF(ISNUMBER(SEARCH("Legendary",O10)),"Ja","Nein")</f>
        <v/>
      </c>
    </row>
    <row r="11" ht="82" customHeight="1">
      <c r="A11" s="8" t="n">
        <v>7</v>
      </c>
      <c r="B11" s="8" t="inlineStr">
        <is>
          <t>Kardur, Doomscourge</t>
        </is>
      </c>
      <c r="C11" s="9" t="inlineStr">
        <is>
          <t>Mumpfi Nebelhauer, Schuldner der Phaerimm</t>
        </is>
      </c>
      <c r="D11" s="8" t="inlineStr">
        <is>
          <t>Bibliothek</t>
        </is>
      </c>
      <c r="E11" s="8" t="n">
        <v>1</v>
      </c>
      <c r="F11" s="8">
        <f>IFERROR(VLOOKUP(B11,Kartendaten!$A$5:$U$94,5,FALSE),"UNBEKANNT")</f>
        <v/>
      </c>
      <c r="G11" s="8">
        <f>IFERROR(VLOOKUP(B11,Kartendaten!$A$5:$U$94,2,FALSE),"UNBEKANNT")</f>
        <v/>
      </c>
      <c r="H11" s="8">
        <f>IFERROR(VLOOKUP(B11,Kartendaten!$A$5:$U$94,3,FALSE),"UNBEKANNT")</f>
        <v/>
      </c>
      <c r="I11" s="8" t="inlineStr">
        <is>
          <t>4/3-Körper; beim Eintritt Opferzwang für jeden Gegner; treibt die Gegner gegeneinander</t>
        </is>
      </c>
      <c r="J11" s="8" t="inlineStr">
        <is>
          <t>Icewind Dale – Rime of the Frostmaiden · Jonas</t>
        </is>
      </c>
      <c r="K11" s="8" t="inlineStr">
        <is>
          <t>Nebelhauer verrät im Kampagnenverlauf seine Gefährten für die Macht der Phaerimm. Kardur zwingt Gegner zum Opfer und stiftet Unfrieden zwischen ihnen – ein echter 4/3-Körper und das Verrat-/Zwietracht-Motiv statt eines schmalen 1/3.</t>
        </is>
      </c>
      <c r="L11" s="8">
        <f>IFERROR(IF(AND(VLOOKUP(B11,Kartendaten!$A$5:$U$94,6,FALSE)="legal",VLOOKUP(B11,Kartendaten!$A$5:$U$94,19,FALSE)="Nein",VLOOKUP(B11,Kartendaten!$A$5:$U$94,20,FALSE)="Ja",VLOOKUP(B11,Kartendaten!$A$5:$U$94,21,FALSE)="Ja",OR(F11="Standardland",SUMIF($B$5:$B$104,B11,$E$5:$E$104)=1)),"OK","PRÜFEN"),"PRÜFEN")</f>
        <v/>
      </c>
      <c r="M11" s="8" t="inlineStr">
        <is>
          <t>https://scryfall.com/card/dsc/223/kardur-doomscourge?utm_source=api</t>
        </is>
      </c>
      <c r="N11" s="8" t="inlineStr">
        <is>
          <t>https://wuerfelwaechter.de/Charakter/Details/29</t>
        </is>
      </c>
      <c r="O11" s="8">
        <f>IFERROR(VLOOKUP(B11,Kartendaten!$A$5:$U$94,4,FALSE),"UNBEKANNT")</f>
        <v/>
      </c>
      <c r="P11" s="8">
        <f>IF(ISNUMBER(SEARCH("Legendary",O11)),"Ja","Nein")</f>
        <v/>
      </c>
    </row>
    <row r="12" ht="82" customHeight="1">
      <c r="A12" s="10" t="n">
        <v>8</v>
      </c>
      <c r="B12" s="10" t="inlineStr">
        <is>
          <t>Giada, Font of Hope</t>
        </is>
      </c>
      <c r="C12" s="11" t="inlineStr">
        <is>
          <t>Cleemoe Driftwood, Hoffnung im Frost</t>
        </is>
      </c>
      <c r="D12" s="10" t="inlineStr">
        <is>
          <t>Bibliothek</t>
        </is>
      </c>
      <c r="E12" s="10" t="n">
        <v>1</v>
      </c>
      <c r="F12" s="10">
        <f>IFERROR(VLOOKUP(B12,Kartendaten!$A$5:$U$94,5,FALSE),"UNBEKANNT")</f>
        <v/>
      </c>
      <c r="G12" s="10">
        <f>IFERROR(VLOOKUP(B12,Kartendaten!$A$5:$U$94,2,FALSE),"UNBEKANNT")</f>
        <v/>
      </c>
      <c r="H12" s="10">
        <f>IFERROR(VLOOKUP(B12,Kartendaten!$A$5:$U$94,3,FALSE),"UNBEKANNT")</f>
        <v/>
      </c>
      <c r="I12" s="10" t="inlineStr">
        <is>
          <t>Mana für teure Helden; verteilt beim Eintritt +1/+1-Marken</t>
        </is>
      </c>
      <c r="J12" s="10" t="inlineStr">
        <is>
          <t>Icewind Dale – Rime of the Frostmaiden · Janna</t>
        </is>
      </c>
      <c r="K12" s="10" t="inlineStr">
        <is>
          <t>Giada gibt Mana für teure Helden und verteilt beim Eintritt eine +1/+1-Marke – Cleemoes Lieder, die den Gefährten im Frost Hoffnung (und einen kleinen Schub) geben.</t>
        </is>
      </c>
      <c r="L12" s="10">
        <f>IFERROR(IF(AND(VLOOKUP(B12,Kartendaten!$A$5:$U$94,6,FALSE)="legal",VLOOKUP(B12,Kartendaten!$A$5:$U$94,19,FALSE)="Nein",VLOOKUP(B12,Kartendaten!$A$5:$U$94,20,FALSE)="Ja",VLOOKUP(B12,Kartendaten!$A$5:$U$94,21,FALSE)="Ja",OR(F12="Standardland",SUMIF($B$5:$B$104,B12,$E$5:$E$104)=1)),"OK","PRÜFEN"),"PRÜFEN")</f>
        <v/>
      </c>
      <c r="M12" s="10" t="inlineStr">
        <is>
          <t>https://scryfall.com/card/fdn/141/giada-font-of-hope?utm_source=api</t>
        </is>
      </c>
      <c r="N12" s="10" t="inlineStr">
        <is>
          <t>https://wuerfelwaechter.de/Charakter/Details/72</t>
        </is>
      </c>
      <c r="O12" s="10">
        <f>IFERROR(VLOOKUP(B12,Kartendaten!$A$5:$U$94,4,FALSE),"UNBEKANNT")</f>
        <v/>
      </c>
      <c r="P12" s="10">
        <f>IF(ISNUMBER(SEARCH("Legendary",O12)),"Ja","Nein")</f>
        <v/>
      </c>
    </row>
    <row r="13" ht="82" customHeight="1">
      <c r="A13" s="8" t="n">
        <v>9</v>
      </c>
      <c r="B13" s="8" t="inlineStr">
        <is>
          <t>Linden, the Steadfast Queen</t>
        </is>
      </c>
      <c r="C13" s="9" t="inlineStr">
        <is>
          <t>Lichtträger Duvek, Lathanders Beistand</t>
        </is>
      </c>
      <c r="D13" s="8" t="inlineStr">
        <is>
          <t>Bibliothek</t>
        </is>
      </c>
      <c r="E13" s="8" t="n">
        <v>1</v>
      </c>
      <c r="F13" s="8">
        <f>IFERROR(VLOOKUP(B13,Kartendaten!$A$5:$U$94,5,FALSE),"UNBEKANNT")</f>
        <v/>
      </c>
      <c r="G13" s="8">
        <f>IFERROR(VLOOKUP(B13,Kartendaten!$A$5:$U$94,2,FALSE),"UNBEKANNT")</f>
        <v/>
      </c>
      <c r="H13" s="8">
        <f>IFERROR(VLOOKUP(B13,Kartendaten!$A$5:$U$94,3,FALSE),"UNBEKANNT")</f>
        <v/>
      </c>
      <c r="I13" s="8" t="inlineStr">
        <is>
          <t>Lebenspunkte bei jedem Angriff mit einer weißen Kreatur; stabiles Fundament</t>
        </is>
      </c>
      <c r="J13" s="8" t="inlineStr">
        <is>
          <t>Icewind Dale – Rime of the Frostmaiden · Hendrik</t>
        </is>
      </c>
      <c r="K13" s="8" t="inlineStr">
        <is>
          <t>Linden schenkt Leben, sobald eine weiße Kreatur angreift – Duvek, der Priester Lathanders, der der vorrückenden Gruppe beisteht und Mut zuspricht.</t>
        </is>
      </c>
      <c r="L13" s="8">
        <f>IFERROR(IF(AND(VLOOKUP(B13,Kartendaten!$A$5:$U$94,6,FALSE)="legal",VLOOKUP(B13,Kartendaten!$A$5:$U$94,19,FALSE)="Nein",VLOOKUP(B13,Kartendaten!$A$5:$U$94,20,FALSE)="Ja",VLOOKUP(B13,Kartendaten!$A$5:$U$94,21,FALSE)="Ja",OR(F13="Standardland",SUMIF($B$5:$B$104,B13,$E$5:$E$104)=1)),"OK","PRÜFEN"),"PRÜFEN")</f>
        <v/>
      </c>
      <c r="M13" s="8" t="inlineStr">
        <is>
          <t>https://scryfall.com/card/fdn/737/linden-the-steadfast-queen?utm_source=api</t>
        </is>
      </c>
      <c r="N13" s="8" t="inlineStr">
        <is>
          <t>https://wuerfelwaechter.de/Charakter/Details/55</t>
        </is>
      </c>
      <c r="O13" s="8">
        <f>IFERROR(VLOOKUP(B13,Kartendaten!$A$5:$U$94,4,FALSE),"UNBEKANNT")</f>
        <v/>
      </c>
      <c r="P13" s="8">
        <f>IF(ISNUMBER(SEARCH("Legendary",O13)),"Ja","Nein")</f>
        <v/>
      </c>
    </row>
    <row r="14" ht="82" customHeight="1">
      <c r="A14" s="10" t="n">
        <v>10</v>
      </c>
      <c r="B14" s="10" t="inlineStr">
        <is>
          <t>Svyelun of Sea and Sky</t>
        </is>
      </c>
      <c r="C14" s="11" t="inlineStr">
        <is>
          <t>Neriton, Geduld der Tiefe</t>
        </is>
      </c>
      <c r="D14" s="10" t="inlineStr">
        <is>
          <t>Bibliothek</t>
        </is>
      </c>
      <c r="E14" s="10" t="n">
        <v>1</v>
      </c>
      <c r="F14" s="10">
        <f>IFERROR(VLOOKUP(B14,Kartendaten!$A$5:$U$94,5,FALSE),"UNBEKANNT")</f>
        <v/>
      </c>
      <c r="G14" s="10">
        <f>IFERROR(VLOOKUP(B14,Kartendaten!$A$5:$U$94,2,FALSE),"UNBEKANNT")</f>
        <v/>
      </c>
      <c r="H14" s="10">
        <f>IFERROR(VLOOKUP(B14,Kartendaten!$A$5:$U$94,3,FALSE),"UNBEKANNT")</f>
        <v/>
      </c>
      <c r="I14" s="10" t="inlineStr">
        <is>
          <t>Nahezu unblockbarer, unzerstörbarer Körper; Kartenzug beim Angriff</t>
        </is>
      </c>
      <c r="J14" s="10" t="inlineStr">
        <is>
          <t>Icewind Dale – Rime of the Frostmaiden · Sebastian</t>
        </is>
      </c>
      <c r="K14" s="10" t="inlineStr">
        <is>
          <t>Svyelun ist eine merfolkhafte Meeresgottheit: unzerstörbar und kaum blockbar, solange Verbündete da sind, mit Kartenzug beim Angriff – Neritons ‚Geduld, dann Kraft‘.</t>
        </is>
      </c>
      <c r="L14" s="10">
        <f>IFERROR(IF(AND(VLOOKUP(B14,Kartendaten!$A$5:$U$94,6,FALSE)="legal",VLOOKUP(B14,Kartendaten!$A$5:$U$94,19,FALSE)="Nein",VLOOKUP(B14,Kartendaten!$A$5:$U$94,20,FALSE)="Ja",VLOOKUP(B14,Kartendaten!$A$5:$U$94,21,FALSE)="Ja",OR(F14="Standardland",SUMIF($B$5:$B$104,B14,$E$5:$E$104)=1)),"OK","PRÜFEN"),"PRÜFEN")</f>
        <v/>
      </c>
      <c r="M14" s="10" t="inlineStr">
        <is>
          <t>https://scryfall.com/card/lcc/175/svyelun-of-sea-and-sky?utm_source=api</t>
        </is>
      </c>
      <c r="N14" s="10" t="inlineStr">
        <is>
          <t>https://wuerfelwaechter.de/Charakter/Details/33</t>
        </is>
      </c>
      <c r="O14" s="10">
        <f>IFERROR(VLOOKUP(B14,Kartendaten!$A$5:$U$94,4,FALSE),"UNBEKANNT")</f>
        <v/>
      </c>
      <c r="P14" s="10">
        <f>IF(ISNUMBER(SEARCH("Legendary",O14)),"Ja","Nein")</f>
        <v/>
      </c>
    </row>
    <row r="15" ht="82" customHeight="1">
      <c r="A15" s="8" t="n">
        <v>11</v>
      </c>
      <c r="B15" s="8" t="inlineStr">
        <is>
          <t>Elenda, the Dusk Rose</t>
        </is>
      </c>
      <c r="C15" s="9" t="inlineStr">
        <is>
          <t>Sharalaq – „Ich bin euer Schild!“</t>
        </is>
      </c>
      <c r="D15" s="8" t="inlineStr">
        <is>
          <t>Bibliothek</t>
        </is>
      </c>
      <c r="E15" s="8" t="n">
        <v>1</v>
      </c>
      <c r="F15" s="8">
        <f>IFERROR(VLOOKUP(B15,Kartendaten!$A$5:$U$94,5,FALSE),"UNBEKANNT")</f>
        <v/>
      </c>
      <c r="G15" s="8">
        <f>IFERROR(VLOOKUP(B15,Kartendaten!$A$5:$U$94,2,FALSE),"UNBEKANNT")</f>
        <v/>
      </c>
      <c r="H15" s="8">
        <f>IFERROR(VLOOKUP(B15,Kartendaten!$A$5:$U$94,3,FALSE),"UNBEKANNT")</f>
        <v/>
      </c>
      <c r="I15" s="8" t="inlineStr">
        <is>
          <t>Wächst mit jedem Kreaturentod; fällt sie, steht eine ganze Schatten-Armee auf</t>
        </is>
      </c>
      <c r="J15" s="8" t="inlineStr">
        <is>
          <t>Sturm, Staub und Schatten · Dani</t>
        </is>
      </c>
      <c r="K15" s="8" t="inlineStr">
        <is>
          <t>Sharas ganze Rolle ist der Schild, der sich opfert – und der Schatten als treuer Begleiter. Elenda wächst über das Spiel, hält als Blocker stand und hinterlässt beim Sterben eine Armee: stärker und dramatischer als ein 2/1-Opferzauber.</t>
        </is>
      </c>
      <c r="L15" s="8">
        <f>IFERROR(IF(AND(VLOOKUP(B15,Kartendaten!$A$5:$U$94,6,FALSE)="legal",VLOOKUP(B15,Kartendaten!$A$5:$U$94,19,FALSE)="Nein",VLOOKUP(B15,Kartendaten!$A$5:$U$94,20,FALSE)="Ja",VLOOKUP(B15,Kartendaten!$A$5:$U$94,21,FALSE)="Ja",OR(F15="Standardland",SUMIF($B$5:$B$104,B15,$E$5:$E$104)=1)),"OK","PRÜFEN"),"PRÜFEN")</f>
        <v/>
      </c>
      <c r="M15" s="8" t="inlineStr">
        <is>
          <t>https://scryfall.com/card/lcc/268/elenda-the-dusk-rose?utm_source=api</t>
        </is>
      </c>
      <c r="N15" s="8" t="inlineStr">
        <is>
          <t>https://wuerfelwaechter.de/Charakter/Details/24</t>
        </is>
      </c>
      <c r="O15" s="8">
        <f>IFERROR(VLOOKUP(B15,Kartendaten!$A$5:$U$94,4,FALSE),"UNBEKANNT")</f>
        <v/>
      </c>
      <c r="P15" s="8">
        <f>IF(ISNUMBER(SEARCH("Legendary",O15)),"Ja","Nein")</f>
        <v/>
      </c>
    </row>
    <row r="16" ht="82" customHeight="1">
      <c r="A16" s="10" t="n">
        <v>12</v>
      </c>
      <c r="B16" s="10" t="inlineStr">
        <is>
          <t>Talrand, Sky Summoner</t>
        </is>
      </c>
      <c r="C16" s="11" t="inlineStr">
        <is>
          <t>Quill, Hüter der verlorenen Seelen</t>
        </is>
      </c>
      <c r="D16" s="10" t="inlineStr">
        <is>
          <t>Bibliothek</t>
        </is>
      </c>
      <c r="E16" s="10" t="n">
        <v>1</v>
      </c>
      <c r="F16" s="10">
        <f>IFERROR(VLOOKUP(B16,Kartendaten!$A$5:$U$94,5,FALSE),"UNBEKANNT")</f>
        <v/>
      </c>
      <c r="G16" s="10">
        <f>IFERROR(VLOOKUP(B16,Kartendaten!$A$5:$U$94,2,FALSE),"UNBEKANNT")</f>
        <v/>
      </c>
      <c r="H16" s="10">
        <f>IFERROR(VLOOKUP(B16,Kartendaten!$A$5:$U$94,3,FALSE),"UNBEKANNT")</f>
        <v/>
      </c>
      <c r="I16" s="10" t="inlineStr">
        <is>
          <t>Baut aus jedem Spontanzauber/jeder Hexerei einen 2/2-Drachen; fliegende Armee</t>
        </is>
      </c>
      <c r="J16" s="10" t="inlineStr">
        <is>
          <t>Sturm, Staub und Schatten · Jonas</t>
        </is>
      </c>
      <c r="K16" s="10" t="inlineStr">
        <is>
          <t>Quill ist der neugierige Magier, der aus jeder aufgedeckten Geschichte etwas Neues zieht. Talrand verwandelt das Zauberbuch in eine fliegende Armee – Board-Präsenz und Kartenwert statt eines 1/3 ohne Angriffsdruck.</t>
        </is>
      </c>
      <c r="L16" s="10">
        <f>IFERROR(IF(AND(VLOOKUP(B16,Kartendaten!$A$5:$U$94,6,FALSE)="legal",VLOOKUP(B16,Kartendaten!$A$5:$U$94,19,FALSE)="Nein",VLOOKUP(B16,Kartendaten!$A$5:$U$94,20,FALSE)="Ja",VLOOKUP(B16,Kartendaten!$A$5:$U$94,21,FALSE)="Ja",OR(F16="Standardland",SUMIF($B$5:$B$104,B16,$E$5:$E$104)=1)),"OK","PRÜFEN"),"PRÜFEN")</f>
        <v/>
      </c>
      <c r="M16" s="10" t="inlineStr">
        <is>
          <t>https://scryfall.com/card/otc/116/talrand-sky-summoner?utm_source=api</t>
        </is>
      </c>
      <c r="N16" s="10" t="inlineStr">
        <is>
          <t>https://wuerfelwaechter.de/Charakter/Details/26</t>
        </is>
      </c>
      <c r="O16" s="10">
        <f>IFERROR(VLOOKUP(B16,Kartendaten!$A$5:$U$94,4,FALSE),"UNBEKANNT")</f>
        <v/>
      </c>
      <c r="P16" s="10">
        <f>IF(ISNUMBER(SEARCH("Legendary",O16)),"Ja","Nein")</f>
        <v/>
      </c>
    </row>
    <row r="17" ht="82" customHeight="1">
      <c r="A17" s="8" t="n">
        <v>13</v>
      </c>
      <c r="B17" s="8" t="inlineStr">
        <is>
          <t>Yuriko, the Tiger's Shadow</t>
        </is>
      </c>
      <c r="C17" s="9" t="inlineStr">
        <is>
          <t>Drayven Shadebreaker, eigene Entscheidungen</t>
        </is>
      </c>
      <c r="D17" s="8" t="inlineStr">
        <is>
          <t>Bibliothek</t>
        </is>
      </c>
      <c r="E17" s="8" t="n">
        <v>1</v>
      </c>
      <c r="F17" s="8">
        <f>IFERROR(VLOOKUP(B17,Kartendaten!$A$5:$U$94,5,FALSE),"UNBEKANNT")</f>
        <v/>
      </c>
      <c r="G17" s="8">
        <f>IFERROR(VLOOKUP(B17,Kartendaten!$A$5:$U$94,2,FALSE),"UNBEKANNT")</f>
        <v/>
      </c>
      <c r="H17" s="8">
        <f>IFERROR(VLOOKUP(B17,Kartendaten!$A$5:$U$94,3,FALSE),"UNBEKANNT")</f>
        <v/>
      </c>
      <c r="I17" s="8" t="inlineStr">
        <is>
          <t>Ninjutsu; verdeckter Schaden über die oberste Bibliothekskarte; Kartenvorteil</t>
        </is>
      </c>
      <c r="J17" s="8" t="inlineStr">
        <is>
          <t>Sturm, Staub und Schatten · Pascal</t>
        </is>
      </c>
      <c r="K17" s="8" t="inlineStr">
        <is>
          <t>Yuriko schlüpft per Ninjutsu an der Deckung vorbei und trifft verdeckt – Drayven, der selbst entscheidet, wem er in den Rücken fällt.</t>
        </is>
      </c>
      <c r="L17" s="8">
        <f>IFERROR(IF(AND(VLOOKUP(B17,Kartendaten!$A$5:$U$94,6,FALSE)="legal",VLOOKUP(B17,Kartendaten!$A$5:$U$94,19,FALSE)="Nein",VLOOKUP(B17,Kartendaten!$A$5:$U$94,20,FALSE)="Ja",VLOOKUP(B17,Kartendaten!$A$5:$U$94,21,FALSE)="Ja",OR(F17="Standardland",SUMIF($B$5:$B$104,B17,$E$5:$E$104)=1)),"OK","PRÜFEN"),"PRÜFEN")</f>
        <v/>
      </c>
      <c r="M17" s="8" t="inlineStr">
        <is>
          <t>https://scryfall.com/card/cmm/364/yuriko-the-tigers-shadow?utm_source=api</t>
        </is>
      </c>
      <c r="N17" s="8" t="inlineStr">
        <is>
          <t>https://wuerfelwaechter.de/Charakter/Details/66</t>
        </is>
      </c>
      <c r="O17" s="8">
        <f>IFERROR(VLOOKUP(B17,Kartendaten!$A$5:$U$94,4,FALSE),"UNBEKANNT")</f>
        <v/>
      </c>
      <c r="P17" s="8">
        <f>IF(ISNUMBER(SEARCH("Legendary",O17)),"Ja","Nein")</f>
        <v/>
      </c>
    </row>
    <row r="18" ht="82" customHeight="1">
      <c r="A18" s="10" t="n">
        <v>14</v>
      </c>
      <c r="B18" s="10" t="inlineStr">
        <is>
          <t>Tajic, Legion's Edge</t>
        </is>
      </c>
      <c r="C18" s="11" t="inlineStr">
        <is>
          <t>Brutus, Diener des Gleichgewichts</t>
        </is>
      </c>
      <c r="D18" s="10" t="inlineStr">
        <is>
          <t>Bibliothek</t>
        </is>
      </c>
      <c r="E18" s="10" t="n">
        <v>1</v>
      </c>
      <c r="F18" s="10">
        <f>IFERROR(VLOOKUP(B18,Kartendaten!$A$5:$U$94,5,FALSE),"UNBEKANNT")</f>
        <v/>
      </c>
      <c r="G18" s="10">
        <f>IFERROR(VLOOKUP(B18,Kartendaten!$A$5:$U$94,2,FALSE),"UNBEKANNT")</f>
        <v/>
      </c>
      <c r="H18" s="10">
        <f>IFERROR(VLOOKUP(B18,Kartendaten!$A$5:$U$94,3,FALSE),"UNBEKANNT")</f>
        <v/>
      </c>
      <c r="I18" s="10" t="inlineStr">
        <is>
          <t>Haste-Angreifer; schützt eure Angreifer vor Flächen-/Nichtkampfschaden</t>
        </is>
      </c>
      <c r="J18" s="10" t="inlineStr">
        <is>
          <t>Sturm, Staub und Schatten · Kevin</t>
        </is>
      </c>
      <c r="K18" s="10" t="inlineStr">
        <is>
          <t>Tajic greift mit Eile an und hält Flächenschaden von den eigenen Angreifern ab – Brutus, der Kriegskleriker, der kämpft, um zu bewahren.</t>
        </is>
      </c>
      <c r="L18" s="10">
        <f>IFERROR(IF(AND(VLOOKUP(B18,Kartendaten!$A$5:$U$94,6,FALSE)="legal",VLOOKUP(B18,Kartendaten!$A$5:$U$94,19,FALSE)="Nein",VLOOKUP(B18,Kartendaten!$A$5:$U$94,20,FALSE)="Ja",VLOOKUP(B18,Kartendaten!$A$5:$U$94,21,FALSE)="Ja",OR(F18="Standardland",SUMIF($B$5:$B$104,B18,$E$5:$E$104)=1)),"OK","PRÜFEN"),"PRÜFEN")</f>
        <v/>
      </c>
      <c r="M18" s="10" t="inlineStr">
        <is>
          <t>https://scryfall.com/card/rvr/231/tajic-legions-edge?utm_source=api</t>
        </is>
      </c>
      <c r="N18" s="10" t="inlineStr">
        <is>
          <t>https://wuerfelwaechter.de/Charakter/Details/59</t>
        </is>
      </c>
      <c r="O18" s="10">
        <f>IFERROR(VLOOKUP(B18,Kartendaten!$A$5:$U$94,4,FALSE),"UNBEKANNT")</f>
        <v/>
      </c>
      <c r="P18" s="10">
        <f>IF(ISNUMBER(SEARCH("Legendary",O18)),"Ja","Nein")</f>
        <v/>
      </c>
    </row>
    <row r="19" ht="82" customHeight="1">
      <c r="A19" s="8" t="n">
        <v>15</v>
      </c>
      <c r="B19" s="8" t="inlineStr">
        <is>
          <t>Halvar, God of Battle</t>
        </is>
      </c>
      <c r="C19" s="9" t="inlineStr">
        <is>
          <t>Bucky – und Maquha, das sich erinnert</t>
        </is>
      </c>
      <c r="D19" s="8" t="inlineStr">
        <is>
          <t>Bibliothek</t>
        </is>
      </c>
      <c r="E19" s="8" t="n">
        <v>1</v>
      </c>
      <c r="F19" s="8">
        <f>IFERROR(VLOOKUP(B19,Kartendaten!$A$5:$U$94,5,FALSE),"UNBEKANNT")</f>
        <v/>
      </c>
      <c r="G19" s="8">
        <f>IFERROR(VLOOKUP(B19,Kartendaten!$A$5:$U$94,2,FALSE),"UNBEKANNT")</f>
        <v/>
      </c>
      <c r="H19" s="8">
        <f>IFERROR(VLOOKUP(B19,Kartendaten!$A$5:$U$94,3,FALSE),"UNBEKANNT")</f>
        <v/>
      </c>
      <c r="I19" s="8" t="inlineStr">
        <is>
          <t>Rückgrat-Kreatur; als Ausrüstung (Maquha) kehrt die Waffe zurück, wenn der Träger fällt</t>
        </is>
      </c>
      <c r="J19" s="8" t="inlineStr">
        <is>
          <t>Dungeons of Drakkenheim · Jonas</t>
        </is>
      </c>
      <c r="K19" s="8" t="inlineStr">
        <is>
          <t>Doppelseitige Karte: Halvar (der Krieger, der sich nicht erinnert) und Sword of the Realms (die Klinge Maquha, die zurückkehrt, wenn ihr Träger fällt).</t>
        </is>
      </c>
      <c r="L19" s="8">
        <f>IFERROR(IF(AND(VLOOKUP(B19,Kartendaten!$A$5:$U$94,6,FALSE)="legal",VLOOKUP(B19,Kartendaten!$A$5:$U$94,19,FALSE)="Nein",VLOOKUP(B19,Kartendaten!$A$5:$U$94,20,FALSE)="Ja",VLOOKUP(B19,Kartendaten!$A$5:$U$94,21,FALSE)="Ja",OR(F19="Standardland",SUMIF($B$5:$B$104,B19,$E$5:$E$104)=1)),"OK","PRÜFEN"),"PRÜFEN")</f>
        <v/>
      </c>
      <c r="M19" s="8" t="inlineStr">
        <is>
          <t>https://scryfall.com/card/khm/15/halvar-god-of-battle-sword-of-the-realms?utm_source=api</t>
        </is>
      </c>
      <c r="N19" s="8" t="inlineStr">
        <is>
          <t>https://wuerfelwaechter.de/Charakter/Details/27</t>
        </is>
      </c>
      <c r="O19" s="8">
        <f>IFERROR(VLOOKUP(B19,Kartendaten!$A$5:$U$94,4,FALSE),"UNBEKANNT")</f>
        <v/>
      </c>
      <c r="P19" s="8">
        <f>IF(ISNUMBER(SEARCH("Legendary",O19)),"Ja","Nein")</f>
        <v/>
      </c>
    </row>
    <row r="20" ht="82" customHeight="1">
      <c r="A20" s="10" t="n">
        <v>16</v>
      </c>
      <c r="B20" s="10" t="inlineStr">
        <is>
          <t>Wrenn and Seven</t>
        </is>
      </c>
      <c r="C20" s="11" t="inlineStr">
        <is>
          <t>Keya Goldschimmer, Wurzeln der Hoffnung</t>
        </is>
      </c>
      <c r="D20" s="10" t="inlineStr">
        <is>
          <t>Bibliothek</t>
        </is>
      </c>
      <c r="E20" s="10" t="n">
        <v>1</v>
      </c>
      <c r="F20" s="10">
        <f>IFERROR(VLOOKUP(B20,Kartendaten!$A$5:$U$94,5,FALSE),"UNBEKANNT")</f>
        <v/>
      </c>
      <c r="G20" s="10">
        <f>IFERROR(VLOOKUP(B20,Kartendaten!$A$5:$U$94,2,FALSE),"UNBEKANNT")</f>
        <v/>
      </c>
      <c r="H20" s="10">
        <f>IFERROR(VLOOKUP(B20,Kartendaten!$A$5:$U$94,3,FALSE),"UNBEKANNT")</f>
        <v/>
      </c>
      <c r="I20" s="10" t="inlineStr">
        <is>
          <t>Länder aus dem Friedhof; Wurzelbaum-Blocker/Finisher; Bibliotheksfilter</t>
        </is>
      </c>
      <c r="J20" s="10" t="inlineStr">
        <is>
          <t>Dungeons of Drakkenheim · Sabrina</t>
        </is>
      </c>
      <c r="K20" s="10" t="inlineStr">
        <is>
          <t>Wrenn and Seven holt Länder aus dem Friedhof zurück und stellt einen 7/7-Wurzelbaum – Keyas Land-Zirkel-Magie und ihre Suche nach dem, was verloren scheint.</t>
        </is>
      </c>
      <c r="L20" s="10">
        <f>IFERROR(IF(AND(VLOOKUP(B20,Kartendaten!$A$5:$U$94,6,FALSE)="legal",VLOOKUP(B20,Kartendaten!$A$5:$U$94,19,FALSE)="Nein",VLOOKUP(B20,Kartendaten!$A$5:$U$94,20,FALSE)="Ja",VLOOKUP(B20,Kartendaten!$A$5:$U$94,21,FALSE)="Ja",OR(F20="Standardland",SUMIF($B$5:$B$104,B20,$E$5:$E$104)=1)),"OK","PRÜFEN"),"PRÜFEN")</f>
        <v/>
      </c>
      <c r="M20" s="10" t="inlineStr">
        <is>
          <t>https://scryfall.com/card/inr/226/wrenn-and-seven?utm_source=api</t>
        </is>
      </c>
      <c r="N20" s="10" t="inlineStr">
        <is>
          <t>https://wuerfelwaechter.de/Charakter/Details/76</t>
        </is>
      </c>
      <c r="O20" s="10">
        <f>IFERROR(VLOOKUP(B20,Kartendaten!$A$5:$U$94,4,FALSE),"UNBEKANNT")</f>
        <v/>
      </c>
      <c r="P20" s="10">
        <f>IF(ISNUMBER(SEARCH("Legendary",O20)),"Ja","Nein")</f>
        <v/>
      </c>
    </row>
    <row r="21" ht="82" customHeight="1">
      <c r="A21" s="8" t="n">
        <v>17</v>
      </c>
      <c r="B21" s="8" t="inlineStr">
        <is>
          <t>Serra Paragon</t>
        </is>
      </c>
      <c r="C21" s="9" t="inlineStr">
        <is>
          <t>Alaric Thorne, verborgenes Licht</t>
        </is>
      </c>
      <c r="D21" s="8" t="inlineStr">
        <is>
          <t>Bibliothek</t>
        </is>
      </c>
      <c r="E21" s="8" t="n">
        <v>1</v>
      </c>
      <c r="F21" s="8">
        <f>IFERROR(VLOOKUP(B21,Kartendaten!$A$5:$U$94,5,FALSE),"UNBEKANNT")</f>
        <v/>
      </c>
      <c r="G21" s="8">
        <f>IFERROR(VLOOKUP(B21,Kartendaten!$A$5:$U$94,2,FALSE),"UNBEKANNT")</f>
        <v/>
      </c>
      <c r="H21" s="8">
        <f>IFERROR(VLOOKUP(B21,Kartendaten!$A$5:$U$94,3,FALSE),"UNBEKANNT")</f>
        <v/>
      </c>
      <c r="I21" s="8" t="inlineStr">
        <is>
          <t>3/3-Flieger; spielt einmal pro Zug ein Land oder eine billige bleibende Karte aus dem Friedhof</t>
        </is>
      </c>
      <c r="J21" s="8" t="inlineStr">
        <is>
          <t>Dungeons of Drakkenheim · Sebastian</t>
        </is>
      </c>
      <c r="K21" s="8" t="inlineStr">
        <is>
          <t>Alarics verborgenes celestisches Erbe entfaltet sich gegen echte Dunkelheit. Serra Paragon ist ein fliegender 3/3-Körper mit wiederkehrendem Kartenwert – deutlich stärker und stimmiger als ein 2/2 ohne Evasion.</t>
        </is>
      </c>
      <c r="L21" s="8">
        <f>IFERROR(IF(AND(VLOOKUP(B21,Kartendaten!$A$5:$U$94,6,FALSE)="legal",VLOOKUP(B21,Kartendaten!$A$5:$U$94,19,FALSE)="Nein",VLOOKUP(B21,Kartendaten!$A$5:$U$94,20,FALSE)="Ja",VLOOKUP(B21,Kartendaten!$A$5:$U$94,21,FALSE)="Ja",OR(F21="Standardland",SUMIF($B$5:$B$104,B21,$E$5:$E$104)=1)),"OK","PRÜFEN"),"PRÜFEN")</f>
        <v/>
      </c>
      <c r="M21" s="8" t="inlineStr">
        <is>
          <t>https://scryfall.com/card/soc/169/serra-paragon?utm_source=api</t>
        </is>
      </c>
      <c r="N21" s="8" t="inlineStr">
        <is>
          <t>https://wuerfelwaechter.de/Charakter/Details/32</t>
        </is>
      </c>
      <c r="O21" s="8">
        <f>IFERROR(VLOOKUP(B21,Kartendaten!$A$5:$U$94,4,FALSE),"UNBEKANNT")</f>
        <v/>
      </c>
      <c r="P21" s="8">
        <f>IF(ISNUMBER(SEARCH("Legendary",O21)),"Ja","Nein")</f>
        <v/>
      </c>
    </row>
    <row r="22" ht="82" customHeight="1">
      <c r="A22" s="10" t="n">
        <v>18</v>
      </c>
      <c r="B22" s="10" t="inlineStr">
        <is>
          <t>Adeline, Resplendent Cathar</t>
        </is>
      </c>
      <c r="C22" s="11" t="inlineStr">
        <is>
          <t>Juna von Korn, Ehre lädt nach</t>
        </is>
      </c>
      <c r="D22" s="10" t="inlineStr">
        <is>
          <t>Bibliothek</t>
        </is>
      </c>
      <c r="E22" s="10" t="n">
        <v>1</v>
      </c>
      <c r="F22" s="10">
        <f>IFERROR(VLOOKUP(B22,Kartendaten!$A$5:$U$94,5,FALSE),"UNBEKANNT")</f>
        <v/>
      </c>
      <c r="G22" s="10">
        <f>IFERROR(VLOOKUP(B22,Kartendaten!$A$5:$U$94,2,FALSE),"UNBEKANNT")</f>
        <v/>
      </c>
      <c r="H22" s="10">
        <f>IFERROR(VLOOKUP(B22,Kartendaten!$A$5:$U$94,3,FALSE),"UNBEKANNT")</f>
        <v/>
      </c>
      <c r="I22" s="10" t="inlineStr">
        <is>
          <t>Token pro Gegner bei jedem Angriff; Stärke = Zahl deiner Kreaturen</t>
        </is>
      </c>
      <c r="J22" s="10" t="inlineStr">
        <is>
          <t>Dungeons of Drakkenheim · Janna</t>
        </is>
      </c>
      <c r="K22" s="10" t="inlineStr">
        <is>
          <t>Adeline stellt bei jedem Angriff Spielsteine je Gegner auf und wächst mit dem eigenen Feld – Junas Ehre, die mit jedem Schritt ‚nachlädt‘.</t>
        </is>
      </c>
      <c r="L22" s="10">
        <f>IFERROR(IF(AND(VLOOKUP(B22,Kartendaten!$A$5:$U$94,6,FALSE)="legal",VLOOKUP(B22,Kartendaten!$A$5:$U$94,19,FALSE)="Nein",VLOOKUP(B22,Kartendaten!$A$5:$U$94,20,FALSE)="Ja",VLOOKUP(B22,Kartendaten!$A$5:$U$94,21,FALSE)="Ja",OR(F22="Standardland",SUMIF($B$5:$B$104,B22,$E$5:$E$104)=1)),"OK","PRÜFEN"),"PRÜFEN")</f>
        <v/>
      </c>
      <c r="M22" s="10" t="inlineStr">
        <is>
          <t>https://scryfall.com/card/tdc/108/adeline-resplendent-cathar?utm_source=api</t>
        </is>
      </c>
      <c r="N22" s="10" t="inlineStr">
        <is>
          <t>https://wuerfelwaechter.de/Charakter/Details/71</t>
        </is>
      </c>
      <c r="O22" s="10">
        <f>IFERROR(VLOOKUP(B22,Kartendaten!$A$5:$U$94,4,FALSE),"UNBEKANNT")</f>
        <v/>
      </c>
      <c r="P22" s="10">
        <f>IF(ISNUMBER(SEARCH("Legendary",O22)),"Ja","Nein")</f>
        <v/>
      </c>
    </row>
    <row r="23" ht="82" customHeight="1">
      <c r="A23" s="8" t="n">
        <v>19</v>
      </c>
      <c r="B23" s="8" t="inlineStr">
        <is>
          <t>Queen Marchesa</t>
        </is>
      </c>
      <c r="C23" s="9" t="inlineStr">
        <is>
          <t>Tasim und Balthasar, gebundener Wille</t>
        </is>
      </c>
      <c r="D23" s="8" t="inlineStr">
        <is>
          <t>Bibliothek</t>
        </is>
      </c>
      <c r="E23" s="8" t="n">
        <v>1</v>
      </c>
      <c r="F23" s="8">
        <f>IFERROR(VLOOKUP(B23,Kartendaten!$A$5:$U$94,5,FALSE),"UNBEKANNT")</f>
        <v/>
      </c>
      <c r="G23" s="8">
        <f>IFERROR(VLOOKUP(B23,Kartendaten!$A$5:$U$94,2,FALSE),"UNBEKANNT")</f>
        <v/>
      </c>
      <c r="H23" s="8">
        <f>IFERROR(VLOOKUP(B23,Kartendaten!$A$5:$U$94,3,FALSE),"UNBEKANNT")</f>
        <v/>
      </c>
      <c r="I23" s="8" t="inlineStr">
        <is>
          <t>Wird Monarch (Karten); Todeswache-Assassinen-Spielsteine, wenn du angegriffen wirst</t>
        </is>
      </c>
      <c r="J23" s="8" t="inlineStr">
        <is>
          <t>Die 5 Titanen von Primor - Akt Luminus · Jonas</t>
        </is>
      </c>
      <c r="K23" s="8" t="inlineStr">
        <is>
          <t>Queen Marchesa macht dich zum Monarchen (Karten) und erzeugt Deathtouch-Assassinen, wenn man dich angreift – Tasims gebundener Wille zwischen Gerechtigkeit und dem Balor Balthasar.</t>
        </is>
      </c>
      <c r="L23" s="8">
        <f>IFERROR(IF(AND(VLOOKUP(B23,Kartendaten!$A$5:$U$94,6,FALSE)="legal",VLOOKUP(B23,Kartendaten!$A$5:$U$94,19,FALSE)="Nein",VLOOKUP(B23,Kartendaten!$A$5:$U$94,20,FALSE)="Ja",VLOOKUP(B23,Kartendaten!$A$5:$U$94,21,FALSE)="Ja",OR(F23="Standardland",SUMIF($B$5:$B$104,B23,$E$5:$E$104)=1)),"OK","PRÜFEN"),"PRÜFEN")</f>
        <v/>
      </c>
      <c r="M23" s="8" t="inlineStr">
        <is>
          <t>https://scryfall.com/card/otc/239/queen-marchesa?utm_source=api</t>
        </is>
      </c>
      <c r="N23" s="8" t="inlineStr">
        <is>
          <t>https://wuerfelwaechter.de/Charakter/Details/84</t>
        </is>
      </c>
      <c r="O23" s="8">
        <f>IFERROR(VLOOKUP(B23,Kartendaten!$A$5:$U$94,4,FALSE),"UNBEKANNT")</f>
        <v/>
      </c>
      <c r="P23" s="8">
        <f>IF(ISNUMBER(SEARCH("Legendary",O23)),"Ja","Nein")</f>
        <v/>
      </c>
    </row>
    <row r="24" ht="82" customHeight="1">
      <c r="A24" s="10" t="n">
        <v>20</v>
      </c>
      <c r="B24" s="10" t="inlineStr">
        <is>
          <t>Kraum, Ludevic's Opus</t>
        </is>
      </c>
      <c r="C24" s="11" t="inlineStr">
        <is>
          <t>Blaubeere, Wissen zwischen den Zeilen</t>
        </is>
      </c>
      <c r="D24" s="10" t="inlineStr">
        <is>
          <t>Bibliothek</t>
        </is>
      </c>
      <c r="E24" s="10" t="n">
        <v>1</v>
      </c>
      <c r="F24" s="10">
        <f>IFERROR(VLOOKUP(B24,Kartendaten!$A$5:$U$94,5,FALSE),"UNBEKANNT")</f>
        <v/>
      </c>
      <c r="G24" s="10">
        <f>IFERROR(VLOOKUP(B24,Kartendaten!$A$5:$U$94,2,FALSE),"UNBEKANNT")</f>
        <v/>
      </c>
      <c r="H24" s="10">
        <f>IFERROR(VLOOKUP(B24,Kartendaten!$A$5:$U$94,3,FALSE),"UNBEKANNT")</f>
        <v/>
      </c>
      <c r="I24" s="10" t="inlineStr">
        <is>
          <t>Fliegender Körper; Karte, sobald ein Gegner in seinem Zug zwei Zauber wirkt</t>
        </is>
      </c>
      <c r="J24" s="10" t="inlineStr">
        <is>
          <t>Die 5 Titanen von Primor - Akt Luminus · Janna</t>
        </is>
      </c>
      <c r="K24" s="10" t="inlineStr">
        <is>
          <t>Kraum fliegt und zieht eine Karte, sobald ein Gegner mehrfach zaubert – Blaubeeres beiläufig gesammeltes Wissen, das im richtigen Moment die Lösung ist.</t>
        </is>
      </c>
      <c r="L24" s="10">
        <f>IFERROR(IF(AND(VLOOKUP(B24,Kartendaten!$A$5:$U$94,6,FALSE)="legal",VLOOKUP(B24,Kartendaten!$A$5:$U$94,19,FALSE)="Nein",VLOOKUP(B24,Kartendaten!$A$5:$U$94,20,FALSE)="Ja",VLOOKUP(B24,Kartendaten!$A$5:$U$94,21,FALSE)="Ja",OR(F24="Standardland",SUMIF($B$5:$B$104,B24,$E$5:$E$104)=1)),"OK","PRÜFEN"),"PRÜFEN")</f>
        <v/>
      </c>
      <c r="M24" s="10" t="inlineStr">
        <is>
          <t>https://scryfall.com/card/c16/34/kraum-ludevics-opus?utm_source=api</t>
        </is>
      </c>
      <c r="N24" s="10" t="inlineStr">
        <is>
          <t>https://wuerfelwaechter.de/Charakter/Details/85</t>
        </is>
      </c>
      <c r="O24" s="10">
        <f>IFERROR(VLOOKUP(B24,Kartendaten!$A$5:$U$94,4,FALSE),"UNBEKANNT")</f>
        <v/>
      </c>
      <c r="P24" s="10">
        <f>IF(ISNUMBER(SEARCH("Legendary",O24)),"Ja","Nein")</f>
        <v/>
      </c>
    </row>
    <row r="25" ht="82" customHeight="1">
      <c r="A25" s="8" t="n">
        <v>21</v>
      </c>
      <c r="B25" s="8" t="inlineStr">
        <is>
          <t>Toxrill, the Corrosive</t>
        </is>
      </c>
      <c r="C25" s="9" t="inlineStr">
        <is>
          <t>Athemus Thalor, Aurelius’ Vermächtnis</t>
        </is>
      </c>
      <c r="D25" s="8" t="inlineStr">
        <is>
          <t>Bibliothek</t>
        </is>
      </c>
      <c r="E25" s="8" t="n">
        <v>1</v>
      </c>
      <c r="F25" s="8">
        <f>IFERROR(VLOOKUP(B25,Kartendaten!$A$5:$U$94,5,FALSE),"UNBEKANNT")</f>
        <v/>
      </c>
      <c r="G25" s="8">
        <f>IFERROR(VLOOKUP(B25,Kartendaten!$A$5:$U$94,2,FALSE),"UNBEKANNT")</f>
        <v/>
      </c>
      <c r="H25" s="8">
        <f>IFERROR(VLOOKUP(B25,Kartendaten!$A$5:$U$94,3,FALSE),"UNBEKANNT")</f>
        <v/>
      </c>
      <c r="I25" s="8" t="inlineStr">
        <is>
          <t>Langsame Massenkontrolle; Schleim-Spielsteine; großer Finisher</t>
        </is>
      </c>
      <c r="J25" s="8" t="inlineStr">
        <is>
          <t>Die 5 Titanen von Primor - Akt Luminus · Kevin</t>
        </is>
      </c>
      <c r="K25" s="8" t="inlineStr">
        <is>
          <t>Toxrill zersetzt langsam die gegnerischen Reihen und erzeugt Schleim – die fremde, verzehrende Macht, die Athemus zurückholte und deren Wahrheit er sucht.</t>
        </is>
      </c>
      <c r="L25" s="8">
        <f>IFERROR(IF(AND(VLOOKUP(B25,Kartendaten!$A$5:$U$94,6,FALSE)="legal",VLOOKUP(B25,Kartendaten!$A$5:$U$94,19,FALSE)="Nein",VLOOKUP(B25,Kartendaten!$A$5:$U$94,20,FALSE)="Ja",VLOOKUP(B25,Kartendaten!$A$5:$U$94,21,FALSE)="Ja",OR(F25="Standardland",SUMIF($B$5:$B$104,B25,$E$5:$E$104)=1)),"OK","PRÜFEN"),"PRÜFEN")</f>
        <v/>
      </c>
      <c r="M25" s="8" t="inlineStr">
        <is>
          <t>https://scryfall.com/card/vow/132/toxrill-the-corrosive?utm_source=api</t>
        </is>
      </c>
      <c r="N25" s="8" t="inlineStr">
        <is>
          <t>https://wuerfelwaechter.de/Charakter/Details/87</t>
        </is>
      </c>
      <c r="O25" s="8">
        <f>IFERROR(VLOOKUP(B25,Kartendaten!$A$5:$U$94,4,FALSE),"UNBEKANNT")</f>
        <v/>
      </c>
      <c r="P25" s="8">
        <f>IF(ISNUMBER(SEARCH("Legendary",O25)),"Ja","Nein")</f>
        <v/>
      </c>
    </row>
    <row r="26" ht="82" customHeight="1">
      <c r="A26" s="10" t="n">
        <v>22</v>
      </c>
      <c r="B26" s="10" t="inlineStr">
        <is>
          <t>Nemata, Primeval Warden</t>
        </is>
      </c>
      <c r="C26" s="11" t="inlineStr">
        <is>
          <t>Ichne, Freund des verlorenen Waldes</t>
        </is>
      </c>
      <c r="D26" s="10" t="inlineStr">
        <is>
          <t>Bibliothek</t>
        </is>
      </c>
      <c r="E26" s="10" t="n">
        <v>1</v>
      </c>
      <c r="F26" s="10">
        <f>IFERROR(VLOOKUP(B26,Kartendaten!$A$5:$U$94,5,FALSE),"UNBEKANNT")</f>
        <v/>
      </c>
      <c r="G26" s="10">
        <f>IFERROR(VLOOKUP(B26,Kartendaten!$A$5:$U$94,2,FALSE),"UNBEKANNT")</f>
        <v/>
      </c>
      <c r="H26" s="10">
        <f>IFERROR(VLOOKUP(B26,Kartendaten!$A$5:$U$94,3,FALSE),"UNBEKANNT")</f>
        <v/>
      </c>
      <c r="I26" s="10" t="inlineStr">
        <is>
          <t>Saproling-Wald; Opfer für +1/+1-Marken und Karten</t>
        </is>
      </c>
      <c r="J26" s="10" t="inlineStr">
        <is>
          <t>Die 5 Titanen von Primor - Akt Luminus · Jan</t>
        </is>
      </c>
      <c r="K26" s="10" t="inlineStr">
        <is>
          <t>Nemata baut aus Saprolingen einen lebendigen Wald und tauscht Opfer gegen Marken und Karten – Ichne, der Waldwächter, aus dessen Spuren neues Grün wächst.</t>
        </is>
      </c>
      <c r="L26" s="10">
        <f>IFERROR(IF(AND(VLOOKUP(B26,Kartendaten!$A$5:$U$94,6,FALSE)="legal",VLOOKUP(B26,Kartendaten!$A$5:$U$94,19,FALSE)="Nein",VLOOKUP(B26,Kartendaten!$A$5:$U$94,20,FALSE)="Ja",VLOOKUP(B26,Kartendaten!$A$5:$U$94,21,FALSE)="Ja",OR(F26="Standardland",SUMIF($B$5:$B$104,B26,$E$5:$E$104)=1)),"OK","PRÜFEN"),"PRÜFEN")</f>
        <v/>
      </c>
      <c r="M26" s="10" t="inlineStr">
        <is>
          <t>https://scryfall.com/card/dmu/209/nemata-primeval-warden?utm_source=api</t>
        </is>
      </c>
      <c r="N26" s="10" t="inlineStr">
        <is>
          <t>https://wuerfelwaechter.de/Charakter/Details/86</t>
        </is>
      </c>
      <c r="O26" s="10">
        <f>IFERROR(VLOOKUP(B26,Kartendaten!$A$5:$U$94,4,FALSE),"UNBEKANNT")</f>
        <v/>
      </c>
      <c r="P26" s="10">
        <f>IF(ISNUMBER(SEARCH("Legendary",O26)),"Ja","Nein")</f>
        <v/>
      </c>
    </row>
    <row r="27" ht="82" customHeight="1">
      <c r="A27" s="8" t="n">
        <v>23</v>
      </c>
      <c r="B27" s="8" t="inlineStr">
        <is>
          <t>Toralf, God of Fury</t>
        </is>
      </c>
      <c r="C27" s="9" t="inlineStr">
        <is>
          <t>Boindil Frostzorn, Zorn Octo’Talis’</t>
        </is>
      </c>
      <c r="D27" s="8" t="inlineStr">
        <is>
          <t>Bibliothek</t>
        </is>
      </c>
      <c r="E27" s="8" t="n">
        <v>1</v>
      </c>
      <c r="F27" s="8">
        <f>IFERROR(VLOOKUP(B27,Kartendaten!$A$5:$U$94,5,FALSE),"UNBEKANNT")</f>
        <v/>
      </c>
      <c r="G27" s="8">
        <f>IFERROR(VLOOKUP(B27,Kartendaten!$A$5:$U$94,2,FALSE),"UNBEKANNT")</f>
        <v/>
      </c>
      <c r="H27" s="8">
        <f>IFERROR(VLOOKUP(B27,Kartendaten!$A$5:$U$94,3,FALSE),"UNBEKANNT")</f>
        <v/>
      </c>
      <c r="I27" s="8" t="inlineStr">
        <is>
          <t>Fliegender Halbgott-Körper; überschüssiger Schaden springt weiter (Kettenblitz); Rückseite als Hammer</t>
        </is>
      </c>
      <c r="J27" s="8" t="inlineStr">
        <is>
          <t>Die Legende des Rubindrachen · Patrick</t>
        </is>
      </c>
      <c r="K27" s="8" t="inlineStr">
        <is>
          <t>Boindil trägt die Todsünde Zorn (Vyra) in sich und ist Magieschmied – ein Hammer-Gott, dessen Schläge weiterspringen, ist die stärkere und stimmigere Karte als ein 2/1-Zwerg. Der Kettenschaden verwandelt jeden Removal-Zauber in eine kleine Flächenwirkung.</t>
        </is>
      </c>
      <c r="L27" s="8">
        <f>IFERROR(IF(AND(VLOOKUP(B27,Kartendaten!$A$5:$U$94,6,FALSE)="legal",VLOOKUP(B27,Kartendaten!$A$5:$U$94,19,FALSE)="Nein",VLOOKUP(B27,Kartendaten!$A$5:$U$94,20,FALSE)="Ja",VLOOKUP(B27,Kartendaten!$A$5:$U$94,21,FALSE)="Ja",OR(F27="Standardland",SUMIF($B$5:$B$104,B27,$E$5:$E$104)=1)),"OK","PRÜFEN"),"PRÜFEN")</f>
        <v/>
      </c>
      <c r="M27" s="8" t="inlineStr">
        <is>
          <t>https://scryfall.com/card/khm/154/toralf-god-of-fury-toralfs-hammer?utm_source=api</t>
        </is>
      </c>
      <c r="N27" s="8" t="inlineStr">
        <is>
          <t>https://wuerfelwaechter.de/Charakter/Details/1</t>
        </is>
      </c>
      <c r="O27" s="8">
        <f>IFERROR(VLOOKUP(B27,Kartendaten!$A$5:$U$94,4,FALSE),"UNBEKANNT")</f>
        <v/>
      </c>
      <c r="P27" s="8">
        <f>IF(ISNUMBER(SEARCH("Legendary",O27)),"Ja","Nein")</f>
        <v/>
      </c>
    </row>
    <row r="28" ht="82" customHeight="1">
      <c r="A28" s="10" t="n">
        <v>24</v>
      </c>
      <c r="B28" s="10" t="inlineStr">
        <is>
          <t>Heliod, Sun-Crowned</t>
        </is>
      </c>
      <c r="C28" s="11" t="inlineStr">
        <is>
          <t>Malvus Sonnenzorn-ChewChew, Ilmaters Gnade</t>
        </is>
      </c>
      <c r="D28" s="10" t="inlineStr">
        <is>
          <t>Bibliothek</t>
        </is>
      </c>
      <c r="E28" s="10" t="n">
        <v>1</v>
      </c>
      <c r="F28" s="10">
        <f>IFERROR(VLOOKUP(B28,Kartendaten!$A$5:$U$94,5,FALSE),"UNBEKANNT")</f>
        <v/>
      </c>
      <c r="G28" s="10">
        <f>IFERROR(VLOOKUP(B28,Kartendaten!$A$5:$U$94,2,FALSE),"UNBEKANNT")</f>
        <v/>
      </c>
      <c r="H28" s="10">
        <f>IFERROR(VLOOKUP(B28,Kartendaten!$A$5:$U$94,3,FALSE),"UNBEKANNT")</f>
        <v/>
      </c>
      <c r="I28" s="10" t="inlineStr">
        <is>
          <t>Unzerstörbarer Heil-Motor: Lebensgewinn wird zu +1/+1-Marken, verleiht Lebensverknüpfung</t>
        </is>
      </c>
      <c r="J28" s="10" t="inlineStr">
        <is>
          <t>Die Legende des Rubindrachen · Marvin</t>
        </is>
      </c>
      <c r="K28" s="10" t="inlineStr">
        <is>
          <t>Malvus ist der Heiler der Drachenlanze; seine Fürsorge lässt den ganzen Bund wachsen. Heliod ist unzerstörbar, ein echter Engine-Körper, und die Sonnenkrone trifft sogar den Nachnamen Sonnenzorn – deutlich stärker als eine bedingte 2/3.</t>
        </is>
      </c>
      <c r="L28" s="10">
        <f>IFERROR(IF(AND(VLOOKUP(B28,Kartendaten!$A$5:$U$94,6,FALSE)="legal",VLOOKUP(B28,Kartendaten!$A$5:$U$94,19,FALSE)="Nein",VLOOKUP(B28,Kartendaten!$A$5:$U$94,20,FALSE)="Ja",VLOOKUP(B28,Kartendaten!$A$5:$U$94,21,FALSE)="Ja",OR(F28="Standardland",SUMIF($B$5:$B$104,B28,$E$5:$E$104)=1)),"OK","PRÜFEN"),"PRÜFEN")</f>
        <v/>
      </c>
      <c r="M28" s="10" t="inlineStr">
        <is>
          <t>https://scryfall.com/card/cmm/29/heliod-sun-crowned?utm_source=api</t>
        </is>
      </c>
      <c r="N28" s="10" t="inlineStr">
        <is>
          <t>https://wuerfelwaechter.de/Charakter/Details/51</t>
        </is>
      </c>
      <c r="O28" s="10">
        <f>IFERROR(VLOOKUP(B28,Kartendaten!$A$5:$U$94,4,FALSE),"UNBEKANNT")</f>
        <v/>
      </c>
      <c r="P28" s="10">
        <f>IF(ISNUMBER(SEARCH("Legendary",O28)),"Ja","Nein")</f>
        <v/>
      </c>
    </row>
    <row r="29" ht="82" customHeight="1">
      <c r="A29" s="8" t="n">
        <v>25</v>
      </c>
      <c r="B29" s="8" t="inlineStr">
        <is>
          <t>Krenko, Mob Boss</t>
        </is>
      </c>
      <c r="C29" s="9" t="inlineStr">
        <is>
          <t>Scorch, der Gefährliche</t>
        </is>
      </c>
      <c r="D29" s="8" t="inlineStr">
        <is>
          <t>Bibliothek</t>
        </is>
      </c>
      <c r="E29" s="8" t="n">
        <v>1</v>
      </c>
      <c r="F29" s="8">
        <f>IFERROR(VLOOKUP(B29,Kartendaten!$A$5:$U$94,5,FALSE),"UNBEKANNT")</f>
        <v/>
      </c>
      <c r="G29" s="8">
        <f>IFERROR(VLOOKUP(B29,Kartendaten!$A$5:$U$94,2,FALSE),"UNBEKANNT")</f>
        <v/>
      </c>
      <c r="H29" s="8">
        <f>IFERROR(VLOOKUP(B29,Kartendaten!$A$5:$U$94,3,FALSE),"UNBEKANNT")</f>
        <v/>
      </c>
      <c r="I29" s="8" t="inlineStr">
        <is>
          <t>Baut jede Runde eine Kobold-/Goblin-Armee auf – Scorchs Rache und seine neue Familie in Zahlen</t>
        </is>
      </c>
      <c r="J29" s="8" t="inlineStr">
        <is>
          <t>Die Legende des Rubindrachen · Sebastian</t>
        </is>
      </c>
      <c r="K29" s="8" t="inlineStr">
        <is>
          <t>Scorch schwor Rache an Infernion und fand in Octo’Talis eine neue Familie – eine Karte, die jede Runde eine ganze Armee aufstellt, trifft beides besser als ein enger Zauber-Kopierer, für den dieses Deck kaum Ziele hat.</t>
        </is>
      </c>
      <c r="L29" s="8">
        <f>IFERROR(IF(AND(VLOOKUP(B29,Kartendaten!$A$5:$U$94,6,FALSE)="legal",VLOOKUP(B29,Kartendaten!$A$5:$U$94,19,FALSE)="Nein",VLOOKUP(B29,Kartendaten!$A$5:$U$94,20,FALSE)="Ja",VLOOKUP(B29,Kartendaten!$A$5:$U$94,21,FALSE)="Ja",OR(F29="Standardland",SUMIF($B$5:$B$104,B29,$E$5:$E$104)=1)),"OK","PRÜFEN"),"PRÜFEN")</f>
        <v/>
      </c>
      <c r="M29" s="8" t="inlineStr">
        <is>
          <t>https://scryfall.com/card/fdn/204/krenko-mob-boss?utm_source=api</t>
        </is>
      </c>
      <c r="N29" s="8" t="inlineStr">
        <is>
          <t>https://wuerfelwaechter.de/Charakter/Details/34</t>
        </is>
      </c>
      <c r="O29" s="8">
        <f>IFERROR(VLOOKUP(B29,Kartendaten!$A$5:$U$94,4,FALSE),"UNBEKANNT")</f>
        <v/>
      </c>
      <c r="P29" s="8">
        <f>IF(ISNUMBER(SEARCH("Legendary",O29)),"Ja","Nein")</f>
        <v/>
      </c>
    </row>
    <row r="30" ht="82" customHeight="1">
      <c r="A30" s="10" t="n">
        <v>26</v>
      </c>
      <c r="B30" s="10" t="inlineStr">
        <is>
          <t>Xanathar, Guild Kingpin</t>
        </is>
      </c>
      <c r="C30" s="11" t="inlineStr">
        <is>
          <t>Verte, Meister der zweiten Wirklichkeit</t>
        </is>
      </c>
      <c r="D30" s="10" t="inlineStr">
        <is>
          <t>Bibliothek</t>
        </is>
      </c>
      <c r="E30" s="10" t="n">
        <v>1</v>
      </c>
      <c r="F30" s="10">
        <f>IFERROR(VLOOKUP(B30,Kartendaten!$A$5:$U$94,5,FALSE),"UNBEKANNT")</f>
        <v/>
      </c>
      <c r="G30" s="10">
        <f>IFERROR(VLOOKUP(B30,Kartendaten!$A$5:$U$94,2,FALSE),"UNBEKANNT")</f>
        <v/>
      </c>
      <c r="H30" s="10">
        <f>IFERROR(VLOOKUP(B30,Kartendaten!$A$5:$U$94,3,FALSE),"UNBEKANNT")</f>
        <v/>
      </c>
      <c r="I30" s="10" t="inlineStr">
        <is>
          <t>5/6-Körper; du siehst die oberste Karte jedes Gegners und darfst sie selbst spielen</t>
        </is>
      </c>
      <c r="J30" s="10" t="inlineStr">
        <is>
          <t>Icewind Dale – Rime of the Frostmaiden · Patrick</t>
        </is>
      </c>
      <c r="K30" s="10" t="inlineStr">
        <is>
          <t>Verte zieht einen Gazer (Beholder-Kind) groß und beherrscht die zweite Wirklichkeit. Xanathar ist genau dieser Beholder: ein 5/6, der den Gegnern die Optionen wegnimmt – ein echtes Bedrohungs- und Kontrollstück statt eines 2/2-Vogels.</t>
        </is>
      </c>
      <c r="L30" s="10">
        <f>IFERROR(IF(AND(VLOOKUP(B30,Kartendaten!$A$5:$U$94,6,FALSE)="legal",VLOOKUP(B30,Kartendaten!$A$5:$U$94,19,FALSE)="Nein",VLOOKUP(B30,Kartendaten!$A$5:$U$94,20,FALSE)="Ja",VLOOKUP(B30,Kartendaten!$A$5:$U$94,21,FALSE)="Ja",OR(F30="Standardland",SUMIF($B$5:$B$104,B30,$E$5:$E$104)=1)),"OK","PRÜFEN"),"PRÜFEN")</f>
        <v/>
      </c>
      <c r="M30" s="10" t="inlineStr">
        <is>
          <t>https://scryfall.com/card/afr/239/xanathar-guild-kingpin?utm_source=api</t>
        </is>
      </c>
      <c r="N30" s="10" t="inlineStr">
        <is>
          <t>https://wuerfelwaechter.de/Charakter/Details/30</t>
        </is>
      </c>
      <c r="O30" s="10">
        <f>IFERROR(VLOOKUP(B30,Kartendaten!$A$5:$U$94,4,FALSE),"UNBEKANNT")</f>
        <v/>
      </c>
      <c r="P30" s="10">
        <f>IF(ISNUMBER(SEARCH("Legendary",O30)),"Ja","Nein")</f>
        <v/>
      </c>
    </row>
    <row r="31" ht="82" customHeight="1">
      <c r="A31" s="8" t="n">
        <v>27</v>
      </c>
      <c r="B31" s="8" t="inlineStr">
        <is>
          <t>Surrak Dragonclaw</t>
        </is>
      </c>
      <c r="C31" s="9" t="inlineStr">
        <is>
          <t>Ro-Khar Donnerfaust, vier Elemente</t>
        </is>
      </c>
      <c r="D31" s="8" t="inlineStr">
        <is>
          <t>Bibliothek</t>
        </is>
      </c>
      <c r="E31" s="8" t="n">
        <v>1</v>
      </c>
      <c r="F31" s="8">
        <f>IFERROR(VLOOKUP(B31,Kartendaten!$A$5:$U$94,5,FALSE),"UNBEKANNT")</f>
        <v/>
      </c>
      <c r="G31" s="8">
        <f>IFERROR(VLOOKUP(B31,Kartendaten!$A$5:$U$94,2,FALSE),"UNBEKANNT")</f>
        <v/>
      </c>
      <c r="H31" s="8">
        <f>IFERROR(VLOOKUP(B31,Kartendaten!$A$5:$U$94,3,FALSE),"UNBEKANNT")</f>
        <v/>
      </c>
      <c r="I31" s="8" t="inlineStr">
        <is>
          <t>6/6-Blitzkörper; deine Kreaturen können nicht gekontert werden; gibt einer Kreatur Trampelschaden</t>
        </is>
      </c>
      <c r="J31" s="8" t="inlineStr">
        <is>
          <t>Icewind Dale – Rime of the Frostmaiden · Janna</t>
        </is>
      </c>
      <c r="K31" s="8" t="inlineStr">
        <is>
          <t>Ro-Khar ist ein großer, disziplinierter Kampfmönch – ‚Donnerfaust‘. Surrak Dragonclaw ist ein 6/6 mit Blitz, der die eigenen Kreaturen vor Gegenzaubern schützt: ein echter Bedrohungskörper statt eines fragilen 2/1.</t>
        </is>
      </c>
      <c r="L31" s="8">
        <f>IFERROR(IF(AND(VLOOKUP(B31,Kartendaten!$A$5:$U$94,6,FALSE)="legal",VLOOKUP(B31,Kartendaten!$A$5:$U$94,19,FALSE)="Nein",VLOOKUP(B31,Kartendaten!$A$5:$U$94,20,FALSE)="Ja",VLOOKUP(B31,Kartendaten!$A$5:$U$94,21,FALSE)="Ja",OR(F31="Standardland",SUMIF($B$5:$B$104,B31,$E$5:$E$104)=1)),"OK","PRÜFEN"),"PRÜFEN")</f>
        <v/>
      </c>
      <c r="M31" s="8" t="inlineStr">
        <is>
          <t>https://scryfall.com/card/dmc/169/surrak-dragonclaw?utm_source=api</t>
        </is>
      </c>
      <c r="N31" s="8" t="inlineStr">
        <is>
          <t>https://wuerfelwaechter.de/Charakter/Details/73</t>
        </is>
      </c>
      <c r="O31" s="8">
        <f>IFERROR(VLOOKUP(B31,Kartendaten!$A$5:$U$94,4,FALSE),"UNBEKANNT")</f>
        <v/>
      </c>
      <c r="P31" s="8">
        <f>IF(ISNUMBER(SEARCH("Legendary",O31)),"Ja","Nein")</f>
        <v/>
      </c>
    </row>
    <row r="32" ht="82" customHeight="1">
      <c r="A32" s="10" t="n">
        <v>28</v>
      </c>
      <c r="B32" s="10" t="inlineStr">
        <is>
          <t>Faramir, Steward of Gondor</t>
        </is>
      </c>
      <c r="C32" s="11" t="inlineStr">
        <is>
          <t>Happy, Zuflucht für Außenseiter</t>
        </is>
      </c>
      <c r="D32" s="10" t="inlineStr">
        <is>
          <t>Bibliothek</t>
        </is>
      </c>
      <c r="E32" s="10" t="n">
        <v>1</v>
      </c>
      <c r="F32" s="10">
        <f>IFERROR(VLOOKUP(B32,Kartendaten!$A$5:$U$94,5,FALSE),"UNBEKANNT")</f>
        <v/>
      </c>
      <c r="G32" s="10">
        <f>IFERROR(VLOOKUP(B32,Kartendaten!$A$5:$U$94,2,FALSE),"UNBEKANNT")</f>
        <v/>
      </c>
      <c r="H32" s="10">
        <f>IFERROR(VLOOKUP(B32,Kartendaten!$A$5:$U$94,3,FALSE),"UNBEKANNT")</f>
        <v/>
      </c>
      <c r="I32" s="10" t="inlineStr">
        <is>
          <t>Nahrung und Karten, wenn du Monarch wirst; hält Angreifer von dir ab</t>
        </is>
      </c>
      <c r="J32" s="10" t="inlineStr">
        <is>
          <t>Icewind Dale – Rime of the Frostmaiden · Jenny</t>
        </is>
      </c>
      <c r="K32" s="10" t="inlineStr">
        <is>
          <t>Faramir schafft eine sichere Anlaufstelle: Food, Karten und Schutz vor Angriffen – Happys Traum von einem Zufluchtsort für Außenseiter.</t>
        </is>
      </c>
      <c r="L32" s="10">
        <f>IFERROR(IF(AND(VLOOKUP(B32,Kartendaten!$A$5:$U$94,6,FALSE)="legal",VLOOKUP(B32,Kartendaten!$A$5:$U$94,19,FALSE)="Nein",VLOOKUP(B32,Kartendaten!$A$5:$U$94,20,FALSE)="Ja",VLOOKUP(B32,Kartendaten!$A$5:$U$94,21,FALSE)="Ja",OR(F32="Standardland",SUMIF($B$5:$B$104,B32,$E$5:$E$104)=1)),"OK","PRÜFEN"),"PRÜFEN")</f>
        <v/>
      </c>
      <c r="M32" s="10" t="inlineStr">
        <is>
          <t>https://scryfall.com/card/ltc/54/faramir-steward-of-gondor?utm_source=api</t>
        </is>
      </c>
      <c r="N32" s="10" t="inlineStr">
        <is>
          <t>https://wuerfelwaechter.de/Charakter/Details/52</t>
        </is>
      </c>
      <c r="O32" s="10">
        <f>IFERROR(VLOOKUP(B32,Kartendaten!$A$5:$U$94,4,FALSE),"UNBEKANNT")</f>
        <v/>
      </c>
      <c r="P32" s="10">
        <f>IF(ISNUMBER(SEARCH("Legendary",O32)),"Ja","Nein")</f>
        <v/>
      </c>
    </row>
    <row r="33" ht="82" customHeight="1">
      <c r="A33" s="8" t="n">
        <v>29</v>
      </c>
      <c r="B33" s="8" t="inlineStr">
        <is>
          <t>Blasphemous Act</t>
        </is>
      </c>
      <c r="C33" s="9" t="inlineStr">
        <is>
          <t>Es bleibt spannend.</t>
        </is>
      </c>
      <c r="D33" s="8" t="inlineStr">
        <is>
          <t>Bibliothek</t>
        </is>
      </c>
      <c r="E33" s="8" t="n">
        <v>1</v>
      </c>
      <c r="F33" s="8">
        <f>IFERROR(VLOOKUP(B33,Kartendaten!$A$5:$U$94,5,FALSE),"UNBEKANNT")</f>
        <v/>
      </c>
      <c r="G33" s="8">
        <f>IFERROR(VLOOKUP(B33,Kartendaten!$A$5:$U$94,2,FALSE),"UNBEKANNT")</f>
        <v/>
      </c>
      <c r="H33" s="8">
        <f>IFERROR(VLOOKUP(B33,Kartendaten!$A$5:$U$94,3,FALSE),"UNBEKANNT")</f>
        <v/>
      </c>
      <c r="I33" s="8" t="inlineStr">
        <is>
          <t>Massenentfernung; wird mit jeder Kreatur im Spiel billiger</t>
        </is>
      </c>
      <c r="J33" s="8" t="inlineStr">
        <is>
          <t>Dani · Dani (Spieler) / Insider „Bleibt spannend“</t>
        </is>
      </c>
      <c r="K33" s="8" t="inlineStr">
        <is>
          <t>Danis Standardsatz nach jeder Nachbesprechung – völlig unabhängig davon, wie spannend es wirklich war. Blasphemous Act macht garantiert jede Runde spannend.</t>
        </is>
      </c>
      <c r="L33" s="8">
        <f>IFERROR(IF(AND(VLOOKUP(B33,Kartendaten!$A$5:$U$94,6,FALSE)="legal",VLOOKUP(B33,Kartendaten!$A$5:$U$94,19,FALSE)="Nein",VLOOKUP(B33,Kartendaten!$A$5:$U$94,20,FALSE)="Ja",VLOOKUP(B33,Kartendaten!$A$5:$U$94,21,FALSE)="Ja",OR(F33="Standardland",SUMIF($B$5:$B$104,B33,$E$5:$E$104)=1)),"OK","PRÜFEN"),"PRÜFEN")</f>
        <v/>
      </c>
      <c r="M33" s="8" t="inlineStr">
        <is>
          <t>https://scryfall.com/card/msc/163/blasphemous-act?utm_source=api</t>
        </is>
      </c>
      <c r="N33" s="8" t="inlineStr">
        <is>
          <t>https://wuerfelwaechter.de/Spieler/Details/2</t>
        </is>
      </c>
      <c r="O33" s="8">
        <f>IFERROR(VLOOKUP(B33,Kartendaten!$A$5:$U$94,4,FALSE),"UNBEKANNT")</f>
        <v/>
      </c>
      <c r="P33" s="8">
        <f>IF(ISNUMBER(SEARCH("Legendary",O33)),"Ja","Nein")</f>
        <v/>
      </c>
    </row>
    <row r="34" ht="82" customHeight="1">
      <c r="A34" s="10" t="n">
        <v>30</v>
      </c>
      <c r="B34" s="10" t="inlineStr">
        <is>
          <t xml:space="preserve">Mystic Remora</t>
        </is>
      </c>
      <c r="C34" s="11" t="inlineStr">
        <is>
          <t xml:space="preserve">„Ich weiß …“</t>
        </is>
      </c>
      <c r="D34" s="10" t="inlineStr">
        <is>
          <t>Bibliothek</t>
        </is>
      </c>
      <c r="E34" s="10" t="n">
        <v>1</v>
      </c>
      <c r="F34" s="10">
        <f>IFERROR(VLOOKUP(B34,Kartendaten!$A$5:$U$94,5,FALSE),"UNBEKANNT")</f>
        <v/>
      </c>
      <c r="G34" s="10">
        <f>IFERROR(VLOOKUP(B34,Kartendaten!$A$5:$U$94,2,FALSE),"UNBEKANNT")</f>
        <v/>
      </c>
      <c r="H34" s="10">
        <f>IFERROR(VLOOKUP(B34,Kartendaten!$A$5:$U$94,3,FALSE),"UNBEKANNT")</f>
        <v/>
      </c>
      <c r="I34" s="10" t="inlineStr">
        <is>
          <t xml:space="preserve">Kartenmotor im Frühspiel: zieht für fast jeden gegnerischen Nichtkreaturenzauber, sofern der Gegner nicht {4} zahlt.</t>
        </is>
      </c>
      <c r="J34" s="10" t="inlineStr">
        <is>
          <t xml:space="preserve">Hendrik · Hendrik (Spieler) / Insider „Ich weiß …“</t>
        </is>
      </c>
      <c r="K34" s="10" t="inlineStr">
        <is>
          <t xml:space="preserve">Hendriks vielsagend-vage Spielleiter-Antwort, wenn er noch nichts verraten will. Mystic Remora weiß immer schon, was am Tisch als Nächstes kommt – und lässt sich das Schweigen bezahlen.</t>
        </is>
      </c>
      <c r="L34" s="10">
        <f>IFERROR(IF(AND(VLOOKUP(B34,Kartendaten!$A$5:$U$94,6,FALSE)="legal",VLOOKUP(B34,Kartendaten!$A$5:$U$94,19,FALSE)="Nein",VLOOKUP(B34,Kartendaten!$A$5:$U$94,20,FALSE)="Ja",VLOOKUP(B34,Kartendaten!$A$5:$U$94,21,FALSE)="Ja",OR(F34="Standardland",SUMIF($B$5:$B$104,B34,$E$5:$E$104)=1)),"OK","PRÜFEN"),"PRÜFEN")</f>
        <v/>
      </c>
      <c r="M34" s="10" t="inlineStr">
        <is>
          <t xml:space="preserve">https://scryfall.com/card/dmr/59/mystic-remora?utm_source=api</t>
        </is>
      </c>
      <c r="N34" s="10" t="inlineStr">
        <is>
          <t xml:space="preserve">https://wuerfelwaechter.de/Spieler</t>
        </is>
      </c>
      <c r="O34" s="10">
        <f>IFERROR(VLOOKUP(B34,Kartendaten!$A$5:$U$94,4,FALSE),"UNBEKANNT")</f>
        <v/>
      </c>
      <c r="P34" s="10">
        <f>IF(ISNUMBER(SEARCH("Legendary",O34)),"Ja","Nein")</f>
        <v/>
      </c>
    </row>
    <row r="35" ht="82" customHeight="1">
      <c r="A35" s="8" t="n">
        <v>31</v>
      </c>
      <c r="B35" s="8" t="inlineStr">
        <is>
          <t xml:space="preserve">Rancor</t>
        </is>
      </c>
      <c r="C35" s="9" t="inlineStr">
        <is>
          <t xml:space="preserve">„Stumpf ist Trumpf.“</t>
        </is>
      </c>
      <c r="D35" s="8" t="inlineStr">
        <is>
          <t>Bibliothek</t>
        </is>
      </c>
      <c r="E35" s="8" t="n">
        <v>1</v>
      </c>
      <c r="F35" s="8">
        <f>IFERROR(VLOOKUP(B35,Kartendaten!$A$5:$U$94,5,FALSE),"UNBEKANNT")</f>
        <v/>
      </c>
      <c r="G35" s="8">
        <f>IFERROR(VLOOKUP(B35,Kartendaten!$A$5:$U$94,2,FALSE),"UNBEKANNT")</f>
        <v/>
      </c>
      <c r="H35" s="8">
        <f>IFERROR(VLOOKUP(B35,Kartendaten!$A$5:$U$94,3,FALSE),"UNBEKANNT")</f>
        <v/>
      </c>
      <c r="I35" s="8" t="inlineStr">
        <is>
          <t xml:space="preserve">Billiger, dauerhafter Angriffsschub: +2/+0 und Trampelschaden; kehrt beim Verschwinden auf die Hand zurück.</t>
        </is>
      </c>
      <c r="J35" s="8" t="inlineStr">
        <is>
          <t xml:space="preserve">Kevin · Kevin (Spieler) / Insider „Stumpf ist Trumpf.“</t>
        </is>
      </c>
      <c r="K35" s="8" t="inlineStr">
        <is>
          <t xml:space="preserve">Kevins pragmatische, direkte Spielweise ohne Schnickschnack: den größten Angreifer einfach nach vorn – und wird er weggeräumt, kommt er beim nächsten Mal wieder.</t>
        </is>
      </c>
      <c r="L35" s="8">
        <f>IFERROR(IF(AND(VLOOKUP(B35,Kartendaten!$A$5:$U$94,6,FALSE)="legal",VLOOKUP(B35,Kartendaten!$A$5:$U$94,19,FALSE)="Nein",VLOOKUP(B35,Kartendaten!$A$5:$U$94,20,FALSE)="Ja",VLOOKUP(B35,Kartendaten!$A$5:$U$94,21,FALSE)="Ja",OR(F35="Standardland",SUMIF($B$5:$B$104,B35,$E$5:$E$104)=1)),"OK","PRÜFEN"),"PRÜFEN")</f>
        <v/>
      </c>
      <c r="M35" s="8" t="inlineStr">
        <is>
          <t xml:space="preserve">https://scryfall.com/card/2x2/156/rancor?utm_source=api</t>
        </is>
      </c>
      <c r="N35" s="8" t="inlineStr">
        <is>
          <t xml:space="preserve">https://wuerfelwaechter.de/Spieler</t>
        </is>
      </c>
      <c r="O35" s="8">
        <f>IFERROR(VLOOKUP(B35,Kartendaten!$A$5:$U$94,4,FALSE),"UNBEKANNT")</f>
        <v/>
      </c>
      <c r="P35" s="8">
        <f>IF(ISNUMBER(SEARCH("Legendary",O35)),"Ja","Nein")</f>
        <v/>
      </c>
    </row>
    <row r="36" ht="82" customHeight="1">
      <c r="A36" s="10" t="n">
        <v>32</v>
      </c>
      <c r="B36" s="10" t="inlineStr">
        <is>
          <t xml:space="preserve">Bloom Tender</t>
        </is>
      </c>
      <c r="C36" s="11" t="inlineStr">
        <is>
          <t xml:space="preserve">„Ja, sag ich ja.“</t>
        </is>
      </c>
      <c r="D36" s="10" t="inlineStr">
        <is>
          <t>Bibliothek</t>
        </is>
      </c>
      <c r="E36" s="10" t="n">
        <v>1</v>
      </c>
      <c r="F36" s="10">
        <f>IFERROR(VLOOKUP(B36,Kartendaten!$A$5:$U$94,5,FALSE),"UNBEKANNT")</f>
        <v/>
      </c>
      <c r="G36" s="10">
        <f>IFERROR(VLOOKUP(B36,Kartendaten!$A$5:$U$94,2,FALSE),"UNBEKANNT")</f>
        <v/>
      </c>
      <c r="H36" s="10">
        <f>IFERROR(VLOOKUP(B36,Kartendaten!$A$5:$U$94,3,FALSE),"UNBEKANNT")</f>
        <v/>
      </c>
      <c r="I36" s="10" t="inlineStr">
        <is>
          <t xml:space="preserve">Manabeschleuniger: tappt für je ein Mana jeder Farbe unter deinen bleibenden Karten – mit Esika oft zwei bis fünf Mana.</t>
        </is>
      </c>
      <c r="J36" s="10" t="inlineStr">
        <is>
          <t xml:space="preserve">Janna · Janna (Spielerin) / Insider „Ja, sag ich ja.“</t>
        </is>
      </c>
      <c r="K36" s="10" t="inlineStr">
        <is>
          <t xml:space="preserve">Jannas wiederkehrende Bestätigungsfloskel: Sie sagt zu jeder Farbe am Tisch Ja. Bloom Tender bringt für genau diese Farben Mana.</t>
        </is>
      </c>
      <c r="L36" s="10">
        <f>IFERROR(IF(AND(VLOOKUP(B36,Kartendaten!$A$5:$U$94,6,FALSE)="legal",VLOOKUP(B36,Kartendaten!$A$5:$U$94,19,FALSE)="Nein",VLOOKUP(B36,Kartendaten!$A$5:$U$94,20,FALSE)="Ja",VLOOKUP(B36,Kartendaten!$A$5:$U$94,21,FALSE)="Ja",OR(F36="Standardland",SUMIF($B$5:$B$104,B36,$E$5:$E$104)=1)),"OK","PRÜFEN"),"PRÜFEN")</f>
        <v/>
      </c>
      <c r="M36" s="10" t="inlineStr">
        <is>
          <t xml:space="preserve">https://scryfall.com/card/ecl/166/bloom-tender?utm_source=api</t>
        </is>
      </c>
      <c r="N36" s="10" t="inlineStr">
        <is>
          <t xml:space="preserve">https://wuerfelwaechter.de/Spieler</t>
        </is>
      </c>
      <c r="O36" s="10">
        <f>IFERROR(VLOOKUP(B36,Kartendaten!$A$5:$U$94,4,FALSE),"UNBEKANNT")</f>
        <v/>
      </c>
      <c r="P36" s="10">
        <f>IF(ISNUMBER(SEARCH("Legendary",O36)),"Ja","Nein")</f>
        <v/>
      </c>
    </row>
    <row r="37" ht="82" customHeight="1">
      <c r="A37" s="8" t="n">
        <v>33</v>
      </c>
      <c r="B37" s="8" t="inlineStr">
        <is>
          <t xml:space="preserve">Kodama's Reach</t>
        </is>
      </c>
      <c r="C37" s="9" t="inlineStr">
        <is>
          <t xml:space="preserve">Der lange Kampagnenweg</t>
        </is>
      </c>
      <c r="D37" s="8" t="inlineStr">
        <is>
          <t>Bibliothek</t>
        </is>
      </c>
      <c r="E37" s="8" t="n">
        <v>1</v>
      </c>
      <c r="F37" s="8">
        <f>IFERROR(VLOOKUP(B37,Kartendaten!$A$5:$U$94,5,FALSE),"UNBEKANNT")</f>
        <v/>
      </c>
      <c r="G37" s="8">
        <f>IFERROR(VLOOKUP(B37,Kartendaten!$A$5:$U$94,2,FALSE),"UNBEKANNT")</f>
        <v/>
      </c>
      <c r="H37" s="8">
        <f>IFERROR(VLOOKUP(B37,Kartendaten!$A$5:$U$94,3,FALSE),"UNBEKANNT")</f>
        <v/>
      </c>
      <c r="I37" s="8" t="inlineStr">
        <is>
          <t xml:space="preserve">Manaaufbau und Farbfixierung: zwei Standardländer aus der Bibliothek, eines getappt ins Spiel, eines auf die Hand.</t>
        </is>
      </c>
      <c r="J37" s="8" t="inlineStr">
        <is>
          <t xml:space="preserve">Die Legende des Rubindrachen · Kampagne / Langzeitweg</t>
        </is>
      </c>
      <c r="K37" s="8" t="inlineStr">
        <is>
          <t xml:space="preserve">Die Rubindrachen-Kampagne lief über zwei Jahre – ein langer, stetiger Weg. Kodama's Reach ist der ruhige Schritt-für-Schritt-Ausbau der Manabasis.</t>
        </is>
      </c>
      <c r="L37" s="8">
        <f>IFERROR(IF(AND(VLOOKUP(B37,Kartendaten!$A$5:$U$94,6,FALSE)="legal",VLOOKUP(B37,Kartendaten!$A$5:$U$94,19,FALSE)="Nein",VLOOKUP(B37,Kartendaten!$A$5:$U$94,20,FALSE)="Ja",VLOOKUP(B37,Kartendaten!$A$5:$U$94,21,FALSE)="Ja",OR(F37="Standardland",SUMIF($B$5:$B$104,B37,$E$5:$E$104)=1)),"OK","PRÜFEN"),"PRÜFEN")</f>
        <v/>
      </c>
      <c r="M37" s="8" t="inlineStr">
        <is>
          <t xml:space="preserve">https://scryfall.com/card/ecc/113/kodamas-reach?utm_source=api</t>
        </is>
      </c>
      <c r="N37" s="8" t="inlineStr">
        <is>
          <t xml:space="preserve">https://wuerfelwaechter.de/Kampagne</t>
        </is>
      </c>
      <c r="O37" s="8">
        <f>IFERROR(VLOOKUP(B37,Kartendaten!$A$5:$U$94,4,FALSE),"UNBEKANNT")</f>
        <v/>
      </c>
      <c r="P37" s="8">
        <f>IF(ISNUMBER(SEARCH("Legendary",O37)),"Ja","Nein")</f>
        <v/>
      </c>
    </row>
    <row r="38" ht="82" customHeight="1">
      <c r="A38" s="10" t="n">
        <v>34</v>
      </c>
      <c r="B38" s="10" t="inlineStr">
        <is>
          <t xml:space="preserve">Rhystic Study</t>
        </is>
      </c>
      <c r="C38" s="11" t="inlineStr">
        <is>
          <t xml:space="preserve">WürfelWissen</t>
        </is>
      </c>
      <c r="D38" s="10" t="inlineStr">
        <is>
          <t>Bibliothek</t>
        </is>
      </c>
      <c r="E38" s="10" t="n">
        <v>1</v>
      </c>
      <c r="F38" s="10">
        <f>IFERROR(VLOOKUP(B38,Kartendaten!$A$5:$U$94,5,FALSE),"UNBEKANNT")</f>
        <v/>
      </c>
      <c r="G38" s="10">
        <f>IFERROR(VLOOKUP(B38,Kartendaten!$A$5:$U$94,2,FALSE),"UNBEKANNT")</f>
        <v/>
      </c>
      <c r="H38" s="10">
        <f>IFERROR(VLOOKUP(B38,Kartendaten!$A$5:$U$94,3,FALSE),"UNBEKANNT")</f>
        <v/>
      </c>
      <c r="I38" s="10" t="inlineStr">
        <is>
          <t xml:space="preserve">Starker Kartenmotor: zieht bei fast jedem gegnerischen Zauber, sofern nicht {1} gezahlt wird.</t>
        </is>
      </c>
      <c r="J38" s="10" t="inlineStr">
        <is>
          <t xml:space="preserve">WürfelWächter · Community-Format „WürfelWissen“</t>
        </is>
      </c>
      <c r="K38" s="10" t="inlineStr">
        <is>
          <t xml:space="preserve">„WürfelWissen“ ist das wiederkehrende Regel- und Kartenquiz der WürfelWächter (Sebastian moderiert, Sabrina bringt die Actual-Play-Perspektive). Wer nicht aufpasst oder nicht zahlt, füttert den Tisch mit Wissen – und dich mit Karten.</t>
        </is>
      </c>
      <c r="L38" s="10">
        <f>IFERROR(IF(AND(VLOOKUP(B38,Kartendaten!$A$5:$U$94,6,FALSE)="legal",VLOOKUP(B38,Kartendaten!$A$5:$U$94,19,FALSE)="Nein",VLOOKUP(B38,Kartendaten!$A$5:$U$94,20,FALSE)="Ja",VLOOKUP(B38,Kartendaten!$A$5:$U$94,21,FALSE)="Ja",OR(F38="Standardland",SUMIF($B$5:$B$104,B38,$E$5:$E$104)=1)),"OK","PRÜFEN"),"PRÜFEN")</f>
        <v/>
      </c>
      <c r="M38" s="10" t="inlineStr">
        <is>
          <t xml:space="preserve">https://scryfall.com/card/j22/114/rhystic-study?utm_source=api</t>
        </is>
      </c>
      <c r="N38" s="10" t="inlineStr">
        <is>
          <t xml:space="preserve">https://wuerfelwaechter.de</t>
        </is>
      </c>
      <c r="O38" s="10">
        <f>IFERROR(VLOOKUP(B38,Kartendaten!$A$5:$U$94,4,FALSE),"UNBEKANNT")</f>
        <v/>
      </c>
      <c r="P38" s="10">
        <f>IF(ISNUMBER(SEARCH("Legendary",O38)),"Ja","Nein")</f>
        <v/>
      </c>
    </row>
    <row r="39" ht="82" customHeight="1">
      <c r="A39" s="8" t="n">
        <v>35</v>
      </c>
      <c r="B39" s="8" t="inlineStr">
        <is>
          <t xml:space="preserve">Balefire Dragon</t>
        </is>
      </c>
      <c r="C39" s="9" t="inlineStr">
        <is>
          <t xml:space="preserve">Sardior, der Rubindrache</t>
        </is>
      </c>
      <c r="D39" s="8" t="inlineStr">
        <is>
          <t>Bibliothek</t>
        </is>
      </c>
      <c r="E39" s="8" t="n">
        <v>1</v>
      </c>
      <c r="F39" s="8">
        <f>IFERROR(VLOOKUP(B39,Kartendaten!$A$5:$U$94,5,FALSE),"UNBEKANNT")</f>
        <v/>
      </c>
      <c r="G39" s="8">
        <f>IFERROR(VLOOKUP(B39,Kartendaten!$A$5:$U$94,2,FALSE),"UNBEKANNT")</f>
        <v/>
      </c>
      <c r="H39" s="8">
        <f>IFERROR(VLOOKUP(B39,Kartendaten!$A$5:$U$94,3,FALSE),"UNBEKANNT")</f>
        <v/>
      </c>
      <c r="I39" s="8" t="inlineStr">
        <is>
          <t xml:space="preserve">Fliegender Finisher: 6/6; trifft er einen Spieler, trifft der Schaden auch jede Kreatur dieses Spielers – räumt Verteidigungen ab.</t>
        </is>
      </c>
      <c r="J39" s="8" t="inlineStr">
        <is>
          <t xml:space="preserve">Die Legende des Rubindrachen · Sardior (Kampagnen-Boss)</t>
        </is>
      </c>
      <c r="K39" s="8" t="inlineStr">
        <is>
          <t xml:space="preserve">Sardior, der Rubindrache, ist das Herz der Rubindrachen-Kampagne. Balefire Dragon ist der große, verheerende Drachenangriff, der ein ganzes Brett niederbrennt.</t>
        </is>
      </c>
      <c r="L39" s="8">
        <f>IFERROR(IF(AND(VLOOKUP(B39,Kartendaten!$A$5:$U$94,6,FALSE)="legal",VLOOKUP(B39,Kartendaten!$A$5:$U$94,19,FALSE)="Nein",VLOOKUP(B39,Kartendaten!$A$5:$U$94,20,FALSE)="Ja",VLOOKUP(B39,Kartendaten!$A$5:$U$94,21,FALSE)="Ja",OR(F39="Standardland",SUMIF($B$5:$B$104,B39,$E$5:$E$104)=1)),"OK","PRÜFEN"),"PRÜFEN")</f>
        <v/>
      </c>
      <c r="M39" s="8" t="inlineStr">
        <is>
          <t xml:space="preserve">https://scryfall.com/card/inr/479/balefire-dragon?utm_source=api</t>
        </is>
      </c>
      <c r="N39" s="8" t="inlineStr">
        <is>
          <t xml:space="preserve">https://wuerfelwaechter.de/Kampagne</t>
        </is>
      </c>
      <c r="O39" s="8">
        <f>IFERROR(VLOOKUP(B39,Kartendaten!$A$5:$U$94,4,FALSE),"UNBEKANNT")</f>
        <v/>
      </c>
      <c r="P39" s="8">
        <f>IF(ISNUMBER(SEARCH("Legendary",O39)),"Ja","Nein")</f>
        <v/>
      </c>
    </row>
    <row r="40" ht="82" customHeight="1">
      <c r="A40" s="10" t="n">
        <v>36</v>
      </c>
      <c r="B40" s="10" t="inlineStr">
        <is>
          <t>Toxic Deluge</t>
        </is>
      </c>
      <c r="C40" s="11" t="inlineStr">
        <is>
          <t>Drakkenheim – die Kontamination</t>
        </is>
      </c>
      <c r="D40" s="10" t="inlineStr">
        <is>
          <t>Bibliothek</t>
        </is>
      </c>
      <c r="E40" s="10" t="n">
        <v>1</v>
      </c>
      <c r="F40" s="10">
        <f>IFERROR(VLOOKUP(B40,Kartendaten!$A$5:$U$94,5,FALSE),"UNBEKANNT")</f>
        <v/>
      </c>
      <c r="G40" s="10">
        <f>IFERROR(VLOOKUP(B40,Kartendaten!$A$5:$U$94,2,FALSE),"UNBEKANNT")</f>
        <v/>
      </c>
      <c r="H40" s="10">
        <f>IFERROR(VLOOKUP(B40,Kartendaten!$A$5:$U$94,3,FALSE),"UNBEKANNT")</f>
        <v/>
      </c>
      <c r="I40" s="10" t="inlineStr">
        <is>
          <t>Skalierbare Massenentfernung; du zahlst Leben, alle Kreaturen bekommen -X/-X</t>
        </is>
      </c>
      <c r="J40" s="10" t="inlineStr">
        <is>
          <t>Dungeons of Drakkenheim · Kampagne</t>
        </is>
      </c>
      <c r="K40" s="10" t="inlineStr">
        <is>
          <t>Drakkenheims Mutationen und der violette Nebel als sauberer, skalierbarer Board-Wipe, der auch unzerstörbare Bedrohungen erledigt.</t>
        </is>
      </c>
      <c r="L40" s="10">
        <f>IFERROR(IF(AND(VLOOKUP(B40,Kartendaten!$A$5:$U$94,6,FALSE)="legal",VLOOKUP(B40,Kartendaten!$A$5:$U$94,19,FALSE)="Nein",VLOOKUP(B40,Kartendaten!$A$5:$U$94,20,FALSE)="Ja",VLOOKUP(B40,Kartendaten!$A$5:$U$94,21,FALSE)="Ja",OR(F40="Standardland",SUMIF($B$5:$B$104,B40,$E$5:$E$104)=1)),"OK","PRÜFEN"),"PRÜFEN")</f>
        <v/>
      </c>
      <c r="M40" s="10" t="inlineStr">
        <is>
          <t>https://scryfall.com/card/msc/161/toxic-deluge?utm_source=api</t>
        </is>
      </c>
      <c r="N40" s="10" t="inlineStr">
        <is>
          <t>https://wuerfelwaechter.de/Kampagne/Details/4</t>
        </is>
      </c>
      <c r="O40" s="10">
        <f>IFERROR(VLOOKUP(B40,Kartendaten!$A$5:$U$94,4,FALSE),"UNBEKANNT")</f>
        <v/>
      </c>
      <c r="P40" s="10">
        <f>IF(ISNUMBER(SEARCH("Legendary",O40)),"Ja","Nein")</f>
        <v/>
      </c>
    </row>
    <row r="41" ht="82" customHeight="1">
      <c r="A41" s="8" t="n">
        <v>37</v>
      </c>
      <c r="B41" s="8" t="inlineStr">
        <is>
          <t>Chromatic Lantern</t>
        </is>
      </c>
      <c r="C41" s="9" t="inlineStr">
        <is>
          <t xml:space="preserve">WürfelWächter Studio</t>
        </is>
      </c>
      <c r="D41" s="8" t="inlineStr">
        <is>
          <t>Bibliothek</t>
        </is>
      </c>
      <c r="E41" s="8" t="n">
        <v>1</v>
      </c>
      <c r="F41" s="8">
        <f>IFERROR(VLOOKUP(B41,Kartendaten!$A$5:$U$94,5,FALSE),"UNBEKANNT")</f>
        <v/>
      </c>
      <c r="G41" s="8">
        <f>IFERROR(VLOOKUP(B41,Kartendaten!$A$5:$U$94,2,FALSE),"UNBEKANNT")</f>
        <v/>
      </c>
      <c r="H41" s="8">
        <f>IFERROR(VLOOKUP(B41,Kartendaten!$A$5:$U$94,3,FALSE),"UNBEKANNT")</f>
        <v/>
      </c>
      <c r="I41" s="8" t="inlineStr">
        <is>
          <t>Alle deine Länder erzeugen jede Farbe – perfekte Farbfixierung</t>
        </is>
      </c>
      <c r="J41" s="8" t="inlineStr">
        <is>
          <t xml:space="preserve">WürfelWächter · Studio</t>
        </is>
      </c>
      <c r="K41" s="8" t="inlineStr">
        <is>
          <t xml:space="preserve">Im WürfelWächter-Studio entstehen alle Streams und Videos. Chromatic Lantern macht jede Manaquelle nutzbar – das Studio, das jede Farbe der Geschichten ins Bild bringt.</t>
        </is>
      </c>
      <c r="L41" s="8">
        <f>IFERROR(IF(AND(VLOOKUP(B41,Kartendaten!$A$5:$U$94,6,FALSE)="legal",VLOOKUP(B41,Kartendaten!$A$5:$U$94,19,FALSE)="Nein",VLOOKUP(B41,Kartendaten!$A$5:$U$94,20,FALSE)="Ja",VLOOKUP(B41,Kartendaten!$A$5:$U$94,21,FALSE)="Ja",OR(F41="Standardland",SUMIF($B$5:$B$104,B41,$E$5:$E$104)=1)),"OK","PRÜFEN"),"PRÜFEN")</f>
        <v/>
      </c>
      <c r="M41" s="8" t="inlineStr">
        <is>
          <t>https://scryfall.com/card/rtr/226/chromatic-lantern?utm_source=api</t>
        </is>
      </c>
      <c r="N41" s="8" t="inlineStr">
        <is>
          <t>https://wuerfelwaechter.de/Spieler/Details/6</t>
        </is>
      </c>
      <c r="O41" s="8">
        <f>IFERROR(VLOOKUP(B41,Kartendaten!$A$5:$U$94,4,FALSE),"UNBEKANNT")</f>
        <v/>
      </c>
      <c r="P41" s="8">
        <f>IF(ISNUMBER(SEARCH("Legendary",O41)),"Ja","Nein")</f>
        <v/>
      </c>
    </row>
    <row r="42" ht="82" customHeight="1">
      <c r="A42" s="10" t="n">
        <v>38</v>
      </c>
      <c r="B42" s="10" t="inlineStr">
        <is>
          <t>Anguished Unmaking</t>
        </is>
      </c>
      <c r="C42" s="11" t="inlineStr">
        <is>
          <t>Dead? DEAD DEAD?</t>
        </is>
      </c>
      <c r="D42" s="10" t="inlineStr">
        <is>
          <t>Bibliothek</t>
        </is>
      </c>
      <c r="E42" s="10" t="n">
        <v>1</v>
      </c>
      <c r="F42" s="10">
        <f>IFERROR(VLOOKUP(B42,Kartendaten!$A$5:$U$94,5,FALSE),"UNBEKANNT")</f>
        <v/>
      </c>
      <c r="G42" s="10">
        <f>IFERROR(VLOOKUP(B42,Kartendaten!$A$5:$U$94,2,FALSE),"UNBEKANNT")</f>
        <v/>
      </c>
      <c r="H42" s="10">
        <f>IFERROR(VLOOKUP(B42,Kartendaten!$A$5:$U$94,3,FALSE),"UNBEKANNT")</f>
        <v/>
      </c>
      <c r="I42" s="10" t="inlineStr">
        <is>
          <t>Kompromisslose Entfernung jedes Nichtland-Permanents (Exil)</t>
        </is>
      </c>
      <c r="J42" s="10" t="inlineStr">
        <is>
          <t>Marvin · Marvin (Spieler) / Insider „Dead? DEAD DEAD?“</t>
        </is>
      </c>
      <c r="K42" s="10" t="inlineStr">
        <is>
          <t>Marvins Nachfrage, ob das Ziel wirklich endgültig tot ist – ‚dead dead‘. Anguished Unmaking macht es dead dead: Exil, keine Rückkehr.</t>
        </is>
      </c>
      <c r="L42" s="10">
        <f>IFERROR(IF(AND(VLOOKUP(B42,Kartendaten!$A$5:$U$94,6,FALSE)="legal",VLOOKUP(B42,Kartendaten!$A$5:$U$94,19,FALSE)="Nein",VLOOKUP(B42,Kartendaten!$A$5:$U$94,20,FALSE)="Ja",VLOOKUP(B42,Kartendaten!$A$5:$U$94,21,FALSE)="Ja",OR(F42="Standardland",SUMIF($B$5:$B$104,B42,$E$5:$E$104)=1)),"OK","PRÜFEN"),"PRÜFEN")</f>
        <v/>
      </c>
      <c r="M42" s="10" t="inlineStr">
        <is>
          <t>https://scryfall.com/card/soc/293/anguished-unmaking?utm_source=api</t>
        </is>
      </c>
      <c r="N42" s="10" t="inlineStr">
        <is>
          <t>https://wuerfelwaechter.de/Spieler/Details/9</t>
        </is>
      </c>
      <c r="O42" s="10">
        <f>IFERROR(VLOOKUP(B42,Kartendaten!$A$5:$U$94,4,FALSE),"UNBEKANNT")</f>
        <v/>
      </c>
      <c r="P42" s="10">
        <f>IF(ISNUMBER(SEARCH("Legendary",O42)),"Ja","Nein")</f>
        <v/>
      </c>
    </row>
    <row r="43" ht="82" customHeight="1">
      <c r="A43" s="8" t="n">
        <v>39</v>
      </c>
      <c r="B43" s="8" t="inlineStr">
        <is>
          <t xml:space="preserve">Garruk's Uprising</t>
        </is>
      </c>
      <c r="C43" s="9" t="inlineStr">
        <is>
          <t xml:space="preserve">Das Logbuch des Bundes</t>
        </is>
      </c>
      <c r="D43" s="8" t="inlineStr">
        <is>
          <t>Bibliothek</t>
        </is>
      </c>
      <c r="E43" s="8" t="n">
        <v>1</v>
      </c>
      <c r="F43" s="8">
        <f>IFERROR(VLOOKUP(B43,Kartendaten!$A$5:$U$94,5,FALSE),"UNBEKANNT")</f>
        <v/>
      </c>
      <c r="G43" s="8">
        <f>IFERROR(VLOOKUP(B43,Kartendaten!$A$5:$U$94,2,FALSE),"UNBEKANNT")</f>
        <v/>
      </c>
      <c r="H43" s="8">
        <f>IFERROR(VLOOKUP(B43,Kartendaten!$A$5:$U$94,3,FALSE),"UNBEKANNT")</f>
        <v/>
      </c>
      <c r="I43" s="8" t="inlineStr">
        <is>
          <t xml:space="preserve">Kartenmotor + Anthem: beim Eintritt eine Karte (bei starker Kreatur), alle deine Kreaturen erhalten Trampelschaden, jede große Kreatur (Stärke 4+) zieht beim Eintritt eine Karte.</t>
        </is>
      </c>
      <c r="J43" s="8" t="inlineStr">
        <is>
          <t xml:space="preserve">WürfelWächter · Bund / Chronik</t>
        </is>
      </c>
      <c r="K43" s="8" t="inlineStr">
        <is>
          <t xml:space="preserve">Der Bund besteht aus großen, einzigartigen Helden – Garruk's Uprising trägt jede von ihnen ins Logbuch ein und zieht dafür eine Karte.</t>
        </is>
      </c>
      <c r="L43" s="8">
        <f>IFERROR(IF(AND(VLOOKUP(B43,Kartendaten!$A$5:$U$94,6,FALSE)="legal",VLOOKUP(B43,Kartendaten!$A$5:$U$94,19,FALSE)="Nein",VLOOKUP(B43,Kartendaten!$A$5:$U$94,20,FALSE)="Ja",VLOOKUP(B43,Kartendaten!$A$5:$U$94,21,FALSE)="Ja",OR(F43="Standardland",SUMIF($B$5:$B$104,B43,$E$5:$E$104)=1)),"OK","PRÜFEN"),"PRÜFEN")</f>
        <v/>
      </c>
      <c r="M43" s="8" t="inlineStr">
        <is>
          <t xml:space="preserve">https://scryfall.com/card/ecc/109/garruks-uprising?utm_source=api</t>
        </is>
      </c>
      <c r="N43" s="8" t="inlineStr">
        <is>
          <t xml:space="preserve">https://wuerfelwaechter.de</t>
        </is>
      </c>
      <c r="O43" s="8">
        <f>IFERROR(VLOOKUP(B43,Kartendaten!$A$5:$U$94,4,FALSE),"UNBEKANNT")</f>
        <v/>
      </c>
      <c r="P43" s="8">
        <f>IF(ISNUMBER(SEARCH("Legendary",O43)),"Ja","Nein")</f>
        <v/>
      </c>
    </row>
    <row r="44" ht="82" customHeight="1">
      <c r="A44" s="10" t="n">
        <v>40</v>
      </c>
      <c r="B44" s="10" t="inlineStr">
        <is>
          <t xml:space="preserve">Cathars' Crusade</t>
        </is>
      </c>
      <c r="C44" s="11" t="inlineStr">
        <is>
          <t xml:space="preserve">Octo’Talis rückt vor</t>
        </is>
      </c>
      <c r="D44" s="10" t="inlineStr">
        <is>
          <t>Bibliothek</t>
        </is>
      </c>
      <c r="E44" s="10" t="n">
        <v>1</v>
      </c>
      <c r="F44" s="10">
        <f>IFERROR(VLOOKUP(B44,Kartendaten!$A$5:$U$94,5,FALSE),"UNBEKANNT")</f>
        <v/>
      </c>
      <c r="G44" s="10">
        <f>IFERROR(VLOOKUP(B44,Kartendaten!$A$5:$U$94,2,FALSE),"UNBEKANNT")</f>
        <v/>
      </c>
      <c r="H44" s="10">
        <f>IFERROR(VLOOKUP(B44,Kartendaten!$A$5:$U$94,3,FALSE),"UNBEKANNT")</f>
        <v/>
      </c>
      <c r="I44" s="10" t="inlineStr">
        <is>
          <t xml:space="preserve">Marken-Anthem: jede eintretende Kreatur legt auf jede deiner Kreaturen eine +1/+1-Marke – der Bund wird mit jedem Zug spürbar stärker.</t>
        </is>
      </c>
      <c r="J44" s="10" t="inlineStr">
        <is>
          <t xml:space="preserve">WürfelWächter · Octo’Talis (Heldengruppe der Rubindrachen-Kampagne)</t>
        </is>
      </c>
      <c r="K44" s="10" t="inlineStr">
        <is>
          <t xml:space="preserve">Octo’Talis ist die namensgebende Heldentruppe (Octo’Con, „Okto/8“). Je mehr von ihnen am Tisch stehen, desto stärker wird die Formation – genau das tut Cathars' Crusade.</t>
        </is>
      </c>
      <c r="L44" s="10">
        <f>IFERROR(IF(AND(VLOOKUP(B44,Kartendaten!$A$5:$U$94,6,FALSE)="legal",VLOOKUP(B44,Kartendaten!$A$5:$U$94,19,FALSE)="Nein",VLOOKUP(B44,Kartendaten!$A$5:$U$94,20,FALSE)="Ja",VLOOKUP(B44,Kartendaten!$A$5:$U$94,21,FALSE)="Ja",OR(F44="Standardland",SUMIF($B$5:$B$104,B44,$E$5:$E$104)=1)),"OK","PRÜFEN"),"PRÜFEN")</f>
        <v/>
      </c>
      <c r="M44" s="10" t="inlineStr">
        <is>
          <t xml:space="preserve">https://scryfall.com/card/inr/17/cathars-crusade?utm_source=api</t>
        </is>
      </c>
      <c r="N44" s="10" t="inlineStr">
        <is>
          <t xml:space="preserve">https://wuerfelwaechter.de/Homebrew</t>
        </is>
      </c>
      <c r="O44" s="10">
        <f>IFERROR(VLOOKUP(B44,Kartendaten!$A$5:$U$94,4,FALSE),"UNBEKANNT")</f>
        <v/>
      </c>
      <c r="P44" s="10">
        <f>IF(ISNUMBER(SEARCH("Legendary",O44)),"Ja","Nein")</f>
        <v/>
      </c>
    </row>
    <row r="45" ht="82" customHeight="1">
      <c r="A45" s="8" t="n">
        <v>41</v>
      </c>
      <c r="B45" s="8" t="inlineStr">
        <is>
          <t xml:space="preserve">Mimic Vat</t>
        </is>
      </c>
      <c r="C45" s="9" t="inlineStr">
        <is>
          <t xml:space="preserve">Gastauftritte</t>
        </is>
      </c>
      <c r="D45" s="8" t="inlineStr">
        <is>
          <t>Bibliothek</t>
        </is>
      </c>
      <c r="E45" s="8" t="n">
        <v>1</v>
      </c>
      <c r="F45" s="8">
        <f>IFERROR(VLOOKUP(B45,Kartendaten!$A$5:$U$94,5,FALSE),"UNBEKANNT")</f>
        <v/>
      </c>
      <c r="G45" s="8">
        <f>IFERROR(VLOOKUP(B45,Kartendaten!$A$5:$U$94,2,FALSE),"UNBEKANNT")</f>
        <v/>
      </c>
      <c r="H45" s="8">
        <f>IFERROR(VLOOKUP(B45,Kartendaten!$A$5:$U$94,3,FALSE),"UNBEKANNT")</f>
        <v/>
      </c>
      <c r="I45" s="8" t="inlineStr">
        <is>
          <t xml:space="preserve">Wertemotor: prägt eine sterbende Kreatur ein und stellt jede Runde für {3} eine Kopie mit Eile als Gast ins Spiel (am Zugende exiliert).</t>
        </is>
      </c>
      <c r="J45" s="8" t="inlineStr">
        <is>
          <t xml:space="preserve">WürfelWächter · Gäste: Questen &amp; Quatschen, Dwarfmasters, Chrys Mats, Josh (Spieleabend); Bild-Cameo Nils (knight.birds)</t>
        </is>
      </c>
      <c r="K45" s="8" t="inlineStr">
        <is>
          <t xml:space="preserve">Immer wieder springen Gäste am Tisch ein: das Podcast-Duo Questen &amp; Quatschen, das Gast-Spielleiter-Duo Dwarfmasters, Synchronsprecher Chrys Mats und YouTuber Josh von „Spieleabend“. Mimic Vat holt einen Gastauftritt Runde für Runde zurück.</t>
        </is>
      </c>
      <c r="L45" s="8">
        <f>IFERROR(IF(AND(VLOOKUP(B45,Kartendaten!$A$5:$U$94,6,FALSE)="legal",VLOOKUP(B45,Kartendaten!$A$5:$U$94,19,FALSE)="Nein",VLOOKUP(B45,Kartendaten!$A$5:$U$94,20,FALSE)="Ja",VLOOKUP(B45,Kartendaten!$A$5:$U$94,21,FALSE)="Ja",OR(F45="Standardland",SUMIF($B$5:$B$104,B45,$E$5:$E$104)=1)),"OK","PRÜFEN"),"PRÜFEN")</f>
        <v/>
      </c>
      <c r="M45" s="8" t="inlineStr">
        <is>
          <t xml:space="preserve">https://scryfall.com/card/ncc/372/mimic-vat?utm_source=api</t>
        </is>
      </c>
      <c r="N45" s="8" t="inlineStr">
        <is>
          <t xml:space="preserve">https://wuerfelwaechter.de/Spieler</t>
        </is>
      </c>
      <c r="O45" s="8">
        <f>IFERROR(VLOOKUP(B45,Kartendaten!$A$5:$U$94,4,FALSE),"UNBEKANNT")</f>
        <v/>
      </c>
      <c r="P45" s="8">
        <f>IF(ISNUMBER(SEARCH("Legendary",O45)),"Ja","Nein")</f>
        <v/>
      </c>
    </row>
    <row r="46" ht="82" customHeight="1">
      <c r="A46" s="10" t="n">
        <v>42</v>
      </c>
      <c r="B46" s="10" t="inlineStr">
        <is>
          <t xml:space="preserve">Seedborn Muse</t>
        </is>
      </c>
      <c r="C46" s="11" t="inlineStr">
        <is>
          <t xml:space="preserve">Moss Mane, der Baum ohne Pause</t>
        </is>
      </c>
      <c r="D46" s="10" t="inlineStr">
        <is>
          <t>Bibliothek</t>
        </is>
      </c>
      <c r="E46" s="10" t="n">
        <v>1</v>
      </c>
      <c r="F46" s="10">
        <f>IFERROR(VLOOKUP(B46,Kartendaten!$A$5:$U$94,5,FALSE),"UNBEKANNT")</f>
        <v/>
      </c>
      <c r="G46" s="10">
        <f>IFERROR(VLOOKUP(B46,Kartendaten!$A$5:$U$94,2,FALSE),"UNBEKANNT")</f>
        <v/>
      </c>
      <c r="H46" s="10">
        <f>IFERROR(VLOOKUP(B46,Kartendaten!$A$5:$U$94,3,FALSE),"UNBEKANNT")</f>
        <v/>
      </c>
      <c r="I46" s="10" t="inlineStr">
        <is>
          <t xml:space="preserve">Enttappt zu Beginn jedes gegnerischen Zuges alle deine bleibenden Karten – Mana und Antworten stehen immer bereit.</t>
        </is>
      </c>
      <c r="J46" s="10" t="inlineStr">
        <is>
          <t xml:space="preserve">WürfelWächter · Rolling Adventures / Charakter-Gag „Moss Mane“</t>
        </is>
      </c>
      <c r="K46" s="10" t="inlineStr">
        <is>
          <t xml:space="preserve">Moss Mane, der rappende Baum mit uralter Weisheit aus „Rolling Adventures“, hört nie auf. Seedborn Muse hält den ganzen Bund rund um die Uhr wach.</t>
        </is>
      </c>
      <c r="L46" s="10">
        <f>IFERROR(IF(AND(VLOOKUP(B46,Kartendaten!$A$5:$U$94,6,FALSE)="legal",VLOOKUP(B46,Kartendaten!$A$5:$U$94,19,FALSE)="Nein",VLOOKUP(B46,Kartendaten!$A$5:$U$94,20,FALSE)="Ja",VLOOKUP(B46,Kartendaten!$A$5:$U$94,21,FALSE)="Ja",OR(F46="Standardland",SUMIF($B$5:$B$104,B46,$E$5:$E$104)=1)),"OK","PRÜFEN"),"PRÜFEN")</f>
        <v/>
      </c>
      <c r="M46" s="10" t="inlineStr">
        <is>
          <t xml:space="preserve">https://scryfall.com/card/tdc/268/seedborn-muse?utm_source=api</t>
        </is>
      </c>
      <c r="N46" s="10" t="inlineStr">
        <is>
          <t xml:space="preserve">https://wuerfelwaechter.de/Charakter</t>
        </is>
      </c>
      <c r="O46" s="10">
        <f>IFERROR(VLOOKUP(B46,Kartendaten!$A$5:$U$94,4,FALSE),"UNBEKANNT")</f>
        <v/>
      </c>
      <c r="P46" s="10">
        <f>IF(ISNUMBER(SEARCH("Legendary",O46)),"Ja","Nein")</f>
        <v/>
      </c>
    </row>
    <row r="47" ht="82" customHeight="1">
      <c r="A47" s="8" t="n">
        <v>43</v>
      </c>
      <c r="B47" s="8" t="inlineStr">
        <is>
          <t>Pongify</t>
        </is>
      </c>
      <c r="C47" s="9" t="inlineStr">
        <is>
          <t>Gequillt.</t>
        </is>
      </c>
      <c r="D47" s="8" t="inlineStr">
        <is>
          <t>Bibliothek</t>
        </is>
      </c>
      <c r="E47" s="8" t="n">
        <v>1</v>
      </c>
      <c r="F47" s="8">
        <f>IFERROR(VLOOKUP(B47,Kartendaten!$A$5:$U$94,5,FALSE),"UNBEKANNT")</f>
        <v/>
      </c>
      <c r="G47" s="8">
        <f>IFERROR(VLOOKUP(B47,Kartendaten!$A$5:$U$94,2,FALSE),"UNBEKANNT")</f>
        <v/>
      </c>
      <c r="H47" s="8">
        <f>IFERROR(VLOOKUP(B47,Kartendaten!$A$5:$U$94,3,FALSE),"UNBEKANNT")</f>
        <v/>
      </c>
      <c r="I47" s="8" t="inlineStr">
        <is>
          <t>Ein-Mana-Entfernung; Beherrscher bekommt einen 3/3-Affen</t>
        </is>
      </c>
      <c r="J47" s="8" t="inlineStr">
        <is>
          <t>Sturm, Staub und Schatten · Insider „Quillen“ (Zeile 2)</t>
        </is>
      </c>
      <c r="K47" s="8" t="inlineStr">
        <is>
          <t>‚Quillen‘ = einen Wurf/Check versauen. Pongify ist der versaute Zauber, der als Affe endet.</t>
        </is>
      </c>
      <c r="L47" s="8">
        <f>IFERROR(IF(AND(VLOOKUP(B47,Kartendaten!$A$5:$U$94,6,FALSE)="legal",VLOOKUP(B47,Kartendaten!$A$5:$U$94,19,FALSE)="Nein",VLOOKUP(B47,Kartendaten!$A$5:$U$94,20,FALSE)="Ja",VLOOKUP(B47,Kartendaten!$A$5:$U$94,21,FALSE)="Ja",OR(F47="Standardland",SUMIF($B$5:$B$104,B47,$E$5:$E$104)=1)),"OK","PRÜFEN"),"PRÜFEN")</f>
        <v/>
      </c>
      <c r="M47" s="8" t="inlineStr">
        <is>
          <t>https://scryfall.com/card/tdc/160/pongify?utm_source=api</t>
        </is>
      </c>
      <c r="N47" s="8" t="inlineStr">
        <is>
          <t>https://wuerfelwaechter.de/Charakter/Details/26</t>
        </is>
      </c>
      <c r="O47" s="8">
        <f>IFERROR(VLOOKUP(B47,Kartendaten!$A$5:$U$94,4,FALSE),"UNBEKANNT")</f>
        <v/>
      </c>
      <c r="P47" s="8">
        <f>IF(ISNUMBER(SEARCH("Legendary",O47)),"Ja","Nein")</f>
        <v/>
      </c>
    </row>
    <row r="48" ht="82" customHeight="1">
      <c r="A48" s="10" t="n">
        <v>44</v>
      </c>
      <c r="B48" s="10" t="inlineStr">
        <is>
          <t>Deadly Rollick</t>
        </is>
      </c>
      <c r="C48" s="11" t="inlineStr">
        <is>
          <t>Vertrau mir.</t>
        </is>
      </c>
      <c r="D48" s="10" t="inlineStr">
        <is>
          <t>Bibliothek</t>
        </is>
      </c>
      <c r="E48" s="10" t="n">
        <v>1</v>
      </c>
      <c r="F48" s="10">
        <f>IFERROR(VLOOKUP(B48,Kartendaten!$A$5:$U$94,5,FALSE),"UNBEKANNT")</f>
        <v/>
      </c>
      <c r="G48" s="10">
        <f>IFERROR(VLOOKUP(B48,Kartendaten!$A$5:$U$94,2,FALSE),"UNBEKANNT")</f>
        <v/>
      </c>
      <c r="H48" s="10">
        <f>IFERROR(VLOOKUP(B48,Kartendaten!$A$5:$U$94,3,FALSE),"UNBEKANNT")</f>
        <v/>
      </c>
      <c r="I48" s="10" t="inlineStr">
        <is>
          <t>Exiliert eine Kreatur – gratis, solange du deinen Commander kontrollierst</t>
        </is>
      </c>
      <c r="J48" s="10" t="inlineStr">
        <is>
          <t>WürfelWächter · Insider „Vertrau mir.“ (Zeile 3)</t>
        </is>
      </c>
      <c r="K48" s="10" t="inlineStr">
        <is>
          <t>Der Community-Spruch: kein Grund zu vertrauen, mach es trotzdem. Deadly Rollick ist die Klinge hinter dem Lächeln.</t>
        </is>
      </c>
      <c r="L48" s="10">
        <f>IFERROR(IF(AND(VLOOKUP(B48,Kartendaten!$A$5:$U$94,6,FALSE)="legal",VLOOKUP(B48,Kartendaten!$A$5:$U$94,19,FALSE)="Nein",VLOOKUP(B48,Kartendaten!$A$5:$U$94,20,FALSE)="Ja",VLOOKUP(B48,Kartendaten!$A$5:$U$94,21,FALSE)="Ja",OR(F48="Standardland",SUMIF($B$5:$B$104,B48,$E$5:$E$104)=1)),"OK","PRÜFEN"),"PRÜFEN")</f>
        <v/>
      </c>
      <c r="M48" s="10" t="inlineStr">
        <is>
          <t>https://scryfall.com/card/cmm/147/deadly-rollick?utm_source=api</t>
        </is>
      </c>
      <c r="N48" s="10" t="inlineStr">
        <is>
          <t>https://wuerfelwaechter.de/</t>
        </is>
      </c>
      <c r="O48" s="10">
        <f>IFERROR(VLOOKUP(B48,Kartendaten!$A$5:$U$94,4,FALSE),"UNBEKANNT")</f>
        <v/>
      </c>
      <c r="P48" s="10">
        <f>IF(ISNUMBER(SEARCH("Legendary",O48)),"Ja","Nein")</f>
        <v/>
      </c>
    </row>
    <row r="49" ht="82" customHeight="1">
      <c r="A49" s="8" t="n">
        <v>45</v>
      </c>
      <c r="B49" s="8" t="inlineStr">
        <is>
          <t>Wood Elves</t>
        </is>
      </c>
      <c r="C49" s="9" t="inlineStr">
        <is>
          <t>Im Endeffekt.</t>
        </is>
      </c>
      <c r="D49" s="8" t="inlineStr">
        <is>
          <t>Bibliothek</t>
        </is>
      </c>
      <c r="E49" s="8" t="n">
        <v>1</v>
      </c>
      <c r="F49" s="8">
        <f>IFERROR(VLOOKUP(B49,Kartendaten!$A$5:$U$94,5,FALSE),"UNBEKANNT")</f>
        <v/>
      </c>
      <c r="G49" s="8">
        <f>IFERROR(VLOOKUP(B49,Kartendaten!$A$5:$U$94,2,FALSE),"UNBEKANNT")</f>
        <v/>
      </c>
      <c r="H49" s="8">
        <f>IFERROR(VLOOKUP(B49,Kartendaten!$A$5:$U$94,3,FALSE),"UNBEKANNT")</f>
        <v/>
      </c>
      <c r="I49" s="8" t="inlineStr">
        <is>
          <t>Kreatur, die beim Eintritt ein Wald-Dual ins Spiel holt (getappt)</t>
        </is>
      </c>
      <c r="J49" s="8" t="inlineStr">
        <is>
          <t>Sturm, Staub und Schatten · Insider „Im Endeffekt.“ (Zeile 4, Sebastian)</t>
        </is>
      </c>
      <c r="K49" s="8" t="inlineStr">
        <is>
          <t>Sebastian leitet mit ‚Im Endeffekt‘ Sätze ein, die mit einem Endeffekt nichts zu tun haben. Wood Elves gehen im Endeffekt einfach ein Land holen.</t>
        </is>
      </c>
      <c r="L49" s="8">
        <f>IFERROR(IF(AND(VLOOKUP(B49,Kartendaten!$A$5:$U$94,6,FALSE)="legal",VLOOKUP(B49,Kartendaten!$A$5:$U$94,19,FALSE)="Nein",VLOOKUP(B49,Kartendaten!$A$5:$U$94,20,FALSE)="Ja",VLOOKUP(B49,Kartendaten!$A$5:$U$94,21,FALSE)="Ja",OR(F49="Standardland",SUMIF($B$5:$B$104,B49,$E$5:$E$104)=1)),"OK","PRÜFEN"),"PRÜFEN")</f>
        <v/>
      </c>
      <c r="M49" s="8" t="inlineStr">
        <is>
          <t>https://scryfall.com/card/hob/142/wood-elves?utm_source=api</t>
        </is>
      </c>
      <c r="N49" s="8" t="inlineStr">
        <is>
          <t>https://wuerfelwaechter.de/Kampagne/Details/3</t>
        </is>
      </c>
      <c r="O49" s="8">
        <f>IFERROR(VLOOKUP(B49,Kartendaten!$A$5:$U$94,4,FALSE),"UNBEKANNT")</f>
        <v/>
      </c>
      <c r="P49" s="8">
        <f>IF(ISNUMBER(SEARCH("Legendary",O49)),"Ja","Nein")</f>
        <v/>
      </c>
    </row>
    <row r="50" ht="82" customHeight="1">
      <c r="A50" s="10" t="n">
        <v>46</v>
      </c>
      <c r="B50" s="10" t="inlineStr">
        <is>
          <t>Kenrith's Transformation</t>
        </is>
      </c>
      <c r="C50" s="11" t="inlineStr">
        <is>
          <t>Brauchst du ’ne neue Mammi?</t>
        </is>
      </c>
      <c r="D50" s="10" t="inlineStr">
        <is>
          <t>Bibliothek</t>
        </is>
      </c>
      <c r="E50" s="10" t="n">
        <v>1</v>
      </c>
      <c r="F50" s="10">
        <f>IFERROR(VLOOKUP(B50,Kartendaten!$A$5:$U$94,5,FALSE),"UNBEKANNT")</f>
        <v/>
      </c>
      <c r="G50" s="10">
        <f>IFERROR(VLOOKUP(B50,Kartendaten!$A$5:$U$94,2,FALSE),"UNBEKANNT")</f>
        <v/>
      </c>
      <c r="H50" s="10">
        <f>IFERROR(VLOOKUP(B50,Kartendaten!$A$5:$U$94,3,FALSE),"UNBEKANNT")</f>
        <v/>
      </c>
      <c r="I50" s="10" t="inlineStr">
        <is>
          <t>Neutralisiert eine Kreatur zu einem vanilla 3/3; du ziehst eine Karte</t>
        </is>
      </c>
      <c r="J50" s="10" t="inlineStr">
        <is>
          <t>Rolling Adventures · Insider „Brauchst du ’ne neue Mammi?“ (Zeile 5) / Oma</t>
        </is>
      </c>
      <c r="K50" s="10" t="inlineStr">
        <is>
          <t>Omas Running Gag: sie bietet dem Charakter TJ neue familiäre Beziehungen an. Kenrith's Transformation tauscht dein Ziel gegen einen langweiligeren Verwandten.</t>
        </is>
      </c>
      <c r="L50" s="10">
        <f>IFERROR(IF(AND(VLOOKUP(B50,Kartendaten!$A$5:$U$94,6,FALSE)="legal",VLOOKUP(B50,Kartendaten!$A$5:$U$94,19,FALSE)="Nein",VLOOKUP(B50,Kartendaten!$A$5:$U$94,20,FALSE)="Ja",VLOOKUP(B50,Kartendaten!$A$5:$U$94,21,FALSE)="Ja",OR(F50="Standardland",SUMIF($B$5:$B$104,B50,$E$5:$E$104)=1)),"OK","PRÜFEN"),"PRÜFEN")</f>
        <v/>
      </c>
      <c r="M50" s="10" t="inlineStr">
        <is>
          <t>https://scryfall.com/card/afc/162/kenriths-transformation?utm_source=api</t>
        </is>
      </c>
      <c r="N50" s="10" t="inlineStr">
        <is>
          <t>https://wuerfelwaechter.de/Charakter/Details/31</t>
        </is>
      </c>
      <c r="O50" s="10">
        <f>IFERROR(VLOOKUP(B50,Kartendaten!$A$5:$U$94,4,FALSE),"UNBEKANNT")</f>
        <v/>
      </c>
      <c r="P50" s="10">
        <f>IF(ISNUMBER(SEARCH("Legendary",O50)),"Ja","Nein")</f>
        <v/>
      </c>
    </row>
    <row r="51" ht="82" customHeight="1">
      <c r="A51" s="8" t="n">
        <v>47</v>
      </c>
      <c r="B51" s="8" t="inlineStr">
        <is>
          <t>Sol Ring</t>
        </is>
      </c>
      <c r="C51" s="9" t="inlineStr">
        <is>
          <t>WuerfelWaechter – mit UE und AE</t>
        </is>
      </c>
      <c r="D51" s="8" t="inlineStr">
        <is>
          <t>Bibliothek</t>
        </is>
      </c>
      <c r="E51" s="8" t="n">
        <v>1</v>
      </c>
      <c r="F51" s="8">
        <f>IFERROR(VLOOKUP(B51,Kartendaten!$A$5:$U$94,5,FALSE),"UNBEKANNT")</f>
        <v/>
      </c>
      <c r="G51" s="8">
        <f>IFERROR(VLOOKUP(B51,Kartendaten!$A$5:$U$94,2,FALSE),"UNBEKANNT")</f>
        <v/>
      </c>
      <c r="H51" s="8">
        <f>IFERROR(VLOOKUP(B51,Kartendaten!$A$5:$U$94,3,FALSE),"UNBEKANNT")</f>
        <v/>
      </c>
      <c r="I51" s="8" t="inlineStr">
        <is>
          <t>Schneller farbloser Manaschub</t>
        </is>
      </c>
      <c r="J51" s="8" t="inlineStr">
        <is>
          <t>WürfelWächter · Insider „WuerfelWaechter mit UE und AE“ (Zeile 6)</t>
        </is>
      </c>
      <c r="K51" s="8" t="inlineStr">
        <is>
          <t>Der Running Gag um die umlautlose Schreibweise ‚WuerfelWaechter‘ (UE statt Ü, AE statt Ä) in Nutzernamen und URLs.</t>
        </is>
      </c>
      <c r="L51" s="8">
        <f>IFERROR(IF(AND(VLOOKUP(B51,Kartendaten!$A$5:$U$94,6,FALSE)="legal",VLOOKUP(B51,Kartendaten!$A$5:$U$94,19,FALSE)="Nein",VLOOKUP(B51,Kartendaten!$A$5:$U$94,20,FALSE)="Ja",VLOOKUP(B51,Kartendaten!$A$5:$U$94,21,FALSE)="Ja",OR(F51="Standardland",SUMIF($B$5:$B$104,B51,$E$5:$E$104)=1)),"OK","PRÜFEN"),"PRÜFEN")</f>
        <v/>
      </c>
      <c r="M51" s="8" t="inlineStr">
        <is>
          <t>https://scryfall.com/card/msc/211/sol-ring?utm_source=api</t>
        </is>
      </c>
      <c r="N51" s="8" t="inlineStr">
        <is>
          <t>https://wuerfelwaechter.de/</t>
        </is>
      </c>
      <c r="O51" s="8">
        <f>IFERROR(VLOOKUP(B51,Kartendaten!$A$5:$U$94,4,FALSE),"UNBEKANNT")</f>
        <v/>
      </c>
      <c r="P51" s="8">
        <f>IF(ISNUMBER(SEARCH("Legendary",O51)),"Ja","Nein")</f>
        <v/>
      </c>
    </row>
    <row r="52" ht="82" customHeight="1">
      <c r="A52" s="10" t="n">
        <v>48</v>
      </c>
      <c r="B52" s="10" t="inlineStr">
        <is>
          <t>Heroic Intervention</t>
        </is>
      </c>
      <c r="C52" s="11" t="inlineStr">
        <is>
          <t>Böööö.</t>
        </is>
      </c>
      <c r="D52" s="10" t="inlineStr">
        <is>
          <t>Bibliothek</t>
        </is>
      </c>
      <c r="E52" s="10" t="n">
        <v>1</v>
      </c>
      <c r="F52" s="10">
        <f>IFERROR(VLOOKUP(B52,Kartendaten!$A$5:$U$94,5,FALSE),"UNBEKANNT")</f>
        <v/>
      </c>
      <c r="G52" s="10">
        <f>IFERROR(VLOOKUP(B52,Kartendaten!$A$5:$U$94,2,FALSE),"UNBEKANNT")</f>
        <v/>
      </c>
      <c r="H52" s="10">
        <f>IFERROR(VLOOKUP(B52,Kartendaten!$A$5:$U$94,3,FALSE),"UNBEKANNT")</f>
        <v/>
      </c>
      <c r="I52" s="10" t="inlineStr">
        <is>
          <t>Kurzzeitig Fluchsicherheit und Unzerstörbarkeit für alle eigenen Permanente</t>
        </is>
      </c>
      <c r="J52" s="10" t="inlineStr">
        <is>
          <t>WürfelWächter · Insider „Böööö“ (Zeile 8, Community-Jargon)</t>
        </is>
      </c>
      <c r="K52" s="10" t="inlineStr">
        <is>
          <t>‚Böööö‘ ist die maximal gekürzte Form von ‚Bruder‘ (Bruder → Brua → Bö). Heroic Intervention ist der Bruder, der im letzten Moment einspringt.</t>
        </is>
      </c>
      <c r="L52" s="10">
        <f>IFERROR(IF(AND(VLOOKUP(B52,Kartendaten!$A$5:$U$94,6,FALSE)="legal",VLOOKUP(B52,Kartendaten!$A$5:$U$94,19,FALSE)="Nein",VLOOKUP(B52,Kartendaten!$A$5:$U$94,20,FALSE)="Ja",VLOOKUP(B52,Kartendaten!$A$5:$U$94,21,FALSE)="Ja",OR(F52="Standardland",SUMIF($B$5:$B$104,B52,$E$5:$E$104)=1)),"OK","PRÜFEN"),"PRÜFEN")</f>
        <v/>
      </c>
      <c r="M52" s="10" t="inlineStr">
        <is>
          <t>https://scryfall.com/card/cmm/295/heroic-intervention?utm_source=api</t>
        </is>
      </c>
      <c r="N52" s="10" t="inlineStr">
        <is>
          <t>https://wuerfelwaechter.de/</t>
        </is>
      </c>
      <c r="O52" s="10">
        <f>IFERROR(VLOOKUP(B52,Kartendaten!$A$5:$U$94,4,FALSE),"UNBEKANNT")</f>
        <v/>
      </c>
      <c r="P52" s="10">
        <f>IF(ISNUMBER(SEARCH("Legendary",O52)),"Ja","Nein")</f>
        <v/>
      </c>
    </row>
    <row r="53" ht="82" customHeight="1">
      <c r="A53" s="8" t="n">
        <v>49</v>
      </c>
      <c r="B53" s="8" t="inlineStr">
        <is>
          <t>Delina, Wild Mage</t>
        </is>
      </c>
      <c r="C53" s="9" t="inlineStr">
        <is>
          <t>Man kann nie genug Würfen haben!</t>
        </is>
      </c>
      <c r="D53" s="8" t="inlineStr">
        <is>
          <t>Bibliothek</t>
        </is>
      </c>
      <c r="E53" s="8" t="n">
        <v>1</v>
      </c>
      <c r="F53" s="8">
        <f>IFERROR(VLOOKUP(B53,Kartendaten!$A$5:$U$94,5,FALSE),"UNBEKANNT")</f>
        <v/>
      </c>
      <c r="G53" s="8">
        <f>IFERROR(VLOOKUP(B53,Kartendaten!$A$5:$U$94,2,FALSE),"UNBEKANNT")</f>
        <v/>
      </c>
      <c r="H53" s="8">
        <f>IFERROR(VLOOKUP(B53,Kartendaten!$A$5:$U$94,3,FALSE),"UNBEKANNT")</f>
        <v/>
      </c>
      <c r="I53" s="8" t="inlineStr">
        <is>
          <t>Echter W20 beim Angriff; kopiert bei niedrigem Wurf eine eigene Kreatur mehrfach</t>
        </is>
      </c>
      <c r="J53" s="8" t="inlineStr">
        <is>
          <t>Sebastian · Insider „Man kann nie genug Würfen haben!“ (Zeile 12)</t>
        </is>
      </c>
      <c r="K53" s="8" t="inlineStr">
        <is>
          <t>Wortspiel Würfe/Würfeln – Anspielung auf Sebastians Sammlung von über 300 Würfelsets. Delina wirft wirklich einen W20.</t>
        </is>
      </c>
      <c r="L53" s="8">
        <f>IFERROR(IF(AND(VLOOKUP(B53,Kartendaten!$A$5:$U$94,6,FALSE)="legal",VLOOKUP(B53,Kartendaten!$A$5:$U$94,19,FALSE)="Nein",VLOOKUP(B53,Kartendaten!$A$5:$U$94,20,FALSE)="Ja",VLOOKUP(B53,Kartendaten!$A$5:$U$94,21,FALSE)="Ja",OR(F53="Standardland",SUMIF($B$5:$B$104,B53,$E$5:$E$104)=1)),"OK","PRÜFEN"),"PRÜFEN")</f>
        <v/>
      </c>
      <c r="M53" s="8" t="inlineStr">
        <is>
          <t>https://scryfall.com/card/afr/138/delina-wild-mage?utm_source=api</t>
        </is>
      </c>
      <c r="N53" s="8" t="inlineStr">
        <is>
          <t>https://wuerfelwaechter.de/Spieler/Details/8</t>
        </is>
      </c>
      <c r="O53" s="8">
        <f>IFERROR(VLOOKUP(B53,Kartendaten!$A$5:$U$94,4,FALSE),"UNBEKANNT")</f>
        <v/>
      </c>
      <c r="P53" s="8">
        <f>IF(ISNUMBER(SEARCH("Legendary",O53)),"Ja","Nein")</f>
        <v/>
      </c>
    </row>
    <row r="54" ht="82" customHeight="1">
      <c r="A54" s="10" t="n">
        <v>50</v>
      </c>
      <c r="B54" s="10" t="inlineStr">
        <is>
          <t>Bake into a Pie</t>
        </is>
      </c>
      <c r="C54" s="11" t="inlineStr">
        <is>
          <t>Wollen Blaubeerne?</t>
        </is>
      </c>
      <c r="D54" s="10" t="inlineStr">
        <is>
          <t>Bibliothek</t>
        </is>
      </c>
      <c r="E54" s="10" t="n">
        <v>1</v>
      </c>
      <c r="F54" s="10">
        <f>IFERROR(VLOOKUP(B54,Kartendaten!$A$5:$U$94,5,FALSE),"UNBEKANNT")</f>
        <v/>
      </c>
      <c r="G54" s="10">
        <f>IFERROR(VLOOKUP(B54,Kartendaten!$A$5:$U$94,2,FALSE),"UNBEKANNT")</f>
        <v/>
      </c>
      <c r="H54" s="10">
        <f>IFERROR(VLOOKUP(B54,Kartendaten!$A$5:$U$94,3,FALSE),"UNBEKANNT")</f>
        <v/>
      </c>
      <c r="I54" s="10" t="inlineStr">
        <is>
          <t>Entfernung: zerstört eine Kreatur und macht dabei einen Food-Spielstein</t>
        </is>
      </c>
      <c r="J54" s="10" t="inlineStr">
        <is>
          <t>Die 5 Titanen von Primor - Akt Luminus · Insider „Wollen Blaubeerne?“ (Zeile 13) / Blaubeere</t>
        </is>
      </c>
      <c r="K54" s="10" t="inlineStr">
        <is>
          <t>Blaubeeres Running-Gag-Catchphrase. Bake into a Pie räumt ein Ziel weg und hinterlässt – natürlich – etwas zu essen.</t>
        </is>
      </c>
      <c r="L54" s="10">
        <f>IFERROR(IF(AND(VLOOKUP(B54,Kartendaten!$A$5:$U$94,6,FALSE)="legal",VLOOKUP(B54,Kartendaten!$A$5:$U$94,19,FALSE)="Nein",VLOOKUP(B54,Kartendaten!$A$5:$U$94,20,FALSE)="Ja",VLOOKUP(B54,Kartendaten!$A$5:$U$94,21,FALSE)="Ja",OR(F54="Standardland",SUMIF($B$5:$B$104,B54,$E$5:$E$104)=1)),"OK","PRÜFEN"),"PRÜFEN")</f>
        <v/>
      </c>
      <c r="M54" s="10" t="inlineStr">
        <is>
          <t>https://scryfall.com/card/fdn/169/bake-into-a-pie?utm_source=api</t>
        </is>
      </c>
      <c r="N54" s="10" t="inlineStr">
        <is>
          <t>https://wuerfelwaechter.de/Charakter/Details/85</t>
        </is>
      </c>
      <c r="O54" s="10">
        <f>IFERROR(VLOOKUP(B54,Kartendaten!$A$5:$U$94,4,FALSE),"UNBEKANNT")</f>
        <v/>
      </c>
      <c r="P54" s="10">
        <f>IF(ISNUMBER(SEARCH("Legendary",O54)),"Ja","Nein")</f>
        <v/>
      </c>
    </row>
    <row r="55" ht="82" customHeight="1">
      <c r="A55" s="8" t="n">
        <v>51</v>
      </c>
      <c r="B55" s="8" t="inlineStr">
        <is>
          <t>Sakura-Tribe Elder</t>
        </is>
      </c>
      <c r="C55" s="9" t="inlineStr">
        <is>
          <t>Jaime</t>
        </is>
      </c>
      <c r="D55" s="8" t="inlineStr">
        <is>
          <t>Bibliothek</t>
        </is>
      </c>
      <c r="E55" s="8" t="n">
        <v>1</v>
      </c>
      <c r="F55" s="8">
        <f>IFERROR(VLOOKUP(B55,Kartendaten!$A$5:$U$94,5,FALSE),"UNBEKANNT")</f>
        <v/>
      </c>
      <c r="G55" s="8">
        <f>IFERROR(VLOOKUP(B55,Kartendaten!$A$5:$U$94,2,FALSE),"UNBEKANNT")</f>
        <v/>
      </c>
      <c r="H55" s="8">
        <f>IFERROR(VLOOKUP(B55,Kartendaten!$A$5:$U$94,3,FALSE),"UNBEKANNT")</f>
        <v/>
      </c>
      <c r="I55" s="8" t="inlineStr">
        <is>
          <t>Kleiner, eifriger Blocker, der sich sofort für ein Standardland opfert</t>
        </is>
      </c>
      <c r="J55" s="8" t="inlineStr">
        <is>
          <t>Rolling Adventures · Insider „Jaime“ (Zeile 15, Freund der WürfelWächter)</t>
        </is>
      </c>
      <c r="K55" s="8" t="inlineStr">
        <is>
          <t>Jaime ist der junge, aufgedrehte, liebenswerte Gelegenheitsgast der Community. Sakura-Tribe Elder blockt einmal und hilft dann sofort weiter.</t>
        </is>
      </c>
      <c r="L55" s="8">
        <f>IFERROR(IF(AND(VLOOKUP(B55,Kartendaten!$A$5:$U$94,6,FALSE)="legal",VLOOKUP(B55,Kartendaten!$A$5:$U$94,19,FALSE)="Nein",VLOOKUP(B55,Kartendaten!$A$5:$U$94,20,FALSE)="Ja",VLOOKUP(B55,Kartendaten!$A$5:$U$94,21,FALSE)="Ja",OR(F55="Standardland",SUMIF($B$5:$B$104,B55,$E$5:$E$104)=1)),"OK","PRÜFEN"),"PRÜFEN")</f>
        <v/>
      </c>
      <c r="M55" s="8" t="inlineStr">
        <is>
          <t>https://scryfall.com/card/soc/285/sakura-tribe-elder?utm_source=api</t>
        </is>
      </c>
      <c r="N55" s="8" t="inlineStr">
        <is>
          <t>https://wuerfelwaechter.de/</t>
        </is>
      </c>
      <c r="O55" s="8">
        <f>IFERROR(VLOOKUP(B55,Kartendaten!$A$5:$U$94,4,FALSE),"UNBEKANNT")</f>
        <v/>
      </c>
      <c r="P55" s="8">
        <f>IF(ISNUMBER(SEARCH("Legendary",O55)),"Ja","Nein")</f>
        <v/>
      </c>
    </row>
    <row r="56" ht="82" customHeight="1">
      <c r="A56" s="10" t="n">
        <v>52</v>
      </c>
      <c r="B56" s="10" t="inlineStr">
        <is>
          <t>The Reaver Cleaver</t>
        </is>
      </c>
      <c r="C56" s="11" t="inlineStr">
        <is>
          <t>Wüstenadler – die magische Waffe</t>
        </is>
      </c>
      <c r="D56" s="10" t="inlineStr">
        <is>
          <t>Bibliothek</t>
        </is>
      </c>
      <c r="E56" s="10" t="n">
        <v>1</v>
      </c>
      <c r="F56" s="10">
        <f>IFERROR(VLOOKUP(B56,Kartendaten!$A$5:$U$94,5,FALSE),"UNBEKANNT")</f>
        <v/>
      </c>
      <c r="G56" s="10">
        <f>IFERROR(VLOOKUP(B56,Kartendaten!$A$5:$U$94,2,FALSE),"UNBEKANNT")</f>
        <v/>
      </c>
      <c r="H56" s="10">
        <f>IFERROR(VLOOKUP(B56,Kartendaten!$A$5:$U$94,3,FALSE),"UNBEKANNT")</f>
        <v/>
      </c>
      <c r="I56" s="10" t="inlineStr">
        <is>
          <t>Ausrüstung: Schätze in Höhe der Stärke, wenn der Träger einen Gegner trifft</t>
        </is>
      </c>
      <c r="J56" s="10" t="inlineStr">
        <is>
          <t>Dungeons of Drakkenheim · Insider „Wüstenadler“ (Zeile 18, magische Waffe)</t>
        </is>
      </c>
      <c r="K56" s="10" t="inlineStr">
        <is>
          <t>Insider „Wüstenadler“ (wörtlich Desert Eagle): eine magische Waffe mit sieben Schuss vor dem Nachladen. The Reaver Cleaver produziert bei jedem Treffer Schätze – die leeren Hülsen.</t>
        </is>
      </c>
      <c r="L56" s="10">
        <f>IFERROR(IF(AND(VLOOKUP(B56,Kartendaten!$A$5:$U$94,6,FALSE)="legal",VLOOKUP(B56,Kartendaten!$A$5:$U$94,19,FALSE)="Nein",VLOOKUP(B56,Kartendaten!$A$5:$U$94,20,FALSE)="Ja",VLOOKUP(B56,Kartendaten!$A$5:$U$94,21,FALSE)="Ja",OR(F56="Standardland",SUMIF($B$5:$B$104,B56,$E$5:$E$104)=1)),"OK","PRÜFEN"),"PRÜFEN")</f>
        <v/>
      </c>
      <c r="M56" s="10" t="inlineStr">
        <is>
          <t>https://scryfall.com/card/dmc/8/the-reaver-cleaver?utm_source=api</t>
        </is>
      </c>
      <c r="N56" s="10" t="inlineStr">
        <is>
          <t>https://wuerfelwaechter.de/Charakter/Details/71</t>
        </is>
      </c>
      <c r="O56" s="10">
        <f>IFERROR(VLOOKUP(B56,Kartendaten!$A$5:$U$94,4,FALSE),"UNBEKANNT")</f>
        <v/>
      </c>
      <c r="P56" s="10">
        <f>IF(ISNUMBER(SEARCH("Legendary",O56)),"Ja","Nein")</f>
        <v/>
      </c>
    </row>
    <row r="57" ht="82" customHeight="1">
      <c r="A57" s="8" t="n">
        <v>53</v>
      </c>
      <c r="B57" s="8" t="inlineStr">
        <is>
          <t>Return of the Wildspeaker</t>
        </is>
      </c>
      <c r="C57" s="9" t="inlineStr">
        <is>
          <t>Helden … oder Edgelords.</t>
        </is>
      </c>
      <c r="D57" s="8" t="inlineStr">
        <is>
          <t>Bibliothek</t>
        </is>
      </c>
      <c r="E57" s="8" t="n">
        <v>1</v>
      </c>
      <c r="F57" s="8">
        <f>IFERROR(VLOOKUP(B57,Kartendaten!$A$5:$U$94,5,FALSE),"UNBEKANNT")</f>
        <v/>
      </c>
      <c r="G57" s="8">
        <f>IFERROR(VLOOKUP(B57,Kartendaten!$A$5:$U$94,2,FALSE),"UNBEKANNT")</f>
        <v/>
      </c>
      <c r="H57" s="8">
        <f>IFERROR(VLOOKUP(B57,Kartendaten!$A$5:$U$94,3,FALSE),"UNBEKANNT")</f>
        <v/>
      </c>
      <c r="I57" s="8" t="inlineStr">
        <is>
          <t>Großer Kartennachschub nach höchster Kreaturenstärke – oder +3/+3 für alle</t>
        </is>
      </c>
      <c r="J57" s="8" t="inlineStr">
        <is>
          <t>Sturm, Staub und Schatten · Insider „Helden“ bzw. „Edgelords“ (Zeile 20, Sturm-Gruppe)</t>
        </is>
      </c>
      <c r="K57" s="8" t="inlineStr">
        <is>
          <t>Die Gruppe aus ‚Sturm, Staub und Schatten‘ wird je nach Auftreten ‚Helden‘ oder – oft treffender – ‚Edgelords‘ genannt.</t>
        </is>
      </c>
      <c r="L57" s="8">
        <f>IFERROR(IF(AND(VLOOKUP(B57,Kartendaten!$A$5:$U$94,6,FALSE)="legal",VLOOKUP(B57,Kartendaten!$A$5:$U$94,19,FALSE)="Nein",VLOOKUP(B57,Kartendaten!$A$5:$U$94,20,FALSE)="Ja",VLOOKUP(B57,Kartendaten!$A$5:$U$94,21,FALSE)="Ja",OR(F57="Standardland",SUMIF($B$5:$B$104,B57,$E$5:$E$104)=1)),"OK","PRÜFEN"),"PRÜFEN")</f>
        <v/>
      </c>
      <c r="M57" s="8" t="inlineStr">
        <is>
          <t>https://scryfall.com/card/ecc/115/return-of-the-wildspeaker?utm_source=api</t>
        </is>
      </c>
      <c r="N57" s="8" t="inlineStr">
        <is>
          <t>https://wuerfelwaechter.de/Kampagne/Details/3</t>
        </is>
      </c>
      <c r="O57" s="8">
        <f>IFERROR(VLOOKUP(B57,Kartendaten!$A$5:$U$94,4,FALSE),"UNBEKANNT")</f>
        <v/>
      </c>
      <c r="P57" s="8">
        <f>IF(ISNUMBER(SEARCH("Legendary",O57)),"Ja","Nein")</f>
        <v/>
      </c>
    </row>
    <row r="58" ht="82" customHeight="1">
      <c r="A58" s="10" t="n">
        <v>54</v>
      </c>
      <c r="B58" s="10" t="inlineStr">
        <is>
          <t>Condemn</t>
        </is>
      </c>
      <c r="C58" s="11" t="inlineStr">
        <is>
          <t>Ist Quill in Reichweite? – Ja.</t>
        </is>
      </c>
      <c r="D58" s="10" t="inlineStr">
        <is>
          <t>Bibliothek</t>
        </is>
      </c>
      <c r="E58" s="10" t="n">
        <v>1</v>
      </c>
      <c r="F58" s="10">
        <f>IFERROR(VLOOKUP(B58,Kartendaten!$A$5:$U$94,5,FALSE),"UNBEKANNT")</f>
        <v/>
      </c>
      <c r="G58" s="10">
        <f>IFERROR(VLOOKUP(B58,Kartendaten!$A$5:$U$94,2,FALSE),"UNBEKANNT")</f>
        <v/>
      </c>
      <c r="H58" s="10">
        <f>IFERROR(VLOOKUP(B58,Kartendaten!$A$5:$U$94,3,FALSE),"UNBEKANNT")</f>
        <v/>
      </c>
      <c r="I58" s="10" t="inlineStr">
        <is>
          <t>Billige Antwort auf einen Angreifer; wandert nach unten in die Bibliothek</t>
        </is>
      </c>
      <c r="J58" s="10" t="inlineStr">
        <is>
          <t>Sturm, Staub und Schatten · Insider „Ist Quill in Reichweite?“ – „Ja.“ (Zeile 21, Hendrik)</t>
        </is>
      </c>
      <c r="K58" s="10" t="inlineStr">
        <is>
          <t>Läuft-immer-Gag: Die Frage, ob Quill in Reichweite ist, wird stets mit ‚Ja‘ beantwortet.</t>
        </is>
      </c>
      <c r="L58" s="10">
        <f>IFERROR(IF(AND(VLOOKUP(B58,Kartendaten!$A$5:$U$94,6,FALSE)="legal",VLOOKUP(B58,Kartendaten!$A$5:$U$94,19,FALSE)="Nein",VLOOKUP(B58,Kartendaten!$A$5:$U$94,20,FALSE)="Ja",VLOOKUP(B58,Kartendaten!$A$5:$U$94,21,FALSE)="Ja",OR(F58="Standardland",SUMIF($B$5:$B$104,B58,$E$5:$E$104)=1)),"OK","PRÜFEN"),"PRÜFEN")</f>
        <v/>
      </c>
      <c r="M58" s="10" t="inlineStr">
        <is>
          <t>https://scryfall.com/card/rvr/14/condemn?utm_source=api</t>
        </is>
      </c>
      <c r="N58" s="10" t="inlineStr">
        <is>
          <t>https://wuerfelwaechter.de/Charakter/Details/26</t>
        </is>
      </c>
      <c r="O58" s="10">
        <f>IFERROR(VLOOKUP(B58,Kartendaten!$A$5:$U$94,4,FALSE),"UNBEKANNT")</f>
        <v/>
      </c>
      <c r="P58" s="10">
        <f>IF(ISNUMBER(SEARCH("Legendary",O58)),"Ja","Nein")</f>
        <v/>
      </c>
    </row>
    <row r="59" ht="82" customHeight="1">
      <c r="A59" s="8" t="n">
        <v>55</v>
      </c>
      <c r="B59" s="8" t="inlineStr">
        <is>
          <t>Fierce Guardianship</t>
        </is>
      </c>
      <c r="C59" s="9" t="inlineStr">
        <is>
          <t>Das Buch beginnt mit Wahrheit.</t>
        </is>
      </c>
      <c r="D59" s="8" t="inlineStr">
        <is>
          <t>Bibliothek</t>
        </is>
      </c>
      <c r="E59" s="8" t="n">
        <v>1</v>
      </c>
      <c r="F59" s="8">
        <f>IFERROR(VLOOKUP(B59,Kartendaten!$A$5:$U$94,5,FALSE),"UNBEKANNT")</f>
        <v/>
      </c>
      <c r="G59" s="8">
        <f>IFERROR(VLOOKUP(B59,Kartendaten!$A$5:$U$94,2,FALSE),"UNBEKANNT")</f>
        <v/>
      </c>
      <c r="H59" s="8">
        <f>IFERROR(VLOOKUP(B59,Kartendaten!$A$5:$U$94,3,FALSE),"UNBEKANNT")</f>
        <v/>
      </c>
      <c r="I59" s="8" t="inlineStr">
        <is>
          <t>Gratis-Gegenzauber gegen einen Nichtkreaturenzauber, solange dein Commander steht</t>
        </is>
      </c>
      <c r="J59" s="8" t="inlineStr">
        <is>
          <t>WürfelWächter · Insider „Das Buch beginnt mit Wahrheit.“ (Zeile 23, Quill)</t>
        </is>
      </c>
      <c r="K59" s="8" t="inlineStr">
        <is>
          <t>Quills feierliche Ansage – woraufhin die Gruppe prompt weiterlügt. Fierce Guardianship stoppt die eine unangenehme Wahrheit des Gegners.</t>
        </is>
      </c>
      <c r="L59" s="8">
        <f>IFERROR(IF(AND(VLOOKUP(B59,Kartendaten!$A$5:$U$94,6,FALSE)="legal",VLOOKUP(B59,Kartendaten!$A$5:$U$94,19,FALSE)="Nein",VLOOKUP(B59,Kartendaten!$A$5:$U$94,20,FALSE)="Ja",VLOOKUP(B59,Kartendaten!$A$5:$U$94,21,FALSE)="Ja",OR(F59="Standardland",SUMIF($B$5:$B$104,B59,$E$5:$E$104)=1)),"OK","PRÜFEN"),"PRÜFEN")</f>
        <v/>
      </c>
      <c r="M59" s="8" t="inlineStr">
        <is>
          <t>https://scryfall.com/card/cmm/94/fierce-guardianship?utm_source=api</t>
        </is>
      </c>
      <c r="N59" s="8" t="inlineStr">
        <is>
          <t>https://wuerfelwaechter.de/Charakter/Details/26</t>
        </is>
      </c>
      <c r="O59" s="8">
        <f>IFERROR(VLOOKUP(B59,Kartendaten!$A$5:$U$94,4,FALSE),"UNBEKANNT")</f>
        <v/>
      </c>
      <c r="P59" s="8">
        <f>IF(ISNUMBER(SEARCH("Legendary",O59)),"Ja","Nein")</f>
        <v/>
      </c>
    </row>
    <row r="60" ht="82" customHeight="1">
      <c r="A60" s="10" t="n">
        <v>56</v>
      </c>
      <c r="B60" s="10" t="inlineStr">
        <is>
          <t>Dauthi Voidwalker</t>
        </is>
      </c>
      <c r="C60" s="11" t="inlineStr">
        <is>
          <t xml:space="preserve">Er ist Schurke.</t>
        </is>
      </c>
      <c r="D60" s="10" t="inlineStr">
        <is>
          <t>Bibliothek</t>
        </is>
      </c>
      <c r="E60" s="10" t="n">
        <v>1</v>
      </c>
      <c r="F60" s="10">
        <f>IFERROR(VLOOKUP(B60,Kartendaten!$A$5:$U$94,5,FALSE),"UNBEKANNT")</f>
        <v/>
      </c>
      <c r="G60" s="10">
        <f>IFERROR(VLOOKUP(B60,Kartendaten!$A$5:$U$94,2,FALSE),"UNBEKANNT")</f>
        <v/>
      </c>
      <c r="H60" s="10">
        <f>IFERROR(VLOOKUP(B60,Kartendaten!$A$5:$U$94,3,FALSE),"UNBEKANNT")</f>
        <v/>
      </c>
      <c r="I60" s="10" t="inlineStr">
        <is>
          <t>3/2, kaum blockbar; exiliert gegnerische Friedhofskarten und kann eine davon gratis wirken</t>
        </is>
      </c>
      <c r="J60" s="10" t="inlineStr">
        <is>
          <t xml:space="preserve">Dungeons of Drakkenheim · Insider „Er ist Schurke.“ (Hendrik)</t>
        </is>
      </c>
      <c r="K60" s="10" t="inlineStr">
        <is>
          <t xml:space="preserve">Hendriks „Er ist Schurke.“ – begleitet von einer Geste, mit der er zwei unsichtbare Dolche in die Luft wirft und jongliert. Dauthi Voidwalker ist der Schurke, der wirklich im Schatten steht.</t>
        </is>
      </c>
      <c r="L60" s="10">
        <f>IFERROR(IF(AND(VLOOKUP(B60,Kartendaten!$A$5:$U$94,6,FALSE)="legal",VLOOKUP(B60,Kartendaten!$A$5:$U$94,19,FALSE)="Nein",VLOOKUP(B60,Kartendaten!$A$5:$U$94,20,FALSE)="Ja",VLOOKUP(B60,Kartendaten!$A$5:$U$94,21,FALSE)="Ja",OR(F60="Standardland",SUMIF($B$5:$B$104,B60,$E$5:$E$104)=1)),"OK","PRÜFEN"),"PRÜFEN")</f>
        <v/>
      </c>
      <c r="M60" s="10" t="inlineStr">
        <is>
          <t>https://scryfall.com/card/tdc/176/dauthi-voidwalker?utm_source=api</t>
        </is>
      </c>
      <c r="N60" s="10" t="inlineStr">
        <is>
          <t>https://wuerfelwaechter.de/Charakter/Details/66</t>
        </is>
      </c>
      <c r="O60" s="10">
        <f>IFERROR(VLOOKUP(B60,Kartendaten!$A$5:$U$94,4,FALSE),"UNBEKANNT")</f>
        <v/>
      </c>
      <c r="P60" s="10">
        <f>IF(ISNUMBER(SEARCH("Legendary",O60)),"Ja","Nein")</f>
        <v/>
      </c>
    </row>
    <row r="61" ht="82" customHeight="1">
      <c r="A61" s="8" t="n">
        <v>57</v>
      </c>
      <c r="B61" s="8" t="inlineStr">
        <is>
          <t>Arcane Signet</t>
        </is>
      </c>
      <c r="C61" s="9" t="inlineStr">
        <is>
          <t xml:space="preserve">Streamingplan</t>
        </is>
      </c>
      <c r="D61" s="8" t="inlineStr">
        <is>
          <t>Bibliothek</t>
        </is>
      </c>
      <c r="E61" s="8" t="n">
        <v>1</v>
      </c>
      <c r="F61" s="8">
        <f>IFERROR(VLOOKUP(B61,Kartendaten!$A$5:$U$94,5,FALSE),"UNBEKANNT")</f>
        <v/>
      </c>
      <c r="G61" s="8">
        <f>IFERROR(VLOOKUP(B61,Kartendaten!$A$5:$U$94,2,FALSE),"UNBEKANNT")</f>
        <v/>
      </c>
      <c r="H61" s="8">
        <f>IFERROR(VLOOKUP(B61,Kartendaten!$A$5:$U$94,3,FALSE),"UNBEKANNT")</f>
        <v/>
      </c>
      <c r="I61" s="8" t="inlineStr">
        <is>
          <t>Manaaufbau; erzeugt jede Commander-Farbe</t>
        </is>
      </c>
      <c r="J61" s="8" t="inlineStr">
        <is>
          <t xml:space="preserve">WürfelWächter · Twitch-Sendeplan (Di / Do / Sa)</t>
        </is>
      </c>
      <c r="K61" s="8" t="inlineStr">
        <is>
          <t xml:space="preserve">Der feste Streamingplan der WürfelWächter: Dienstag, Donnerstag, Samstag, 19:00 auf Twitch. Ein verlässlicher Takt, der immer Mana in der richtigen Farbe liefert.</t>
        </is>
      </c>
      <c r="L61" s="8">
        <f>IFERROR(IF(AND(VLOOKUP(B61,Kartendaten!$A$5:$U$94,6,FALSE)="legal",VLOOKUP(B61,Kartendaten!$A$5:$U$94,19,FALSE)="Nein",VLOOKUP(B61,Kartendaten!$A$5:$U$94,20,FALSE)="Ja",VLOOKUP(B61,Kartendaten!$A$5:$U$94,21,FALSE)="Ja",OR(F61="Standardland",SUMIF($B$5:$B$104,B61,$E$5:$E$104)=1)),"OK","PRÜFEN"),"PRÜFEN")</f>
        <v/>
      </c>
      <c r="M61" s="8" t="inlineStr">
        <is>
          <t xml:space="preserve">https://scryfall.com/card/eld/331/arcane-signet?utm_source=api</t>
        </is>
      </c>
      <c r="N61" s="8" t="inlineStr">
        <is>
          <t>https://wuerfelwaechter.de/</t>
        </is>
      </c>
      <c r="O61" s="8">
        <f>IFERROR(VLOOKUP(B61,Kartendaten!$A$5:$U$94,4,FALSE),"UNBEKANNT")</f>
        <v/>
      </c>
      <c r="P61" s="8">
        <f>IF(ISNUMBER(SEARCH("Legendary",O61)),"Ja","Nein")</f>
        <v/>
      </c>
    </row>
    <row r="62" ht="82" customHeight="1">
      <c r="A62" s="10" t="n">
        <v>58</v>
      </c>
      <c r="B62" s="10" t="inlineStr">
        <is>
          <t xml:space="preserve">Wayfarer's Bauble</t>
        </is>
      </c>
      <c r="C62" s="11" t="inlineStr">
        <is>
          <t xml:space="preserve">Der Essenzträger-Kern</t>
        </is>
      </c>
      <c r="D62" s="10" t="inlineStr">
        <is>
          <t>Bibliothek</t>
        </is>
      </c>
      <c r="E62" s="10" t="n">
        <v>1</v>
      </c>
      <c r="F62" s="10">
        <f>IFERROR(VLOOKUP(B62,Kartendaten!$A$5:$U$94,5,FALSE),"UNBEKANNT")</f>
        <v/>
      </c>
      <c r="G62" s="10">
        <f>IFERROR(VLOOKUP(B62,Kartendaten!$A$5:$U$94,2,FALSE),"UNBEKANNT")</f>
        <v/>
      </c>
      <c r="H62" s="10">
        <f>IFERROR(VLOOKUP(B62,Kartendaten!$A$5:$U$94,3,FALSE),"UNBEKANNT")</f>
        <v/>
      </c>
      <c r="I62" s="10" t="inlineStr">
        <is>
          <t xml:space="preserve">Farbfixes Frühspiel-Ramp: {2}, {T}, opfern – ein Standardland getappt ins Spiel.</t>
        </is>
      </c>
      <c r="J62" s="10" t="inlineStr">
        <is>
          <t xml:space="preserve">WürfelWächter · Homebrew (Weißblut / Essenzträger, z. B. Tasim)</t>
        </is>
      </c>
      <c r="K62" s="10" t="inlineStr">
        <is>
          <t xml:space="preserve">Die Essenzträger der WürfelWächter verschmelzen mit einer fremden magischen Essenz. Der Kern ist ein kleiner Splitter davon – frühes, farbsicheres Mana statt Multiversums-Deko.</t>
        </is>
      </c>
      <c r="L62" s="10">
        <f>IFERROR(IF(AND(VLOOKUP(B62,Kartendaten!$A$5:$U$94,6,FALSE)="legal",VLOOKUP(B62,Kartendaten!$A$5:$U$94,19,FALSE)="Nein",VLOOKUP(B62,Kartendaten!$A$5:$U$94,20,FALSE)="Ja",VLOOKUP(B62,Kartendaten!$A$5:$U$94,21,FALSE)="Ja",OR(F62="Standardland",SUMIF($B$5:$B$104,B62,$E$5:$E$104)=1)),"OK","PRÜFEN"),"PRÜFEN")</f>
        <v/>
      </c>
      <c r="M62" s="10" t="inlineStr">
        <is>
          <t xml:space="preserve">https://scryfall.com/card/hoc/211/wayfarers-bauble?utm_source=api</t>
        </is>
      </c>
      <c r="N62" s="10" t="inlineStr">
        <is>
          <t xml:space="preserve">https://wuerfelwaechter.de/Homebrew</t>
        </is>
      </c>
      <c r="O62" s="10">
        <f>IFERROR(VLOOKUP(B62,Kartendaten!$A$5:$U$94,4,FALSE),"UNBEKANNT")</f>
        <v/>
      </c>
      <c r="P62" s="10">
        <f>IF(ISNUMBER(SEARCH("Legendary",O62)),"Ja","Nein")</f>
        <v/>
      </c>
    </row>
    <row r="63" ht="82" customHeight="1">
      <c r="A63" s="8" t="n">
        <v>59</v>
      </c>
      <c r="B63" s="8" t="inlineStr">
        <is>
          <t>Skullclamp</t>
        </is>
      </c>
      <c r="C63" s="9" t="inlineStr">
        <is>
          <t>Die Drachenlanze</t>
        </is>
      </c>
      <c r="D63" s="8" t="inlineStr">
        <is>
          <t>Bibliothek</t>
        </is>
      </c>
      <c r="E63" s="8" t="n">
        <v>1</v>
      </c>
      <c r="F63" s="8">
        <f>IFERROR(VLOOKUP(B63,Kartendaten!$A$5:$U$94,5,FALSE),"UNBEKANNT")</f>
        <v/>
      </c>
      <c r="G63" s="8">
        <f>IFERROR(VLOOKUP(B63,Kartendaten!$A$5:$U$94,2,FALSE),"UNBEKANNT")</f>
        <v/>
      </c>
      <c r="H63" s="8">
        <f>IFERROR(VLOOKUP(B63,Kartendaten!$A$5:$U$94,3,FALSE),"UNBEKANNT")</f>
        <v/>
      </c>
      <c r="I63" s="8" t="inlineStr">
        <is>
          <t>Ausrüstung; wandelt sterbende kleine Kreaturen in zwei Karten</t>
        </is>
      </c>
      <c r="J63" s="8" t="inlineStr">
        <is>
          <t>Die Legende des Rubindrachen · Jonvus / Octo’Talis</t>
        </is>
      </c>
      <c r="K63" s="8" t="inlineStr">
        <is>
          <t>Die legendäre Waffe der Drachenlanze als Kartenmotor für den Bund.</t>
        </is>
      </c>
      <c r="L63" s="8">
        <f>IFERROR(IF(AND(VLOOKUP(B63,Kartendaten!$A$5:$U$94,6,FALSE)="legal",VLOOKUP(B63,Kartendaten!$A$5:$U$94,19,FALSE)="Nein",VLOOKUP(B63,Kartendaten!$A$5:$U$94,20,FALSE)="Ja",VLOOKUP(B63,Kartendaten!$A$5:$U$94,21,FALSE)="Ja",OR(F63="Standardland",SUMIF($B$5:$B$104,B63,$E$5:$E$104)=1)),"OK","PRÜFEN"),"PRÜFEN")</f>
        <v/>
      </c>
      <c r="M63" s="8" t="inlineStr">
        <is>
          <t>https://scryfall.com/card/msc/210/skullclamp?utm_source=api</t>
        </is>
      </c>
      <c r="N63" s="8" t="inlineStr">
        <is>
          <t>https://wuerfelwaechter.de/Charakter/Details/21</t>
        </is>
      </c>
      <c r="O63" s="8">
        <f>IFERROR(VLOOKUP(B63,Kartendaten!$A$5:$U$94,4,FALSE),"UNBEKANNT")</f>
        <v/>
      </c>
      <c r="P63" s="8">
        <f>IF(ISNUMBER(SEARCH("Legendary",O63)),"Ja","Nein")</f>
        <v/>
      </c>
    </row>
    <row r="64" ht="82" customHeight="1">
      <c r="A64" s="10" t="n">
        <v>60</v>
      </c>
      <c r="B64" s="10" t="inlineStr">
        <is>
          <t>Cultivate</t>
        </is>
      </c>
      <c r="C64" s="11" t="inlineStr">
        <is>
          <t>Ein Riss im ewigen Winter</t>
        </is>
      </c>
      <c r="D64" s="10" t="inlineStr">
        <is>
          <t>Bibliothek</t>
        </is>
      </c>
      <c r="E64" s="10" t="n">
        <v>1</v>
      </c>
      <c r="F64" s="10">
        <f>IFERROR(VLOOKUP(B64,Kartendaten!$A$5:$U$94,5,FALSE),"UNBEKANNT")</f>
        <v/>
      </c>
      <c r="G64" s="10">
        <f>IFERROR(VLOOKUP(B64,Kartendaten!$A$5:$U$94,2,FALSE),"UNBEKANNT")</f>
        <v/>
      </c>
      <c r="H64" s="10">
        <f>IFERROR(VLOOKUP(B64,Kartendaten!$A$5:$U$94,3,FALSE),"UNBEKANNT")</f>
        <v/>
      </c>
      <c r="I64" s="10" t="inlineStr">
        <is>
          <t>Manaaufbau; ein Standardland ins Spiel, eines auf die Hand</t>
        </is>
      </c>
      <c r="J64" s="10" t="inlineStr">
        <is>
          <t>Icewind Dale – Rime of the Frostmaiden · Damon &amp; Cleemoe / Kampagne</t>
        </is>
      </c>
      <c r="K64" s="10" t="inlineStr">
        <is>
          <t>Der erste Riss im ewigen Winter – verlässlicher Manaaufbau für alle fünf Farben.</t>
        </is>
      </c>
      <c r="L64" s="10">
        <f>IFERROR(IF(AND(VLOOKUP(B64,Kartendaten!$A$5:$U$94,6,FALSE)="legal",VLOOKUP(B64,Kartendaten!$A$5:$U$94,19,FALSE)="Nein",VLOOKUP(B64,Kartendaten!$A$5:$U$94,20,FALSE)="Ja",VLOOKUP(B64,Kartendaten!$A$5:$U$94,21,FALSE)="Ja",OR(F64="Standardland",SUMIF($B$5:$B$104,B64,$E$5:$E$104)=1)),"OK","PRÜFEN"),"PRÜFEN")</f>
        <v/>
      </c>
      <c r="M64" s="10" t="inlineStr">
        <is>
          <t>https://scryfall.com/card/msc/172/cultivate?utm_source=api</t>
        </is>
      </c>
      <c r="N64" s="10" t="inlineStr">
        <is>
          <t>https://wuerfelwaechter.de/Kampagne/Details/2</t>
        </is>
      </c>
      <c r="O64" s="10">
        <f>IFERROR(VLOOKUP(B64,Kartendaten!$A$5:$U$94,4,FALSE),"UNBEKANNT")</f>
        <v/>
      </c>
      <c r="P64" s="10">
        <f>IF(ISNUMBER(SEARCH("Legendary",O64)),"Ja","Nein")</f>
        <v/>
      </c>
    </row>
    <row r="65" ht="82" customHeight="1">
      <c r="A65" s="8" t="n">
        <v>61</v>
      </c>
      <c r="B65" s="8" t="inlineStr">
        <is>
          <t>Farseek</t>
        </is>
      </c>
      <c r="C65" s="9" t="inlineStr">
        <is>
          <t>Jenseits von Sturm und Schatten</t>
        </is>
      </c>
      <c r="D65" s="8" t="inlineStr">
        <is>
          <t>Bibliothek</t>
        </is>
      </c>
      <c r="E65" s="8" t="n">
        <v>1</v>
      </c>
      <c r="F65" s="8">
        <f>IFERROR(VLOOKUP(B65,Kartendaten!$A$5:$U$94,5,FALSE),"UNBEKANNT")</f>
        <v/>
      </c>
      <c r="G65" s="8">
        <f>IFERROR(VLOOKUP(B65,Kartendaten!$A$5:$U$94,2,FALSE),"UNBEKANNT")</f>
        <v/>
      </c>
      <c r="H65" s="8">
        <f>IFERROR(VLOOKUP(B65,Kartendaten!$A$5:$U$94,3,FALSE),"UNBEKANNT")</f>
        <v/>
      </c>
      <c r="I65" s="8" t="inlineStr">
        <is>
          <t>Manaaufbau; sucht ein Ebene-/Insel-/Sumpf-/Gebirge-Dual</t>
        </is>
      </c>
      <c r="J65" s="8" t="inlineStr">
        <is>
          <t>Sturm, Staub und Schatten · Kampagne</t>
        </is>
      </c>
      <c r="K65" s="8" t="inlineStr">
        <is>
          <t>Der Aufbruch der Gruppe in unbekanntes Land – Farbfixierung für die teuren Farben.</t>
        </is>
      </c>
      <c r="L65" s="8">
        <f>IFERROR(IF(AND(VLOOKUP(B65,Kartendaten!$A$5:$U$94,6,FALSE)="legal",VLOOKUP(B65,Kartendaten!$A$5:$U$94,19,FALSE)="Nein",VLOOKUP(B65,Kartendaten!$A$5:$U$94,20,FALSE)="Ja",VLOOKUP(B65,Kartendaten!$A$5:$U$94,21,FALSE)="Ja",OR(F65="Standardland",SUMIF($B$5:$B$104,B65,$E$5:$E$104)=1)),"OK","PRÜFEN"),"PRÜFEN")</f>
        <v/>
      </c>
      <c r="M65" s="8" t="inlineStr">
        <is>
          <t>https://scryfall.com/card/msc/173/farseek?utm_source=api</t>
        </is>
      </c>
      <c r="N65" s="8" t="inlineStr">
        <is>
          <t>https://wuerfelwaechter.de/Kampagne/Details/3</t>
        </is>
      </c>
      <c r="O65" s="8">
        <f>IFERROR(VLOOKUP(B65,Kartendaten!$A$5:$U$94,4,FALSE),"UNBEKANNT")</f>
        <v/>
      </c>
      <c r="P65" s="8">
        <f>IF(ISNUMBER(SEARCH("Legendary",O65)),"Ja","Nein")</f>
        <v/>
      </c>
    </row>
    <row r="66" ht="82" customHeight="1">
      <c r="A66" s="10" t="n">
        <v>62</v>
      </c>
      <c r="B66" s="10" t="inlineStr">
        <is>
          <t>Farewell</t>
        </is>
      </c>
      <c r="C66" s="11" t="inlineStr">
        <is>
          <t xml:space="preserve">Der große Meister</t>
        </is>
      </c>
      <c r="D66" s="10" t="inlineStr">
        <is>
          <t>Bibliothek</t>
        </is>
      </c>
      <c r="E66" s="10" t="n">
        <v>1</v>
      </c>
      <c r="F66" s="10">
        <f>IFERROR(VLOOKUP(B66,Kartendaten!$A$5:$U$94,5,FALSE),"UNBEKANNT")</f>
        <v/>
      </c>
      <c r="G66" s="10">
        <f>IFERROR(VLOOKUP(B66,Kartendaten!$A$5:$U$94,2,FALSE),"UNBEKANNT")</f>
        <v/>
      </c>
      <c r="H66" s="10">
        <f>IFERROR(VLOOKUP(B66,Kartendaten!$A$5:$U$94,3,FALSE),"UNBEKANNT")</f>
        <v/>
      </c>
      <c r="I66" s="10" t="inlineStr">
        <is>
          <t>Modulare Massenentfernung (Kreaturen / Artefakte / Verzauberungen / Friedhöfe)</t>
        </is>
      </c>
      <c r="J66" s="10" t="inlineStr">
        <is>
          <t xml:space="preserve">WürfelWächter · Spielleitung / Meistertisch</t>
        </is>
      </c>
      <c r="K66" s="10" t="inlineStr">
        <is>
          <t xml:space="preserve">Wenn der große Meister – der Spielleiter – die Hand hebt, endet die Szene und wird neu gesetzt. Farewell ist der saubere, modulare Reset, mit dem der Tisch neu beginnt.</t>
        </is>
      </c>
      <c r="L66" s="10">
        <f>IFERROR(IF(AND(VLOOKUP(B66,Kartendaten!$A$5:$U$94,6,FALSE)="legal",VLOOKUP(B66,Kartendaten!$A$5:$U$94,19,FALSE)="Nein",VLOOKUP(B66,Kartendaten!$A$5:$U$94,20,FALSE)="Ja",VLOOKUP(B66,Kartendaten!$A$5:$U$94,21,FALSE)="Ja",OR(F66="Standardland",SUMIF($B$5:$B$104,B66,$E$5:$E$104)=1)),"OK","PRÜFEN"),"PRÜFEN")</f>
        <v/>
      </c>
      <c r="M66" s="10" t="inlineStr">
        <is>
          <t>https://scryfall.com/card/mkc/64/farewell?utm_source=api</t>
        </is>
      </c>
      <c r="N66" s="10" t="inlineStr">
        <is>
          <t>https://wuerfelwaechter.de/Kampagne/Details/1</t>
        </is>
      </c>
      <c r="O66" s="10">
        <f>IFERROR(VLOOKUP(B66,Kartendaten!$A$5:$U$94,4,FALSE),"UNBEKANNT")</f>
        <v/>
      </c>
      <c r="P66" s="10">
        <f>IF(ISNUMBER(SEARCH("Legendary",O66)),"Ja","Nein")</f>
        <v/>
      </c>
    </row>
    <row r="67" ht="82" customHeight="1">
      <c r="A67" s="8" t="n">
        <v>63</v>
      </c>
      <c r="B67" s="8" t="inlineStr">
        <is>
          <t>Lightning Greaves</t>
        </is>
      </c>
      <c r="C67" s="9" t="inlineStr">
        <is>
          <t xml:space="preserve">Die schnellen Stiefel aus dem Fundus</t>
        </is>
      </c>
      <c r="D67" s="8" t="inlineStr">
        <is>
          <t>Bibliothek</t>
        </is>
      </c>
      <c r="E67" s="8" t="n">
        <v>1</v>
      </c>
      <c r="F67" s="8">
        <f>IFERROR(VLOOKUP(B67,Kartendaten!$A$5:$U$94,5,FALSE),"UNBEKANNT")</f>
        <v/>
      </c>
      <c r="G67" s="8">
        <f>IFERROR(VLOOKUP(B67,Kartendaten!$A$5:$U$94,2,FALSE),"UNBEKANNT")</f>
        <v/>
      </c>
      <c r="H67" s="8">
        <f>IFERROR(VLOOKUP(B67,Kartendaten!$A$5:$U$94,3,FALSE),"UNBEKANNT")</f>
        <v/>
      </c>
      <c r="I67" s="8" t="inlineStr">
        <is>
          <t>Gibt der Kapitänin/Wächter sofort Eile und Fluchsicherheit</t>
        </is>
      </c>
      <c r="J67" s="8" t="inlineStr">
        <is>
          <t xml:space="preserve">WürfelWächter · Studio-Fundus / Bund</t>
        </is>
      </c>
      <c r="K67" s="8" t="inlineStr">
        <is>
          <t xml:space="preserve">Ein Paar Stiefel aus der Requisitenkiste des Studios – wer sie anzieht, ist sofort da, wo die Geschichte ihn braucht. Lightning Greaves gibt dem Wächter (oder dem nächsten großen Helden) sofort Eile und Fluchsicherheit.</t>
        </is>
      </c>
      <c r="L67" s="8">
        <f>IFERROR(IF(AND(VLOOKUP(B67,Kartendaten!$A$5:$U$94,6,FALSE)="legal",VLOOKUP(B67,Kartendaten!$A$5:$U$94,19,FALSE)="Nein",VLOOKUP(B67,Kartendaten!$A$5:$U$94,20,FALSE)="Ja",VLOOKUP(B67,Kartendaten!$A$5:$U$94,21,FALSE)="Ja",OR(F67="Standardland",SUMIF($B$5:$B$104,B67,$E$5:$E$104)=1)),"OK","PRÜFEN"),"PRÜFEN")</f>
        <v/>
      </c>
      <c r="M67" s="8" t="inlineStr">
        <is>
          <t>https://scryfall.com/card/msc/202/lightning-greaves?utm_source=api</t>
        </is>
      </c>
      <c r="N67" s="8" t="inlineStr">
        <is>
          <t>https://wuerfelwaechter.de/Charakter/Details/29</t>
        </is>
      </c>
      <c r="O67" s="8">
        <f>IFERROR(VLOOKUP(B67,Kartendaten!$A$5:$U$94,4,FALSE),"UNBEKANNT")</f>
        <v/>
      </c>
      <c r="P67" s="8">
        <f>IF(ISNUMBER(SEARCH("Legendary",O67)),"Ja","Nein")</f>
        <v/>
      </c>
    </row>
    <row r="68" ht="82" customHeight="1">
      <c r="A68" s="10" t="n">
        <v>64</v>
      </c>
      <c r="B68" s="10" t="inlineStr">
        <is>
          <t>Plains</t>
        </is>
      </c>
      <c r="C68" s="11" t="inlineStr">
        <is>
          <t>Luminus – Ebene 01</t>
        </is>
      </c>
      <c r="D68" s="10" t="inlineStr">
        <is>
          <t>Bibliothek</t>
        </is>
      </c>
      <c r="E68" s="10" t="n">
        <v>1</v>
      </c>
      <c r="F68" s="10">
        <f>IFERROR(VLOOKUP(B68,Kartendaten!$A$5:$U$94,5,FALSE),"UNBEKANNT")</f>
        <v/>
      </c>
      <c r="G68" s="10">
        <f>IFERROR(VLOOKUP(B68,Kartendaten!$A$5:$U$94,2,FALSE),"UNBEKANNT")</f>
        <v/>
      </c>
      <c r="H68" s="10">
        <f>IFERROR(VLOOKUP(B68,Kartendaten!$A$5:$U$94,3,FALSE),"UNBEKANNT")</f>
        <v/>
      </c>
      <c r="I68" s="10" t="inlineStr">
        <is>
          <t>Standardland; feste Kampagnen-Farbquelle</t>
        </is>
      </c>
      <c r="J68" s="10" t="inlineStr">
        <is>
          <t>Die 5 Titanen von Primor - Akt Luminus · Kampagnen-Land (Plains)</t>
        </is>
      </c>
      <c r="K68" s="10" t="inlineStr">
        <is>
          <t>Standardland; die Farbe entspricht exakt der festen Kampagnen-Zuordnung aus Kartenliste.xlsx.</t>
        </is>
      </c>
      <c r="L68" s="10">
        <f>IFERROR(IF(AND(VLOOKUP(B68,Kartendaten!$A$5:$U$94,6,FALSE)="legal",VLOOKUP(B68,Kartendaten!$A$5:$U$94,19,FALSE)="Nein",VLOOKUP(B68,Kartendaten!$A$5:$U$94,20,FALSE)="Ja",VLOOKUP(B68,Kartendaten!$A$5:$U$94,21,FALSE)="Ja",OR(F68="Standardland",SUMIF($B$5:$B$104,B68,$E$5:$E$104)=1)),"OK","PRÜFEN"),"PRÜFEN")</f>
        <v/>
      </c>
      <c r="M68" s="10" t="inlineStr">
        <is>
          <t>https://scryfall.com/search?q=%21Plains</t>
        </is>
      </c>
      <c r="N68" s="10" t="inlineStr">
        <is>
          <t>https://wuerfelwaechter.de/Kampagne/Details/10</t>
        </is>
      </c>
      <c r="O68" s="10">
        <f>IFERROR(VLOOKUP(B68,Kartendaten!$A$5:$U$94,4,FALSE),"UNBEKANNT")</f>
        <v/>
      </c>
      <c r="P68" s="10">
        <f>IF(ISNUMBER(SEARCH("Legendary",O68)),"Ja","Nein")</f>
        <v/>
      </c>
    </row>
    <row r="69" ht="82" customHeight="1">
      <c r="A69" s="8" t="n">
        <v>65</v>
      </c>
      <c r="B69" s="8" t="inlineStr">
        <is>
          <t>Plains</t>
        </is>
      </c>
      <c r="C69" s="9" t="inlineStr">
        <is>
          <t>Luminus – Ebene 02</t>
        </is>
      </c>
      <c r="D69" s="8" t="inlineStr">
        <is>
          <t>Bibliothek</t>
        </is>
      </c>
      <c r="E69" s="8" t="n">
        <v>1</v>
      </c>
      <c r="F69" s="8">
        <f>IFERROR(VLOOKUP(B69,Kartendaten!$A$5:$U$94,5,FALSE),"UNBEKANNT")</f>
        <v/>
      </c>
      <c r="G69" s="8">
        <f>IFERROR(VLOOKUP(B69,Kartendaten!$A$5:$U$94,2,FALSE),"UNBEKANNT")</f>
        <v/>
      </c>
      <c r="H69" s="8">
        <f>IFERROR(VLOOKUP(B69,Kartendaten!$A$5:$U$94,3,FALSE),"UNBEKANNT")</f>
        <v/>
      </c>
      <c r="I69" s="8" t="inlineStr">
        <is>
          <t>Standardland; feste Kampagnen-Farbquelle</t>
        </is>
      </c>
      <c r="J69" s="8" t="inlineStr">
        <is>
          <t>Die 5 Titanen von Primor - Akt Luminus · Kampagnen-Land (Plains)</t>
        </is>
      </c>
      <c r="K69" s="8" t="inlineStr">
        <is>
          <t>Standardland; die Farbe entspricht exakt der festen Kampagnen-Zuordnung aus Kartenliste.xlsx.</t>
        </is>
      </c>
      <c r="L69" s="8">
        <f>IFERROR(IF(AND(VLOOKUP(B69,Kartendaten!$A$5:$U$94,6,FALSE)="legal",VLOOKUP(B69,Kartendaten!$A$5:$U$94,19,FALSE)="Nein",VLOOKUP(B69,Kartendaten!$A$5:$U$94,20,FALSE)="Ja",VLOOKUP(B69,Kartendaten!$A$5:$U$94,21,FALSE)="Ja",OR(F69="Standardland",SUMIF($B$5:$B$104,B69,$E$5:$E$104)=1)),"OK","PRÜFEN"),"PRÜFEN")</f>
        <v/>
      </c>
      <c r="M69" s="8" t="inlineStr">
        <is>
          <t>https://scryfall.com/search?q=%21Plains</t>
        </is>
      </c>
      <c r="N69" s="8" t="inlineStr">
        <is>
          <t>https://wuerfelwaechter.de/Kampagne/Details/10</t>
        </is>
      </c>
      <c r="O69" s="8">
        <f>IFERROR(VLOOKUP(B69,Kartendaten!$A$5:$U$94,4,FALSE),"UNBEKANNT")</f>
        <v/>
      </c>
      <c r="P69" s="8">
        <f>IF(ISNUMBER(SEARCH("Legendary",O69)),"Ja","Nein")</f>
        <v/>
      </c>
    </row>
    <row r="70" ht="82" customHeight="1">
      <c r="A70" s="10" t="n">
        <v>66</v>
      </c>
      <c r="B70" s="10" t="inlineStr">
        <is>
          <t>Plains</t>
        </is>
      </c>
      <c r="C70" s="11" t="inlineStr">
        <is>
          <t>Luminus – Ebene 03</t>
        </is>
      </c>
      <c r="D70" s="10" t="inlineStr">
        <is>
          <t>Bibliothek</t>
        </is>
      </c>
      <c r="E70" s="10" t="n">
        <v>1</v>
      </c>
      <c r="F70" s="10">
        <f>IFERROR(VLOOKUP(B70,Kartendaten!$A$5:$U$94,5,FALSE),"UNBEKANNT")</f>
        <v/>
      </c>
      <c r="G70" s="10">
        <f>IFERROR(VLOOKUP(B70,Kartendaten!$A$5:$U$94,2,FALSE),"UNBEKANNT")</f>
        <v/>
      </c>
      <c r="H70" s="10">
        <f>IFERROR(VLOOKUP(B70,Kartendaten!$A$5:$U$94,3,FALSE),"UNBEKANNT")</f>
        <v/>
      </c>
      <c r="I70" s="10" t="inlineStr">
        <is>
          <t>Standardland; feste Kampagnen-Farbquelle</t>
        </is>
      </c>
      <c r="J70" s="10" t="inlineStr">
        <is>
          <t>Die 5 Titanen von Primor - Akt Luminus · Kampagnen-Land (Plains)</t>
        </is>
      </c>
      <c r="K70" s="10" t="inlineStr">
        <is>
          <t>Standardland; die Farbe entspricht exakt der festen Kampagnen-Zuordnung aus Kartenliste.xlsx.</t>
        </is>
      </c>
      <c r="L70" s="10">
        <f>IFERROR(IF(AND(VLOOKUP(B70,Kartendaten!$A$5:$U$94,6,FALSE)="legal",VLOOKUP(B70,Kartendaten!$A$5:$U$94,19,FALSE)="Nein",VLOOKUP(B70,Kartendaten!$A$5:$U$94,20,FALSE)="Ja",VLOOKUP(B70,Kartendaten!$A$5:$U$94,21,FALSE)="Ja",OR(F70="Standardland",SUMIF($B$5:$B$104,B70,$E$5:$E$104)=1)),"OK","PRÜFEN"),"PRÜFEN")</f>
        <v/>
      </c>
      <c r="M70" s="10" t="inlineStr">
        <is>
          <t>https://scryfall.com/search?q=%21Plains</t>
        </is>
      </c>
      <c r="N70" s="10" t="inlineStr">
        <is>
          <t>https://wuerfelwaechter.de/Kampagne/Details/10</t>
        </is>
      </c>
      <c r="O70" s="10">
        <f>IFERROR(VLOOKUP(B70,Kartendaten!$A$5:$U$94,4,FALSE),"UNBEKANNT")</f>
        <v/>
      </c>
      <c r="P70" s="10">
        <f>IF(ISNUMBER(SEARCH("Legendary",O70)),"Ja","Nein")</f>
        <v/>
      </c>
    </row>
    <row r="71" ht="82" customHeight="1">
      <c r="A71" s="8" t="n">
        <v>67</v>
      </c>
      <c r="B71" s="8" t="inlineStr">
        <is>
          <t>Island</t>
        </is>
      </c>
      <c r="C71" s="9" t="inlineStr">
        <is>
          <t>Icewind Dale – Insel 01</t>
        </is>
      </c>
      <c r="D71" s="8" t="inlineStr">
        <is>
          <t>Bibliothek</t>
        </is>
      </c>
      <c r="E71" s="8" t="n">
        <v>1</v>
      </c>
      <c r="F71" s="8">
        <f>IFERROR(VLOOKUP(B71,Kartendaten!$A$5:$U$94,5,FALSE),"UNBEKANNT")</f>
        <v/>
      </c>
      <c r="G71" s="8">
        <f>IFERROR(VLOOKUP(B71,Kartendaten!$A$5:$U$94,2,FALSE),"UNBEKANNT")</f>
        <v/>
      </c>
      <c r="H71" s="8">
        <f>IFERROR(VLOOKUP(B71,Kartendaten!$A$5:$U$94,3,FALSE),"UNBEKANNT")</f>
        <v/>
      </c>
      <c r="I71" s="8" t="inlineStr">
        <is>
          <t>Standardland; feste Kampagnen-Farbquelle</t>
        </is>
      </c>
      <c r="J71" s="8" t="inlineStr">
        <is>
          <t>Icewind Dale – Rime of the Frostmaiden · Kampagnen-Land (Island)</t>
        </is>
      </c>
      <c r="K71" s="8" t="inlineStr">
        <is>
          <t>Standardland; die Farbe entspricht exakt der festen Kampagnen-Zuordnung aus Kartenliste.xlsx.</t>
        </is>
      </c>
      <c r="L71" s="8">
        <f>IFERROR(IF(AND(VLOOKUP(B71,Kartendaten!$A$5:$U$94,6,FALSE)="legal",VLOOKUP(B71,Kartendaten!$A$5:$U$94,19,FALSE)="Nein",VLOOKUP(B71,Kartendaten!$A$5:$U$94,20,FALSE)="Ja",VLOOKUP(B71,Kartendaten!$A$5:$U$94,21,FALSE)="Ja",OR(F71="Standardland",SUMIF($B$5:$B$104,B71,$E$5:$E$104)=1)),"OK","PRÜFEN"),"PRÜFEN")</f>
        <v/>
      </c>
      <c r="M71" s="8" t="inlineStr">
        <is>
          <t>https://scryfall.com/search?q=%21Island</t>
        </is>
      </c>
      <c r="N71" s="8" t="inlineStr">
        <is>
          <t>https://wuerfelwaechter.de/Kampagne/Details/2</t>
        </is>
      </c>
      <c r="O71" s="8">
        <f>IFERROR(VLOOKUP(B71,Kartendaten!$A$5:$U$94,4,FALSE),"UNBEKANNT")</f>
        <v/>
      </c>
      <c r="P71" s="8">
        <f>IF(ISNUMBER(SEARCH("Legendary",O71)),"Ja","Nein")</f>
        <v/>
      </c>
    </row>
    <row r="72" ht="82" customHeight="1">
      <c r="A72" s="10" t="n">
        <v>68</v>
      </c>
      <c r="B72" s="10" t="inlineStr">
        <is>
          <t>Island</t>
        </is>
      </c>
      <c r="C72" s="11" t="inlineStr">
        <is>
          <t>Icewind Dale – Insel 02</t>
        </is>
      </c>
      <c r="D72" s="10" t="inlineStr">
        <is>
          <t>Bibliothek</t>
        </is>
      </c>
      <c r="E72" s="10" t="n">
        <v>1</v>
      </c>
      <c r="F72" s="10">
        <f>IFERROR(VLOOKUP(B72,Kartendaten!$A$5:$U$94,5,FALSE),"UNBEKANNT")</f>
        <v/>
      </c>
      <c r="G72" s="10">
        <f>IFERROR(VLOOKUP(B72,Kartendaten!$A$5:$U$94,2,FALSE),"UNBEKANNT")</f>
        <v/>
      </c>
      <c r="H72" s="10">
        <f>IFERROR(VLOOKUP(B72,Kartendaten!$A$5:$U$94,3,FALSE),"UNBEKANNT")</f>
        <v/>
      </c>
      <c r="I72" s="10" t="inlineStr">
        <is>
          <t>Standardland; feste Kampagnen-Farbquelle</t>
        </is>
      </c>
      <c r="J72" s="10" t="inlineStr">
        <is>
          <t>Icewind Dale – Rime of the Frostmaiden · Kampagnen-Land (Island)</t>
        </is>
      </c>
      <c r="K72" s="10" t="inlineStr">
        <is>
          <t>Standardland; die Farbe entspricht exakt der festen Kampagnen-Zuordnung aus Kartenliste.xlsx.</t>
        </is>
      </c>
      <c r="L72" s="10">
        <f>IFERROR(IF(AND(VLOOKUP(B72,Kartendaten!$A$5:$U$94,6,FALSE)="legal",VLOOKUP(B72,Kartendaten!$A$5:$U$94,19,FALSE)="Nein",VLOOKUP(B72,Kartendaten!$A$5:$U$94,20,FALSE)="Ja",VLOOKUP(B72,Kartendaten!$A$5:$U$94,21,FALSE)="Ja",OR(F72="Standardland",SUMIF($B$5:$B$104,B72,$E$5:$E$104)=1)),"OK","PRÜFEN"),"PRÜFEN")</f>
        <v/>
      </c>
      <c r="M72" s="10" t="inlineStr">
        <is>
          <t>https://scryfall.com/search?q=%21Island</t>
        </is>
      </c>
      <c r="N72" s="10" t="inlineStr">
        <is>
          <t>https://wuerfelwaechter.de/Kampagne/Details/2</t>
        </is>
      </c>
      <c r="O72" s="10">
        <f>IFERROR(VLOOKUP(B72,Kartendaten!$A$5:$U$94,4,FALSE),"UNBEKANNT")</f>
        <v/>
      </c>
      <c r="P72" s="10">
        <f>IF(ISNUMBER(SEARCH("Legendary",O72)),"Ja","Nein")</f>
        <v/>
      </c>
    </row>
    <row r="73" ht="82" customHeight="1">
      <c r="A73" s="8" t="n">
        <v>69</v>
      </c>
      <c r="B73" s="8" t="inlineStr">
        <is>
          <t>Island</t>
        </is>
      </c>
      <c r="C73" s="9" t="inlineStr">
        <is>
          <t>Icewind Dale – Insel 03</t>
        </is>
      </c>
      <c r="D73" s="8" t="inlineStr">
        <is>
          <t>Bibliothek</t>
        </is>
      </c>
      <c r="E73" s="8" t="n">
        <v>1</v>
      </c>
      <c r="F73" s="8">
        <f>IFERROR(VLOOKUP(B73,Kartendaten!$A$5:$U$94,5,FALSE),"UNBEKANNT")</f>
        <v/>
      </c>
      <c r="G73" s="8">
        <f>IFERROR(VLOOKUP(B73,Kartendaten!$A$5:$U$94,2,FALSE),"UNBEKANNT")</f>
        <v/>
      </c>
      <c r="H73" s="8">
        <f>IFERROR(VLOOKUP(B73,Kartendaten!$A$5:$U$94,3,FALSE),"UNBEKANNT")</f>
        <v/>
      </c>
      <c r="I73" s="8" t="inlineStr">
        <is>
          <t>Standardland; feste Kampagnen-Farbquelle</t>
        </is>
      </c>
      <c r="J73" s="8" t="inlineStr">
        <is>
          <t>Icewind Dale – Rime of the Frostmaiden · Kampagnen-Land (Island)</t>
        </is>
      </c>
      <c r="K73" s="8" t="inlineStr">
        <is>
          <t>Standardland; die Farbe entspricht exakt der festen Kampagnen-Zuordnung aus Kartenliste.xlsx.</t>
        </is>
      </c>
      <c r="L73" s="8">
        <f>IFERROR(IF(AND(VLOOKUP(B73,Kartendaten!$A$5:$U$94,6,FALSE)="legal",VLOOKUP(B73,Kartendaten!$A$5:$U$94,19,FALSE)="Nein",VLOOKUP(B73,Kartendaten!$A$5:$U$94,20,FALSE)="Ja",VLOOKUP(B73,Kartendaten!$A$5:$U$94,21,FALSE)="Ja",OR(F73="Standardland",SUMIF($B$5:$B$104,B73,$E$5:$E$104)=1)),"OK","PRÜFEN"),"PRÜFEN")</f>
        <v/>
      </c>
      <c r="M73" s="8" t="inlineStr">
        <is>
          <t>https://scryfall.com/search?q=%21Island</t>
        </is>
      </c>
      <c r="N73" s="8" t="inlineStr">
        <is>
          <t>https://wuerfelwaechter.de/Kampagne/Details/2</t>
        </is>
      </c>
      <c r="O73" s="8">
        <f>IFERROR(VLOOKUP(B73,Kartendaten!$A$5:$U$94,4,FALSE),"UNBEKANNT")</f>
        <v/>
      </c>
      <c r="P73" s="8">
        <f>IF(ISNUMBER(SEARCH("Legendary",O73)),"Ja","Nein")</f>
        <v/>
      </c>
    </row>
    <row r="74" ht="82" customHeight="1">
      <c r="A74" s="10" t="n">
        <v>70</v>
      </c>
      <c r="B74" s="10" t="inlineStr">
        <is>
          <t>Swamp</t>
        </is>
      </c>
      <c r="C74" s="11" t="inlineStr">
        <is>
          <t>Drakkenheim – Sumpf 01</t>
        </is>
      </c>
      <c r="D74" s="10" t="inlineStr">
        <is>
          <t>Bibliothek</t>
        </is>
      </c>
      <c r="E74" s="10" t="n">
        <v>1</v>
      </c>
      <c r="F74" s="10">
        <f>IFERROR(VLOOKUP(B74,Kartendaten!$A$5:$U$94,5,FALSE),"UNBEKANNT")</f>
        <v/>
      </c>
      <c r="G74" s="10">
        <f>IFERROR(VLOOKUP(B74,Kartendaten!$A$5:$U$94,2,FALSE),"UNBEKANNT")</f>
        <v/>
      </c>
      <c r="H74" s="10">
        <f>IFERROR(VLOOKUP(B74,Kartendaten!$A$5:$U$94,3,FALSE),"UNBEKANNT")</f>
        <v/>
      </c>
      <c r="I74" s="10" t="inlineStr">
        <is>
          <t>Standardland; feste Kampagnen-Farbquelle</t>
        </is>
      </c>
      <c r="J74" s="10" t="inlineStr">
        <is>
          <t>Dungeons of Drakkenheim · Kampagnen-Land (Swamp)</t>
        </is>
      </c>
      <c r="K74" s="10" t="inlineStr">
        <is>
          <t>Standardland; die Farbe entspricht exakt der festen Kampagnen-Zuordnung aus Kartenliste.xlsx.</t>
        </is>
      </c>
      <c r="L74" s="10">
        <f>IFERROR(IF(AND(VLOOKUP(B74,Kartendaten!$A$5:$U$94,6,FALSE)="legal",VLOOKUP(B74,Kartendaten!$A$5:$U$94,19,FALSE)="Nein",VLOOKUP(B74,Kartendaten!$A$5:$U$94,20,FALSE)="Ja",VLOOKUP(B74,Kartendaten!$A$5:$U$94,21,FALSE)="Ja",OR(F74="Standardland",SUMIF($B$5:$B$104,B74,$E$5:$E$104)=1)),"OK","PRÜFEN"),"PRÜFEN")</f>
        <v/>
      </c>
      <c r="M74" s="10" t="inlineStr">
        <is>
          <t>https://scryfall.com/search?q=%21Swamp</t>
        </is>
      </c>
      <c r="N74" s="10" t="inlineStr">
        <is>
          <t>https://wuerfelwaechter.de/Kampagne/Details/4</t>
        </is>
      </c>
      <c r="O74" s="10">
        <f>IFERROR(VLOOKUP(B74,Kartendaten!$A$5:$U$94,4,FALSE),"UNBEKANNT")</f>
        <v/>
      </c>
      <c r="P74" s="10">
        <f>IF(ISNUMBER(SEARCH("Legendary",O74)),"Ja","Nein")</f>
        <v/>
      </c>
    </row>
    <row r="75" ht="82" customHeight="1">
      <c r="A75" s="8" t="n">
        <v>71</v>
      </c>
      <c r="B75" s="8" t="inlineStr">
        <is>
          <t>Swamp</t>
        </is>
      </c>
      <c r="C75" s="9" t="inlineStr">
        <is>
          <t>Drakkenheim – Sumpf 02</t>
        </is>
      </c>
      <c r="D75" s="8" t="inlineStr">
        <is>
          <t>Bibliothek</t>
        </is>
      </c>
      <c r="E75" s="8" t="n">
        <v>1</v>
      </c>
      <c r="F75" s="8">
        <f>IFERROR(VLOOKUP(B75,Kartendaten!$A$5:$U$94,5,FALSE),"UNBEKANNT")</f>
        <v/>
      </c>
      <c r="G75" s="8">
        <f>IFERROR(VLOOKUP(B75,Kartendaten!$A$5:$U$94,2,FALSE),"UNBEKANNT")</f>
        <v/>
      </c>
      <c r="H75" s="8">
        <f>IFERROR(VLOOKUP(B75,Kartendaten!$A$5:$U$94,3,FALSE),"UNBEKANNT")</f>
        <v/>
      </c>
      <c r="I75" s="8" t="inlineStr">
        <is>
          <t>Standardland; feste Kampagnen-Farbquelle</t>
        </is>
      </c>
      <c r="J75" s="8" t="inlineStr">
        <is>
          <t>Dungeons of Drakkenheim · Kampagnen-Land (Swamp)</t>
        </is>
      </c>
      <c r="K75" s="8" t="inlineStr">
        <is>
          <t>Standardland; die Farbe entspricht exakt der festen Kampagnen-Zuordnung aus Kartenliste.xlsx.</t>
        </is>
      </c>
      <c r="L75" s="8">
        <f>IFERROR(IF(AND(VLOOKUP(B75,Kartendaten!$A$5:$U$94,6,FALSE)="legal",VLOOKUP(B75,Kartendaten!$A$5:$U$94,19,FALSE)="Nein",VLOOKUP(B75,Kartendaten!$A$5:$U$94,20,FALSE)="Ja",VLOOKUP(B75,Kartendaten!$A$5:$U$94,21,FALSE)="Ja",OR(F75="Standardland",SUMIF($B$5:$B$104,B75,$E$5:$E$104)=1)),"OK","PRÜFEN"),"PRÜFEN")</f>
        <v/>
      </c>
      <c r="M75" s="8" t="inlineStr">
        <is>
          <t>https://scryfall.com/search?q=%21Swamp</t>
        </is>
      </c>
      <c r="N75" s="8" t="inlineStr">
        <is>
          <t>https://wuerfelwaechter.de/Kampagne/Details/4</t>
        </is>
      </c>
      <c r="O75" s="8">
        <f>IFERROR(VLOOKUP(B75,Kartendaten!$A$5:$U$94,4,FALSE),"UNBEKANNT")</f>
        <v/>
      </c>
      <c r="P75" s="8">
        <f>IF(ISNUMBER(SEARCH("Legendary",O75)),"Ja","Nein")</f>
        <v/>
      </c>
    </row>
    <row r="76" ht="82" customHeight="1">
      <c r="A76" s="10" t="n">
        <v>72</v>
      </c>
      <c r="B76" s="10" t="inlineStr">
        <is>
          <t>Mountain</t>
        </is>
      </c>
      <c r="C76" s="11" t="inlineStr">
        <is>
          <t>Rubindrachen – Gebirge 01</t>
        </is>
      </c>
      <c r="D76" s="10" t="inlineStr">
        <is>
          <t>Bibliothek</t>
        </is>
      </c>
      <c r="E76" s="10" t="n">
        <v>1</v>
      </c>
      <c r="F76" s="10">
        <f>IFERROR(VLOOKUP(B76,Kartendaten!$A$5:$U$94,5,FALSE),"UNBEKANNT")</f>
        <v/>
      </c>
      <c r="G76" s="10">
        <f>IFERROR(VLOOKUP(B76,Kartendaten!$A$5:$U$94,2,FALSE),"UNBEKANNT")</f>
        <v/>
      </c>
      <c r="H76" s="10">
        <f>IFERROR(VLOOKUP(B76,Kartendaten!$A$5:$U$94,3,FALSE),"UNBEKANNT")</f>
        <v/>
      </c>
      <c r="I76" s="10" t="inlineStr">
        <is>
          <t>Standardland; feste Kampagnen-Farbquelle</t>
        </is>
      </c>
      <c r="J76" s="10" t="inlineStr">
        <is>
          <t>Die Legende des Rubindrachen · Kampagnen-Land (Mountain)</t>
        </is>
      </c>
      <c r="K76" s="10" t="inlineStr">
        <is>
          <t>Standardland; die Farbe entspricht exakt der festen Kampagnen-Zuordnung aus Kartenliste.xlsx.</t>
        </is>
      </c>
      <c r="L76" s="10">
        <f>IFERROR(IF(AND(VLOOKUP(B76,Kartendaten!$A$5:$U$94,6,FALSE)="legal",VLOOKUP(B76,Kartendaten!$A$5:$U$94,19,FALSE)="Nein",VLOOKUP(B76,Kartendaten!$A$5:$U$94,20,FALSE)="Ja",VLOOKUP(B76,Kartendaten!$A$5:$U$94,21,FALSE)="Ja",OR(F76="Standardland",SUMIF($B$5:$B$104,B76,$E$5:$E$104)=1)),"OK","PRÜFEN"),"PRÜFEN")</f>
        <v/>
      </c>
      <c r="M76" s="10" t="inlineStr">
        <is>
          <t>https://scryfall.com/search?q=%21Mountain</t>
        </is>
      </c>
      <c r="N76" s="10" t="inlineStr">
        <is>
          <t>https://wuerfelwaechter.de/Kampagne/Details/1</t>
        </is>
      </c>
      <c r="O76" s="10">
        <f>IFERROR(VLOOKUP(B76,Kartendaten!$A$5:$U$94,4,FALSE),"UNBEKANNT")</f>
        <v/>
      </c>
      <c r="P76" s="10">
        <f>IF(ISNUMBER(SEARCH("Legendary",O76)),"Ja","Nein")</f>
        <v/>
      </c>
    </row>
    <row r="77" ht="82" customHeight="1">
      <c r="A77" s="8" t="n">
        <v>73</v>
      </c>
      <c r="B77" s="8" t="inlineStr">
        <is>
          <t>Mountain</t>
        </is>
      </c>
      <c r="C77" s="9" t="inlineStr">
        <is>
          <t>Rubindrachen – Gebirge 02</t>
        </is>
      </c>
      <c r="D77" s="8" t="inlineStr">
        <is>
          <t>Bibliothek</t>
        </is>
      </c>
      <c r="E77" s="8" t="n">
        <v>1</v>
      </c>
      <c r="F77" s="8">
        <f>IFERROR(VLOOKUP(B77,Kartendaten!$A$5:$U$94,5,FALSE),"UNBEKANNT")</f>
        <v/>
      </c>
      <c r="G77" s="8">
        <f>IFERROR(VLOOKUP(B77,Kartendaten!$A$5:$U$94,2,FALSE),"UNBEKANNT")</f>
        <v/>
      </c>
      <c r="H77" s="8">
        <f>IFERROR(VLOOKUP(B77,Kartendaten!$A$5:$U$94,3,FALSE),"UNBEKANNT")</f>
        <v/>
      </c>
      <c r="I77" s="8" t="inlineStr">
        <is>
          <t>Standardland; feste Kampagnen-Farbquelle</t>
        </is>
      </c>
      <c r="J77" s="8" t="inlineStr">
        <is>
          <t>Die Legende des Rubindrachen · Kampagnen-Land (Mountain)</t>
        </is>
      </c>
      <c r="K77" s="8" t="inlineStr">
        <is>
          <t>Standardland; die Farbe entspricht exakt der festen Kampagnen-Zuordnung aus Kartenliste.xlsx.</t>
        </is>
      </c>
      <c r="L77" s="8">
        <f>IFERROR(IF(AND(VLOOKUP(B77,Kartendaten!$A$5:$U$94,6,FALSE)="legal",VLOOKUP(B77,Kartendaten!$A$5:$U$94,19,FALSE)="Nein",VLOOKUP(B77,Kartendaten!$A$5:$U$94,20,FALSE)="Ja",VLOOKUP(B77,Kartendaten!$A$5:$U$94,21,FALSE)="Ja",OR(F77="Standardland",SUMIF($B$5:$B$104,B77,$E$5:$E$104)=1)),"OK","PRÜFEN"),"PRÜFEN")</f>
        <v/>
      </c>
      <c r="M77" s="8" t="inlineStr">
        <is>
          <t>https://scryfall.com/search?q=%21Mountain</t>
        </is>
      </c>
      <c r="N77" s="8" t="inlineStr">
        <is>
          <t>https://wuerfelwaechter.de/Kampagne/Details/1</t>
        </is>
      </c>
      <c r="O77" s="8">
        <f>IFERROR(VLOOKUP(B77,Kartendaten!$A$5:$U$94,4,FALSE),"UNBEKANNT")</f>
        <v/>
      </c>
      <c r="P77" s="8">
        <f>IF(ISNUMBER(SEARCH("Legendary",O77)),"Ja","Nein")</f>
        <v/>
      </c>
    </row>
    <row r="78" ht="82" customHeight="1">
      <c r="A78" s="10" t="n">
        <v>74</v>
      </c>
      <c r="B78" s="10" t="inlineStr">
        <is>
          <t>Forest</t>
        </is>
      </c>
      <c r="C78" s="11" t="inlineStr">
        <is>
          <t>Sturm, Staub und Schatten – Wald 01</t>
        </is>
      </c>
      <c r="D78" s="10" t="inlineStr">
        <is>
          <t>Bibliothek</t>
        </is>
      </c>
      <c r="E78" s="10" t="n">
        <v>1</v>
      </c>
      <c r="F78" s="10">
        <f>IFERROR(VLOOKUP(B78,Kartendaten!$A$5:$U$94,5,FALSE),"UNBEKANNT")</f>
        <v/>
      </c>
      <c r="G78" s="10">
        <f>IFERROR(VLOOKUP(B78,Kartendaten!$A$5:$U$94,2,FALSE),"UNBEKANNT")</f>
        <v/>
      </c>
      <c r="H78" s="10">
        <f>IFERROR(VLOOKUP(B78,Kartendaten!$A$5:$U$94,3,FALSE),"UNBEKANNT")</f>
        <v/>
      </c>
      <c r="I78" s="10" t="inlineStr">
        <is>
          <t>Standardland; feste Kampagnen-Farbquelle</t>
        </is>
      </c>
      <c r="J78" s="10" t="inlineStr">
        <is>
          <t>Sturm, Staub und Schatten · Kampagnen-Land (Forest)</t>
        </is>
      </c>
      <c r="K78" s="10" t="inlineStr">
        <is>
          <t>Standardland; die Farbe entspricht exakt der festen Kampagnen-Zuordnung aus Kartenliste.xlsx.</t>
        </is>
      </c>
      <c r="L78" s="10">
        <f>IFERROR(IF(AND(VLOOKUP(B78,Kartendaten!$A$5:$U$94,6,FALSE)="legal",VLOOKUP(B78,Kartendaten!$A$5:$U$94,19,FALSE)="Nein",VLOOKUP(B78,Kartendaten!$A$5:$U$94,20,FALSE)="Ja",VLOOKUP(B78,Kartendaten!$A$5:$U$94,21,FALSE)="Ja",OR(F78="Standardland",SUMIF($B$5:$B$104,B78,$E$5:$E$104)=1)),"OK","PRÜFEN"),"PRÜFEN")</f>
        <v/>
      </c>
      <c r="M78" s="10" t="inlineStr">
        <is>
          <t>https://scryfall.com/search?q=%21Forest</t>
        </is>
      </c>
      <c r="N78" s="10" t="inlineStr">
        <is>
          <t>https://wuerfelwaechter.de/Kampagne/Details/3</t>
        </is>
      </c>
      <c r="O78" s="10">
        <f>IFERROR(VLOOKUP(B78,Kartendaten!$A$5:$U$94,4,FALSE),"UNBEKANNT")</f>
        <v/>
      </c>
      <c r="P78" s="10">
        <f>IF(ISNUMBER(SEARCH("Legendary",O78)),"Ja","Nein")</f>
        <v/>
      </c>
    </row>
    <row r="79" ht="82" customHeight="1">
      <c r="A79" s="8" t="n">
        <v>75</v>
      </c>
      <c r="B79" s="8" t="inlineStr">
        <is>
          <t>Forest</t>
        </is>
      </c>
      <c r="C79" s="9" t="inlineStr">
        <is>
          <t>Sturm, Staub und Schatten – Wald 02</t>
        </is>
      </c>
      <c r="D79" s="8" t="inlineStr">
        <is>
          <t>Bibliothek</t>
        </is>
      </c>
      <c r="E79" s="8" t="n">
        <v>1</v>
      </c>
      <c r="F79" s="8">
        <f>IFERROR(VLOOKUP(B79,Kartendaten!$A$5:$U$94,5,FALSE),"UNBEKANNT")</f>
        <v/>
      </c>
      <c r="G79" s="8">
        <f>IFERROR(VLOOKUP(B79,Kartendaten!$A$5:$U$94,2,FALSE),"UNBEKANNT")</f>
        <v/>
      </c>
      <c r="H79" s="8">
        <f>IFERROR(VLOOKUP(B79,Kartendaten!$A$5:$U$94,3,FALSE),"UNBEKANNT")</f>
        <v/>
      </c>
      <c r="I79" s="8" t="inlineStr">
        <is>
          <t>Standardland; feste Kampagnen-Farbquelle</t>
        </is>
      </c>
      <c r="J79" s="8" t="inlineStr">
        <is>
          <t>Sturm, Staub und Schatten · Kampagnen-Land (Forest)</t>
        </is>
      </c>
      <c r="K79" s="8" t="inlineStr">
        <is>
          <t>Standardland; die Farbe entspricht exakt der festen Kampagnen-Zuordnung aus Kartenliste.xlsx.</t>
        </is>
      </c>
      <c r="L79" s="8">
        <f>IFERROR(IF(AND(VLOOKUP(B79,Kartendaten!$A$5:$U$94,6,FALSE)="legal",VLOOKUP(B79,Kartendaten!$A$5:$U$94,19,FALSE)="Nein",VLOOKUP(B79,Kartendaten!$A$5:$U$94,20,FALSE)="Ja",VLOOKUP(B79,Kartendaten!$A$5:$U$94,21,FALSE)="Ja",OR(F79="Standardland",SUMIF($B$5:$B$104,B79,$E$5:$E$104)=1)),"OK","PRÜFEN"),"PRÜFEN")</f>
        <v/>
      </c>
      <c r="M79" s="8" t="inlineStr">
        <is>
          <t>https://scryfall.com/search?q=%21Forest</t>
        </is>
      </c>
      <c r="N79" s="8" t="inlineStr">
        <is>
          <t>https://wuerfelwaechter.de/Kampagne/Details/3</t>
        </is>
      </c>
      <c r="O79" s="8">
        <f>IFERROR(VLOOKUP(B79,Kartendaten!$A$5:$U$94,4,FALSE),"UNBEKANNT")</f>
        <v/>
      </c>
      <c r="P79" s="8">
        <f>IF(ISNUMBER(SEARCH("Legendary",O79)),"Ja","Nein")</f>
        <v/>
      </c>
    </row>
    <row r="80" ht="82" customHeight="1">
      <c r="A80" s="10" t="n">
        <v>76</v>
      </c>
      <c r="B80" s="10" t="inlineStr">
        <is>
          <t>Forest</t>
        </is>
      </c>
      <c r="C80" s="11" t="inlineStr">
        <is>
          <t>Sturm, Staub und Schatten – Wald 03</t>
        </is>
      </c>
      <c r="D80" s="10" t="inlineStr">
        <is>
          <t>Bibliothek</t>
        </is>
      </c>
      <c r="E80" s="10" t="n">
        <v>1</v>
      </c>
      <c r="F80" s="10">
        <f>IFERROR(VLOOKUP(B80,Kartendaten!$A$5:$U$94,5,FALSE),"UNBEKANNT")</f>
        <v/>
      </c>
      <c r="G80" s="10">
        <f>IFERROR(VLOOKUP(B80,Kartendaten!$A$5:$U$94,2,FALSE),"UNBEKANNT")</f>
        <v/>
      </c>
      <c r="H80" s="10">
        <f>IFERROR(VLOOKUP(B80,Kartendaten!$A$5:$U$94,3,FALSE),"UNBEKANNT")</f>
        <v/>
      </c>
      <c r="I80" s="10" t="inlineStr">
        <is>
          <t>Standardland; feste Kampagnen-Farbquelle</t>
        </is>
      </c>
      <c r="J80" s="10" t="inlineStr">
        <is>
          <t>Sturm, Staub und Schatten · Kampagnen-Land (Forest)</t>
        </is>
      </c>
      <c r="K80" s="10" t="inlineStr">
        <is>
          <t>Standardland; die Farbe entspricht exakt der festen Kampagnen-Zuordnung aus Kartenliste.xlsx.</t>
        </is>
      </c>
      <c r="L80" s="10">
        <f>IFERROR(IF(AND(VLOOKUP(B80,Kartendaten!$A$5:$U$94,6,FALSE)="legal",VLOOKUP(B80,Kartendaten!$A$5:$U$94,19,FALSE)="Nein",VLOOKUP(B80,Kartendaten!$A$5:$U$94,20,FALSE)="Ja",VLOOKUP(B80,Kartendaten!$A$5:$U$94,21,FALSE)="Ja",OR(F80="Standardland",SUMIF($B$5:$B$104,B80,$E$5:$E$104)=1)),"OK","PRÜFEN"),"PRÜFEN")</f>
        <v/>
      </c>
      <c r="M80" s="10" t="inlineStr">
        <is>
          <t>https://scryfall.com/search?q=%21Forest</t>
        </is>
      </c>
      <c r="N80" s="10" t="inlineStr">
        <is>
          <t>https://wuerfelwaechter.de/Kampagne/Details/3</t>
        </is>
      </c>
      <c r="O80" s="10">
        <f>IFERROR(VLOOKUP(B80,Kartendaten!$A$5:$U$94,4,FALSE),"UNBEKANNT")</f>
        <v/>
      </c>
      <c r="P80" s="10">
        <f>IF(ISNUMBER(SEARCH("Legendary",O80)),"Ja","Nein")</f>
        <v/>
      </c>
    </row>
    <row r="81" ht="82" customHeight="1">
      <c r="A81" s="8" t="n">
        <v>77</v>
      </c>
      <c r="B81" s="8" t="inlineStr">
        <is>
          <t>Forest</t>
        </is>
      </c>
      <c r="C81" s="9" t="inlineStr">
        <is>
          <t>Sturm, Staub und Schatten – Wald 04</t>
        </is>
      </c>
      <c r="D81" s="8" t="inlineStr">
        <is>
          <t>Bibliothek</t>
        </is>
      </c>
      <c r="E81" s="8" t="n">
        <v>1</v>
      </c>
      <c r="F81" s="8">
        <f>IFERROR(VLOOKUP(B81,Kartendaten!$A$5:$U$94,5,FALSE),"UNBEKANNT")</f>
        <v/>
      </c>
      <c r="G81" s="8">
        <f>IFERROR(VLOOKUP(B81,Kartendaten!$A$5:$U$94,2,FALSE),"UNBEKANNT")</f>
        <v/>
      </c>
      <c r="H81" s="8">
        <f>IFERROR(VLOOKUP(B81,Kartendaten!$A$5:$U$94,3,FALSE),"UNBEKANNT")</f>
        <v/>
      </c>
      <c r="I81" s="8" t="inlineStr">
        <is>
          <t>Standardland; feste Kampagnen-Farbquelle</t>
        </is>
      </c>
      <c r="J81" s="8" t="inlineStr">
        <is>
          <t>Sturm, Staub und Schatten · Kampagnen-Land (Forest)</t>
        </is>
      </c>
      <c r="K81" s="8" t="inlineStr">
        <is>
          <t>Standardland; die Farbe entspricht exakt der festen Kampagnen-Zuordnung aus Kartenliste.xlsx.</t>
        </is>
      </c>
      <c r="L81" s="8">
        <f>IFERROR(IF(AND(VLOOKUP(B81,Kartendaten!$A$5:$U$94,6,FALSE)="legal",VLOOKUP(B81,Kartendaten!$A$5:$U$94,19,FALSE)="Nein",VLOOKUP(B81,Kartendaten!$A$5:$U$94,20,FALSE)="Ja",VLOOKUP(B81,Kartendaten!$A$5:$U$94,21,FALSE)="Ja",OR(F81="Standardland",SUMIF($B$5:$B$104,B81,$E$5:$E$104)=1)),"OK","PRÜFEN"),"PRÜFEN")</f>
        <v/>
      </c>
      <c r="M81" s="8" t="inlineStr">
        <is>
          <t>https://scryfall.com/search?q=%21Forest</t>
        </is>
      </c>
      <c r="N81" s="8" t="inlineStr">
        <is>
          <t>https://wuerfelwaechter.de/Kampagne/Details/3</t>
        </is>
      </c>
      <c r="O81" s="8">
        <f>IFERROR(VLOOKUP(B81,Kartendaten!$A$5:$U$94,4,FALSE),"UNBEKANNT")</f>
        <v/>
      </c>
      <c r="P81" s="8">
        <f>IF(ISNUMBER(SEARCH("Legendary",O81)),"Ja","Nein")</f>
        <v/>
      </c>
    </row>
    <row r="82" ht="82" customHeight="1">
      <c r="A82" s="10" t="n">
        <v>78</v>
      </c>
      <c r="B82" s="10" t="inlineStr">
        <is>
          <t>Forest</t>
        </is>
      </c>
      <c r="C82" s="11" t="inlineStr">
        <is>
          <t>Sturm, Staub und Schatten – Wald 05</t>
        </is>
      </c>
      <c r="D82" s="10" t="inlineStr">
        <is>
          <t>Bibliothek</t>
        </is>
      </c>
      <c r="E82" s="10" t="n">
        <v>1</v>
      </c>
      <c r="F82" s="10">
        <f>IFERROR(VLOOKUP(B82,Kartendaten!$A$5:$U$94,5,FALSE),"UNBEKANNT")</f>
        <v/>
      </c>
      <c r="G82" s="10">
        <f>IFERROR(VLOOKUP(B82,Kartendaten!$A$5:$U$94,2,FALSE),"UNBEKANNT")</f>
        <v/>
      </c>
      <c r="H82" s="10">
        <f>IFERROR(VLOOKUP(B82,Kartendaten!$A$5:$U$94,3,FALSE),"UNBEKANNT")</f>
        <v/>
      </c>
      <c r="I82" s="10" t="inlineStr">
        <is>
          <t>Standardland; feste Kampagnen-Farbquelle</t>
        </is>
      </c>
      <c r="J82" s="10" t="inlineStr">
        <is>
          <t>Sturm, Staub und Schatten · Kampagnen-Land (Forest)</t>
        </is>
      </c>
      <c r="K82" s="10" t="inlineStr">
        <is>
          <t>Standardland; die Farbe entspricht exakt der festen Kampagnen-Zuordnung aus Kartenliste.xlsx.</t>
        </is>
      </c>
      <c r="L82" s="10">
        <f>IFERROR(IF(AND(VLOOKUP(B82,Kartendaten!$A$5:$U$94,6,FALSE)="legal",VLOOKUP(B82,Kartendaten!$A$5:$U$94,19,FALSE)="Nein",VLOOKUP(B82,Kartendaten!$A$5:$U$94,20,FALSE)="Ja",VLOOKUP(B82,Kartendaten!$A$5:$U$94,21,FALSE)="Ja",OR(F82="Standardland",SUMIF($B$5:$B$104,B82,$E$5:$E$104)=1)),"OK","PRÜFEN"),"PRÜFEN")</f>
        <v/>
      </c>
      <c r="M82" s="10" t="inlineStr">
        <is>
          <t>https://scryfall.com/search?q=%21Forest</t>
        </is>
      </c>
      <c r="N82" s="10" t="inlineStr">
        <is>
          <t>https://wuerfelwaechter.de/Kampagne/Details/3</t>
        </is>
      </c>
      <c r="O82" s="10">
        <f>IFERROR(VLOOKUP(B82,Kartendaten!$A$5:$U$94,4,FALSE),"UNBEKANNT")</f>
        <v/>
      </c>
      <c r="P82" s="10">
        <f>IF(ISNUMBER(SEARCH("Legendary",O82)),"Ja","Nein")</f>
        <v/>
      </c>
    </row>
    <row r="83" ht="82" customHeight="1">
      <c r="A83" s="8" t="n">
        <v>79</v>
      </c>
      <c r="B83" s="8" t="inlineStr">
        <is>
          <t>Godless Shrine</t>
        </is>
      </c>
      <c r="C83" s="9" t="inlineStr">
        <is>
          <t>Wo Luminus an Drakkenheim grenzt</t>
        </is>
      </c>
      <c r="D83" s="8" t="inlineStr">
        <is>
          <t>Bibliothek</t>
        </is>
      </c>
      <c r="E83" s="8" t="n">
        <v>1</v>
      </c>
      <c r="F83" s="8">
        <f>IFERROR(VLOOKUP(B83,Kartendaten!$A$5:$U$94,5,FALSE),"UNBEKANNT")</f>
        <v/>
      </c>
      <c r="G83" s="8">
        <f>IFERROR(VLOOKUP(B83,Kartendaten!$A$5:$U$94,2,FALSE),"UNBEKANNT")</f>
        <v/>
      </c>
      <c r="H83" s="8">
        <f>IFERROR(VLOOKUP(B83,Kartendaten!$A$5:$U$94,3,FALSE),"UNBEKANNT")</f>
        <v/>
      </c>
      <c r="I83" s="8" t="inlineStr">
        <is>
          <t>Zweifarbiges Doppelland; ungetappt gegen 2 Leben</t>
        </is>
      </c>
      <c r="J83" s="8" t="inlineStr">
        <is>
          <t>Die 5 Titanen von Primor - Akt Luminus · Grenzland (Doppelland)</t>
        </is>
      </c>
      <c r="K83" s="8" t="inlineStr">
        <is>
          <t>Zweifarbiges, ungetapptes Doppelland zwischen zwei Kampagnen-Regionen.</t>
        </is>
      </c>
      <c r="L83" s="8">
        <f>IFERROR(IF(AND(VLOOKUP(B83,Kartendaten!$A$5:$U$94,6,FALSE)="legal",VLOOKUP(B83,Kartendaten!$A$5:$U$94,19,FALSE)="Nein",VLOOKUP(B83,Kartendaten!$A$5:$U$94,20,FALSE)="Ja",VLOOKUP(B83,Kartendaten!$A$5:$U$94,21,FALSE)="Ja",OR(F83="Standardland",SUMIF($B$5:$B$104,B83,$E$5:$E$104)=1)),"OK","PRÜFEN"),"PRÜFEN")</f>
        <v/>
      </c>
      <c r="M83" s="8" t="inlineStr">
        <is>
          <t>https://scryfall.com/card/gpt/157/godless-shrine?utm_source=api</t>
        </is>
      </c>
      <c r="N83" s="8" t="inlineStr">
        <is>
          <t>https://wuerfelwaechter.de/Kampagne/Details/10</t>
        </is>
      </c>
      <c r="O83" s="8">
        <f>IFERROR(VLOOKUP(B83,Kartendaten!$A$5:$U$94,4,FALSE),"UNBEKANNT")</f>
        <v/>
      </c>
      <c r="P83" s="8">
        <f>IF(ISNUMBER(SEARCH("Legendary",O83)),"Ja","Nein")</f>
        <v/>
      </c>
    </row>
    <row r="84" ht="82" customHeight="1">
      <c r="A84" s="10" t="n">
        <v>80</v>
      </c>
      <c r="B84" s="10" t="inlineStr">
        <is>
          <t>Hallowed Fountain</t>
        </is>
      </c>
      <c r="C84" s="11" t="inlineStr">
        <is>
          <t>Wo Luminus den ewigen Winter berührt</t>
        </is>
      </c>
      <c r="D84" s="10" t="inlineStr">
        <is>
          <t>Bibliothek</t>
        </is>
      </c>
      <c r="E84" s="10" t="n">
        <v>1</v>
      </c>
      <c r="F84" s="10">
        <f>IFERROR(VLOOKUP(B84,Kartendaten!$A$5:$U$94,5,FALSE),"UNBEKANNT")</f>
        <v/>
      </c>
      <c r="G84" s="10">
        <f>IFERROR(VLOOKUP(B84,Kartendaten!$A$5:$U$94,2,FALSE),"UNBEKANNT")</f>
        <v/>
      </c>
      <c r="H84" s="10">
        <f>IFERROR(VLOOKUP(B84,Kartendaten!$A$5:$U$94,3,FALSE),"UNBEKANNT")</f>
        <v/>
      </c>
      <c r="I84" s="10" t="inlineStr">
        <is>
          <t>Zweifarbiges Doppelland; ungetappt gegen 2 Leben</t>
        </is>
      </c>
      <c r="J84" s="10" t="inlineStr">
        <is>
          <t>Icewind Dale – Rime of the Frostmaiden · Grenzland (Doppelland)</t>
        </is>
      </c>
      <c r="K84" s="10" t="inlineStr">
        <is>
          <t>Zweifarbiges, ungetapptes Doppelland zwischen zwei Kampagnen-Regionen.</t>
        </is>
      </c>
      <c r="L84" s="10">
        <f>IFERROR(IF(AND(VLOOKUP(B84,Kartendaten!$A$5:$U$94,6,FALSE)="legal",VLOOKUP(B84,Kartendaten!$A$5:$U$94,19,FALSE)="Nein",VLOOKUP(B84,Kartendaten!$A$5:$U$94,20,FALSE)="Ja",VLOOKUP(B84,Kartendaten!$A$5:$U$94,21,FALSE)="Ja",OR(F84="Standardland",SUMIF($B$5:$B$104,B84,$E$5:$E$104)=1)),"OK","PRÜFEN"),"PRÜFEN")</f>
        <v/>
      </c>
      <c r="M84" s="10" t="inlineStr">
        <is>
          <t>https://scryfall.com/card/dis/174/hallowed-fountain?utm_source=api</t>
        </is>
      </c>
      <c r="N84" s="10" t="inlineStr">
        <is>
          <t>https://wuerfelwaechter.de/Kampagne/Details/2</t>
        </is>
      </c>
      <c r="O84" s="10">
        <f>IFERROR(VLOOKUP(B84,Kartendaten!$A$5:$U$94,4,FALSE),"UNBEKANNT")</f>
        <v/>
      </c>
      <c r="P84" s="10">
        <f>IF(ISNUMBER(SEARCH("Legendary",O84)),"Ja","Nein")</f>
        <v/>
      </c>
    </row>
    <row r="85" ht="82" customHeight="1">
      <c r="A85" s="8" t="n">
        <v>81</v>
      </c>
      <c r="B85" s="8" t="inlineStr">
        <is>
          <t>Sacred Foundry</t>
        </is>
      </c>
      <c r="C85" s="9" t="inlineStr">
        <is>
          <t>Rubinlicht über den Mauern von Luminus</t>
        </is>
      </c>
      <c r="D85" s="8" t="inlineStr">
        <is>
          <t>Bibliothek</t>
        </is>
      </c>
      <c r="E85" s="8" t="n">
        <v>1</v>
      </c>
      <c r="F85" s="8">
        <f>IFERROR(VLOOKUP(B85,Kartendaten!$A$5:$U$94,5,FALSE),"UNBEKANNT")</f>
        <v/>
      </c>
      <c r="G85" s="8">
        <f>IFERROR(VLOOKUP(B85,Kartendaten!$A$5:$U$94,2,FALSE),"UNBEKANNT")</f>
        <v/>
      </c>
      <c r="H85" s="8">
        <f>IFERROR(VLOOKUP(B85,Kartendaten!$A$5:$U$94,3,FALSE),"UNBEKANNT")</f>
        <v/>
      </c>
      <c r="I85" s="8" t="inlineStr">
        <is>
          <t>Zweifarbiges Doppelland; ungetappt gegen 2 Leben</t>
        </is>
      </c>
      <c r="J85" s="8" t="inlineStr">
        <is>
          <t>Die Legende des Rubindrachen · Grenzland (Doppelland)</t>
        </is>
      </c>
      <c r="K85" s="8" t="inlineStr">
        <is>
          <t>Zweifarbiges, ungetapptes Doppelland zwischen zwei Kampagnen-Regionen.</t>
        </is>
      </c>
      <c r="L85" s="8">
        <f>IFERROR(IF(AND(VLOOKUP(B85,Kartendaten!$A$5:$U$94,6,FALSE)="legal",VLOOKUP(B85,Kartendaten!$A$5:$U$94,19,FALSE)="Nein",VLOOKUP(B85,Kartendaten!$A$5:$U$94,20,FALSE)="Ja",VLOOKUP(B85,Kartendaten!$A$5:$U$94,21,FALSE)="Ja",OR(F85="Standardland",SUMIF($B$5:$B$104,B85,$E$5:$E$104)=1)),"OK","PRÜFEN"),"PRÜFEN")</f>
        <v/>
      </c>
      <c r="M85" s="8" t="inlineStr">
        <is>
          <t>https://scryfall.com/card/rav/280/sacred-foundry?utm_source=api</t>
        </is>
      </c>
      <c r="N85" s="8" t="inlineStr">
        <is>
          <t>https://wuerfelwaechter.de/Kampagne/Details/1</t>
        </is>
      </c>
      <c r="O85" s="8">
        <f>IFERROR(VLOOKUP(B85,Kartendaten!$A$5:$U$94,4,FALSE),"UNBEKANNT")</f>
        <v/>
      </c>
      <c r="P85" s="8">
        <f>IF(ISNUMBER(SEARCH("Legendary",O85)),"Ja","Nein")</f>
        <v/>
      </c>
    </row>
    <row r="86" ht="82" customHeight="1">
      <c r="A86" s="10" t="n">
        <v>82</v>
      </c>
      <c r="B86" s="10" t="inlineStr">
        <is>
          <t>Breeding Pool</t>
        </is>
      </c>
      <c r="C86" s="11" t="inlineStr">
        <is>
          <t>Waldinsel zwischen den Geschichten</t>
        </is>
      </c>
      <c r="D86" s="10" t="inlineStr">
        <is>
          <t>Bibliothek</t>
        </is>
      </c>
      <c r="E86" s="10" t="n">
        <v>1</v>
      </c>
      <c r="F86" s="10">
        <f>IFERROR(VLOOKUP(B86,Kartendaten!$A$5:$U$94,5,FALSE),"UNBEKANNT")</f>
        <v/>
      </c>
      <c r="G86" s="10">
        <f>IFERROR(VLOOKUP(B86,Kartendaten!$A$5:$U$94,2,FALSE),"UNBEKANNT")</f>
        <v/>
      </c>
      <c r="H86" s="10">
        <f>IFERROR(VLOOKUP(B86,Kartendaten!$A$5:$U$94,3,FALSE),"UNBEKANNT")</f>
        <v/>
      </c>
      <c r="I86" s="10" t="inlineStr">
        <is>
          <t>Zweifarbiges Doppelland; ungetappt gegen 2 Leben</t>
        </is>
      </c>
      <c r="J86" s="10" t="inlineStr">
        <is>
          <t>Sturm, Staub und Schatten · Grenzland (Doppelland)</t>
        </is>
      </c>
      <c r="K86" s="10" t="inlineStr">
        <is>
          <t>Zweifarbiges, ungetapptes Doppelland zwischen zwei Kampagnen-Regionen.</t>
        </is>
      </c>
      <c r="L86" s="10">
        <f>IFERROR(IF(AND(VLOOKUP(B86,Kartendaten!$A$5:$U$94,6,FALSE)="legal",VLOOKUP(B86,Kartendaten!$A$5:$U$94,19,FALSE)="Nein",VLOOKUP(B86,Kartendaten!$A$5:$U$94,20,FALSE)="Ja",VLOOKUP(B86,Kartendaten!$A$5:$U$94,21,FALSE)="Ja",OR(F86="Standardland",SUMIF($B$5:$B$104,B86,$E$5:$E$104)=1)),"OK","PRÜFEN"),"PRÜFEN")</f>
        <v/>
      </c>
      <c r="M86" s="10" t="inlineStr">
        <is>
          <t>https://scryfall.com/card/dis/172/breeding-pool?utm_source=api</t>
        </is>
      </c>
      <c r="N86" s="10" t="inlineStr">
        <is>
          <t>https://wuerfelwaechter.de/Kampagne/Details/3</t>
        </is>
      </c>
      <c r="O86" s="10">
        <f>IFERROR(VLOOKUP(B86,Kartendaten!$A$5:$U$94,4,FALSE),"UNBEKANNT")</f>
        <v/>
      </c>
      <c r="P86" s="10">
        <f>IF(ISNUMBER(SEARCH("Legendary",O86)),"Ja","Nein")</f>
        <v/>
      </c>
    </row>
    <row r="87" ht="82" customHeight="1">
      <c r="A87" s="8" t="n">
        <v>83</v>
      </c>
      <c r="B87" s="8" t="inlineStr">
        <is>
          <t>Watery Grave</t>
        </is>
      </c>
      <c r="C87" s="9" t="inlineStr">
        <is>
          <t>Unter Drakkenheims Eis</t>
        </is>
      </c>
      <c r="D87" s="8" t="inlineStr">
        <is>
          <t>Bibliothek</t>
        </is>
      </c>
      <c r="E87" s="8" t="n">
        <v>1</v>
      </c>
      <c r="F87" s="8">
        <f>IFERROR(VLOOKUP(B87,Kartendaten!$A$5:$U$94,5,FALSE),"UNBEKANNT")</f>
        <v/>
      </c>
      <c r="G87" s="8">
        <f>IFERROR(VLOOKUP(B87,Kartendaten!$A$5:$U$94,2,FALSE),"UNBEKANNT")</f>
        <v/>
      </c>
      <c r="H87" s="8">
        <f>IFERROR(VLOOKUP(B87,Kartendaten!$A$5:$U$94,3,FALSE),"UNBEKANNT")</f>
        <v/>
      </c>
      <c r="I87" s="8" t="inlineStr">
        <is>
          <t>Zweifarbiges Doppelland; ungetappt gegen 2 Leben</t>
        </is>
      </c>
      <c r="J87" s="8" t="inlineStr">
        <is>
          <t>Dungeons of Drakkenheim · Grenzland (Doppelland)</t>
        </is>
      </c>
      <c r="K87" s="8" t="inlineStr">
        <is>
          <t>Zweifarbiges, ungetapptes Doppelland zwischen zwei Kampagnen-Regionen.</t>
        </is>
      </c>
      <c r="L87" s="8">
        <f>IFERROR(IF(AND(VLOOKUP(B87,Kartendaten!$A$5:$U$94,6,FALSE)="legal",VLOOKUP(B87,Kartendaten!$A$5:$U$94,19,FALSE)="Nein",VLOOKUP(B87,Kartendaten!$A$5:$U$94,20,FALSE)="Ja",VLOOKUP(B87,Kartendaten!$A$5:$U$94,21,FALSE)="Ja",OR(F87="Standardland",SUMIF($B$5:$B$104,B87,$E$5:$E$104)=1)),"OK","PRÜFEN"),"PRÜFEN")</f>
        <v/>
      </c>
      <c r="M87" s="8" t="inlineStr">
        <is>
          <t>https://scryfall.com/card/rav/286/watery-grave?utm_source=api</t>
        </is>
      </c>
      <c r="N87" s="8" t="inlineStr">
        <is>
          <t>https://wuerfelwaechter.de/Kampagne/Details/4</t>
        </is>
      </c>
      <c r="O87" s="8">
        <f>IFERROR(VLOOKUP(B87,Kartendaten!$A$5:$U$94,4,FALSE),"UNBEKANNT")</f>
        <v/>
      </c>
      <c r="P87" s="8">
        <f>IF(ISNUMBER(SEARCH("Legendary",O87)),"Ja","Nein")</f>
        <v/>
      </c>
    </row>
    <row r="88" ht="82" customHeight="1">
      <c r="A88" s="10" t="n">
        <v>84</v>
      </c>
      <c r="B88" s="10" t="inlineStr">
        <is>
          <t>Overgrown Tomb</t>
        </is>
      </c>
      <c r="C88" s="11" t="inlineStr">
        <is>
          <t>Wurzeln im violetten Nebel</t>
        </is>
      </c>
      <c r="D88" s="10" t="inlineStr">
        <is>
          <t>Bibliothek</t>
        </is>
      </c>
      <c r="E88" s="10" t="n">
        <v>1</v>
      </c>
      <c r="F88" s="10">
        <f>IFERROR(VLOOKUP(B88,Kartendaten!$A$5:$U$94,5,FALSE),"UNBEKANNT")</f>
        <v/>
      </c>
      <c r="G88" s="10">
        <f>IFERROR(VLOOKUP(B88,Kartendaten!$A$5:$U$94,2,FALSE),"UNBEKANNT")</f>
        <v/>
      </c>
      <c r="H88" s="10">
        <f>IFERROR(VLOOKUP(B88,Kartendaten!$A$5:$U$94,3,FALSE),"UNBEKANNT")</f>
        <v/>
      </c>
      <c r="I88" s="10" t="inlineStr">
        <is>
          <t>Zweifarbiges Doppelland; ungetappt gegen 2 Leben</t>
        </is>
      </c>
      <c r="J88" s="10" t="inlineStr">
        <is>
          <t>Dungeons of Drakkenheim · Grenzland (Doppelland)</t>
        </is>
      </c>
      <c r="K88" s="10" t="inlineStr">
        <is>
          <t>Zweifarbiges, ungetapptes Doppelland zwischen zwei Kampagnen-Regionen.</t>
        </is>
      </c>
      <c r="L88" s="10">
        <f>IFERROR(IF(AND(VLOOKUP(B88,Kartendaten!$A$5:$U$94,6,FALSE)="legal",VLOOKUP(B88,Kartendaten!$A$5:$U$94,19,FALSE)="Nein",VLOOKUP(B88,Kartendaten!$A$5:$U$94,20,FALSE)="Ja",VLOOKUP(B88,Kartendaten!$A$5:$U$94,21,FALSE)="Ja",OR(F88="Standardland",SUMIF($B$5:$B$104,B88,$E$5:$E$104)=1)),"OK","PRÜFEN"),"PRÜFEN")</f>
        <v/>
      </c>
      <c r="M88" s="10" t="inlineStr">
        <is>
          <t>https://scryfall.com/card/rav/279/overgrown-tomb?utm_source=api</t>
        </is>
      </c>
      <c r="N88" s="10" t="inlineStr">
        <is>
          <t>https://wuerfelwaechter.de/Kampagne/Details/4</t>
        </is>
      </c>
      <c r="O88" s="10">
        <f>IFERROR(VLOOKUP(B88,Kartendaten!$A$5:$U$94,4,FALSE),"UNBEKANNT")</f>
        <v/>
      </c>
      <c r="P88" s="10">
        <f>IF(ISNUMBER(SEARCH("Legendary",O88)),"Ja","Nein")</f>
        <v/>
      </c>
    </row>
    <row r="89" ht="82" customHeight="1">
      <c r="A89" s="8" t="n">
        <v>85</v>
      </c>
      <c r="B89" s="8" t="inlineStr">
        <is>
          <t>Raugrin Triome</t>
        </is>
      </c>
      <c r="C89" s="9" t="inlineStr">
        <is>
          <t>Drachenpass über dem Eismeer</t>
        </is>
      </c>
      <c r="D89" s="8" t="inlineStr">
        <is>
          <t>Bibliothek</t>
        </is>
      </c>
      <c r="E89" s="8" t="n">
        <v>1</v>
      </c>
      <c r="F89" s="8">
        <f>IFERROR(VLOOKUP(B89,Kartendaten!$A$5:$U$94,5,FALSE),"UNBEKANNT")</f>
        <v/>
      </c>
      <c r="G89" s="8">
        <f>IFERROR(VLOOKUP(B89,Kartendaten!$A$5:$U$94,2,FALSE),"UNBEKANNT")</f>
        <v/>
      </c>
      <c r="H89" s="8">
        <f>IFERROR(VLOOKUP(B89,Kartendaten!$A$5:$U$94,3,FALSE),"UNBEKANNT")</f>
        <v/>
      </c>
      <c r="I89" s="8" t="inlineStr">
        <is>
          <t>Dreifarbiges Land; getappt; suchbar für Farseek/Wood Elves</t>
        </is>
      </c>
      <c r="J89" s="8" t="inlineStr">
        <is>
          <t>Die Legende des Rubindrachen · Dreifarb-Land (Triome)</t>
        </is>
      </c>
      <c r="K89" s="8" t="inlineStr">
        <is>
          <t>Dreifarbiges Land für die Manabasis; kommt getappt, dafür breite Fixierung.</t>
        </is>
      </c>
      <c r="L89" s="8">
        <f>IFERROR(IF(AND(VLOOKUP(B89,Kartendaten!$A$5:$U$94,6,FALSE)="legal",VLOOKUP(B89,Kartendaten!$A$5:$U$94,19,FALSE)="Nein",VLOOKUP(B89,Kartendaten!$A$5:$U$94,20,FALSE)="Ja",VLOOKUP(B89,Kartendaten!$A$5:$U$94,21,FALSE)="Ja",OR(F89="Standardland",SUMIF($B$5:$B$104,B89,$E$5:$E$104)=1)),"OK","PRÜFEN"),"PRÜFEN")</f>
        <v/>
      </c>
      <c r="M89" s="8" t="inlineStr">
        <is>
          <t>https://scryfall.com/card/iko/251/raugrin-triome?utm_source=api</t>
        </is>
      </c>
      <c r="N89" s="8" t="inlineStr">
        <is>
          <t>https://wuerfelwaechter.de/Kampagne/Details/1</t>
        </is>
      </c>
      <c r="O89" s="8">
        <f>IFERROR(VLOOKUP(B89,Kartendaten!$A$5:$U$94,4,FALSE),"UNBEKANNT")</f>
        <v/>
      </c>
      <c r="P89" s="8">
        <f>IF(ISNUMBER(SEARCH("Legendary",O89)),"Ja","Nein")</f>
        <v/>
      </c>
    </row>
    <row r="90" ht="82" customHeight="1">
      <c r="A90" s="10" t="n">
        <v>86</v>
      </c>
      <c r="B90" s="10" t="inlineStr">
        <is>
          <t>Zagoth Triome</t>
        </is>
      </c>
      <c r="C90" s="11" t="inlineStr">
        <is>
          <t>Sumpfwurzeln im violetten Nebel</t>
        </is>
      </c>
      <c r="D90" s="10" t="inlineStr">
        <is>
          <t>Bibliothek</t>
        </is>
      </c>
      <c r="E90" s="10" t="n">
        <v>1</v>
      </c>
      <c r="F90" s="10">
        <f>IFERROR(VLOOKUP(B90,Kartendaten!$A$5:$U$94,5,FALSE),"UNBEKANNT")</f>
        <v/>
      </c>
      <c r="G90" s="10">
        <f>IFERROR(VLOOKUP(B90,Kartendaten!$A$5:$U$94,2,FALSE),"UNBEKANNT")</f>
        <v/>
      </c>
      <c r="H90" s="10">
        <f>IFERROR(VLOOKUP(B90,Kartendaten!$A$5:$U$94,3,FALSE),"UNBEKANNT")</f>
        <v/>
      </c>
      <c r="I90" s="10" t="inlineStr">
        <is>
          <t>Dreifarbiges Land; getappt; suchbar für Farseek/Wood Elves</t>
        </is>
      </c>
      <c r="J90" s="10" t="inlineStr">
        <is>
          <t>Dungeons of Drakkenheim · Dreifarb-Land (Triome)</t>
        </is>
      </c>
      <c r="K90" s="10" t="inlineStr">
        <is>
          <t>Dreifarbiges Land für die Manabasis; kommt getappt, dafür breite Fixierung.</t>
        </is>
      </c>
      <c r="L90" s="10">
        <f>IFERROR(IF(AND(VLOOKUP(B90,Kartendaten!$A$5:$U$94,6,FALSE)="legal",VLOOKUP(B90,Kartendaten!$A$5:$U$94,19,FALSE)="Nein",VLOOKUP(B90,Kartendaten!$A$5:$U$94,20,FALSE)="Ja",VLOOKUP(B90,Kartendaten!$A$5:$U$94,21,FALSE)="Ja",OR(F90="Standardland",SUMIF($B$5:$B$104,B90,$E$5:$E$104)=1)),"OK","PRÜFEN"),"PRÜFEN")</f>
        <v/>
      </c>
      <c r="M90" s="10" t="inlineStr">
        <is>
          <t>https://scryfall.com/card/iko/259/zagoth-triome?utm_source=api</t>
        </is>
      </c>
      <c r="N90" s="10" t="inlineStr">
        <is>
          <t>https://wuerfelwaechter.de/Kampagne/Details/4</t>
        </is>
      </c>
      <c r="O90" s="10">
        <f>IFERROR(VLOOKUP(B90,Kartendaten!$A$5:$U$94,4,FALSE),"UNBEKANNT")</f>
        <v/>
      </c>
      <c r="P90" s="10">
        <f>IF(ISNUMBER(SEARCH("Legendary",O90)),"Ja","Nein")</f>
        <v/>
      </c>
    </row>
    <row r="91" ht="82" customHeight="1">
      <c r="A91" s="8" t="n">
        <v>87</v>
      </c>
      <c r="B91" s="8" t="inlineStr">
        <is>
          <t>Ketria Triome</t>
        </is>
      </c>
      <c r="C91" s="9" t="inlineStr">
        <is>
          <t>Hochland am Drachenpass</t>
        </is>
      </c>
      <c r="D91" s="8" t="inlineStr">
        <is>
          <t>Bibliothek</t>
        </is>
      </c>
      <c r="E91" s="8" t="n">
        <v>1</v>
      </c>
      <c r="F91" s="8">
        <f>IFERROR(VLOOKUP(B91,Kartendaten!$A$5:$U$94,5,FALSE),"UNBEKANNT")</f>
        <v/>
      </c>
      <c r="G91" s="8">
        <f>IFERROR(VLOOKUP(B91,Kartendaten!$A$5:$U$94,2,FALSE),"UNBEKANNT")</f>
        <v/>
      </c>
      <c r="H91" s="8">
        <f>IFERROR(VLOOKUP(B91,Kartendaten!$A$5:$U$94,3,FALSE),"UNBEKANNT")</f>
        <v/>
      </c>
      <c r="I91" s="8" t="inlineStr">
        <is>
          <t>Dreifarbiges Land; getappt; suchbar für Farseek/Wood Elves</t>
        </is>
      </c>
      <c r="J91" s="8" t="inlineStr">
        <is>
          <t>Sturm, Staub und Schatten · Dreifarb-Land (Triome)</t>
        </is>
      </c>
      <c r="K91" s="8" t="inlineStr">
        <is>
          <t>Dreifarbiges Land für die Manabasis; kommt getappt, dafür breite Fixierung.</t>
        </is>
      </c>
      <c r="L91" s="8">
        <f>IFERROR(IF(AND(VLOOKUP(B91,Kartendaten!$A$5:$U$94,6,FALSE)="legal",VLOOKUP(B91,Kartendaten!$A$5:$U$94,19,FALSE)="Nein",VLOOKUP(B91,Kartendaten!$A$5:$U$94,20,FALSE)="Ja",VLOOKUP(B91,Kartendaten!$A$5:$U$94,21,FALSE)="Ja",OR(F91="Standardland",SUMIF($B$5:$B$104,B91,$E$5:$E$104)=1)),"OK","PRÜFEN"),"PRÜFEN")</f>
        <v/>
      </c>
      <c r="M91" s="8" t="inlineStr">
        <is>
          <t>https://scryfall.com/card/iko/250/ketria-triome?utm_source=api</t>
        </is>
      </c>
      <c r="N91" s="8" t="inlineStr">
        <is>
          <t>https://wuerfelwaechter.de/Kampagne/Details/3</t>
        </is>
      </c>
      <c r="O91" s="8">
        <f>IFERROR(VLOOKUP(B91,Kartendaten!$A$5:$U$94,4,FALSE),"UNBEKANNT")</f>
        <v/>
      </c>
      <c r="P91" s="8">
        <f>IF(ISNUMBER(SEARCH("Legendary",O91)),"Ja","Nein")</f>
        <v/>
      </c>
    </row>
    <row r="92" ht="82" customHeight="1">
      <c r="A92" s="10" t="n">
        <v>88</v>
      </c>
      <c r="B92" s="10" t="inlineStr">
        <is>
          <t>Savai Triome</t>
        </is>
      </c>
      <c r="C92" s="11" t="inlineStr">
        <is>
          <t>Am heißen Rand von Luminus</t>
        </is>
      </c>
      <c r="D92" s="10" t="inlineStr">
        <is>
          <t>Bibliothek</t>
        </is>
      </c>
      <c r="E92" s="10" t="n">
        <v>1</v>
      </c>
      <c r="F92" s="10">
        <f>IFERROR(VLOOKUP(B92,Kartendaten!$A$5:$U$94,5,FALSE),"UNBEKANNT")</f>
        <v/>
      </c>
      <c r="G92" s="10">
        <f>IFERROR(VLOOKUP(B92,Kartendaten!$A$5:$U$94,2,FALSE),"UNBEKANNT")</f>
        <v/>
      </c>
      <c r="H92" s="10">
        <f>IFERROR(VLOOKUP(B92,Kartendaten!$A$5:$U$94,3,FALSE),"UNBEKANNT")</f>
        <v/>
      </c>
      <c r="I92" s="10" t="inlineStr">
        <is>
          <t>Dreifarbiges Land; getappt; suchbar für Farseek/Wood Elves</t>
        </is>
      </c>
      <c r="J92" s="10" t="inlineStr">
        <is>
          <t>Die 5 Titanen von Primor - Akt Luminus · Dreifarb-Land (Triome)</t>
        </is>
      </c>
      <c r="K92" s="10" t="inlineStr">
        <is>
          <t>Dreifarbiges Land für die Manabasis; kommt getappt, dafür breite Fixierung.</t>
        </is>
      </c>
      <c r="L92" s="10">
        <f>IFERROR(IF(AND(VLOOKUP(B92,Kartendaten!$A$5:$U$94,6,FALSE)="legal",VLOOKUP(B92,Kartendaten!$A$5:$U$94,19,FALSE)="Nein",VLOOKUP(B92,Kartendaten!$A$5:$U$94,20,FALSE)="Ja",VLOOKUP(B92,Kartendaten!$A$5:$U$94,21,FALSE)="Ja",OR(F92="Standardland",SUMIF($B$5:$B$104,B92,$E$5:$E$104)=1)),"OK","PRÜFEN"),"PRÜFEN")</f>
        <v/>
      </c>
      <c r="M92" s="10" t="inlineStr">
        <is>
          <t>https://scryfall.com/card/iko/253/savai-triome?utm_source=api</t>
        </is>
      </c>
      <c r="N92" s="10" t="inlineStr">
        <is>
          <t>https://wuerfelwaechter.de/Kampagne/Details/10</t>
        </is>
      </c>
      <c r="O92" s="10">
        <f>IFERROR(VLOOKUP(B92,Kartendaten!$A$5:$U$94,4,FALSE),"UNBEKANNT")</f>
        <v/>
      </c>
      <c r="P92" s="10">
        <f>IF(ISNUMBER(SEARCH("Legendary",O92)),"Ja","Nein")</f>
        <v/>
      </c>
    </row>
    <row r="93" ht="82" customHeight="1">
      <c r="A93" s="8" t="n">
        <v>89</v>
      </c>
      <c r="B93" s="8" t="inlineStr">
        <is>
          <t>Indatha Triome</t>
        </is>
      </c>
      <c r="C93" s="9" t="inlineStr">
        <is>
          <t>Licht über den zerbrochenen Mauern</t>
        </is>
      </c>
      <c r="D93" s="8" t="inlineStr">
        <is>
          <t>Bibliothek</t>
        </is>
      </c>
      <c r="E93" s="8" t="n">
        <v>1</v>
      </c>
      <c r="F93" s="8">
        <f>IFERROR(VLOOKUP(B93,Kartendaten!$A$5:$U$94,5,FALSE),"UNBEKANNT")</f>
        <v/>
      </c>
      <c r="G93" s="8">
        <f>IFERROR(VLOOKUP(B93,Kartendaten!$A$5:$U$94,2,FALSE),"UNBEKANNT")</f>
        <v/>
      </c>
      <c r="H93" s="8">
        <f>IFERROR(VLOOKUP(B93,Kartendaten!$A$5:$U$94,3,FALSE),"UNBEKANNT")</f>
        <v/>
      </c>
      <c r="I93" s="8" t="inlineStr">
        <is>
          <t>Dreifarbiges Land; getappt; suchbar für Farseek/Wood Elves</t>
        </is>
      </c>
      <c r="J93" s="8" t="inlineStr">
        <is>
          <t>Dungeons of Drakkenheim · Dreifarb-Land (Triome)</t>
        </is>
      </c>
      <c r="K93" s="8" t="inlineStr">
        <is>
          <t>Dreifarbiges Land für die Manabasis; kommt getappt, dafür breite Fixierung.</t>
        </is>
      </c>
      <c r="L93" s="8">
        <f>IFERROR(IF(AND(VLOOKUP(B93,Kartendaten!$A$5:$U$94,6,FALSE)="legal",VLOOKUP(B93,Kartendaten!$A$5:$U$94,19,FALSE)="Nein",VLOOKUP(B93,Kartendaten!$A$5:$U$94,20,FALSE)="Ja",VLOOKUP(B93,Kartendaten!$A$5:$U$94,21,FALSE)="Ja",OR(F93="Standardland",SUMIF($B$5:$B$104,B93,$E$5:$E$104)=1)),"OK","PRÜFEN"),"PRÜFEN")</f>
        <v/>
      </c>
      <c r="M93" s="8" t="inlineStr">
        <is>
          <t>https://scryfall.com/card/iko/248/indatha-triome?utm_source=api</t>
        </is>
      </c>
      <c r="N93" s="8" t="inlineStr">
        <is>
          <t>https://wuerfelwaechter.de/Kampagne/Details/4</t>
        </is>
      </c>
      <c r="O93" s="8">
        <f>IFERROR(VLOOKUP(B93,Kartendaten!$A$5:$U$94,4,FALSE),"UNBEKANNT")</f>
        <v/>
      </c>
      <c r="P93" s="8">
        <f>IF(ISNUMBER(SEARCH("Legendary",O93)),"Ja","Nein")</f>
        <v/>
      </c>
    </row>
    <row r="94" ht="82" customHeight="1">
      <c r="A94" s="10" t="n">
        <v>90</v>
      </c>
      <c r="B94" s="10" t="inlineStr">
        <is>
          <t>Prismatic Vista</t>
        </is>
      </c>
      <c r="C94" s="11" t="inlineStr">
        <is>
          <t>Octo’Con – Cosplay</t>
        </is>
      </c>
      <c r="D94" s="10" t="inlineStr">
        <is>
          <t>Bibliothek</t>
        </is>
      </c>
      <c r="E94" s="10" t="n">
        <v>1</v>
      </c>
      <c r="F94" s="10">
        <f>IFERROR(VLOOKUP(B94,Kartendaten!$A$5:$U$94,5,FALSE),"UNBEKANNT")</f>
        <v/>
      </c>
      <c r="G94" s="10">
        <f>IFERROR(VLOOKUP(B94,Kartendaten!$A$5:$U$94,2,FALSE),"UNBEKANNT")</f>
        <v/>
      </c>
      <c r="H94" s="10">
        <f>IFERROR(VLOOKUP(B94,Kartendaten!$A$5:$U$94,3,FALSE),"UNBEKANNT")</f>
        <v/>
      </c>
      <c r="I94" s="10" t="inlineStr">
        <is>
          <t>Fetchland: opfern für ein Standardland</t>
        </is>
      </c>
      <c r="J94" s="10" t="inlineStr">
        <is>
          <t>WürfelWächter · Octo’Con Themenwelt</t>
        </is>
      </c>
      <c r="K94" s="10" t="inlineStr">
        <is>
          <t>Fetchland: opfern für ein Standardland</t>
        </is>
      </c>
      <c r="L94" s="10">
        <f>IFERROR(IF(AND(VLOOKUP(B94,Kartendaten!$A$5:$U$94,6,FALSE)="legal",VLOOKUP(B94,Kartendaten!$A$5:$U$94,19,FALSE)="Nein",VLOOKUP(B94,Kartendaten!$A$5:$U$94,20,FALSE)="Ja",VLOOKUP(B94,Kartendaten!$A$5:$U$94,21,FALSE)="Ja",OR(F94="Standardland",SUMIF($B$5:$B$104,B94,$E$5:$E$104)=1)),"OK","PRÜFEN"),"PRÜFEN")</f>
        <v/>
      </c>
      <c r="M94" s="10" t="inlineStr">
        <is>
          <t>https://scryfall.com/card/mh1/244/prismatic-vista?utm_source=api</t>
        </is>
      </c>
      <c r="N94" s="10" t="inlineStr">
        <is>
          <t>https://octocon.wuerfelwaechter.de/</t>
        </is>
      </c>
      <c r="O94" s="10">
        <f>IFERROR(VLOOKUP(B94,Kartendaten!$A$5:$U$94,4,FALSE),"UNBEKANNT")</f>
        <v/>
      </c>
      <c r="P94" s="10">
        <f>IF(ISNUMBER(SEARCH("Legendary",O94)),"Ja","Nein")</f>
        <v/>
      </c>
    </row>
    <row r="95" ht="82" customHeight="1">
      <c r="A95" s="8" t="n">
        <v>91</v>
      </c>
      <c r="B95" s="8" t="inlineStr">
        <is>
          <t>Fabled Passage</t>
        </is>
      </c>
      <c r="C95" s="9" t="inlineStr">
        <is>
          <t>Octo’Con – Pen &amp; Paper</t>
        </is>
      </c>
      <c r="D95" s="8" t="inlineStr">
        <is>
          <t>Bibliothek</t>
        </is>
      </c>
      <c r="E95" s="8" t="n">
        <v>1</v>
      </c>
      <c r="F95" s="8">
        <f>IFERROR(VLOOKUP(B95,Kartendaten!$A$5:$U$94,5,FALSE),"UNBEKANNT")</f>
        <v/>
      </c>
      <c r="G95" s="8">
        <f>IFERROR(VLOOKUP(B95,Kartendaten!$A$5:$U$94,2,FALSE),"UNBEKANNT")</f>
        <v/>
      </c>
      <c r="H95" s="8">
        <f>IFERROR(VLOOKUP(B95,Kartendaten!$A$5:$U$94,3,FALSE),"UNBEKANNT")</f>
        <v/>
      </c>
      <c r="I95" s="8" t="inlineStr">
        <is>
          <t>Fetchland; ab 4 Ländern ungetappt</t>
        </is>
      </c>
      <c r="J95" s="8" t="inlineStr">
        <is>
          <t>WürfelWächter · Octo’Con Themenwelt</t>
        </is>
      </c>
      <c r="K95" s="8" t="inlineStr">
        <is>
          <t>Fetchland; ab 4 Ländern ungetappt</t>
        </is>
      </c>
      <c r="L95" s="8">
        <f>IFERROR(IF(AND(VLOOKUP(B95,Kartendaten!$A$5:$U$94,6,FALSE)="legal",VLOOKUP(B95,Kartendaten!$A$5:$U$94,19,FALSE)="Nein",VLOOKUP(B95,Kartendaten!$A$5:$U$94,20,FALSE)="Ja",VLOOKUP(B95,Kartendaten!$A$5:$U$94,21,FALSE)="Ja",OR(F95="Standardland",SUMIF($B$5:$B$104,B95,$E$5:$E$104)=1)),"OK","PRÜFEN"),"PRÜFEN")</f>
        <v/>
      </c>
      <c r="M95" s="8" t="inlineStr">
        <is>
          <t>https://scryfall.com/card/msc/242/fabled-passage?utm_source=api</t>
        </is>
      </c>
      <c r="N95" s="8" t="inlineStr">
        <is>
          <t>https://octocon.wuerfelwaechter.de/</t>
        </is>
      </c>
      <c r="O95" s="8">
        <f>IFERROR(VLOOKUP(B95,Kartendaten!$A$5:$U$94,4,FALSE),"UNBEKANNT")</f>
        <v/>
      </c>
      <c r="P95" s="8">
        <f>IF(ISNUMBER(SEARCH("Legendary",O95)),"Ja","Nein")</f>
        <v/>
      </c>
    </row>
    <row r="96" ht="82" customHeight="1">
      <c r="A96" s="10" t="n">
        <v>92</v>
      </c>
      <c r="B96" s="10" t="inlineStr">
        <is>
          <t>Terramorphic Expanse</t>
        </is>
      </c>
      <c r="C96" s="11" t="inlineStr">
        <is>
          <t>Octo’Con – Gaming</t>
        </is>
      </c>
      <c r="D96" s="10" t="inlineStr">
        <is>
          <t>Bibliothek</t>
        </is>
      </c>
      <c r="E96" s="10" t="n">
        <v>1</v>
      </c>
      <c r="F96" s="10">
        <f>IFERROR(VLOOKUP(B96,Kartendaten!$A$5:$U$94,5,FALSE),"UNBEKANNT")</f>
        <v/>
      </c>
      <c r="G96" s="10">
        <f>IFERROR(VLOOKUP(B96,Kartendaten!$A$5:$U$94,2,FALSE),"UNBEKANNT")</f>
        <v/>
      </c>
      <c r="H96" s="10">
        <f>IFERROR(VLOOKUP(B96,Kartendaten!$A$5:$U$94,3,FALSE),"UNBEKANNT")</f>
        <v/>
      </c>
      <c r="I96" s="10" t="inlineStr">
        <is>
          <t>Fetchland: Standardland getappt</t>
        </is>
      </c>
      <c r="J96" s="10" t="inlineStr">
        <is>
          <t>WürfelWächter · Octo’Con Themenwelt</t>
        </is>
      </c>
      <c r="K96" s="10" t="inlineStr">
        <is>
          <t>Fetchland: Standardland getappt</t>
        </is>
      </c>
      <c r="L96" s="10">
        <f>IFERROR(IF(AND(VLOOKUP(B96,Kartendaten!$A$5:$U$94,6,FALSE)="legal",VLOOKUP(B96,Kartendaten!$A$5:$U$94,19,FALSE)="Nein",VLOOKUP(B96,Kartendaten!$A$5:$U$94,20,FALSE)="Ja",VLOOKUP(B96,Kartendaten!$A$5:$U$94,21,FALSE)="Ja",OR(F96="Standardland",SUMIF($B$5:$B$104,B96,$E$5:$E$104)=1)),"OK","PRÜFEN"),"PRÜFEN")</f>
        <v/>
      </c>
      <c r="M96" s="10" t="inlineStr">
        <is>
          <t>https://scryfall.com/card/msc/273/terramorphic-expanse?utm_source=api</t>
        </is>
      </c>
      <c r="N96" s="10" t="inlineStr">
        <is>
          <t>https://octocon.wuerfelwaechter.de/</t>
        </is>
      </c>
      <c r="O96" s="10">
        <f>IFERROR(VLOOKUP(B96,Kartendaten!$A$5:$U$94,4,FALSE),"UNBEKANNT")</f>
        <v/>
      </c>
      <c r="P96" s="10">
        <f>IF(ISNUMBER(SEARCH("Legendary",O96)),"Ja","Nein")</f>
        <v/>
      </c>
    </row>
    <row r="97" ht="82" customHeight="1">
      <c r="A97" s="8" t="n">
        <v>93</v>
      </c>
      <c r="B97" s="8" t="inlineStr">
        <is>
          <t>Rogue's Passage</t>
        </is>
      </c>
      <c r="C97" s="9" t="inlineStr">
        <is>
          <t>Octo’Con – Technik</t>
        </is>
      </c>
      <c r="D97" s="8" t="inlineStr">
        <is>
          <t>Bibliothek</t>
        </is>
      </c>
      <c r="E97" s="8" t="n">
        <v>1</v>
      </c>
      <c r="F97" s="8">
        <f>IFERROR(VLOOKUP(B97,Kartendaten!$A$5:$U$94,5,FALSE),"UNBEKANNT")</f>
        <v/>
      </c>
      <c r="G97" s="8">
        <f>IFERROR(VLOOKUP(B97,Kartendaten!$A$5:$U$94,2,FALSE),"UNBEKANNT")</f>
        <v/>
      </c>
      <c r="H97" s="8">
        <f>IFERROR(VLOOKUP(B97,Kartendaten!$A$5:$U$94,3,FALSE),"UNBEKANNT")</f>
        <v/>
      </c>
      <c r="I97" s="8" t="inlineStr">
        <is>
          <t>{4}, {T}: ein Held wird unblockbar</t>
        </is>
      </c>
      <c r="J97" s="8" t="inlineStr">
        <is>
          <t>WürfelWächter · Octo’Con Themenwelt</t>
        </is>
      </c>
      <c r="K97" s="8" t="inlineStr">
        <is>
          <t>{4}, {T}: ein Held wird unblockbar</t>
        </is>
      </c>
      <c r="L97" s="8">
        <f>IFERROR(IF(AND(VLOOKUP(B97,Kartendaten!$A$5:$U$94,6,FALSE)="legal",VLOOKUP(B97,Kartendaten!$A$5:$U$94,19,FALSE)="Nein",VLOOKUP(B97,Kartendaten!$A$5:$U$94,20,FALSE)="Ja",VLOOKUP(B97,Kartendaten!$A$5:$U$94,21,FALSE)="Ja",OR(F97="Standardland",SUMIF($B$5:$B$104,B97,$E$5:$E$104)=1)),"OK","PRÜFEN"),"PRÜFEN")</f>
        <v/>
      </c>
      <c r="M97" s="8" t="inlineStr">
        <is>
          <t>https://scryfall.com/card/hoc/212/rogues-passage?utm_source=api</t>
        </is>
      </c>
      <c r="N97" s="8" t="inlineStr">
        <is>
          <t>https://octocon.wuerfelwaechter.de/</t>
        </is>
      </c>
      <c r="O97" s="8">
        <f>IFERROR(VLOOKUP(B97,Kartendaten!$A$5:$U$94,4,FALSE),"UNBEKANNT")</f>
        <v/>
      </c>
      <c r="P97" s="8">
        <f>IF(ISNUMBER(SEARCH("Legendary",O97)),"Ja","Nein")</f>
        <v/>
      </c>
    </row>
    <row r="98" ht="82" customHeight="1">
      <c r="A98" s="10" t="n">
        <v>94</v>
      </c>
      <c r="B98" s="10" t="inlineStr">
        <is>
          <t>Reliquary Tower</t>
        </is>
      </c>
      <c r="C98" s="11" t="inlineStr">
        <is>
          <t>Octo’Con – Kunst</t>
        </is>
      </c>
      <c r="D98" s="10" t="inlineStr">
        <is>
          <t>Bibliothek</t>
        </is>
      </c>
      <c r="E98" s="10" t="n">
        <v>1</v>
      </c>
      <c r="F98" s="10">
        <f>IFERROR(VLOOKUP(B98,Kartendaten!$A$5:$U$94,5,FALSE),"UNBEKANNT")</f>
        <v/>
      </c>
      <c r="G98" s="10">
        <f>IFERROR(VLOOKUP(B98,Kartendaten!$A$5:$U$94,2,FALSE),"UNBEKANNT")</f>
        <v/>
      </c>
      <c r="H98" s="10">
        <f>IFERROR(VLOOKUP(B98,Kartendaten!$A$5:$U$94,3,FALSE),"UNBEKANNT")</f>
        <v/>
      </c>
      <c r="I98" s="10" t="inlineStr">
        <is>
          <t>Keine Obergrenze für Handkarten</t>
        </is>
      </c>
      <c r="J98" s="10" t="inlineStr">
        <is>
          <t>WürfelWächter · Octo’Con Themenwelt</t>
        </is>
      </c>
      <c r="K98" s="10" t="inlineStr">
        <is>
          <t>Keine Obergrenze für Handkarten</t>
        </is>
      </c>
      <c r="L98" s="10">
        <f>IFERROR(IF(AND(VLOOKUP(B98,Kartendaten!$A$5:$U$94,6,FALSE)="legal",VLOOKUP(B98,Kartendaten!$A$5:$U$94,19,FALSE)="Nein",VLOOKUP(B98,Kartendaten!$A$5:$U$94,20,FALSE)="Ja",VLOOKUP(B98,Kartendaten!$A$5:$U$94,21,FALSE)="Ja",OR(F98="Standardland",SUMIF($B$5:$B$104,B98,$E$5:$E$104)=1)),"OK","PRÜFEN"),"PRÜFEN")</f>
        <v/>
      </c>
      <c r="M98" s="10" t="inlineStr">
        <is>
          <t>https://scryfall.com/card/soc/398/reliquary-tower?utm_source=api</t>
        </is>
      </c>
      <c r="N98" s="10" t="inlineStr">
        <is>
          <t>https://octocon.wuerfelwaechter.de/</t>
        </is>
      </c>
      <c r="O98" s="10">
        <f>IFERROR(VLOOKUP(B98,Kartendaten!$A$5:$U$94,4,FALSE),"UNBEKANNT")</f>
        <v/>
      </c>
      <c r="P98" s="10">
        <f>IF(ISNUMBER(SEARCH("Legendary",O98)),"Ja","Nein")</f>
        <v/>
      </c>
    </row>
    <row r="99" ht="82" customHeight="1">
      <c r="A99" s="8" t="n">
        <v>95</v>
      </c>
      <c r="B99" s="8" t="inlineStr">
        <is>
          <t>War Room</t>
        </is>
      </c>
      <c r="C99" s="9" t="inlineStr">
        <is>
          <t>Octo’Con – Anime &amp; Manga</t>
        </is>
      </c>
      <c r="D99" s="8" t="inlineStr">
        <is>
          <t>Bibliothek</t>
        </is>
      </c>
      <c r="E99" s="8" t="n">
        <v>1</v>
      </c>
      <c r="F99" s="8">
        <f>IFERROR(VLOOKUP(B99,Kartendaten!$A$5:$U$94,5,FALSE),"UNBEKANNT")</f>
        <v/>
      </c>
      <c r="G99" s="8">
        <f>IFERROR(VLOOKUP(B99,Kartendaten!$A$5:$U$94,2,FALSE),"UNBEKANNT")</f>
        <v/>
      </c>
      <c r="H99" s="8">
        <f>IFERROR(VLOOKUP(B99,Kartendaten!$A$5:$U$94,3,FALSE),"UNBEKANNT")</f>
        <v/>
      </c>
      <c r="I99" s="8" t="inlineStr">
        <is>
          <t>{X}, {T}, X Leben: ziehe eine Karte</t>
        </is>
      </c>
      <c r="J99" s="8" t="inlineStr">
        <is>
          <t>WürfelWächter · Octo’Con Themenwelt</t>
        </is>
      </c>
      <c r="K99" s="8" t="inlineStr">
        <is>
          <t>{X}, {T}, X Leben: ziehe eine Karte</t>
        </is>
      </c>
      <c r="L99" s="8">
        <f>IFERROR(IF(AND(VLOOKUP(B99,Kartendaten!$A$5:$U$94,6,FALSE)="legal",VLOOKUP(B99,Kartendaten!$A$5:$U$94,19,FALSE)="Nein",VLOOKUP(B99,Kartendaten!$A$5:$U$94,20,FALSE)="Ja",VLOOKUP(B99,Kartendaten!$A$5:$U$94,21,FALSE)="Ja",OR(F99="Standardland",SUMIF($B$5:$B$104,B99,$E$5:$E$104)=1)),"OK","PRÜFEN"),"PRÜFEN")</f>
        <v/>
      </c>
      <c r="M99" s="8" t="inlineStr">
        <is>
          <t>https://scryfall.com/card/soc/422/war-room?utm_source=api</t>
        </is>
      </c>
      <c r="N99" s="8" t="inlineStr">
        <is>
          <t>https://octocon.wuerfelwaechter.de/</t>
        </is>
      </c>
      <c r="O99" s="8">
        <f>IFERROR(VLOOKUP(B99,Kartendaten!$A$5:$U$94,4,FALSE),"UNBEKANNT")</f>
        <v/>
      </c>
      <c r="P99" s="8">
        <f>IF(ISNUMBER(SEARCH("Legendary",O99)),"Ja","Nein")</f>
        <v/>
      </c>
    </row>
    <row r="100" ht="82" customHeight="1">
      <c r="A100" s="10" t="n">
        <v>96</v>
      </c>
      <c r="B100" s="10" t="inlineStr">
        <is>
          <t>Bojuka Bog</t>
        </is>
      </c>
      <c r="C100" s="11" t="inlineStr">
        <is>
          <t>Octo’Con – Shops</t>
        </is>
      </c>
      <c r="D100" s="10" t="inlineStr">
        <is>
          <t>Bibliothek</t>
        </is>
      </c>
      <c r="E100" s="10" t="n">
        <v>1</v>
      </c>
      <c r="F100" s="10">
        <f>IFERROR(VLOOKUP(B100,Kartendaten!$A$5:$U$94,5,FALSE),"UNBEKANNT")</f>
        <v/>
      </c>
      <c r="G100" s="10">
        <f>IFERROR(VLOOKUP(B100,Kartendaten!$A$5:$U$94,2,FALSE),"UNBEKANNT")</f>
        <v/>
      </c>
      <c r="H100" s="10">
        <f>IFERROR(VLOOKUP(B100,Kartendaten!$A$5:$U$94,3,FALSE),"UNBEKANNT")</f>
        <v/>
      </c>
      <c r="I100" s="10" t="inlineStr">
        <is>
          <t>Kommt getappt; exiliert einen Friedhof</t>
        </is>
      </c>
      <c r="J100" s="10" t="inlineStr">
        <is>
          <t>WürfelWächter · Octo’Con Themenwelt</t>
        </is>
      </c>
      <c r="K100" s="10" t="inlineStr">
        <is>
          <t>Kommt getappt; exiliert einen Friedhof</t>
        </is>
      </c>
      <c r="L100" s="10">
        <f>IFERROR(IF(AND(VLOOKUP(B100,Kartendaten!$A$5:$U$94,6,FALSE)="legal",VLOOKUP(B100,Kartendaten!$A$5:$U$94,19,FALSE)="Nein",VLOOKUP(B100,Kartendaten!$A$5:$U$94,20,FALSE)="Ja",VLOOKUP(B100,Kartendaten!$A$5:$U$94,21,FALSE)="Ja",OR(F100="Standardland",SUMIF($B$5:$B$104,B100,$E$5:$E$104)=1)),"OK","PRÜFEN"),"PRÜFEN")</f>
        <v/>
      </c>
      <c r="M100" s="10" t="inlineStr">
        <is>
          <t>https://scryfall.com/card/soc/363/bojuka-bog?utm_source=api</t>
        </is>
      </c>
      <c r="N100" s="10" t="inlineStr">
        <is>
          <t>https://octocon.wuerfelwaechter.de/</t>
        </is>
      </c>
      <c r="O100" s="10">
        <f>IFERROR(VLOOKUP(B100,Kartendaten!$A$5:$U$94,4,FALSE),"UNBEKANNT")</f>
        <v/>
      </c>
      <c r="P100" s="10">
        <f>IF(ISNUMBER(SEARCH("Legendary",O100)),"Ja","Nein")</f>
        <v/>
      </c>
    </row>
    <row r="101" ht="82" customHeight="1">
      <c r="A101" s="8" t="n">
        <v>97</v>
      </c>
      <c r="B101" s="8" t="inlineStr">
        <is>
          <t>Path of Ancestry</t>
        </is>
      </c>
      <c r="C101" s="9" t="inlineStr">
        <is>
          <t>Octo’Con – Trading Card Games</t>
        </is>
      </c>
      <c r="D101" s="8" t="inlineStr">
        <is>
          <t>Bibliothek</t>
        </is>
      </c>
      <c r="E101" s="8" t="n">
        <v>1</v>
      </c>
      <c r="F101" s="8">
        <f>IFERROR(VLOOKUP(B101,Kartendaten!$A$5:$U$94,5,FALSE),"UNBEKANNT")</f>
        <v/>
      </c>
      <c r="G101" s="8">
        <f>IFERROR(VLOOKUP(B101,Kartendaten!$A$5:$U$94,2,FALSE),"UNBEKANNT")</f>
        <v/>
      </c>
      <c r="H101" s="8">
        <f>IFERROR(VLOOKUP(B101,Kartendaten!$A$5:$U$94,3,FALSE),"UNBEKANNT")</f>
        <v/>
      </c>
      <c r="I101" s="8" t="inlineStr">
        <is>
          <t>Regenbogen-Land; Scry 1 für Legenden</t>
        </is>
      </c>
      <c r="J101" s="8" t="inlineStr">
        <is>
          <t>WürfelWächter · Octo’Con Themenwelt</t>
        </is>
      </c>
      <c r="K101" s="8" t="inlineStr">
        <is>
          <t>Regenbogen-Land; Scry 1 für Legenden</t>
        </is>
      </c>
      <c r="L101" s="8">
        <f>IFERROR(IF(AND(VLOOKUP(B101,Kartendaten!$A$5:$U$94,6,FALSE)="legal",VLOOKUP(B101,Kartendaten!$A$5:$U$94,19,FALSE)="Nein",VLOOKUP(B101,Kartendaten!$A$5:$U$94,20,FALSE)="Ja",VLOOKUP(B101,Kartendaten!$A$5:$U$94,21,FALSE)="Ja",OR(F101="Standardland",SUMIF($B$5:$B$104,B101,$E$5:$E$104)=1)),"OK","PRÜFEN"),"PRÜFEN")</f>
        <v/>
      </c>
      <c r="M101" s="8" t="inlineStr">
        <is>
          <t>https://scryfall.com/card/c17/56/path-of-ancestry?utm_source=api</t>
        </is>
      </c>
      <c r="N101" s="8" t="inlineStr">
        <is>
          <t>https://octocon.wuerfelwaechter.de/</t>
        </is>
      </c>
      <c r="O101" s="8">
        <f>IFERROR(VLOOKUP(B101,Kartendaten!$A$5:$U$94,4,FALSE),"UNBEKANNT")</f>
        <v/>
      </c>
      <c r="P101" s="8">
        <f>IF(ISNUMBER(SEARCH("Legendary",O101)),"Ja","Nein")</f>
        <v/>
      </c>
    </row>
    <row r="102" ht="82" customHeight="1">
      <c r="A102" s="10" t="n">
        <v>98</v>
      </c>
      <c r="B102" s="10" t="inlineStr">
        <is>
          <t>Command Tower</t>
        </is>
      </c>
      <c r="C102" s="11" t="inlineStr">
        <is>
          <t>Der Turm der WürfelWächter</t>
        </is>
      </c>
      <c r="D102" s="10" t="inlineStr">
        <is>
          <t>Bibliothek</t>
        </is>
      </c>
      <c r="E102" s="10" t="n">
        <v>1</v>
      </c>
      <c r="F102" s="10">
        <f>IFERROR(VLOOKUP(B102,Kartendaten!$A$5:$U$94,5,FALSE),"UNBEKANNT")</f>
        <v/>
      </c>
      <c r="G102" s="10">
        <f>IFERROR(VLOOKUP(B102,Kartendaten!$A$5:$U$94,2,FALSE),"UNBEKANNT")</f>
        <v/>
      </c>
      <c r="H102" s="10">
        <f>IFERROR(VLOOKUP(B102,Kartendaten!$A$5:$U$94,3,FALSE),"UNBEKANNT")</f>
        <v/>
      </c>
      <c r="I102" s="10" t="inlineStr">
        <is>
          <t>Regenbogenland: jede Commander-Farbe</t>
        </is>
      </c>
      <c r="J102" s="10" t="inlineStr">
        <is>
          <t>WürfelWächter · Bund</t>
        </is>
      </c>
      <c r="K102" s="10" t="inlineStr">
        <is>
          <t>Regenbogen-Fixierung – der gemeinsame Turm, zu dem alle Kampagnen führen.</t>
        </is>
      </c>
      <c r="L102" s="10">
        <f>IFERROR(IF(AND(VLOOKUP(B102,Kartendaten!$A$5:$U$94,6,FALSE)="legal",VLOOKUP(B102,Kartendaten!$A$5:$U$94,19,FALSE)="Nein",VLOOKUP(B102,Kartendaten!$A$5:$U$94,20,FALSE)="Ja",VLOOKUP(B102,Kartendaten!$A$5:$U$94,21,FALSE)="Ja",OR(F102="Standardland",SUMIF($B$5:$B$104,B102,$E$5:$E$104)=1)),"OK","PRÜFEN"),"PRÜFEN")</f>
        <v/>
      </c>
      <c r="M102" s="10" t="inlineStr">
        <is>
          <t>https://scryfall.com/card/msc/233/command-tower?utm_source=api</t>
        </is>
      </c>
      <c r="N102" s="10" t="inlineStr">
        <is>
          <t>https://wuerfelwaechter.de/</t>
        </is>
      </c>
      <c r="O102" s="10">
        <f>IFERROR(VLOOKUP(B102,Kartendaten!$A$5:$U$94,4,FALSE),"UNBEKANNT")</f>
        <v/>
      </c>
      <c r="P102" s="10">
        <f>IF(ISNUMBER(SEARCH("Legendary",O102)),"Ja","Nein")</f>
        <v/>
      </c>
    </row>
    <row r="103" ht="82" customHeight="1">
      <c r="A103" s="8" t="n">
        <v>99</v>
      </c>
      <c r="B103" s="8" t="inlineStr">
        <is>
          <t>Boseiju, Who Endures</t>
        </is>
      </c>
      <c r="C103" s="9" t="inlineStr">
        <is>
          <t>Rolling Adventures – das Dorf namens Stadt</t>
        </is>
      </c>
      <c r="D103" s="8" t="inlineStr">
        <is>
          <t>Bibliothek</t>
        </is>
      </c>
      <c r="E103" s="8" t="n">
        <v>1</v>
      </c>
      <c r="F103" s="8">
        <f>IFERROR(VLOOKUP(B103,Kartendaten!$A$5:$U$94,5,FALSE),"UNBEKANNT")</f>
        <v/>
      </c>
      <c r="G103" s="8">
        <f>IFERROR(VLOOKUP(B103,Kartendaten!$A$5:$U$94,2,FALSE),"UNBEKANNT")</f>
        <v/>
      </c>
      <c r="H103" s="8">
        <f>IFERROR(VLOOKUP(B103,Kartendaten!$A$5:$U$94,3,FALSE),"UNBEKANNT")</f>
        <v/>
      </c>
      <c r="I103" s="8" t="inlineStr">
        <is>
          <t>Grüne Manaquelle; Channel: zerstört Artefakt, Verzauberung oder Nichtstandardland eines Gegners</t>
        </is>
      </c>
      <c r="J103" s="8" t="inlineStr">
        <is>
          <t>Rolling Adventures · Insider „Rolling Adventures“ (Zeile 16, Kampagnen-Format)</t>
        </is>
      </c>
      <c r="K103" s="8" t="inlineStr">
        <is>
          <t>‚Rolling Adventures‘ (SL: Janna) – die humorvolle One-Shot-Reihe rund um das ‚Dorf namens Stadt‘, Ursprung vieler Insider und Nebenfiguren (Oma, Critty, Habibi, JT). Boseiju übersteht einfach alles.</t>
        </is>
      </c>
      <c r="L103" s="8">
        <f>IFERROR(IF(AND(VLOOKUP(B103,Kartendaten!$A$5:$U$94,6,FALSE)="legal",VLOOKUP(B103,Kartendaten!$A$5:$U$94,19,FALSE)="Nein",VLOOKUP(B103,Kartendaten!$A$5:$U$94,20,FALSE)="Ja",VLOOKUP(B103,Kartendaten!$A$5:$U$94,21,FALSE)="Ja",OR(F103="Standardland",SUMIF($B$5:$B$104,B103,$E$5:$E$104)=1)),"OK","PRÜFEN"),"PRÜFEN")</f>
        <v/>
      </c>
      <c r="M103" s="8" t="inlineStr">
        <is>
          <t>https://scryfall.com/card/neo/266/boseiju-who-endures?utm_source=api</t>
        </is>
      </c>
      <c r="N103" s="8" t="inlineStr">
        <is>
          <t>https://wuerfelwaechter.de/Kampagne/Details/6</t>
        </is>
      </c>
      <c r="O103" s="8">
        <f>IFERROR(VLOOKUP(B103,Kartendaten!$A$5:$U$94,4,FALSE),"UNBEKANNT")</f>
        <v/>
      </c>
      <c r="P103" s="8">
        <f>IF(ISNUMBER(SEARCH("Legendary",O103)),"Ja","Nein")</f>
        <v/>
      </c>
    </row>
    <row r="104" ht="82" customHeight="1">
      <c r="A104" s="10" t="n">
        <v>100</v>
      </c>
      <c r="B104" s="10" t="inlineStr">
        <is>
          <t>The World Tree</t>
        </is>
      </c>
      <c r="C104" s="11" t="inlineStr">
        <is>
          <t>Abenteuer im Multiversum – Reise durchs All</t>
        </is>
      </c>
      <c r="D104" s="10" t="inlineStr">
        <is>
          <t>Bibliothek</t>
        </is>
      </c>
      <c r="E104" s="10" t="n">
        <v>1</v>
      </c>
      <c r="F104" s="10">
        <f>IFERROR(VLOOKUP(B104,Kartendaten!$A$5:$U$94,5,FALSE),"UNBEKANNT")</f>
        <v/>
      </c>
      <c r="G104" s="10">
        <f>IFERROR(VLOOKUP(B104,Kartendaten!$A$5:$U$94,2,FALSE),"UNBEKANNT")</f>
        <v/>
      </c>
      <c r="H104" s="10">
        <f>IFERROR(VLOOKUP(B104,Kartendaten!$A$5:$U$94,3,FALSE),"UNBEKANNT")</f>
        <v/>
      </c>
      <c r="I104" s="10" t="inlineStr">
        <is>
          <t>Fünffarbige Manaquelle; großer Legenden-/Götter-Finisher aus der Bibliothek</t>
        </is>
      </c>
      <c r="J104" s="10" t="inlineStr">
        <is>
          <t>Abenteuer im Multiversum · Insider „Abenteuer im Multiversum“ (Zeile 17, Kampagnen-Format)</t>
        </is>
      </c>
      <c r="K104" s="10" t="inlineStr">
        <is>
          <t>‚Abenteuer im Multiversum‘ (SL: Dani) – die Science-Fiction-/Space-One-Shots mit KORG, Dr. Boom, G.I.E.G., Jack, Claptron. The World Tree ist das Portal zwischen den Welten.</t>
        </is>
      </c>
      <c r="L104" s="10">
        <f>IFERROR(IF(AND(VLOOKUP(B104,Kartendaten!$A$5:$U$94,6,FALSE)="legal",VLOOKUP(B104,Kartendaten!$A$5:$U$94,19,FALSE)="Nein",VLOOKUP(B104,Kartendaten!$A$5:$U$94,20,FALSE)="Ja",VLOOKUP(B104,Kartendaten!$A$5:$U$94,21,FALSE)="Ja",OR(F104="Standardland",SUMIF($B$5:$B$104,B104,$E$5:$E$104)=1)),"OK","PRÜFEN"),"PRÜFEN")</f>
        <v/>
      </c>
      <c r="M104" s="10" t="inlineStr">
        <is>
          <t>https://scryfall.com/card/khm/275/the-world-tree?utm_source=api</t>
        </is>
      </c>
      <c r="N104" s="10" t="inlineStr">
        <is>
          <t>https://wuerfelwaechter.de/Kampagne/Details/7</t>
        </is>
      </c>
      <c r="O104" s="10">
        <f>IFERROR(VLOOKUP(B104,Kartendaten!$A$5:$U$94,4,FALSE),"UNBEKANNT")</f>
        <v/>
      </c>
      <c r="P104" s="10">
        <f>IF(ISNUMBER(SEARCH("Legendary",O104)),"Ja","Nein")</f>
        <v/>
      </c>
    </row>
  </sheetData>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6.6" customWidth="1" min="1" max="1"/>
    <col width="28.9" customWidth="1" min="2" max="2"/>
    <col width="35" customWidth="1" min="3" max="3"/>
    <col width="64.40000000000001" customWidth="1" min="4" max="4"/>
    <col width="37.8" customWidth="1" min="5" max="5"/>
    <col width="61.1" customWidth="1" min="6" max="6"/>
    <col width="40" customWidth="1" min="7" max="7"/>
    <col width="40" customWidth="1" min="8" max="8"/>
  </cols>
  <sheetData>
    <row r="1" ht="34.5" customHeight="1">
      <c r="A1" s="1" t="inlineStr">
        <is>
          <t>100 Designs · Figuren, Insider und Landschaften</t>
        </is>
      </c>
    </row>
    <row r="2" ht="28.5" customHeight="1">
      <c r="A2" s="2" t="inlineStr">
        <is>
          <t>Bildbriefings für die neue Gestaltung. Flavor ist kein Regeltext; die echte Karte bleibt maßgeblich.</t>
        </is>
      </c>
    </row>
    <row r="3" ht="9" customHeight="1"/>
    <row r="4" ht="30" customHeight="1">
      <c r="A4" s="7" t="inlineStr">
        <is>
          <t>Nr.</t>
        </is>
      </c>
      <c r="B4" s="7" t="inlineStr">
        <is>
          <t>Echte MTG-Karte</t>
        </is>
      </c>
      <c r="C4" s="7" t="inlineStr">
        <is>
          <t>Neuer Designname</t>
        </is>
      </c>
      <c r="D4" s="7" t="inlineStr">
        <is>
          <t>Konkretes Bildbriefing</t>
        </is>
      </c>
      <c r="E4" s="7" t="inlineStr">
        <is>
          <t>Flavor-Vorschlag</t>
        </is>
      </c>
      <c r="F4" s="7" t="inlineStr">
        <is>
          <t>Bewusste Adaption / Regelgrenze</t>
        </is>
      </c>
      <c r="G4" s="7" t="inlineStr">
        <is>
          <t>Bezug / Beleg</t>
        </is>
      </c>
      <c r="H4" s="7" t="inlineStr">
        <is>
          <t>Bildreferenz / URL</t>
        </is>
      </c>
    </row>
    <row r="5" ht="96" customHeight="1">
      <c r="A5" s="8" t="n">
        <v>1</v>
      </c>
      <c r="B5" s="8" t="inlineStr">
        <is>
          <t>Esika, God of the Tree</t>
        </is>
      </c>
      <c r="C5" s="9" t="inlineStr">
        <is>
          <t>WürfelWächter · Wächter am Portal aller Geschichten</t>
        </is>
      </c>
      <c r="D5" s="8" t="inlineStr">
        <is>
          <t>Vorderseite: das Maskottchen exakt nach Logo – geschlossener blau-silberner Helm, WW-Emblem, wachsam vor einem leuchtenden fünffarbigen Torbogen; die Silhouetten der Kampagnen-Helden stehen ruhig neben ihm, alle in Bereitschaft. Rückseite (The Prismatic Bridge): nur der Torbogen als Regenbogen-Portal über einem aufgeschlagenen Logbuch, aus dem gerade eine Heldengestalt tritt.</t>
        </is>
      </c>
      <c r="E5" s="8" t="inlineStr">
        <is>
          <t>Der Wächter senkt die Wache nie – und hinter ihm öffnet sich das Portal.</t>
        </is>
      </c>
      <c r="F5" s="8" t="inlineStr">
        <is>
          <t>Modale Doppelkarte, unverändert (God // Legendary Enchantment). Vorderseite: Wachsamkeit und '{T}: ein Mana beliebiger Farbe' für andere legendäre Kreaturen – gedruckter Text, keine Würfelregel. Rückseite: pro Aufwertung eine Kreatur/Planeswalker aus der Bibliothek ins Spiel, Rest nach unten – gedruckter Text. Aus der Kommandozone ist immer nur eine Seite gleichzeitig im Spiel.</t>
        </is>
      </c>
      <c r="G5" s="8" t="inlineStr">
        <is>
          <t>WürfelWächter · Maskottchen / Commander</t>
        </is>
      </c>
      <c r="H5" s="8" t="inlineStr">
        <is>
          <t>https://wuerfelwaechter.de/images/WuerfelWaechter_bearbeitet.webp</t>
        </is>
      </c>
    </row>
    <row r="6" ht="96" customHeight="1">
      <c r="A6" s="10" t="n">
        <v>2</v>
      </c>
      <c r="B6" s="10" t="inlineStr">
        <is>
          <t>Aurelia, the Warleader</t>
        </is>
      </c>
      <c r="C6" s="11" t="inlineStr">
        <is>
          <t>Jonvus Sonnenzorn-ChewChew, führt den Bund</t>
        </is>
      </c>
      <c r="D6" s="10" t="inlineStr">
        <is>
          <t>Jonvus in grün-silberner Rüstung mit der Drachenlanze, im Sturzflug an der Spitze der Octo’Talis-Formation; hinter ihm richtet sich die Gruppe zum zweiten Angriff auf. Die Ascheschrift seines verbrannten Pakts weht als Schweif hinter ihm.</t>
        </is>
      </c>
      <c r="E6" s="10" t="inlineStr">
        <is>
          <t>Hingabe ist kein Rückzug. Wir gehen voran.</t>
        </is>
      </c>
      <c r="F6" s="10" t="inlineStr">
        <is>
          <t>Legendary Creature — Angel Warrior bleibt unverändert. Beim ersten Angriff jede Runde: enttappe die angreifenden Kreaturen und es folgt eine zusätzliche Kampfphase – gedruckter Text, kein Schwur-Zusatz, keine Aura.</t>
        </is>
      </c>
      <c r="G6" s="10" t="inlineStr">
        <is>
          <t>Die Legende des Rubindrachen · Jonas</t>
        </is>
      </c>
      <c r="H6" s="10" t="inlineStr">
        <is>
          <t>https://wuerfelwaechter.de/images/Charakter/21_Jonvus.webp</t>
        </is>
      </c>
    </row>
    <row r="7" ht="96" customHeight="1">
      <c r="A7" s="8" t="n">
        <v>3</v>
      </c>
      <c r="B7" s="8" t="inlineStr">
        <is>
          <t>Selvala, Explorer Returned</t>
        </is>
      </c>
      <c r="C7" s="9" t="inlineStr">
        <is>
          <t>Vorian Flammenzorn, zurück unter Sternen</t>
        </is>
      </c>
      <c r="D7" s="8" t="inlineStr">
        <is>
          <t>Vorian als Eladrin mit rotem Haar und Blattgewand, die Ilithkar-Schädelmaske am Gürtel; über ihm ein Sternbild-Zirkel, dessen Linien in Manafunken zerfallen, die an alle vier Himmelsrichtungen gehen.</t>
        </is>
      </c>
      <c r="E7" s="8" t="inlineStr">
        <is>
          <t>Wer aus dem Dienst Asmodeus’ zurückkehrt, teilt das Licht.</t>
        </is>
      </c>
      <c r="F7" s="8" t="inlineStr">
        <is>
          <t>Elf Scout bleibt. Parley wird von JEDEM Spieler mitentschieden; die zwei Lebenspunkte und die Karte für die Gegner sind Teil des echten Textes und werden nicht weggelassen.</t>
        </is>
      </c>
      <c r="G7" s="8" t="inlineStr">
        <is>
          <t>Die Legende des Rubindrachen · Kevin</t>
        </is>
      </c>
      <c r="H7" s="8" t="inlineStr">
        <is>
          <t>https://wuerfelwaechter.de/images/Charakter/58_Vorian.webp</t>
        </is>
      </c>
    </row>
    <row r="8" ht="96" customHeight="1">
      <c r="A8" s="10" t="n">
        <v>4</v>
      </c>
      <c r="B8" s="10" t="inlineStr">
        <is>
          <t>Myrel, Shield of Argive</t>
        </is>
      </c>
      <c r="C8" s="11" t="inlineStr">
        <is>
          <t>Hemish, Bannerträger Octo’Talis’</t>
        </is>
      </c>
      <c r="D8" s="10" t="inlineStr">
        <is>
          <t>Hemish als Ork nach Porträt, das Octo’Talis-Banner im Sturm; aus dem Bannerschatten treten schemenhafte Soldaten-Spielsteine. Schützender Lichtwall vor der Gruppe.</t>
        </is>
      </c>
      <c r="E8" s="10" t="inlineStr">
        <is>
          <t>Wir schaffen das, immerhin sind wir Octotalis.</t>
        </is>
      </c>
      <c r="F8" s="10" t="inlineStr">
        <is>
          <t>Human Soldier statt Ork-Bannerträger. Die Sperre gilt erst ab deinem zweiten Zug und nur während deines Kampfes; keine dauerhafte Stax-Regel.</t>
        </is>
      </c>
      <c r="G8" s="10" t="inlineStr">
        <is>
          <t>Die Legende des Rubindrachen · Jan</t>
        </is>
      </c>
      <c r="H8" s="10" t="inlineStr">
        <is>
          <t>https://wuerfelwaechter.de/images/Charakter/36_Hemish.webp</t>
        </is>
      </c>
    </row>
    <row r="9" ht="96" customHeight="1">
      <c r="A9" s="8" t="n">
        <v>5</v>
      </c>
      <c r="B9" s="8" t="inlineStr">
        <is>
          <t>Ranar the Ever-Watchful</t>
        </is>
      </c>
      <c r="C9" s="9" t="inlineStr">
        <is>
          <t>Susi Lichtschwur, mit leichtem Schritt</t>
        </is>
      </c>
      <c r="D9" s="8" t="inlineStr">
        <is>
          <t>Susi nach dunklem Porträt, mit leichtem Schritt an einem fremden Zauberbuch vorbei; ein zweites, halb durchscheinendes Abbild von ihr tritt gerade aus dem Nichts zurück ins Bild.</t>
        </is>
      </c>
      <c r="E9" s="8" t="inlineStr">
        <is>
          <t>Hey du da! Ich bin Susi und wir sind Octo Talis.</t>
        </is>
      </c>
      <c r="F9" s="8" t="inlineStr">
        <is>
          <t>Spirit Warrior bleibt. 'Foretell / Ausblenden' und die Geist-Spielsteine sind der echte Kartentext; kein Diebstahl fremder Karten, keine Vampir-Regeln.</t>
        </is>
      </c>
      <c r="G9" s="8" t="inlineStr">
        <is>
          <t>Die Legende des Rubindrachen · Janna</t>
        </is>
      </c>
      <c r="H9" s="8" t="inlineStr">
        <is>
          <t>https://wuerfelwaechter.de/images/Charakter/70_Susi.webp</t>
        </is>
      </c>
    </row>
    <row r="10" ht="96" customHeight="1">
      <c r="A10" s="10" t="n">
        <v>6</v>
      </c>
      <c r="B10" s="10" t="inlineStr">
        <is>
          <t>Arahbo, Roar of the World</t>
        </is>
      </c>
      <c r="C10" s="11" t="inlineStr">
        <is>
          <t>Damon Driftwood, Stärke schützt</t>
        </is>
      </c>
      <c r="D10" s="10" t="inlineStr">
        <is>
          <t>Weißmähniger Leonin nach Porträt im Schneesturm, schützend über der kleinen Cleemoe; ein löwenförmiger Lichtumriss legt sich wie ein Schild um beide.</t>
        </is>
      </c>
      <c r="E10" s="10" t="inlineStr">
        <is>
          <t>Werde stärker. Nicht härter. Stärke schützt. Härte bricht.</t>
        </is>
      </c>
      <c r="F10" s="10" t="inlineStr">
        <is>
          <t>Cat Avatar bleibt. Der 'Eminence'-Bonus wirkt schon aus der Kommandozone – das ist der gedruckte Text, keine neue Fähigkeit. Nur eine Katze pro Kampf.</t>
        </is>
      </c>
      <c r="G10" s="10" t="inlineStr">
        <is>
          <t>Icewind Dale – Rime of the Frostmaiden · Jonas</t>
        </is>
      </c>
      <c r="H10" s="10" t="inlineStr">
        <is>
          <t>https://wuerfelwaechter.de/images/Charakter/28_Damon_639202705446649369.webp</t>
        </is>
      </c>
    </row>
    <row r="11" ht="96" customHeight="1">
      <c r="A11" s="8" t="n">
        <v>7</v>
      </c>
      <c r="B11" s="8" t="inlineStr">
        <is>
          <t>Kardur, Doomscourge</t>
        </is>
      </c>
      <c r="C11" s="9" t="inlineStr">
        <is>
          <t>Mumpfi Nebelhauer, Schuldner der Phaerimm</t>
        </is>
      </c>
      <c r="D11" s="8" t="inlineStr">
        <is>
          <t>Nilpferd-Offizier mit zwei Pistolen auf einer treibenden Eisscholle; das verbotene Phaerimm-Buch schwebt offen neben ihm und schickt dünne Fäden zu den Silhouetten seiner alten Gefährten, die sich bereits gegeneinander wenden.</t>
        </is>
      </c>
      <c r="E11" s="8" t="inlineStr">
        <is>
          <t>Jeden Kupfer zurückgezahlt. Und trotzdem alle gegen mich aufgebracht.</t>
        </is>
      </c>
      <c r="F11" s="8" t="inlineStr">
        <is>
          <t>Legendary Creature — Demon Berserker bleibt der Regeltyp. ETB: jeder Gegner opfert eine Kreatur. Danach: greift eine Kreatur an, die ein Gegner kontrolliert, verliert dieser Spieler 1 Leben – gedruckter Text, kein wählbarer Sabotage-Effekt.</t>
        </is>
      </c>
      <c r="G11" s="8" t="inlineStr">
        <is>
          <t>Icewind Dale – Rime of the Frostmaiden · Jonas</t>
        </is>
      </c>
      <c r="H11" s="8" t="inlineStr">
        <is>
          <t>https://wuerfelwaechter.de/images/Charakter/29_Nebelhauer_639241235686099760.webp</t>
        </is>
      </c>
    </row>
    <row r="12" ht="96" customHeight="1">
      <c r="A12" s="10" t="n">
        <v>8</v>
      </c>
      <c r="B12" s="10" t="inlineStr">
        <is>
          <t>Giada, Font of Hope</t>
        </is>
      </c>
      <c r="C12" s="11" t="inlineStr">
        <is>
          <t>Cleemoe Driftwood, Hoffnung im Frost</t>
        </is>
      </c>
      <c r="D12" s="10" t="inlineStr">
        <is>
          <t>Cleemoe mit dunklen Hörnern und goldener Rüstung nach Porträt; sie singt, und aus dem Atem werden warme Lichtpartikel, die sich als Marken auf die Gefährten legen.</t>
        </is>
      </c>
      <c r="E12" s="10" t="inlineStr">
        <is>
          <t>Jedes Wesen hat Hoffnung verdient.</t>
        </is>
      </c>
      <c r="F12" s="10" t="inlineStr">
        <is>
          <t>Angel statt Tiefling-Paladin. 'Engel'-Bezüge im Text bleiben – die Marke geht beim Eintritt an eine andere legendäre oder eine Engelskreatur, wie gedruckt. Keine Paladin-Aura.</t>
        </is>
      </c>
      <c r="G12" s="10" t="inlineStr">
        <is>
          <t>Icewind Dale – Rime of the Frostmaiden · Janna</t>
        </is>
      </c>
      <c r="H12" s="10" t="inlineStr">
        <is>
          <t>https://wuerfelwaechter.de/images/Charakter/72_Klee.webp</t>
        </is>
      </c>
    </row>
    <row r="13" ht="96" customHeight="1">
      <c r="A13" s="8" t="n">
        <v>9</v>
      </c>
      <c r="B13" s="8" t="inlineStr">
        <is>
          <t>Linden, the Steadfast Queen</t>
        </is>
      </c>
      <c r="C13" s="9" t="inlineStr">
        <is>
          <t>Lichtträger Duvek, Lathanders Beistand</t>
        </is>
      </c>
      <c r="D13" s="8" t="inlineStr">
        <is>
          <t>Duvek nach Porträt, kahlköpfig, in schlichtem Gewand mit Sonnensymbol; er hebt die Hand und ein sanftes Morgenlicht (Lathander) fällt auf die vorrückende Gruppe.</t>
        </is>
      </c>
      <c r="E13" s="8" t="inlineStr">
        <is>
          <t>Icewind Dale braucht Hilfe – also bin ich hier.</t>
        </is>
      </c>
      <c r="F13" s="8" t="inlineStr">
        <is>
          <t>Human Noble bleibt. Lebensgewinn nur, wenn eine weiße Kreatur angreift – gedruckter Text, keine Kleriker-Domäne, kein Massenheilen.</t>
        </is>
      </c>
      <c r="G13" s="8" t="inlineStr">
        <is>
          <t>Icewind Dale – Rime of the Frostmaiden · Hendrik</t>
        </is>
      </c>
      <c r="H13" s="8" t="inlineStr">
        <is>
          <t>https://wuerfelwaechter.de/images/Charakter/55_Duvek.webp</t>
        </is>
      </c>
    </row>
    <row r="14" ht="96" customHeight="1">
      <c r="A14" s="10" t="n">
        <v>10</v>
      </c>
      <c r="B14" s="10" t="inlineStr">
        <is>
          <t>Svyelun of Sea and Sky</t>
        </is>
      </c>
      <c r="C14" s="11" t="inlineStr">
        <is>
          <t>Neriton, Geduld der Tiefe</t>
        </is>
      </c>
      <c r="D14" s="10" t="inlineStr">
        <is>
          <t>Neriton nach blauhäutigem Porträt auf schwarzem Eis; um ihn eine ruhige, kreisende Wasserwand, die erst beim Ausfall zur Strömung wird. Gischt und Ruhe zugleich.</t>
        </is>
      </c>
      <c r="E14" s="10" t="inlineStr">
        <is>
          <t>Tiefe ist Geduld. Strömung ist Kraft.</t>
        </is>
      </c>
      <c r="F14" s="10" t="inlineStr">
        <is>
          <t>Merfolk God bleibt. Unzerstörbarkeit und Unblockbarkeit gelten NUR, solange du einen weiteren Merfolk kontrollierst – gedruckte Bedingung, keine Mönchs-Sonderregeln.</t>
        </is>
      </c>
      <c r="G14" s="10" t="inlineStr">
        <is>
          <t>Icewind Dale – Rime of the Frostmaiden · Sebastian</t>
        </is>
      </c>
      <c r="H14" s="10" t="inlineStr">
        <is>
          <t>https://wuerfelwaechter.de/images/Charakter/33_Neriton.webp</t>
        </is>
      </c>
    </row>
    <row r="15" ht="96" customHeight="1">
      <c r="A15" s="8" t="n">
        <v>11</v>
      </c>
      <c r="B15" s="8" t="inlineStr">
        <is>
          <t>Elenda, the Dusk Rose</t>
        </is>
      </c>
      <c r="C15" s="9" t="inlineStr">
        <is>
          <t>Sharalaq – „Ich bin euer Schild!“</t>
        </is>
      </c>
      <c r="D15" s="8" t="inlineStr">
        <is>
          <t>Shara vor der Gruppe, der eigene Schatten zu einem großen Schild geformt; um ihn her lösen sich bereits einzelne Schattenfetzen, die die Umrisse künftiger Verbündeter andeuten.</t>
        </is>
      </c>
      <c r="E15" s="8" t="inlineStr">
        <is>
          <t>Ich bin euer Schild! … und wenn ich falle, bin ich viele.</t>
        </is>
      </c>
      <c r="F15" s="8" t="inlineStr">
        <is>
          <t>Legendary Creature — Vampire Cleric bleibt unverändert. Jeder Kreaturentod (auch gegnerisch) legt eine +1/+1-Marke auf Elenda; stirbt sie, erzeugst du X 1/1-Vampire mit Lebensverknüpfung (X = ihre Stärke) – gedruckter Text. Kein Echo-Knight-, kein Erzfee-Text.</t>
        </is>
      </c>
      <c r="G15" s="8" t="inlineStr">
        <is>
          <t>Sturm, Staub und Schatten · Dani</t>
        </is>
      </c>
      <c r="H15" s="8" t="inlineStr">
        <is>
          <t>https://wuerfelwaechter.de/images/Charakter/24_Shara_639243807374018146.webp</t>
        </is>
      </c>
    </row>
    <row r="16" ht="96" customHeight="1">
      <c r="A16" s="10" t="n">
        <v>12</v>
      </c>
      <c r="B16" s="10" t="inlineStr">
        <is>
          <t>Talrand, Sky Summoner</t>
        </is>
      </c>
      <c r="C16" s="11" t="inlineStr">
        <is>
          <t>Quill, Hüter der verlorenen Seelen</t>
        </is>
      </c>
      <c r="D16" s="10" t="inlineStr">
        <is>
          <t>Quill als kleiner Gnom über einem aufgeschlagenen Foliant; aus den Seiten steigen blasse, drachenförmige Seelenlichter auf und kreisen schützend um die Gruppe.</t>
        </is>
      </c>
      <c r="E16" s="10" t="inlineStr">
        <is>
          <t>Die Welt bietet Geheimnisse – und jedes ruft etwas herbei.</t>
        </is>
      </c>
      <c r="F16" s="10" t="inlineStr">
        <is>
          <t>Legendary Creature — Merfolk Wizard bleibt der Regeltyp. Wann immer du einen Spontanzauber oder eine Hexerei wirkst, erzeuge einen 2/2 blauen Drake-Spielstein mit Flug – gedruckter Text. Keine Seelen-Sammel-Mechanik als Regel.</t>
        </is>
      </c>
      <c r="G16" s="10" t="inlineStr">
        <is>
          <t>Sturm, Staub und Schatten · Jonas</t>
        </is>
      </c>
      <c r="H16" s="10" t="inlineStr">
        <is>
          <t>https://wuerfelwaechter.de/images/Charakter/26_Quill_639241218056167554.webp</t>
        </is>
      </c>
    </row>
    <row r="17" ht="96" customHeight="1">
      <c r="A17" s="8" t="n">
        <v>13</v>
      </c>
      <c r="B17" s="8" t="inlineStr">
        <is>
          <t>Yuriko, the Tiger's Shadow</t>
        </is>
      </c>
      <c r="C17" s="9" t="inlineStr">
        <is>
          <t>Drayven Shadebreaker, eigene Entscheidungen</t>
        </is>
      </c>
      <c r="D17" s="8" t="inlineStr">
        <is>
          <t>Drayven nach violett-dunklem Porträt mit zwei Klingen; er tritt aus dem Schatten eines Verbündeten hervor, im Hintergrund die Silhouette der Unterwelt, aus der er floh.</t>
        </is>
      </c>
      <c r="E17" s="8" t="inlineStr">
        <is>
          <t>Ich entscheide selbst, wem ich in den Rücken falle.</t>
        </is>
      </c>
      <c r="F17" s="8" t="inlineStr">
        <is>
          <t>Human Ninja bleibt. Ninjutsu tauscht nur mit EIGENEN unblockierten Angreifern; der Schaden entspricht dem Manawert der aufgedeckten Karte – gedruckter Text.</t>
        </is>
      </c>
      <c r="G17" s="8" t="inlineStr">
        <is>
          <t>Sturm, Staub und Schatten · Pascal</t>
        </is>
      </c>
      <c r="H17" s="8" t="inlineStr">
        <is>
          <t>https://wuerfelwaechter.de/images/Charakter/66_Drayven.webp</t>
        </is>
      </c>
    </row>
    <row r="18" ht="96" customHeight="1">
      <c r="A18" s="10" t="n">
        <v>14</v>
      </c>
      <c r="B18" s="10" t="inlineStr">
        <is>
          <t>Tajic, Legion's Edge</t>
        </is>
      </c>
      <c r="C18" s="11" t="inlineStr">
        <is>
          <t>Brutus, Diener des Gleichgewichts</t>
        </is>
      </c>
      <c r="D18" s="10" t="inlineStr">
        <is>
          <t>Brutus als massiver Ork nach Porträt; er hält eine violette Klinge waagerecht wie eine Waage zwischen zwei Lichtquellen (Ordnung und Chaos).</t>
        </is>
      </c>
      <c r="E18" s="10" t="inlineStr">
        <is>
          <t>Ich kämpfe nicht, um zu zerstören, sondern um zu bewahren.</t>
        </is>
      </c>
      <c r="F18" s="10" t="inlineStr">
        <is>
          <t>Human Soldier statt Ork-Kleriker. Der Schutz gilt nur gegen NICHTKAMPFSCHADEN und nur für angreifende Kreaturen, die du kontrollierst – wie gedruckt.</t>
        </is>
      </c>
      <c r="G18" s="10" t="inlineStr">
        <is>
          <t>Sturm, Staub und Schatten · Kevin</t>
        </is>
      </c>
      <c r="H18" s="10" t="inlineStr">
        <is>
          <t>https://wuerfelwaechter.de/images/Charakter/59_Brutus.webp</t>
        </is>
      </c>
    </row>
    <row r="19" ht="96" customHeight="1">
      <c r="A19" s="8" t="n">
        <v>15</v>
      </c>
      <c r="B19" s="8" t="inlineStr">
        <is>
          <t>Halvar, God of Battle</t>
        </is>
      </c>
      <c r="C19" s="9" t="inlineStr">
        <is>
          <t>Bucky – und Maquha, das sich erinnert</t>
        </is>
      </c>
      <c r="D19" s="8" t="inlineStr">
        <is>
          <t>Vorderseite: Bucky nach bärtigem Porträt mit der schwarzen Obsidian-Keule Maquha, dahinter verschwommene Ahnen-Silhouetten. Rückseite (Sword of the Realms): nur die Keule Maquha, in Stein und Nacht.</t>
        </is>
      </c>
      <c r="E19" s="8" t="inlineStr">
        <is>
          <t>Eine Waffe erinnert sich, wenn ihr Träger es nicht kann.</t>
        </is>
      </c>
      <c r="F19" s="8" t="inlineStr">
        <is>
          <t>Doppelseitige Karte bleibt unverändert (God // Equipment). Die Ahnen sind Bildsprache, keine zusätzlichen Spirit-Spielsteine. Kein Amnesie-Kartentext.</t>
        </is>
      </c>
      <c r="G19" s="8" t="inlineStr">
        <is>
          <t>Dungeons of Drakkenheim · Jonas</t>
        </is>
      </c>
      <c r="H19" s="8" t="inlineStr">
        <is>
          <t>https://wuerfelwaechter.de/images/Charakter/27_Bucky.webp</t>
        </is>
      </c>
    </row>
    <row r="20" ht="96" customHeight="1">
      <c r="A20" s="10" t="n">
        <v>16</v>
      </c>
      <c r="B20" s="10" t="inlineStr">
        <is>
          <t>Wrenn and Seven</t>
        </is>
      </c>
      <c r="C20" s="11" t="inlineStr">
        <is>
          <t>Keya Goldschimmer, Wurzeln der Hoffnung</t>
        </is>
      </c>
      <c r="D20" s="10" t="inlineStr">
        <is>
          <t>Keya nach Porträt zwischen überwucherten Ruinen Drakkenheims; zwei grüne Wurzelbänder wachsen aus dem Boden auf ihren Zuruf, eines greift nach einem vergrabenen Wappen (der Vater).</t>
        </is>
      </c>
      <c r="E20" s="10" t="inlineStr">
        <is>
          <t>So lange wir nicht aufhören zu suchen, ist nichts wirklich verloren.</t>
        </is>
      </c>
      <c r="F20" s="10" t="inlineStr">
        <is>
          <t>Planeswalker — Wrenn bleibt der Regeltyp und die Karte ist nicht als Kreatur zu behandeln. Der 7/7-Treefolk ist ein Spielstein aus der -3-Fähigkeit; kein Druiden-Kartentext.</t>
        </is>
      </c>
      <c r="G20" s="10" t="inlineStr">
        <is>
          <t>Dungeons of Drakkenheim · Sabrina</t>
        </is>
      </c>
      <c r="H20" s="10" t="inlineStr">
        <is>
          <t>https://wuerfelwaechter.de/images/Charakter/76_Keya_639171426689909434.webp</t>
        </is>
      </c>
    </row>
    <row r="21" ht="96" customHeight="1">
      <c r="A21" s="8" t="n">
        <v>17</v>
      </c>
      <c r="B21" s="8" t="inlineStr">
        <is>
          <t>Serra Paragon</t>
        </is>
      </c>
      <c r="C21" s="9" t="inlineStr">
        <is>
          <t>Alaric Thorne, verborgenes Licht</t>
        </is>
      </c>
      <c r="D21" s="8" t="inlineStr">
        <is>
          <t>Alaric mit kurzem Bart und schwarzem Mantel, ein kleines celestisches Licht in der Hand; hinter ihm heben sich schemenhaft gefallene Verbündete und ein zerbrochenes Land wieder aus dem Boden.</t>
        </is>
      </c>
      <c r="E21" s="8" t="inlineStr">
        <is>
          <t>Eine Berufung trägt man mit Stolz – und man lässt niemanden zurück.</t>
        </is>
      </c>
      <c r="F21" s="8" t="inlineStr">
        <is>
          <t>Bewusst nichtlegendär (Creature — Angel). Einmal pro Zug darfst du ein Land oder eine bleibende Karte mit Manawert 3 oder weniger aus deinem Friedhof spielen; solche Permanente werden bei Verlassen des Spiels exiliert – gedruckter Text. Zaehlt nicht fuer Esikas Farben/Vigilance.</t>
        </is>
      </c>
      <c r="G21" s="8" t="inlineStr">
        <is>
          <t>Dungeons of Drakkenheim · Sebastian</t>
        </is>
      </c>
      <c r="H21" s="8" t="inlineStr">
        <is>
          <t>https://wuerfelwaechter.de/images/Charakter/32_Alaric_639171436036115180.webp</t>
        </is>
      </c>
    </row>
    <row r="22" ht="96" customHeight="1">
      <c r="A22" s="10" t="n">
        <v>18</v>
      </c>
      <c r="B22" s="10" t="inlineStr">
        <is>
          <t>Adeline, Resplendent Cathar</t>
        </is>
      </c>
      <c r="C22" s="11" t="inlineStr">
        <is>
          <t>Juna von Korn, Ehre lädt nach</t>
        </is>
      </c>
      <c r="D22" s="10" t="inlineStr">
        <is>
          <t>Juna mit Brille und adligem Reisekleid nach Porträt; beim Vorrücken formieren sich hinter ihr weiße Soldaten-Schemen, als lade sich ihre Schusslinie mit jedem Schritt nach.</t>
        </is>
      </c>
      <c r="E22" s="10" t="inlineStr">
        <is>
          <t>Blut mag binden, doch der wahre Bund liegt in der Ehre.</t>
        </is>
      </c>
      <c r="F22" s="10" t="inlineStr">
        <is>
          <t>Human Knight bleibt. Die Menschen-Spielsteine entstehen beim ANGRIFF, je Gegner einer; Adelines wechselnde Stärke ist gedruckter Text, keine Gunslinger-Regel.</t>
        </is>
      </c>
      <c r="G22" s="10" t="inlineStr">
        <is>
          <t>Dungeons of Drakkenheim · Janna</t>
        </is>
      </c>
      <c r="H22" s="10" t="inlineStr">
        <is>
          <t>https://wuerfelwaechter.de/images/Charakter/71_Juna1.webp</t>
        </is>
      </c>
    </row>
    <row r="23" ht="96" customHeight="1">
      <c r="A23" s="8" t="n">
        <v>19</v>
      </c>
      <c r="B23" s="8" t="inlineStr">
        <is>
          <t>Queen Marchesa</t>
        </is>
      </c>
      <c r="C23" s="9" t="inlineStr">
        <is>
          <t>Tasim und Balthasar, gebundener Wille</t>
        </is>
      </c>
      <c r="D23" s="8" t="inlineStr">
        <is>
          <t>Tasim nach aktuellem Porträt im schlichten Gewand; hinter ihm die riesige Schattensilhouette des Balors Balthasar, deren Hand dieselbe Geste macht wie seine.</t>
        </is>
      </c>
      <c r="E23" s="8" t="inlineStr">
        <is>
          <t>Gerechtigkeit. Rache. Wessen Stimme spricht?</t>
        </is>
      </c>
      <c r="F23" s="8" t="inlineStr">
        <is>
          <t>Human Assassin bleibt. Das Monarchen-Prinzip und die 1/1-Deathtouch-Assassinen sind gedruckter Text – keine 'Essenzträger'-Klasse, keine zweite Kartenhälfte.</t>
        </is>
      </c>
      <c r="G23" s="8" t="inlineStr">
        <is>
          <t>Die 5 Titanen von Primor - Akt Luminus · Jonas</t>
        </is>
      </c>
      <c r="H23" s="8" t="inlineStr">
        <is>
          <t>https://wuerfelwaechter.de/images/Charakter/84_Tasim_639206035367829916.webp</t>
        </is>
      </c>
    </row>
    <row r="24" ht="96" customHeight="1">
      <c r="A24" s="10" t="n">
        <v>20</v>
      </c>
      <c r="B24" s="10" t="inlineStr">
        <is>
          <t>Kraum, Ludevic's Opus</t>
        </is>
      </c>
      <c r="C24" s="11" t="inlineStr">
        <is>
          <t>Blaubeere, Wissen zwischen den Zeilen</t>
        </is>
      </c>
      <c r="D24" s="10" t="inlineStr">
        <is>
          <t>Blaubeere exakt nach Porträt: kleine grüne Echse mit großen Augen; um sie herum schweben Buchseiten, deren scheinbar belanglose Randnotizen golden aufleuchten.</t>
        </is>
      </c>
      <c r="E24" s="10" t="inlineStr">
        <is>
          <t>Wollen Blaubeerne?</t>
        </is>
      </c>
      <c r="F24" s="10" t="inlineStr">
        <is>
          <t>Zombie Horror bleibt der MTG-Typ (bewusste funktionale Zuordnung). Der Kartenzug ist an gegnerische Mehrfachzauber gebunden – gedruckter Text, keine Barden- oder Erwachen-Mechanik.</t>
        </is>
      </c>
      <c r="G24" s="10" t="inlineStr">
        <is>
          <t>Die 5 Titanen von Primor - Akt Luminus · Janna</t>
        </is>
      </c>
      <c r="H24" s="10" t="inlineStr">
        <is>
          <t>https://wuerfelwaechter.de/images/Charakter/85_Blume_639190901077083504.webp</t>
        </is>
      </c>
    </row>
    <row r="25" ht="96" customHeight="1">
      <c r="A25" s="8" t="n">
        <v>21</v>
      </c>
      <c r="B25" s="8" t="inlineStr">
        <is>
          <t>Toxrill, the Corrosive</t>
        </is>
      </c>
      <c r="C25" s="9" t="inlineStr">
        <is>
          <t>Athemus Thalor, Aurelius’ Vermächtnis</t>
        </is>
      </c>
      <c r="D25" s="8" t="inlineStr">
        <is>
          <t>Athemus nach düsterem Porträt; ein leerer Platz in einem Lichtkreis (der geopferte Aurelius), aus dem Boden kriecht eine dunkle, zersetzende Substanz auf die gegnerischen Reihen zu.</t>
        </is>
      </c>
      <c r="E25" s="8" t="inlineStr">
        <is>
          <t>Jetzt liegt es an mir, seinem Opfer einen Sinn zu geben.</t>
        </is>
      </c>
      <c r="F25" s="8" t="inlineStr">
        <is>
          <t>Slug Horror bleibt. Der Effekt schwächt in jedem deiner End-/Aufwertungsschritte gegnerische Kreaturen und erzeugt Schleim-Spielsteine – gedruckter Text, keine Wiederbelebungs-Regel.</t>
        </is>
      </c>
      <c r="G25" s="8" t="inlineStr">
        <is>
          <t>Die 5 Titanen von Primor - Akt Luminus · Kevin</t>
        </is>
      </c>
      <c r="H25" s="8" t="inlineStr">
        <is>
          <t>https://wuerfelwaechter.de/images/Charakter/87_Athemus_639208549720901728.webp</t>
        </is>
      </c>
    </row>
    <row r="26" ht="96" customHeight="1">
      <c r="A26" s="10" t="n">
        <v>22</v>
      </c>
      <c r="B26" s="10" t="inlineStr">
        <is>
          <t>Nemata, Primeval Warden</t>
        </is>
      </c>
      <c r="C26" s="11" t="inlineStr">
        <is>
          <t>Ichne, Freund des verlorenen Waldes</t>
        </is>
      </c>
      <c r="D26" s="10" t="inlineStr">
        <is>
          <t>Ichne nach Holzgesicht-Porträt, Birkenrinde und Blaubeerzweige; er zieht den leeren Panzer seines toten Freundes Ruckus hinter sich her, aus den Fußspuren sprießen kleine Saprolinge.</t>
        </is>
      </c>
      <c r="E26" s="10" t="inlineStr">
        <is>
          <t>Ich bin kein Baum. Ich bin ein Ent. Aber viele Bäume waren meine Freunde.</t>
        </is>
      </c>
      <c r="F26" s="10" t="inlineStr">
        <is>
          <t>Treefolk bleibt. Die Saprolinge und der Opfer-für-Marken-Effekt sind gedruckter Text; kein 'Jahresanker'-Kartentext, kein Barbaren-Rage.</t>
        </is>
      </c>
      <c r="G26" s="10" t="inlineStr">
        <is>
          <t>Die 5 Titanen von Primor - Akt Luminus · Jan</t>
        </is>
      </c>
      <c r="H26" s="10" t="inlineStr">
        <is>
          <t>https://wuerfelwaechter.de/images/Charakter/86_Freund_639213847408459815.webp</t>
        </is>
      </c>
    </row>
    <row r="27" ht="96" customHeight="1">
      <c r="A27" s="8" t="n">
        <v>23</v>
      </c>
      <c r="B27" s="8" t="inlineStr">
        <is>
          <t>Toralf, God of Fury</t>
        </is>
      </c>
      <c r="C27" s="9" t="inlineStr">
        <is>
          <t>Boindil Frostzorn, Zorn Octo’Talis’</t>
        </is>
      </c>
      <c r="D27" s="8" t="inlineStr">
        <is>
          <t>Vorderseite: Boindil als donnernder Halbgott an Deck einer Schmiede-Barke, jeder Hammerschlag entlädt sich als Blitz. Rückseite (Toralf's Hammer): nur der glühende Schmiedehammer, aus dem ein Blitz in die Ferne fährt.</t>
        </is>
      </c>
      <c r="E27" s="8" t="inlineStr">
        <is>
          <t>Ganz beiläufig: Gegen einen silbernen Drachen im Armdrücken gewonnen.</t>
        </is>
      </c>
      <c r="F27" s="8" t="inlineStr">
        <is>
          <t>Modale Doppelkarte, unverändert (God // Legendary Equipment). Überschüssiger nichtkampfbezogener Schaden von deinen Quellen an eine Kreatur trifft eine weitere Kreatur/Spieler – gedruckter Text. Kein Magieschmied-Kartentext, keine Würfelregel.</t>
        </is>
      </c>
      <c r="G27" s="8" t="inlineStr">
        <is>
          <t>Die Legende des Rubindrachen · Patrick</t>
        </is>
      </c>
      <c r="H27" s="8" t="inlineStr">
        <is>
          <t>https://wuerfelwaechter.de/images/Charakter/1_Boindil.webp</t>
        </is>
      </c>
    </row>
    <row r="28" ht="96" customHeight="1">
      <c r="A28" s="10" t="n">
        <v>24</v>
      </c>
      <c r="B28" s="10" t="inlineStr">
        <is>
          <t>Heliod, Sun-Crowned</t>
        </is>
      </c>
      <c r="C28" s="11" t="inlineStr">
        <is>
          <t>Malvus Sonnenzorn-ChewChew, Ilmaters Gnade</t>
        </is>
      </c>
      <c r="D28" s="10" t="inlineStr">
        <is>
          <t>Malvus in goldener Rüstung, eine Sonnenkrone aus Heilenergie über ihm; von seinen Händen fließt Licht in mehrere Gefährten zugleich, die sichtbar kräftiger werden. Name 'Sun-Crowned' spielt auf den Nachnamen Sonnenzorn an.</t>
        </is>
      </c>
      <c r="E28" s="10" t="inlineStr">
        <is>
          <t>Ilmater sei mit euch. Und mit euch. Und mit euch auch.</t>
        </is>
      </c>
      <c r="F28" s="10" t="inlineStr">
        <is>
          <t>Legendary Enchantment Creature — God bleibt unveraendert, ist unzerstoerbar und (bei Verehrung Weiss unter 5) keine Kreatur. 'Wann immer du Leben gewinnst, lege eine +1/+1-Marke auf eine Ziel-Kreatur/Verzauberung' und '{1}{W}: eine andere Ziel-Kreatur erhaelt Lebensverknuepfung bis Zugende' - gedruckter Text. Keine Massen-Reanimation, keine Koch-Faehigkeit.</t>
        </is>
      </c>
      <c r="G28" s="10" t="inlineStr">
        <is>
          <t>Die Legende des Rubindrachen · Marvin</t>
        </is>
      </c>
      <c r="H28" s="10" t="inlineStr">
        <is>
          <t>https://wuerfelwaechter.de/images/Charakter/51_Malvus.webp</t>
        </is>
      </c>
    </row>
    <row r="29" ht="96" customHeight="1">
      <c r="A29" s="8" t="n">
        <v>25</v>
      </c>
      <c r="B29" s="8" t="inlineStr">
        <is>
          <t>Krenko, Mob Boss</t>
        </is>
      </c>
      <c r="C29" s="9" t="inlineStr">
        <is>
          <t>Scorch, der Gefährliche</t>
        </is>
      </c>
      <c r="D29" s="8" t="inlineStr">
        <is>
          <t>Scorch mit glühenden Augen auf einem Felsvorsprung der Vulkaninsel Feuerfels; er hebt die Klinge, und aus den Spalten klettern Dutzende kleiner Kobolde nach, alle mit demselben entschlossenen Blick.</t>
        </is>
      </c>
      <c r="E29" s="8" t="inlineStr">
        <is>
          <t>Octo’Talis ist meine neue Familie. Meine Rache wird kommen – und sie wird viele sein.</t>
        </is>
      </c>
      <c r="F29" s="8" t="inlineStr">
        <is>
          <t>Legendary Creature — Goblin bleibt der Regeltyp (D&amp;D-Kobolde = MTG-Goblins). '{T}: Erzeuge X 1/1 rote Goblin-Spielsteine, wobei X die Zahl der Goblins ist, die du kontrollierst' – gedruckter Text. Keine Psi-Krieger-Fähigkeit.</t>
        </is>
      </c>
      <c r="G29" s="8" t="inlineStr">
        <is>
          <t>Die Legende des Rubindrachen · Sebastian</t>
        </is>
      </c>
      <c r="H29" s="8" t="inlineStr">
        <is>
          <t>https://wuerfelwaechter.de/images/Charakter/34_Scorch.webp</t>
        </is>
      </c>
    </row>
    <row r="30" ht="96" customHeight="1">
      <c r="A30" s="10" t="n">
        <v>26</v>
      </c>
      <c r="B30" s="10" t="inlineStr">
        <is>
          <t>Xanathar, Guild Kingpin</t>
        </is>
      </c>
      <c r="C30" s="11" t="inlineStr">
        <is>
          <t>Verte, Meister der zweiten Wirklichkeit</t>
        </is>
      </c>
      <c r="D30" s="10" t="inlineStr">
        <is>
          <t>Verte als kleiner kapuzentragender Drachengeborener, über ihm schwebt riesig der Gazer, den er großzieht – ein Beholder, dessen Augenstiele die Gedanken der Gegner abtasten.</t>
        </is>
      </c>
      <c r="E30" s="10" t="inlineStr">
        <is>
          <t>Was, wenn ich dir sage, dass das gar nicht deine Karte ist?</t>
        </is>
      </c>
      <c r="F30" s="10" t="inlineStr">
        <is>
          <t>Legendary Creature — Beholder bleibt der Regeltyp. Während des Zuges jedes Gegners spielt dieser mit offener oberster Bibliothekskarte und kann sie nicht spielen; du darfst die obersten Karten der gegnerischen Bibliotheken spielen – gedruckter Text. Kein eigenständiger Illusions-Kartentext.</t>
        </is>
      </c>
      <c r="G30" s="10" t="inlineStr">
        <is>
          <t>Icewind Dale – Rime of the Frostmaiden · Patrick</t>
        </is>
      </c>
      <c r="H30" s="10" t="inlineStr">
        <is>
          <t>https://wuerfelwaechter.de/images/Charakter/30_Verte.webp</t>
        </is>
      </c>
    </row>
    <row r="31" ht="96" customHeight="1">
      <c r="A31" s="8" t="n">
        <v>27</v>
      </c>
      <c r="B31" s="8" t="inlineStr">
        <is>
          <t>Surrak Dragonclaw</t>
        </is>
      </c>
      <c r="C31" s="9" t="inlineStr">
        <is>
          <t>Ro-Khar Donnerfaust, vier Elemente</t>
        </is>
      </c>
      <c r="D31" s="8" t="inlineStr">
        <is>
          <t>Ro als blauweiße Goliath-Figur mit Stammesmustern, in einer wuchtigen Kampfhaltung; Wind, Wasser, Feuer und Erde brechen gleichzeitig aus ihren Fäusten. Im Hintergrund die Kontur des vom Stamm verehrten weißen Drachen.</t>
        </is>
      </c>
      <c r="E31" s="8" t="inlineStr">
        <is>
          <t>Man ist nur so stark wie sein nächster Gegner.</t>
        </is>
      </c>
      <c r="F31" s="8" t="inlineStr">
        <is>
          <t>Legendary Creature — Human Warrior bleibt der Regeltyp. Blitz; Kreaturenzauber, die du wirkst, können nicht gekontert werden; ETB: eine Kreatur ohne Trampelschaden erhält bis Zugende Trampelschaden – gedruckter Text. Keine vier frei erfundenen Element-Fähigkeiten.</t>
        </is>
      </c>
      <c r="G31" s="8" t="inlineStr">
        <is>
          <t>Icewind Dale – Rime of the Frostmaiden · Janna</t>
        </is>
      </c>
      <c r="H31" s="8" t="inlineStr">
        <is>
          <t>https://wuerfelwaechter.de/images/Charakter/73_Ro.webp</t>
        </is>
      </c>
    </row>
    <row r="32" ht="96" customHeight="1">
      <c r="A32" s="10" t="n">
        <v>28</v>
      </c>
      <c r="B32" s="10" t="inlineStr">
        <is>
          <t>Faramir, Steward of Gondor</t>
        </is>
      </c>
      <c r="C32" s="11" t="inlineStr">
        <is>
          <t>Happy, Zuflucht für Außenseiter</t>
        </is>
      </c>
      <c r="D32" s="10" t="inlineStr">
        <is>
          <t>Happy nach Hasenohren-Porträt mit reparierter Ukulele vor einer warmen Taverne im Schnee; an den Tischen sitzen Gestalten unterschiedlichster Völker – die Zuflucht für Außenseiter.</t>
        </is>
      </c>
      <c r="E32" s="10" t="inlineStr">
        <is>
          <t>Eine Melodie. Ein Platz am Feuer.</t>
        </is>
      </c>
      <c r="F32" s="10" t="inlineStr">
        <is>
          <t>Human Noble bleibt (funktionale Zuordnung). 'Monarch werden', Food und der Schutz vor Angriffen sind gedruckter Text. Kein Barden-Kartentext, keine Geister-Schule.</t>
        </is>
      </c>
      <c r="G32" s="10" t="inlineStr">
        <is>
          <t>Icewind Dale – Rime of the Frostmaiden · Jenny</t>
        </is>
      </c>
      <c r="H32" s="10" t="inlineStr">
        <is>
          <t>https://wuerfelwaechter.de/images/Charakter/52_Happy.webp</t>
        </is>
      </c>
    </row>
    <row r="33" ht="96" customHeight="1">
      <c r="A33" s="8" t="n">
        <v>29</v>
      </c>
      <c r="B33" s="8" t="inlineStr">
        <is>
          <t>Blasphemous Act</t>
        </is>
      </c>
      <c r="C33" s="9" t="inlineStr">
        <is>
          <t>Es bleibt spannend.</t>
        </is>
      </c>
      <c r="D33" s="8" t="inlineStr">
        <is>
          <t>Danis Silhouette hinter dem Spielleiterschirm; über dem Tisch eine anschwellende rote Druckwelle, die gleich das ganze Feld erfasst.</t>
        </is>
      </c>
      <c r="E33" s="8" t="inlineStr">
        <is>
          <t>Es bleibt spannend.</t>
        </is>
      </c>
      <c r="F33" s="8" t="inlineStr">
        <is>
          <t>Sorcery bleibt. 13 Schaden an JEDE Kreatur (auch deine); Kostenreduktion {1} je Kreatur – gedruckter Text.</t>
        </is>
      </c>
      <c r="G33" s="8" t="inlineStr">
        <is>
          <t>Dani · Dani (Spieler) / Insider „Bleibt spannend“</t>
        </is>
      </c>
      <c r="H33" s="8" t="inlineStr">
        <is>
          <t>https://wuerfelwaechter.de/images/Spieler/2_Dani_639174122170365852.webp</t>
        </is>
      </c>
    </row>
    <row r="34" ht="96" customHeight="1">
      <c r="A34" s="10" t="n">
        <v>30</v>
      </c>
      <c r="B34" s="10" t="inlineStr">
        <is>
          <t xml:space="preserve">Mystic Remora</t>
        </is>
      </c>
      <c r="C34" s="11" t="inlineStr">
        <is>
          <t xml:space="preserve">„Ich weiß …“</t>
        </is>
      </c>
      <c r="D34" s="10" t="inlineStr">
        <is>
          <t xml:space="preserve">Hendrik hinter dem Spielleiterschirm, wissendes Halblächeln, deckt mit der Hand eine Notiz ab. Über dem Schirm gläserne Remora-Schemen, die an den Manafäden der Gegner mitschwimmen und jede Bewegung mitlesen. WW-Petrol/Gold.</t>
        </is>
      </c>
      <c r="E34" s="10" t="inlineStr">
        <is>
          <t xml:space="preserve">„Ich weiß …“ – und mehr sagt er nicht.</t>
        </is>
      </c>
      <c r="F34" s="10" t="inlineStr">
        <is>
          <t xml:space="preserve">Enchantment bleibt unverändert. Kumulativer Upkeep {1}; ziehe eine Karte für jeden gegnerischen Nichtkreaturenzauber, außer der Gegner zahlt {4} – gedruckter Text, kein Zusatz.</t>
        </is>
      </c>
      <c r="G34" s="10" t="inlineStr">
        <is>
          <t xml:space="preserve">Kartenliste.xlsx · Insider „Ich weiß …“ (Hendrik)</t>
        </is>
      </c>
      <c r="H34" s="10" t="inlineStr">
        <is>
          <t xml:space="preserve">https://wuerfelwaechter.de/images/WuerfelWaechter_bearbeitet.webp</t>
        </is>
      </c>
    </row>
    <row r="35" ht="96" customHeight="1">
      <c r="A35" s="8" t="n">
        <v>31</v>
      </c>
      <c r="B35" s="8" t="inlineStr">
        <is>
          <t xml:space="preserve">Rancor</t>
        </is>
      </c>
      <c r="C35" s="9" t="inlineStr">
        <is>
          <t xml:space="preserve">„Stumpf ist Trumpf.“</t>
        </is>
      </c>
      <c r="D35" s="8" t="inlineStr">
        <is>
          <t xml:space="preserve">Eine schwere, stumpfe Steinkeule mit eingeritztem Würfel-Symbol, umzuckt von grüner Energie; im Hintergrund grinst Kevin und schiebt die größte Figur nach vorn. Daneben ein zertrümmerter, überkomplizierter Schlachtplan.</t>
        </is>
      </c>
      <c r="E35" s="8" t="inlineStr">
        <is>
          <t xml:space="preserve">„Stumpf ist Trumpf.“ Kommt sowieso zurück.</t>
        </is>
      </c>
      <c r="F35" s="8" t="inlineStr">
        <is>
          <t xml:space="preserve">Verzauberung — Aura bleibt. +2/+0 und Trampelschaden; wenn Rancor auf einen Friedhof gelegt wird, kehrt sie auf die Hand ihres Beherrschers zurück – gedruckter Text.</t>
        </is>
      </c>
      <c r="G35" s="8" t="inlineStr">
        <is>
          <t xml:space="preserve">Kartenliste.xlsx · Insider „Stumpf ist Trumpf.“ (Kevin)</t>
        </is>
      </c>
      <c r="H35" s="8" t="inlineStr">
        <is>
          <t xml:space="preserve">https://wuerfelwaechter.de/images/WuerfelWaechter_bearbeitet.webp</t>
        </is>
      </c>
    </row>
    <row r="36" ht="96" customHeight="1">
      <c r="A36" s="10" t="n">
        <v>32</v>
      </c>
      <c r="B36" s="10" t="inlineStr">
        <is>
          <t xml:space="preserve">Bloom Tender</t>
        </is>
      </c>
      <c r="C36" s="11" t="inlineStr">
        <is>
          <t xml:space="preserve">„Ja, sag ich ja.“</t>
        </is>
      </c>
      <c r="D36" s="10" t="inlineStr">
        <is>
          <t xml:space="preserve">Janna an ihrem Basteltisch voller selbstgegossener Würfel; sie nickt in die Runde, und aus fünf verschiedenfarbigen Würfeln fließt je eine Manaader in ihre Hand. Warm, freundlich.</t>
        </is>
      </c>
      <c r="E36" s="10" t="inlineStr">
        <is>
          <t xml:space="preserve">„Ja, sag ich ja.“ – zu jeder Farbe.</t>
        </is>
      </c>
      <c r="F36" s="10" t="inlineStr">
        <is>
          <t xml:space="preserve">Kreatur — Elf Druidin bleibt, als Proxy NICHT legendär. {T}: ein Mana für jede Farbe unter deinen bleibenden Karten – gedruckter Text.</t>
        </is>
      </c>
      <c r="G36" s="10" t="inlineStr">
        <is>
          <t xml:space="preserve">Kartenliste.xlsx · Insider „Ja, sag ich ja.“ (Janna)</t>
        </is>
      </c>
      <c r="H36" s="10" t="inlineStr">
        <is>
          <t xml:space="preserve">https://wuerfelwaechter.de/images/WuerfelWaechter_bearbeitet.webp</t>
        </is>
      </c>
    </row>
    <row r="37" ht="96" customHeight="1">
      <c r="A37" s="8" t="n">
        <v>33</v>
      </c>
      <c r="B37" s="8" t="inlineStr">
        <is>
          <t xml:space="preserve">Kodama's Reach</t>
        </is>
      </c>
      <c r="C37" s="9" t="inlineStr">
        <is>
          <t xml:space="preserve">Der lange Kampagnenweg</t>
        </is>
      </c>
      <c r="D37" s="8" t="inlineStr">
        <is>
          <t xml:space="preserve">Ein schmaler Pfad, der sich durch Gebirge, Wald und Ruinen zieht; kleine Wegmarken in den fünf Kampagnenfarben. Am Horizont die rubinrote Drachensilhouette. Ruhige, weite Landschaft.</t>
        </is>
      </c>
      <c r="E37" s="8" t="inlineStr">
        <is>
          <t xml:space="preserve">Zwei Jahre. Ein Schritt nach dem anderen.</t>
        </is>
      </c>
      <c r="F37" s="8" t="inlineStr">
        <is>
          <t xml:space="preserve">Hexerei — Arkan bleibt. Suche bis zu zwei Standardländer, eines getappt ins Spiel, eines auf die Hand – gedruckter Text.</t>
        </is>
      </c>
      <c r="G37" s="8" t="inlineStr">
        <is>
          <t xml:space="preserve">Die Legende des Rubindrachen · Langzeit-Kampagne</t>
        </is>
      </c>
      <c r="H37" s="8" t="inlineStr">
        <is>
          <t xml:space="preserve">https://wuerfelwaechter.de/images/WuerfelWaechter_bearbeitet.webp</t>
        </is>
      </c>
    </row>
    <row r="38" ht="96" customHeight="1">
      <c r="A38" s="10" t="n">
        <v>34</v>
      </c>
      <c r="B38" s="10" t="inlineStr">
        <is>
          <t xml:space="preserve">Rhystic Study</t>
        </is>
      </c>
      <c r="C38" s="11" t="inlineStr">
        <is>
          <t xml:space="preserve">WürfelWissen</t>
        </is>
      </c>
      <c r="D38" s="10" t="inlineStr">
        <is>
          <t xml:space="preserve">Eine Quiz-Bühne im WW-Studio: leuchtende Fragetafel, drei Buzzer, ein großer W20 als Preis. Sebastian moderiert, das Publikum überlegt, ob es lieber zahlt als antwortet. Petrol/Gold.</t>
        </is>
      </c>
      <c r="E38" s="10" t="inlineStr">
        <is>
          <t xml:space="preserve">Zahlst du – oder weißt du’s?</t>
        </is>
      </c>
      <c r="F38" s="10" t="inlineStr">
        <is>
          <t xml:space="preserve">Enchantment bleibt. Wann immer ein Gegner einen Zauber wirkt, ziehst du eine Karte, außer er zahlt {1} – gedruckter Text.</t>
        </is>
      </c>
      <c r="G38" s="10" t="inlineStr">
        <is>
          <t xml:space="preserve">WürfelWächter · Community-Format „WürfelWissen“</t>
        </is>
      </c>
      <c r="H38" s="10" t="inlineStr">
        <is>
          <t xml:space="preserve">https://wuerfelwaechter.de/images/WuerfelWaechter_bearbeitet.webp</t>
        </is>
      </c>
    </row>
    <row r="39" ht="96" customHeight="1">
      <c r="A39" s="8" t="n">
        <v>35</v>
      </c>
      <c r="B39" s="8" t="inlineStr">
        <is>
          <t xml:space="preserve">Balefire Dragon</t>
        </is>
      </c>
      <c r="C39" s="9" t="inlineStr">
        <is>
          <t xml:space="preserve">Sardior, der Rubindrache</t>
        </is>
      </c>
      <c r="D39" s="8" t="inlineStr">
        <is>
          <t xml:space="preserve">Der rubinrote Drache Sardior im Sturzflug über Octo’Talis’ Schlachtfeld; sein Feueratem legt sich als glühende Welle über eine ganze gegnerische Reihe. Bergkulisse, Funkenregen.</t>
        </is>
      </c>
      <c r="E39" s="8" t="inlineStr">
        <is>
          <t xml:space="preserve">Wenn Sardior landet, bleibt nichts stehen.</t>
        </is>
      </c>
      <c r="F39" s="8" t="inlineStr">
        <is>
          <t xml:space="preserve">Kreatur — Drache bleibt, als Proxy NICHT legendär (kein Esika-Farbenbonus). Fliegend; Kampfschaden an einen Spieler trifft zusätzlich jede seiner Kreaturen – gedruckter Text.</t>
        </is>
      </c>
      <c r="G39" s="8" t="inlineStr">
        <is>
          <t xml:space="preserve">Die Legende des Rubindrachen · Sardior (Boss)</t>
        </is>
      </c>
      <c r="H39" s="8" t="inlineStr">
        <is>
          <t xml:space="preserve">https://wuerfelwaechter.de/images/WuerfelWaechter_bearbeitet.webp</t>
        </is>
      </c>
    </row>
    <row r="40" ht="96" customHeight="1">
      <c r="A40" s="10" t="n">
        <v>36</v>
      </c>
      <c r="B40" s="10" t="inlineStr">
        <is>
          <t>Toxic Deluge</t>
        </is>
      </c>
      <c r="C40" s="11" t="inlineStr">
        <is>
          <t>Drakkenheim – die Kontamination</t>
        </is>
      </c>
      <c r="D40" s="10" t="inlineStr">
        <is>
          <t>Der zerstörte Meteoriten-Krater über Drakkenheim; eine Welle violetten Kontaminationsnebels rollt über das Schlachtfeld und lässt alles verdorren. Wie Pascal, der in der Timeline kurzerhand alles wegschneidet und neu rendert.</t>
        </is>
      </c>
      <c r="E40" s="10" t="inlineStr">
        <is>
          <t>Der violette Nebel fragt nicht, wer Held ist.</t>
        </is>
      </c>
      <c r="F40" s="10" t="inlineStr">
        <is>
          <t>Sorcery bleibt. Zahle X Leben; alle Kreaturen erhalten -X/-X bis Zugende – gedruckter Text. Trifft auch deine Kreaturen; Marken/Indestructible schützen nicht.</t>
        </is>
      </c>
      <c r="G40" s="10" t="inlineStr">
        <is>
          <t>Dungeons of Drakkenheim · Kampagne</t>
        </is>
      </c>
      <c r="H40" s="10" t="inlineStr">
        <is>
          <t>https://wuerfelwaechter.de/images/Spieler/3_Pascal.webp</t>
        </is>
      </c>
    </row>
    <row r="41" ht="96" customHeight="1">
      <c r="A41" s="8" t="n">
        <v>37</v>
      </c>
      <c r="B41" s="8" t="inlineStr">
        <is>
          <t>Chromatic Lantern</t>
        </is>
      </c>
      <c r="C41" s="9" t="inlineStr">
        <is>
          <t xml:space="preserve">WürfelWächter Studio</t>
        </is>
      </c>
      <c r="D41" s="8" t="inlineStr">
        <is>
          <t xml:space="preserve">Ein aufgeräumtes Aufnahme-Studio: Kamera auf Stativ, großes Ringlicht, Mikrofon, ein Regal mit Würfelsets, dahinter ein WürfelWächter-Banner. Das Ringlicht wirft warmes, volles Licht in allen Farben. WW-Petrol/Gold.</t>
        </is>
      </c>
      <c r="E41" s="8" t="inlineStr">
        <is>
          <t xml:space="preserve">Hier entstehen die Geschichten.</t>
        </is>
      </c>
      <c r="F41" s="8" t="inlineStr">
        <is>
          <t xml:space="preserve">Artefakt bleibt. Deine Länder erhalten „{T}: ein Mana beliebiger Farbe“; die Lampe selbst tappt für ein farbiges Mana – gedruckter Text.</t>
        </is>
      </c>
      <c r="G41" s="8" t="inlineStr">
        <is>
          <t xml:space="preserve">WürfelWächter · Studio</t>
        </is>
      </c>
      <c r="H41" s="8" t="inlineStr">
        <is>
          <t xml:space="preserve">https://wuerfelwaechter.de/images/WuerfelWaechter_bearbeitet.webp</t>
        </is>
      </c>
    </row>
    <row r="42" ht="96" customHeight="1">
      <c r="A42" s="10" t="n">
        <v>38</v>
      </c>
      <c r="B42" s="10" t="inlineStr">
        <is>
          <t>Anguished Unmaking</t>
        </is>
      </c>
      <c r="C42" s="11" t="inlineStr">
        <is>
          <t>Dead? DEAD DEAD?</t>
        </is>
      </c>
      <c r="D42" s="10" t="inlineStr">
        <is>
          <t>Marvins Silhouette beugt sich über einen besiegten Gegner und zeigt fragend zwei Finger; der Zauber exiliert das Ziel restlos, kein Rauch bleibt.</t>
        </is>
      </c>
      <c r="E42" s="10" t="inlineStr">
        <is>
          <t>Dead? DEAD DEAD?</t>
        </is>
      </c>
      <c r="F42" s="10" t="inlineStr">
        <is>
          <t>Instant bleibt. Exiliert ein Nichtland-Permanent, du verlierst 3 Leben – gedruckter Text.</t>
        </is>
      </c>
      <c r="G42" s="10" t="inlineStr">
        <is>
          <t>Marvin · Marvin (Spieler) / Insider „Dead? DEAD DEAD?“</t>
        </is>
      </c>
      <c r="H42" s="10" t="inlineStr">
        <is>
          <t>https://wuerfelwaechter.de/images/Spieler/9_Marvin.webp</t>
        </is>
      </c>
    </row>
    <row r="43" ht="96" customHeight="1">
      <c r="A43" s="8" t="n">
        <v>39</v>
      </c>
      <c r="B43" s="8" t="inlineStr">
        <is>
          <t xml:space="preserve">Garruk's Uprising</t>
        </is>
      </c>
      <c r="C43" s="9" t="inlineStr">
        <is>
          <t xml:space="preserve">Das Logbuch des Bundes</t>
        </is>
      </c>
      <c r="D43" s="8" t="inlineStr">
        <is>
          <t xml:space="preserve">Ein großes, offenes Chronik-Buch; sobald ein großer Held den Tisch betritt, schreibt sich sein Eintrag von selbst und eine Seite blättert um (= eine Karte). Warmes Kerzenlicht, WW-Petrol/Gold.</t>
        </is>
      </c>
      <c r="E43" s="8" t="inlineStr">
        <is>
          <t xml:space="preserve">Jede große Figur wird eingetragen.</t>
        </is>
      </c>
      <c r="F43" s="8" t="inlineStr">
        <is>
          <t xml:space="preserve">Enchantment bleibt. Beim Eintritt eine Karte (falls du eine Kreatur mit Stärke 4+ hast); deine Kreaturen haben Trampelschaden; jede eigene Kreatur mit Stärke 4+ zieht beim Eintritt eine Karte – gedruckter Text.</t>
        </is>
      </c>
      <c r="G43" s="8" t="inlineStr">
        <is>
          <t xml:space="preserve">WürfelWächter · Bund / Chronik</t>
        </is>
      </c>
      <c r="H43" s="8" t="inlineStr">
        <is>
          <t xml:space="preserve">https://wuerfelwaechter.de/images/WuerfelWaechter_bearbeitet.webp</t>
        </is>
      </c>
    </row>
    <row r="44" ht="96" customHeight="1">
      <c r="A44" s="10" t="n">
        <v>40</v>
      </c>
      <c r="B44" s="10" t="inlineStr">
        <is>
          <t xml:space="preserve">Cathars' Crusade</t>
        </is>
      </c>
      <c r="C44" s="11" t="inlineStr">
        <is>
          <t xml:space="preserve">Octo’Talis rückt vor</t>
        </is>
      </c>
      <c r="D44" s="10" t="inlineStr">
        <is>
          <t xml:space="preserve">Die Octo’Talis-Formation im geschlossenen Vormarsch, Banner im Wind; mit jedem Krieger, der aufschließt, leuchten an allen anderen neue +1/+1-Runen auf. Achtzackiges Emblem (Okto/8).</t>
        </is>
      </c>
      <c r="E44" s="10" t="inlineStr">
        <is>
          <t xml:space="preserve">Acht rücken vor. Jeder Schritt zählt.</t>
        </is>
      </c>
      <c r="F44" s="10" t="inlineStr">
        <is>
          <t xml:space="preserve">Enchantment bleibt. Wann immer eine Kreatur unter deiner Kontrolle ins Spiel kommt, lege auf jede deiner Kreaturen eine +1/+1-Marke – gedruckter Text.</t>
        </is>
      </c>
      <c r="G44" s="10" t="inlineStr">
        <is>
          <t xml:space="preserve">WürfelWächter · Homebrew / Octo’Talis</t>
        </is>
      </c>
      <c r="H44" s="10" t="inlineStr">
        <is>
          <t xml:space="preserve">https://wuerfelwaechter.de/images/WuerfelWaechter_bearbeitet.webp</t>
        </is>
      </c>
    </row>
    <row r="45" ht="96" customHeight="1">
      <c r="A45" s="8" t="n">
        <v>41</v>
      </c>
      <c r="B45" s="8" t="inlineStr">
        <is>
          <t xml:space="preserve">Mimic Vat</t>
        </is>
      </c>
      <c r="C45" s="9" t="inlineStr">
        <is>
          <t xml:space="preserve">Gastauftritte</t>
        </is>
      </c>
      <c r="D45" s="8" t="inlineStr">
        <is>
          <t xml:space="preserve">Ein Studio-Aufnahmegerät mit vier Porträt-Speicherplätzen: Questen &amp; Quatschen (Podcast-Mikro), Dwarfmasters (Doppel-Spielleiterschirm), Chrys Mats (Synchron-Popschutz), Josh/Spieleabend (Controller). Auf einem kleinen Nebenmonitor läuft ein knight.birds-Clip (Nils). Aus dem Gerät tritt gerade eine leuchtende Gast-Kopie.</t>
        </is>
      </c>
      <c r="E45" s="8" t="inlineStr">
        <is>
          <t xml:space="preserve">Nächste Woche sitzt hier ein Gast.</t>
        </is>
      </c>
      <c r="F45" s="8" t="inlineStr">
        <is>
          <t xml:space="preserve">Artefakt bleibt, farblos. Optional beim Kreaturentod eine Kreatur einprägen; {3}, {T}: Spielstein-Kopie der eingeprägten Kreatur mit Eile, zu Beginn des nächsten Endsegments exiliert – gedruckter Text.</t>
        </is>
      </c>
      <c r="G45" s="8" t="inlineStr">
        <is>
          <t xml:space="preserve">Kartenliste.xlsx · Gäste (Q&amp;Q, Dwarfmasters) + Chrys Mats, Josh (Spieleabend), Nils (knight.birds)</t>
        </is>
      </c>
      <c r="H45" s="8" t="inlineStr">
        <is>
          <t xml:space="preserve">https://wuerfelwaechter.de/images/WuerfelWaechter_bearbeitet.webp</t>
        </is>
      </c>
    </row>
    <row r="46" ht="96" customHeight="1">
      <c r="A46" s="10" t="n">
        <v>42</v>
      </c>
      <c r="B46" s="10" t="inlineStr">
        <is>
          <t xml:space="preserve">Seedborn Muse</t>
        </is>
      </c>
      <c r="C46" s="11" t="inlineStr">
        <is>
          <t xml:space="preserve">Moss Mane, der Baum ohne Pause</t>
        </is>
      </c>
      <c r="D46" s="10" t="inlineStr">
        <is>
          <t xml:space="preserve">Ein uralter, moosbewachsener Baum-Barde mit ast-artigen Rastalocken, der auch nachts weiterreimt; um ihn herum enttappen sich Länder und Figuren im Takt. Grünes Zwielicht.</t>
        </is>
      </c>
      <c r="E46" s="10" t="inlineStr">
        <is>
          <t xml:space="preserve">Der Beat hört nie auf.</t>
        </is>
      </c>
      <c r="F46" s="10" t="inlineStr">
        <is>
          <t xml:space="preserve">Kreatur — Geist bleibt, als Proxy NICHT legendär. Enttappe zu Beginn des Enttappsegments jedes anderen Spielers alle deine bleibenden Karten – gedruckter Text.</t>
        </is>
      </c>
      <c r="G46" s="10" t="inlineStr">
        <is>
          <t xml:space="preserve">WürfelWächter · Rolling Adventures / „Moss Mane“</t>
        </is>
      </c>
      <c r="H46" s="10" t="inlineStr">
        <is>
          <t xml:space="preserve">https://wuerfelwaechter.de/images/WuerfelWaechter_bearbeitet.webp</t>
        </is>
      </c>
    </row>
    <row r="47" ht="96" customHeight="1">
      <c r="A47" s="8" t="n">
        <v>43</v>
      </c>
      <c r="B47" s="8" t="inlineStr">
        <is>
          <t>Pongify</t>
        </is>
      </c>
      <c r="C47" s="9" t="inlineStr">
        <is>
          <t>Gequillt.</t>
        </is>
      </c>
      <c r="D47" s="8" t="inlineStr">
        <is>
          <t>Ein zerbrochener Zauberfokus; aus dem Rauch steht kein gelungener Effekt, sondern ein verwirrter 3/3-Affe.</t>
        </is>
      </c>
      <c r="E47" s="8" t="inlineStr">
        <is>
          <t>Das war … anders geplant.</t>
        </is>
      </c>
      <c r="F47" s="8" t="inlineStr">
        <is>
          <t>Instant bleibt. Zerstört eine Zielkreatur, ihr Beherrscher erhält einen 3/3 Ape – gedruckter Text. Es wird NICHT gewürfelt.</t>
        </is>
      </c>
      <c r="G47" s="8" t="inlineStr">
        <is>
          <t>Sturm, Staub und Schatten · Insider „Quillen“ (Zeile 2)</t>
        </is>
      </c>
      <c r="H47" s="8" t="inlineStr">
        <is>
          <t>https://wuerfelwaechter.de/images/Charakter/26_Quill_639241218056167554.webp</t>
        </is>
      </c>
    </row>
    <row r="48" ht="96" customHeight="1">
      <c r="A48" s="10" t="n">
        <v>44</v>
      </c>
      <c r="B48" s="10" t="inlineStr">
        <is>
          <t>Deadly Rollick</t>
        </is>
      </c>
      <c r="C48" s="11" t="inlineStr">
        <is>
          <t>Vertrau mir.</t>
        </is>
      </c>
      <c r="D48" s="10" t="inlineStr">
        <is>
          <t>Eine ausgestreckte, offene Hand mit einem beruhigenden Lächeln im Halbdunkel – im Schatten dahinter blitzt kurz eine Klinge.</t>
        </is>
      </c>
      <c r="E48" s="10" t="inlineStr">
        <is>
          <t>Es gibt keinen Grund, mir zu vertrauen. Mach es trotzdem.</t>
        </is>
      </c>
      <c r="F48" s="10" t="inlineStr">
        <is>
          <t>Instant bleibt. Alternative Kosten {0} nur mit Commander; exiliert eine Zielkreatur – gedruckter Text.</t>
        </is>
      </c>
      <c r="G48" s="10" t="inlineStr">
        <is>
          <t>WürfelWächter · Insider „Vertrau mir.“ (Zeile 3)</t>
        </is>
      </c>
      <c r="H48" s="10" t="inlineStr">
        <is>
          <t>https://wuerfelwaechter.de/images/WuerfelWaechter_bearbeitet.webp</t>
        </is>
      </c>
    </row>
    <row r="49" ht="96" customHeight="1">
      <c r="A49" s="8" t="n">
        <v>45</v>
      </c>
      <c r="B49" s="8" t="inlineStr">
        <is>
          <t>Wood Elves</t>
        </is>
      </c>
      <c r="C49" s="9" t="inlineStr">
        <is>
          <t>Im Endeffekt.</t>
        </is>
      </c>
      <c r="D49" s="8" t="inlineStr">
        <is>
          <t>Drei Späher auf einer aufgeschlagenen Karte; von der letzten Station führt eine grüne Spur ohne erkennbaren Zusammenhang einfach zum nächsten Ziel.</t>
        </is>
      </c>
      <c r="E49" s="8" t="inlineStr">
        <is>
          <t>Im Endeffekt … gehen wir einfach weiter.</t>
        </is>
      </c>
      <c r="F49" s="8" t="inlineStr">
        <is>
          <t>Creature — Elf Scout bleibt. Sucht ein Land mit Untertyp Forest (auch Dual/Triome) und bringt es getappt ins Spiel – gedruckter Text.</t>
        </is>
      </c>
      <c r="G49" s="8" t="inlineStr">
        <is>
          <t>Sturm, Staub und Schatten · Insider „Im Endeffekt.“ (Zeile 4, Sebastian)</t>
        </is>
      </c>
      <c r="H49" s="8" t="inlineStr">
        <is>
          <t>https://wuerfelwaechter.de/images/Kampagne/3_Sturm_Staub_und_Schatten.webp</t>
        </is>
      </c>
    </row>
    <row r="50" ht="96" customHeight="1">
      <c r="A50" s="10" t="n">
        <v>46</v>
      </c>
      <c r="B50" s="10" t="inlineStr">
        <is>
          <t>Kenrith's Transformation</t>
        </is>
      </c>
      <c r="C50" s="11" t="inlineStr">
        <is>
          <t>Brauchst du ’ne neue Mammi?</t>
        </is>
      </c>
      <c r="D50" s="10" t="inlineStr">
        <is>
          <t>Monita ‚Oma‘ McGamble mit Hörrohr und Familienurkunde; neben ihr steht statt des vorherigen, gefährlichen Wesens ein biederer 3/3-Verwandter im Wollpullover.</t>
        </is>
      </c>
      <c r="E50" s="10" t="inlineStr">
        <is>
          <t>Brauchst du ’ne neue Mammi?</t>
        </is>
      </c>
      <c r="F50" s="10" t="inlineStr">
        <is>
          <t>Enchantment — Aura bleibt. Verzaubertes wird zu einem 3/3 ohne Fähigkeiten/Name-Bezüge; du ziehst beim Eintritt eine Karte – gedruckter Text.</t>
        </is>
      </c>
      <c r="G50" s="10" t="inlineStr">
        <is>
          <t>Rolling Adventures · Insider „Brauchst du ’ne neue Mammi?“ (Zeile 5) / Oma</t>
        </is>
      </c>
      <c r="H50" s="10" t="inlineStr">
        <is>
          <t>https://wuerfelwaechter.de/images/Charakter/31_Oma.webp</t>
        </is>
      </c>
    </row>
    <row r="51" ht="96" customHeight="1">
      <c r="A51" s="8" t="n">
        <v>47</v>
      </c>
      <c r="B51" s="8" t="inlineStr">
        <is>
          <t>Sol Ring</t>
        </is>
      </c>
      <c r="C51" s="9" t="inlineStr">
        <is>
          <t>WuerfelWaechter – mit UE und AE</t>
        </is>
      </c>
      <c r="D51" s="8" t="inlineStr">
        <is>
          <t>Ein blau-silberner W20-Ring, in dessen Fassung ‚WuerfelWaechter‘ sowie klein ‚UE = Ü‘ und ‚AE = Ä‘ eingraviert sind.</t>
        </is>
      </c>
      <c r="E51" s="8" t="inlineStr">
        <is>
          <t>UE. AE. Zwei Mana.</t>
        </is>
      </c>
      <c r="F51" s="8" t="inlineStr">
        <is>
          <t>Erzeugt nur farbloses Mana; bezahlt keine der farbigen Kosten von Esikas Portal-Seite. Kein neuer Text.</t>
        </is>
      </c>
      <c r="G51" s="8" t="inlineStr">
        <is>
          <t>WürfelWächter · Insider „WuerfelWaechter mit UE und AE“ (Zeile 6)</t>
        </is>
      </c>
      <c r="H51" s="8" t="inlineStr">
        <is>
          <t>https://wuerfelwaechter.de/images/WuerfelWaechter_bearbeitet.webp</t>
        </is>
      </c>
    </row>
    <row r="52" ht="96" customHeight="1">
      <c r="A52" s="10" t="n">
        <v>48</v>
      </c>
      <c r="B52" s="10" t="inlineStr">
        <is>
          <t>Heroic Intervention</t>
        </is>
      </c>
      <c r="C52" s="11" t="inlineStr">
        <is>
          <t>Böööö.</t>
        </is>
      </c>
      <c r="D52" s="10" t="inlineStr">
        <is>
          <t>Zwei Figuren stoßen im Getümmel die Fäuste zusammen; über ihnen eine blau-goldene Schutzwelle, die über das ganze eigene Feld läuft.</t>
        </is>
      </c>
      <c r="E52" s="10" t="inlineStr">
        <is>
          <t>Böööö. (Der Bund hat deinen Rücken.)</t>
        </is>
      </c>
      <c r="F52" s="10" t="inlineStr">
        <is>
          <t>Instant bleibt. Schützt nicht gegen nichtzielendes Exil, Opferzwang oder ausreichend hohen Schaden – Grenzen wie gedruckt.</t>
        </is>
      </c>
      <c r="G52" s="10" t="inlineStr">
        <is>
          <t>WürfelWächter · Insider „Böööö“ (Zeile 8, Community-Jargon)</t>
        </is>
      </c>
      <c r="H52" s="10" t="inlineStr">
        <is>
          <t>https://wuerfelwaechter.de/images/WuerfelWaechter_bearbeitet.webp</t>
        </is>
      </c>
    </row>
    <row r="53" ht="96" customHeight="1">
      <c r="A53" s="8" t="n">
        <v>49</v>
      </c>
      <c r="B53" s="8" t="inlineStr">
        <is>
          <t>Delina, Wild Mage</t>
        </is>
      </c>
      <c r="C53" s="9" t="inlineStr">
        <is>
          <t>Man kann nie genug Würfen haben!</t>
        </is>
      </c>
      <c r="D53" s="8" t="inlineStr">
        <is>
          <t>Ein Tisch voller Würfelsets, aus dem ein einzelner überdimensionaler W20 hochgeworfen wird; Sebastians Silhouette dahinter, gebannt auf das Ergebnis.</t>
        </is>
      </c>
      <c r="E53" s="8" t="inlineStr">
        <is>
          <t>Nur noch ein Wurf. Wirklich.</t>
        </is>
      </c>
      <c r="F53" s="8" t="inlineStr">
        <is>
          <t>Goblin Wizard bleibt. Es wird tatsächlich ein W20 geworfen; bei 1–14 entstehen zusätzliche, exilierte Kopien einer angreifenden Kreatur – gedruckter Text.</t>
        </is>
      </c>
      <c r="G53" s="8" t="inlineStr">
        <is>
          <t>Sebastian · Insider „Man kann nie genug Würfen haben!“ (Zeile 12)</t>
        </is>
      </c>
      <c r="H53" s="8" t="inlineStr">
        <is>
          <t>https://wuerfelwaechter.de/images/Spieler/8_Sebastian.webp</t>
        </is>
      </c>
    </row>
    <row r="54" ht="96" customHeight="1">
      <c r="A54" s="10" t="n">
        <v>50</v>
      </c>
      <c r="B54" s="10" t="inlineStr">
        <is>
          <t>Bake into a Pie</t>
        </is>
      </c>
      <c r="C54" s="11" t="inlineStr">
        <is>
          <t>Wollen Blaubeerne?</t>
        </is>
      </c>
      <c r="D54" s="10" t="inlineStr">
        <is>
          <t>Blaubeere, die kleine grüne Echse, hält jemandem eine dampfende Blaubeertorte hin – während hinter ihr ein Gegner spurlos in Rauch aufgeht.</t>
        </is>
      </c>
      <c r="E54" s="10" t="inlineStr">
        <is>
          <t>Wollen Blaubeerne?</t>
        </is>
      </c>
      <c r="F54" s="10" t="inlineStr">
        <is>
          <t>Instant bleibt. Zerstört eine Zielkreatur, erzeuge einen Food-Spielstein – gedruckter Text. Der Food-Spielstein: {2}, {T}, opfern: 3 Leben.</t>
        </is>
      </c>
      <c r="G54" s="10" t="inlineStr">
        <is>
          <t>Die 5 Titanen von Primor - Akt Luminus · Insider „Wollen Blaubeerne?“ (Zeile 13) / Blaubeere</t>
        </is>
      </c>
      <c r="H54" s="10" t="inlineStr">
        <is>
          <t>https://wuerfelwaechter.de/images/Charakter/85_Blume_639190901077083504.webp</t>
        </is>
      </c>
    </row>
    <row r="55" ht="96" customHeight="1">
      <c r="A55" s="8" t="n">
        <v>51</v>
      </c>
      <c r="B55" s="8" t="inlineStr">
        <is>
          <t>Sakura-Tribe Elder</t>
        </is>
      </c>
      <c r="C55" s="9" t="inlineStr">
        <is>
          <t>Jaime</t>
        </is>
      </c>
      <c r="D55" s="8" t="inlineStr">
        <is>
          <t>Ein junger, aufgedrehter Gast mit riesigem Lächeln, der sich mitten in die Gefahr wirft, um den anderen den Weg frei zu machen.</t>
        </is>
      </c>
      <c r="E55" s="8" t="inlineStr">
        <is>
          <t>Ich mach das! Ich mach das gerne!</t>
        </is>
      </c>
      <c r="F55" s="8" t="inlineStr">
        <is>
          <t>Creature — Snake Shaman bleibt. Opfern: suche ein Standardland und bringe es getappt ins Spiel – gedruckter Text.</t>
        </is>
      </c>
      <c r="G55" s="8" t="inlineStr">
        <is>
          <t>Rolling Adventures · Insider „Jaime“ (Zeile 15, Freund der WürfelWächter)</t>
        </is>
      </c>
      <c r="H55" s="8" t="inlineStr">
        <is>
          <t>https://wuerfelwaechter.de/images/WuerfelWaechter_bearbeitet.webp</t>
        </is>
      </c>
    </row>
    <row r="56" ht="96" customHeight="1">
      <c r="A56" s="10" t="n">
        <v>52</v>
      </c>
      <c r="B56" s="10" t="inlineStr">
        <is>
          <t>The Reaver Cleaver</t>
        </is>
      </c>
      <c r="C56" s="11" t="inlineStr">
        <is>
          <t>Wüstenadler – die magische Waffe</t>
        </is>
      </c>
      <c r="D56" s="10" t="inlineStr">
        <is>
          <t>Magische Pistole mit Adlergravur, sieben sichtbaren Kammern und sandgoldenem Lauf; bei jedem ‚Schuss‘ fällt eine leere Hülse als Schatzmünze zu Boden.</t>
        </is>
      </c>
      <c r="E56" s="10" t="inlineStr">
        <is>
          <t>Sieben Schuss. Danach wird nachgeladen.</t>
        </is>
      </c>
      <c r="F56" s="10" t="inlineStr">
        <is>
          <t>Legendary Artifact — Equipment bleibt (Originalname sichtbar). Die ‚sieben Schuss‘ sind reiner Insider-Flavor; The Reaver Cleaver hat keine Aufladungen.</t>
        </is>
      </c>
      <c r="G56" s="10" t="inlineStr">
        <is>
          <t>Dungeons of Drakkenheim · Insider „Wüstenadler“ (Zeile 18, magische Waffe)</t>
        </is>
      </c>
      <c r="H56" s="10" t="inlineStr">
        <is>
          <t>https://wuerfelwaechter.de/images/Charakter/71_Juna1.webp</t>
        </is>
      </c>
    </row>
    <row r="57" ht="96" customHeight="1">
      <c r="A57" s="8" t="n">
        <v>53</v>
      </c>
      <c r="B57" s="8" t="inlineStr">
        <is>
          <t>Return of the Wildspeaker</t>
        </is>
      </c>
      <c r="C57" s="9" t="inlineStr">
        <is>
          <t>Helden … oder Edgelords.</t>
        </is>
      </c>
      <c r="D57" s="8" t="inlineStr">
        <is>
          <t>Quill, Shara, Drayven und Brutus in dramatischer gemeinsamer Pose vor sturmgepeitschtem Hochland – halb heroisch, halb übertrieben edgy.</t>
        </is>
      </c>
      <c r="E57" s="8" t="inlineStr">
        <is>
          <t>Je nach Auftreten: Helden. Oder Edgelords.</t>
        </is>
      </c>
      <c r="F57" s="8" t="inlineStr">
        <is>
          <t>Sorcery/Instant-Sorcery bleibt. Modus 1: ziehe Karten gleich der größten Kreaturenstärke. Modus 2: +3/+3 an nichtmenschliche Kreaturen – gedruckter Text.</t>
        </is>
      </c>
      <c r="G57" s="8" t="inlineStr">
        <is>
          <t>Sturm, Staub und Schatten · Insider „Helden“ bzw. „Edgelords“ (Zeile 20, Sturm-Gruppe)</t>
        </is>
      </c>
      <c r="H57" s="8" t="inlineStr">
        <is>
          <t>https://wuerfelwaechter.de/images/Kampagne/3_Sturm_Staub_und_Schatten.webp</t>
        </is>
      </c>
    </row>
    <row r="58" ht="96" customHeight="1">
      <c r="A58" s="10" t="n">
        <v>54</v>
      </c>
      <c r="B58" s="10" t="inlineStr">
        <is>
          <t>Condemn</t>
        </is>
      </c>
      <c r="C58" s="11" t="inlineStr">
        <is>
          <t>Ist Quill in Reichweite? – Ja.</t>
        </is>
      </c>
      <c r="D58" s="10" t="inlineStr">
        <is>
          <t>Quill hinter vermeintlich sicherer Deckung; ein gerader weißer Zauberstrahl findet trotzdem genau ihn und schiebt die Bedrohung sanft aus dem Bild.</t>
        </is>
      </c>
      <c r="E58" s="10" t="inlineStr">
        <is>
          <t>Ist Quill in Reichweite? – Ja.</t>
        </is>
      </c>
      <c r="F58" s="10" t="inlineStr">
        <is>
          <t>Instant bleibt. Nur ein ANGREIFENDES Ziel; unter die Bibliothek, Beherrscher erhält Leben gleich der Widerstandskraft – gedruckter Text. Keine Reichweitenregel.</t>
        </is>
      </c>
      <c r="G58" s="10" t="inlineStr">
        <is>
          <t>Sturm, Staub und Schatten · Insider „Ist Quill in Reichweite?“ – „Ja.“ (Zeile 21, Hendrik)</t>
        </is>
      </c>
      <c r="H58" s="10" t="inlineStr">
        <is>
          <t>https://wuerfelwaechter.de/images/Charakter/26_Quill_639241218056167554.webp</t>
        </is>
      </c>
    </row>
    <row r="59" ht="96" customHeight="1">
      <c r="A59" s="8" t="n">
        <v>55</v>
      </c>
      <c r="B59" s="8" t="inlineStr">
        <is>
          <t>Fierce Guardianship</t>
        </is>
      </c>
      <c r="C59" s="9" t="inlineStr">
        <is>
          <t>Das Buch beginnt mit Wahrheit.</t>
        </is>
      </c>
      <c r="D59" s="8" t="inlineStr">
        <is>
          <t>Quill zeigt feierlich die erste, ehrliche Seite eines ehrwürdigen Buchs – hinter seinem Rücken hält die Gruppe bereits die Finger gekreuzt.</t>
        </is>
      </c>
      <c r="E59" s="8" t="inlineStr">
        <is>
          <t>Das Buch beginnt mit Wahrheit. (Danach wird gelogen.)</t>
        </is>
      </c>
      <c r="F59" s="8" t="inlineStr">
        <is>
          <t>Instant bleibt. Alternative Kosten {0} nur mit Commander; kontert einen Nichtkreaturenzauber – gedruckter Text.</t>
        </is>
      </c>
      <c r="G59" s="8" t="inlineStr">
        <is>
          <t>WürfelWächter · Insider „Das Buch beginnt mit Wahrheit.“ (Zeile 23, Quill)</t>
        </is>
      </c>
      <c r="H59" s="8" t="inlineStr">
        <is>
          <t>https://wuerfelwaechter.de/images/Charakter/26_Quill_639241218056167554.webp</t>
        </is>
      </c>
    </row>
    <row r="60" ht="96" customHeight="1">
      <c r="A60" s="10" t="n">
        <v>56</v>
      </c>
      <c r="B60" s="10" t="inlineStr">
        <is>
          <t>Dauthi Voidwalker</t>
        </is>
      </c>
      <c r="C60" s="11" t="inlineStr">
        <is>
          <t xml:space="preserve">Er ist Schurke.</t>
        </is>
      </c>
      <c r="D60" s="10" t="inlineStr">
        <is>
          <t xml:space="preserve">Vordergrund: Hendrik am Spieltisch, halb aufgestanden, jongliert übertrieben theatralisch mit zwei unsichtbaren Dolchen in der Luft – die Gruppe lacht. Dahinter, im Schatten, die eigentliche, ruhige Schurken-Silhouette mit zwei echten Klingen.</t>
        </is>
      </c>
      <c r="E60" s="10" t="inlineStr">
        <is>
          <t xml:space="preserve">„Er ist Schurke.“ (zwei Dolche, angeblich.)</t>
        </is>
      </c>
      <c r="F60" s="10" t="inlineStr">
        <is>
          <t xml:space="preserve">Kreatur — Dauthi Schurke bleibt unverändert, als Proxy NICHT legendär. Kann fast nicht geblockt werden; exiliert Karten, die in gegnerische Friedhöfe wandern; einmal darfst du eine davon gratis wirken – gedruckter Text.</t>
        </is>
      </c>
      <c r="G60" s="10" t="inlineStr">
        <is>
          <t xml:space="preserve">Kartenliste.xlsx · Insider „Er ist Schurke.“ (Hendrik)</t>
        </is>
      </c>
      <c r="H60" s="10" t="inlineStr">
        <is>
          <t xml:space="preserve">https://wuerfelwaechter.de/images/WuerfelWaechter_bearbeitet.webp</t>
        </is>
      </c>
    </row>
    <row r="61" ht="96" customHeight="1">
      <c r="A61" s="8" t="n">
        <v>57</v>
      </c>
      <c r="B61" s="8" t="inlineStr">
        <is>
          <t>Arcane Signet</t>
        </is>
      </c>
      <c r="C61" s="9" t="inlineStr">
        <is>
          <t xml:space="preserve">Streamingplan</t>
        </is>
      </c>
      <c r="D61" s="8" t="inlineStr">
        <is>
          <t xml:space="preserve">Ein Wand-Sendeplan / Kalenderboard im WW-Studio: drei Abende hervorgehoben – DI · DO · SA, je 19:00, mit Twitch-Glühen in Petrol/Gold. Drei kleine Leucht-Marker, sonst schlicht.</t>
        </is>
      </c>
      <c r="E61" s="8" t="inlineStr">
        <is>
          <t xml:space="preserve">Dienstag, Donnerstag, Samstag – der Bund sendet.</t>
        </is>
      </c>
      <c r="F61" s="8" t="inlineStr">
        <is>
          <t xml:space="preserve">Artefakt bleibt. {T}: ein Mana in einer Farbe der Farbidentität deines Commanders – gedruckter Text.</t>
        </is>
      </c>
      <c r="G61" s="8" t="inlineStr">
        <is>
          <t xml:space="preserve">WürfelWächter · Twitch-Sendeplan</t>
        </is>
      </c>
      <c r="H61" s="8" t="inlineStr">
        <is>
          <t xml:space="preserve">https://wuerfelwaechter.de/images/WuerfelWaechter_bearbeitet.webp</t>
        </is>
      </c>
    </row>
    <row r="62" ht="96" customHeight="1">
      <c r="A62" s="10" t="n">
        <v>58</v>
      </c>
      <c r="B62" s="10" t="inlineStr">
        <is>
          <t xml:space="preserve">Wayfarer's Bauble</t>
        </is>
      </c>
      <c r="C62" s="11" t="inlineStr">
        <is>
          <t xml:space="preserve">Der Essenzträger-Kern</t>
        </is>
      </c>
      <c r="D62" s="10" t="inlineStr">
        <is>
          <t xml:space="preserve">Ein kleiner, kantiger Kristallsplitter an einer Kordel, von innen sanft leuchtend – ein Bruchstück fremder Essenz (Weißblut-Motiv). Neutraler Studiohintergrund, kein Sci-Fi-Kitsch.</t>
        </is>
      </c>
      <c r="E62" s="10" t="inlineStr">
        <is>
          <t xml:space="preserve">Ein Splitter fremder Essenz. Genug, um anzukommen.</t>
        </is>
      </c>
      <c r="F62" s="10" t="inlineStr">
        <is>
          <t xml:space="preserve">Artefakt bleibt, farblos. {2}, {T}, opfern: Hole ein Standardland getappt ins Spiel – gedruckter Text.</t>
        </is>
      </c>
      <c r="G62" s="10" t="inlineStr">
        <is>
          <t xml:space="preserve">WürfelWächter · Homebrew (Weißblut / Essenzträger)</t>
        </is>
      </c>
      <c r="H62" s="10" t="inlineStr">
        <is>
          <t xml:space="preserve">https://wuerfelwaechter.de/images/WuerfelWaechter_bearbeitet.webp</t>
        </is>
      </c>
    </row>
    <row r="63" ht="96" customHeight="1">
      <c r="A63" s="8" t="n">
        <v>59</v>
      </c>
      <c r="B63" s="8" t="inlineStr">
        <is>
          <t>Skullclamp</t>
        </is>
      </c>
      <c r="C63" s="9" t="inlineStr">
        <is>
          <t>Die Drachenlanze</t>
        </is>
      </c>
      <c r="D63" s="8" t="inlineStr">
        <is>
          <t>Jonvus’ Drachenlanze aus Stahl und rubinrotem Licht; ihr Kopf ist als klemmender Drachenschädel gearbeitet.</t>
        </is>
      </c>
      <c r="E63" s="8" t="inlineStr">
        <is>
          <t>Für die Familie. Für den nächsten Morgen.</t>
        </is>
      </c>
      <c r="F63" s="8" t="inlineStr">
        <is>
          <t>Artifact — Equipment bleibt (Originalname). +1/-1 und 'Träger stirbt: ziehe zwei Karten' – gedruckter Text.</t>
        </is>
      </c>
      <c r="G63" s="8" t="inlineStr">
        <is>
          <t>Die Legende des Rubindrachen · Jonvus / Octo’Talis</t>
        </is>
      </c>
      <c r="H63" s="8" t="inlineStr">
        <is>
          <t>https://wuerfelwaechter.de/images/Charakter/21_Jonvus.webp</t>
        </is>
      </c>
    </row>
    <row r="64" ht="96" customHeight="1">
      <c r="A64" s="10" t="n">
        <v>60</v>
      </c>
      <c r="B64" s="10" t="inlineStr">
        <is>
          <t>Cultivate</t>
        </is>
      </c>
      <c r="C64" s="11" t="inlineStr">
        <is>
          <t>Ein Riss im ewigen Winter</t>
        </is>
      </c>
      <c r="D64" s="10" t="inlineStr">
        <is>
          <t>Unter schmelzendem Schnee brechen zwei grüne Triebe hervor; Damon und Cleemoe sehen zu, wie das Eis Risse wirft.</t>
        </is>
      </c>
      <c r="E64" s="10" t="inlineStr">
        <is>
          <t>Der Winter endet nicht von allein.</t>
        </is>
      </c>
      <c r="F64" s="10" t="inlineStr">
        <is>
          <t>Sorcery bleibt. Ein Standardland getappt ins Spiel, ein weiteres auf die Hand – gedruckter Text.</t>
        </is>
      </c>
      <c r="G64" s="10" t="inlineStr">
        <is>
          <t>Icewind Dale – Rime of the Frostmaiden · Damon &amp; Cleemoe / Kampagne</t>
        </is>
      </c>
      <c r="H64" s="10" t="inlineStr">
        <is>
          <t>https://wuerfelwaechter.de/images/Kampagne/2_Icewind_Dale_Rime_of_the_Frostmaiden.webp</t>
        </is>
      </c>
    </row>
    <row r="65" ht="96" customHeight="1">
      <c r="A65" s="8" t="n">
        <v>61</v>
      </c>
      <c r="B65" s="8" t="inlineStr">
        <is>
          <t>Farseek</t>
        </is>
      </c>
      <c r="C65" s="9" t="inlineStr">
        <is>
          <t>Jenseits von Sturm und Schatten</t>
        </is>
      </c>
      <c r="D65" s="8" t="inlineStr">
        <is>
          <t>Ein schmaler Pfad führt aus dem Hochlandwald hinaus in eine noch unbekannte Landschaft.</t>
        </is>
      </c>
      <c r="E65" s="8" t="inlineStr">
        <is>
          <t>Noch hinter diesem Hügel.</t>
        </is>
      </c>
      <c r="F65" s="8" t="inlineStr">
        <is>
          <t>Sorcery bleibt. Sucht ein Land mit Untertyp Plains/Island/Swamp/Mountain (auch Dual/Triome), getappt – gedruckter Text.</t>
        </is>
      </c>
      <c r="G65" s="8" t="inlineStr">
        <is>
          <t>Sturm, Staub und Schatten · Kampagne</t>
        </is>
      </c>
      <c r="H65" s="8" t="inlineStr">
        <is>
          <t>https://wuerfelwaechter.de/images/Kampagne/3_Sturm_Staub_und_Schatten.webp</t>
        </is>
      </c>
    </row>
    <row r="66" ht="96" customHeight="1">
      <c r="A66" s="10" t="n">
        <v>62</v>
      </c>
      <c r="B66" s="10" t="inlineStr">
        <is>
          <t>Farewell</t>
        </is>
      </c>
      <c r="C66" s="11" t="inlineStr">
        <is>
          <t xml:space="preserve">Der große Meister</t>
        </is>
      </c>
      <c r="D66" s="10" t="inlineStr">
        <is>
          <t xml:space="preserve">Ein einzelner Spielleiter hinter dem Schirm, von hinten/halb im Profil, hebt ruhig die Hand; über dem Tisch löst sich ein Lichtstrom, der gewählte Kartentypen forträumt. Würdevoll, kein Pathos.</t>
        </is>
      </c>
      <c r="E66" s="10" t="inlineStr">
        <is>
          <t xml:space="preserve">Die Szene ist vorbei. Wir setzen neu.</t>
        </is>
      </c>
      <c r="F66" s="10" t="inlineStr">
        <is>
          <t xml:space="preserve">Hexerei bleibt. Du wählst beliebig viele der vier Modi; alles Gewählte wird exiliert (auch deins) – gedruckter Text.</t>
        </is>
      </c>
      <c r="G66" s="10" t="inlineStr">
        <is>
          <t xml:space="preserve">WürfelWächter · Spielleitung / Meistertisch</t>
        </is>
      </c>
      <c r="H66" s="10" t="inlineStr">
        <is>
          <t xml:space="preserve">https://wuerfelwaechter.de/images/WuerfelWaechter_bearbeitet.webp</t>
        </is>
      </c>
    </row>
    <row r="67" ht="96" customHeight="1">
      <c r="A67" s="8" t="n">
        <v>63</v>
      </c>
      <c r="B67" s="8" t="inlineStr">
        <is>
          <t>Lightning Greaves</t>
        </is>
      </c>
      <c r="C67" s="9" t="inlineStr">
        <is>
          <t xml:space="preserve">Die schnellen Stiefel aus dem Fundus</t>
        </is>
      </c>
      <c r="D67" s="8" t="inlineStr">
        <is>
          <t xml:space="preserve">Ein Paar getragene Lederstiefel auf einem Requisitenregal im Studio, mit kleinem WW-Anhänger; um die Sohlen feine Tempo-Linien / statisches Leuchten. Daneben Würfel und ein Skript.</t>
        </is>
      </c>
      <c r="E67" s="8" t="inlineStr">
        <is>
          <t xml:space="preserve">Schnell genug, um jede Szene rechtzeitig zu erreichen.</t>
        </is>
      </c>
      <c r="F67" s="8" t="inlineStr">
        <is>
          <t xml:space="preserve">Artefakt — Ausrüstung bleibt. Ausrüsten {0}; die ausgerüstete Kreatur hat Eile und Fluchsicherheit – gedruckter Text.</t>
        </is>
      </c>
      <c r="G67" s="8" t="inlineStr">
        <is>
          <t xml:space="preserve">WürfelWächter · Studio-Fundus / Bund</t>
        </is>
      </c>
      <c r="H67" s="8" t="inlineStr">
        <is>
          <t xml:space="preserve">https://wuerfelwaechter.de/images/WuerfelWaechter_bearbeitet.webp</t>
        </is>
      </c>
    </row>
    <row r="68" ht="96" customHeight="1">
      <c r="A68" s="10" t="n">
        <v>64</v>
      </c>
      <c r="B68" s="10" t="inlineStr">
        <is>
          <t>Plains</t>
        </is>
      </c>
      <c r="C68" s="11" t="inlineStr">
        <is>
          <t>Luminus – Ebene 01</t>
        </is>
      </c>
      <c r="D68" s="10" t="inlineStr">
        <is>
          <t>Goldene Felder vor weißgoldenen Mauern; bedrohlich heller Himmel.</t>
        </is>
      </c>
      <c r="E68" s="10" t="inlineStr">
        <is>
          <t>Ein Land. Eine Erinnerung.</t>
        </is>
      </c>
      <c r="F68" s="10" t="inlineStr">
        <is>
          <t>Kein neuer Landtyp, keine Zusatzfähigkeit; Originalname und Basic-Typzeile. Zuordnung exakt aus Kartenliste.xlsx · Kampagnen-Länder.</t>
        </is>
      </c>
      <c r="G68" s="10" t="inlineStr">
        <is>
          <t>Die 5 Titanen von Primor - Akt Luminus · Kampagnen-Land (Plains)</t>
        </is>
      </c>
      <c r="H68" s="10" t="inlineStr">
        <is>
          <t>https://wuerfelwaechter.de/images/Kampagne/10_Die_5_Titanen_von_Primor_-_Akt_Luminus_639194445541182849.webp</t>
        </is>
      </c>
    </row>
    <row r="69" ht="96" customHeight="1">
      <c r="A69" s="8" t="n">
        <v>65</v>
      </c>
      <c r="B69" s="8" t="inlineStr">
        <is>
          <t>Plains</t>
        </is>
      </c>
      <c r="C69" s="9" t="inlineStr">
        <is>
          <t>Luminus – Ebene 02</t>
        </is>
      </c>
      <c r="D69" s="8" t="inlineStr">
        <is>
          <t>Lichtschein auf bindenden Verträgen am Stadttor; weite helle Ebene.</t>
        </is>
      </c>
      <c r="E69" s="8" t="inlineStr">
        <is>
          <t>Ein Land. Eine Erinnerung.</t>
        </is>
      </c>
      <c r="F69" s="8" t="inlineStr">
        <is>
          <t>Kein neuer Landtyp, keine Zusatzfähigkeit; Originalname und Basic-Typzeile. Zuordnung exakt aus Kartenliste.xlsx · Kampagnen-Länder.</t>
        </is>
      </c>
      <c r="G69" s="8" t="inlineStr">
        <is>
          <t>Die 5 Titanen von Primor - Akt Luminus · Kampagnen-Land (Plains)</t>
        </is>
      </c>
      <c r="H69" s="8" t="inlineStr">
        <is>
          <t>https://wuerfelwaechter.de/images/Kampagne/10_Die_5_Titanen_von_Primor_-_Akt_Luminus_639194445541182849.webp</t>
        </is>
      </c>
    </row>
    <row r="70" ht="96" customHeight="1">
      <c r="A70" s="10" t="n">
        <v>66</v>
      </c>
      <c r="B70" s="10" t="inlineStr">
        <is>
          <t>Plains</t>
        </is>
      </c>
      <c r="C70" s="11" t="inlineStr">
        <is>
          <t>Luminus – Ebene 03</t>
        </is>
      </c>
      <c r="D70" s="10" t="inlineStr">
        <is>
          <t>Morgenlicht über hellen Terrassen und Feldern.</t>
        </is>
      </c>
      <c r="E70" s="10" t="inlineStr">
        <is>
          <t>Ein Land. Eine Erinnerung.</t>
        </is>
      </c>
      <c r="F70" s="10" t="inlineStr">
        <is>
          <t>Kein neuer Landtyp, keine Zusatzfähigkeit; Originalname und Basic-Typzeile. Zuordnung exakt aus Kartenliste.xlsx · Kampagnen-Länder.</t>
        </is>
      </c>
      <c r="G70" s="10" t="inlineStr">
        <is>
          <t>Die 5 Titanen von Primor - Akt Luminus · Kampagnen-Land (Plains)</t>
        </is>
      </c>
      <c r="H70" s="10" t="inlineStr">
        <is>
          <t>https://wuerfelwaechter.de/images/Kampagne/10_Die_5_Titanen_von_Primor_-_Akt_Luminus_639194445541182849.webp</t>
        </is>
      </c>
    </row>
    <row r="71" ht="96" customHeight="1">
      <c r="A71" s="8" t="n">
        <v>67</v>
      </c>
      <c r="B71" s="8" t="inlineStr">
        <is>
          <t>Island</t>
        </is>
      </c>
      <c r="C71" s="9" t="inlineStr">
        <is>
          <t>Icewind Dale – Insel 01</t>
        </is>
      </c>
      <c r="D71" s="8" t="inlineStr">
        <is>
          <t>Einsame Felseninsel zwischen Eisschollen; tiefblaues Wasser, Polarlicht.</t>
        </is>
      </c>
      <c r="E71" s="8" t="inlineStr">
        <is>
          <t>Ein Land. Eine Erinnerung.</t>
        </is>
      </c>
      <c r="F71" s="8" t="inlineStr">
        <is>
          <t>Kein neuer Landtyp, keine Zusatzfähigkeit; Originalname und Basic-Typzeile. Zuordnung exakt aus Kartenliste.xlsx · Kampagnen-Länder.</t>
        </is>
      </c>
      <c r="G71" s="8" t="inlineStr">
        <is>
          <t>Icewind Dale – Rime of the Frostmaiden · Kampagnen-Land (Island)</t>
        </is>
      </c>
      <c r="H71" s="8" t="inlineStr">
        <is>
          <t>https://wuerfelwaechter.de/images/Kampagne/2_Icewind_Dale_Rime_of_the_Frostmaiden.webp</t>
        </is>
      </c>
    </row>
    <row r="72" ht="96" customHeight="1">
      <c r="A72" s="10" t="n">
        <v>68</v>
      </c>
      <c r="B72" s="10" t="inlineStr">
        <is>
          <t>Island</t>
        </is>
      </c>
      <c r="C72" s="11" t="inlineStr">
        <is>
          <t>Icewind Dale – Insel 02</t>
        </is>
      </c>
      <c r="D72" s="10" t="inlineStr">
        <is>
          <t>Gefrorenes Hafenbecken der Zehn Städte im Schneetreiben.</t>
        </is>
      </c>
      <c r="E72" s="10" t="inlineStr">
        <is>
          <t>Ein Land. Eine Erinnerung.</t>
        </is>
      </c>
      <c r="F72" s="10" t="inlineStr">
        <is>
          <t>Kein neuer Landtyp, keine Zusatzfähigkeit; Originalname und Basic-Typzeile. Zuordnung exakt aus Kartenliste.xlsx · Kampagnen-Länder.</t>
        </is>
      </c>
      <c r="G72" s="10" t="inlineStr">
        <is>
          <t>Icewind Dale – Rime of the Frostmaiden · Kampagnen-Land (Island)</t>
        </is>
      </c>
      <c r="H72" s="10" t="inlineStr">
        <is>
          <t>https://wuerfelwaechter.de/images/Kampagne/2_Icewind_Dale_Rime_of_the_Frostmaiden.webp</t>
        </is>
      </c>
    </row>
    <row r="73" ht="96" customHeight="1">
      <c r="A73" s="8" t="n">
        <v>69</v>
      </c>
      <c r="B73" s="8" t="inlineStr">
        <is>
          <t>Island</t>
        </is>
      </c>
      <c r="C73" s="9" t="inlineStr">
        <is>
          <t>Icewind Dale – Insel 03</t>
        </is>
      </c>
      <c r="D73" s="8" t="inlineStr">
        <is>
          <t>Blauer Eisgrat im dunklen Meer; erste Ahnung von Frühling.</t>
        </is>
      </c>
      <c r="E73" s="8" t="inlineStr">
        <is>
          <t>Ein Land. Eine Erinnerung.</t>
        </is>
      </c>
      <c r="F73" s="8" t="inlineStr">
        <is>
          <t>Kein neuer Landtyp, keine Zusatzfähigkeit; Originalname und Basic-Typzeile. Zuordnung exakt aus Kartenliste.xlsx · Kampagnen-Länder.</t>
        </is>
      </c>
      <c r="G73" s="8" t="inlineStr">
        <is>
          <t>Icewind Dale – Rime of the Frostmaiden · Kampagnen-Land (Island)</t>
        </is>
      </c>
      <c r="H73" s="8" t="inlineStr">
        <is>
          <t>https://wuerfelwaechter.de/images/Kampagne/2_Icewind_Dale_Rime_of_the_Frostmaiden.webp</t>
        </is>
      </c>
    </row>
    <row r="74" ht="96" customHeight="1">
      <c r="A74" s="10" t="n">
        <v>70</v>
      </c>
      <c r="B74" s="10" t="inlineStr">
        <is>
          <t>Swamp</t>
        </is>
      </c>
      <c r="C74" s="11" t="inlineStr">
        <is>
          <t>Drakkenheim – Sumpf 01</t>
        </is>
      </c>
      <c r="D74" s="10" t="inlineStr">
        <is>
          <t>Überflutete Ruinen unter zerbrochener Kathedrale; violettes Meteoritenlicht.</t>
        </is>
      </c>
      <c r="E74" s="10" t="inlineStr">
        <is>
          <t>Ein Land. Eine Erinnerung.</t>
        </is>
      </c>
      <c r="F74" s="10" t="inlineStr">
        <is>
          <t>Kein neuer Landtyp, keine Zusatzfähigkeit; Originalname und Basic-Typzeile. Zuordnung exakt aus Kartenliste.xlsx · Kampagnen-Länder.</t>
        </is>
      </c>
      <c r="G74" s="10" t="inlineStr">
        <is>
          <t>Dungeons of Drakkenheim · Kampagnen-Land (Swamp)</t>
        </is>
      </c>
      <c r="H74" s="10" t="inlineStr">
        <is>
          <t>https://wuerfelwaechter.de/images/Kampagne/4_Dungeons_of_Drakkenheim.webp</t>
        </is>
      </c>
    </row>
    <row r="75" ht="96" customHeight="1">
      <c r="A75" s="8" t="n">
        <v>71</v>
      </c>
      <c r="B75" s="8" t="inlineStr">
        <is>
          <t>Swamp</t>
        </is>
      </c>
      <c r="C75" s="9" t="inlineStr">
        <is>
          <t>Drakkenheim – Sumpf 02</t>
        </is>
      </c>
      <c r="D75" s="8" t="inlineStr">
        <is>
          <t>Dunkle Wassergräben zwischen verfallenen Gärten und Magierhäusern.</t>
        </is>
      </c>
      <c r="E75" s="8" t="inlineStr">
        <is>
          <t>Ein Land. Eine Erinnerung.</t>
        </is>
      </c>
      <c r="F75" s="8" t="inlineStr">
        <is>
          <t>Kein neuer Landtyp, keine Zusatzfähigkeit; Originalname und Basic-Typzeile. Zuordnung exakt aus Kartenliste.xlsx · Kampagnen-Länder.</t>
        </is>
      </c>
      <c r="G75" s="8" t="inlineStr">
        <is>
          <t>Dungeons of Drakkenheim · Kampagnen-Land (Swamp)</t>
        </is>
      </c>
      <c r="H75" s="8" t="inlineStr">
        <is>
          <t>https://wuerfelwaechter.de/images/Kampagne/4_Dungeons_of_Drakkenheim.webp</t>
        </is>
      </c>
    </row>
    <row r="76" ht="96" customHeight="1">
      <c r="A76" s="10" t="n">
        <v>72</v>
      </c>
      <c r="B76" s="10" t="inlineStr">
        <is>
          <t>Mountain</t>
        </is>
      </c>
      <c r="C76" s="11" t="inlineStr">
        <is>
          <t>Rubindrachen – Gebirge 01</t>
        </is>
      </c>
      <c r="D76" s="10" t="inlineStr">
        <is>
          <t>Schroffe Gipfel mit rubinrotem Kristalllicht; Sardiors Silhouette.</t>
        </is>
      </c>
      <c r="E76" s="10" t="inlineStr">
        <is>
          <t>Ein Land. Eine Erinnerung.</t>
        </is>
      </c>
      <c r="F76" s="10" t="inlineStr">
        <is>
          <t>Kein neuer Landtyp, keine Zusatzfähigkeit; Originalname und Basic-Typzeile. Zuordnung exakt aus Kartenliste.xlsx · Kampagnen-Länder.</t>
        </is>
      </c>
      <c r="G76" s="10" t="inlineStr">
        <is>
          <t>Die Legende des Rubindrachen · Kampagnen-Land (Mountain)</t>
        </is>
      </c>
      <c r="H76" s="10" t="inlineStr">
        <is>
          <t>https://wuerfelwaechter.de/images/Kampagne/1_Die_Legende_des_Rubindrachen.webp</t>
        </is>
      </c>
    </row>
    <row r="77" ht="96" customHeight="1">
      <c r="A77" s="8" t="n">
        <v>73</v>
      </c>
      <c r="B77" s="8" t="inlineStr">
        <is>
          <t>Mountain</t>
        </is>
      </c>
      <c r="C77" s="9" t="inlineStr">
        <is>
          <t>Rubindrachen – Gebirge 02</t>
        </is>
      </c>
      <c r="D77" s="8" t="inlineStr">
        <is>
          <t>Vulkaninsel Feuerfels, roter Horizont, dunkle Felsspalten.</t>
        </is>
      </c>
      <c r="E77" s="8" t="inlineStr">
        <is>
          <t>Ein Land. Eine Erinnerung.</t>
        </is>
      </c>
      <c r="F77" s="8" t="inlineStr">
        <is>
          <t>Kein neuer Landtyp, keine Zusatzfähigkeit; Originalname und Basic-Typzeile. Zuordnung exakt aus Kartenliste.xlsx · Kampagnen-Länder.</t>
        </is>
      </c>
      <c r="G77" s="8" t="inlineStr">
        <is>
          <t>Die Legende des Rubindrachen · Kampagnen-Land (Mountain)</t>
        </is>
      </c>
      <c r="H77" s="8" t="inlineStr">
        <is>
          <t>https://wuerfelwaechter.de/images/Kampagne/1_Die_Legende_des_Rubindrachen.webp</t>
        </is>
      </c>
    </row>
    <row r="78" ht="96" customHeight="1">
      <c r="A78" s="10" t="n">
        <v>74</v>
      </c>
      <c r="B78" s="10" t="inlineStr">
        <is>
          <t>Forest</t>
        </is>
      </c>
      <c r="C78" s="11" t="inlineStr">
        <is>
          <t>Sturm, Staub und Schatten – Wald 01</t>
        </is>
      </c>
      <c r="D78" s="10" t="inlineStr">
        <is>
          <t>Sturmgepeitschter Hochlandwald, knorrige Bäume, moosige Ruinen.</t>
        </is>
      </c>
      <c r="E78" s="10" t="inlineStr">
        <is>
          <t>Ein Land. Eine Erinnerung.</t>
        </is>
      </c>
      <c r="F78" s="10" t="inlineStr">
        <is>
          <t>Kein neuer Landtyp, keine Zusatzfähigkeit; Originalname und Basic-Typzeile. Zuordnung exakt aus Kartenliste.xlsx · Kampagnen-Länder.</t>
        </is>
      </c>
      <c r="G78" s="10" t="inlineStr">
        <is>
          <t>Sturm, Staub und Schatten · Kampagnen-Land (Forest)</t>
        </is>
      </c>
      <c r="H78" s="10" t="inlineStr">
        <is>
          <t>https://wuerfelwaechter.de/images/Kampagne/3_Sturm_Staub_und_Schatten.webp</t>
        </is>
      </c>
    </row>
    <row r="79" ht="96" customHeight="1">
      <c r="A79" s="8" t="n">
        <v>75</v>
      </c>
      <c r="B79" s="8" t="inlineStr">
        <is>
          <t>Forest</t>
        </is>
      </c>
      <c r="C79" s="9" t="inlineStr">
        <is>
          <t>Sturm, Staub und Schatten – Wald 02</t>
        </is>
      </c>
      <c r="D79" s="8" t="inlineStr">
        <is>
          <t>Wurzeln durchbrechen eine vergessene Halle; Staub im grünen Gegenlicht.</t>
        </is>
      </c>
      <c r="E79" s="8" t="inlineStr">
        <is>
          <t>Ein Land. Eine Erinnerung.</t>
        </is>
      </c>
      <c r="F79" s="8" t="inlineStr">
        <is>
          <t>Kein neuer Landtyp, keine Zusatzfähigkeit; Originalname und Basic-Typzeile. Zuordnung exakt aus Kartenliste.xlsx · Kampagnen-Länder.</t>
        </is>
      </c>
      <c r="G79" s="8" t="inlineStr">
        <is>
          <t>Sturm, Staub und Schatten · Kampagnen-Land (Forest)</t>
        </is>
      </c>
      <c r="H79" s="8" t="inlineStr">
        <is>
          <t>https://wuerfelwaechter.de/images/Kampagne/3_Sturm_Staub_und_Schatten.webp</t>
        </is>
      </c>
    </row>
    <row r="80" ht="96" customHeight="1">
      <c r="A80" s="10" t="n">
        <v>76</v>
      </c>
      <c r="B80" s="10" t="inlineStr">
        <is>
          <t>Forest</t>
        </is>
      </c>
      <c r="C80" s="11" t="inlineStr">
        <is>
          <t>Sturm, Staub und Schatten – Wald 03</t>
        </is>
      </c>
      <c r="D80" s="10" t="inlineStr">
        <is>
          <t>Verwachsene Steinstufen führen in neblige Waldhöhen.</t>
        </is>
      </c>
      <c r="E80" s="10" t="inlineStr">
        <is>
          <t>Ein Land. Eine Erinnerung.</t>
        </is>
      </c>
      <c r="F80" s="10" t="inlineStr">
        <is>
          <t>Kein neuer Landtyp, keine Zusatzfähigkeit; Originalname und Basic-Typzeile. Zuordnung exakt aus Kartenliste.xlsx · Kampagnen-Länder.</t>
        </is>
      </c>
      <c r="G80" s="10" t="inlineStr">
        <is>
          <t>Sturm, Staub und Schatten · Kampagnen-Land (Forest)</t>
        </is>
      </c>
      <c r="H80" s="10" t="inlineStr">
        <is>
          <t>https://wuerfelwaechter.de/images/Kampagne/3_Sturm_Staub_und_Schatten.webp</t>
        </is>
      </c>
    </row>
    <row r="81" ht="96" customHeight="1">
      <c r="A81" s="8" t="n">
        <v>77</v>
      </c>
      <c r="B81" s="8" t="inlineStr">
        <is>
          <t>Forest</t>
        </is>
      </c>
      <c r="C81" s="9" t="inlineStr">
        <is>
          <t>Sturm, Staub und Schatten – Wald 04</t>
        </is>
      </c>
      <c r="D81" s="8" t="inlineStr">
        <is>
          <t>Ein schmaler Pfad der Edgelords zwischen windschiefen Kiefern.</t>
        </is>
      </c>
      <c r="E81" s="8" t="inlineStr">
        <is>
          <t>Ein Land. Eine Erinnerung.</t>
        </is>
      </c>
      <c r="F81" s="8" t="inlineStr">
        <is>
          <t>Kein neuer Landtyp, keine Zusatzfähigkeit; Originalname und Basic-Typzeile. Zuordnung exakt aus Kartenliste.xlsx · Kampagnen-Länder.</t>
        </is>
      </c>
      <c r="G81" s="8" t="inlineStr">
        <is>
          <t>Sturm, Staub und Schatten · Kampagnen-Land (Forest)</t>
        </is>
      </c>
      <c r="H81" s="8" t="inlineStr">
        <is>
          <t>https://wuerfelwaechter.de/images/Kampagne/3_Sturm_Staub_und_Schatten.webp</t>
        </is>
      </c>
    </row>
    <row r="82" ht="96" customHeight="1">
      <c r="A82" s="10" t="n">
        <v>78</v>
      </c>
      <c r="B82" s="10" t="inlineStr">
        <is>
          <t>Forest</t>
        </is>
      </c>
      <c r="C82" s="11" t="inlineStr">
        <is>
          <t>Sturm, Staub und Schatten – Wald 05</t>
        </is>
      </c>
      <c r="D82" s="10" t="inlineStr">
        <is>
          <t>Alte Steinbögen verschwinden unter Farnen; das Hochland bleibt wild.</t>
        </is>
      </c>
      <c r="E82" s="10" t="inlineStr">
        <is>
          <t>Ein Land. Eine Erinnerung.</t>
        </is>
      </c>
      <c r="F82" s="10" t="inlineStr">
        <is>
          <t>Kein neuer Landtyp, keine Zusatzfähigkeit; Originalname und Basic-Typzeile. Zuordnung exakt aus Kartenliste.xlsx · Kampagnen-Länder.</t>
        </is>
      </c>
      <c r="G82" s="10" t="inlineStr">
        <is>
          <t>Sturm, Staub und Schatten · Kampagnen-Land (Forest)</t>
        </is>
      </c>
      <c r="H82" s="10" t="inlineStr">
        <is>
          <t>https://wuerfelwaechter.de/images/Kampagne/3_Sturm_Staub_und_Schatten.webp</t>
        </is>
      </c>
    </row>
    <row r="83" ht="96" customHeight="1">
      <c r="A83" s="8" t="n">
        <v>79</v>
      </c>
      <c r="B83" s="8" t="inlineStr">
        <is>
          <t>Godless Shrine</t>
        </is>
      </c>
      <c r="C83" s="9" t="inlineStr">
        <is>
          <t>Wo Luminus an Drakkenheim grenzt</t>
        </is>
      </c>
      <c r="D83" s="8" t="inlineStr">
        <is>
          <t>Weiße Turmreste über dunklem Moor; goldene Strahlen durch violetten Nebel.</t>
        </is>
      </c>
      <c r="E83" s="8" t="inlineStr">
        <is>
          <t>Wo Geschichten einander berühren.</t>
        </is>
      </c>
      <c r="F83" s="8" t="inlineStr">
        <is>
          <t>Original-Untertypen und der '2 Leben zahlen'-Text bleiben unverändert. Crossover-Landschaft ist Gestaltung.</t>
        </is>
      </c>
      <c r="G83" s="8" t="inlineStr">
        <is>
          <t>Die 5 Titanen von Primor - Akt Luminus · Grenzland (Doppelland)</t>
        </is>
      </c>
      <c r="H83" s="8" t="inlineStr">
        <is>
          <t>https://wuerfelwaechter.de/images/Kampagne/10_Die_5_Titanen_von_Primor_-_Akt_Luminus_639194445541182849.webp</t>
        </is>
      </c>
    </row>
    <row r="84" ht="96" customHeight="1">
      <c r="A84" s="10" t="n">
        <v>80</v>
      </c>
      <c r="B84" s="10" t="inlineStr">
        <is>
          <t>Hallowed Fountain</t>
        </is>
      </c>
      <c r="C84" s="11" t="inlineStr">
        <is>
          <t>Wo Luminus den ewigen Winter berührt</t>
        </is>
      </c>
      <c r="D84" s="10" t="inlineStr">
        <is>
          <t>Weißgoldene Ebene geht in blaues Eiswasser über.</t>
        </is>
      </c>
      <c r="E84" s="10" t="inlineStr">
        <is>
          <t>Wo Geschichten einander berühren.</t>
        </is>
      </c>
      <c r="F84" s="10" t="inlineStr">
        <is>
          <t>Original-Untertypen und der '2 Leben zahlen'-Text bleiben unverändert. Crossover-Landschaft ist Gestaltung.</t>
        </is>
      </c>
      <c r="G84" s="10" t="inlineStr">
        <is>
          <t>Icewind Dale – Rime of the Frostmaiden · Grenzland (Doppelland)</t>
        </is>
      </c>
      <c r="H84" s="10" t="inlineStr">
        <is>
          <t>https://wuerfelwaechter.de/images/Kampagne/2_Icewind_Dale_Rime_of_the_Frostmaiden.webp</t>
        </is>
      </c>
    </row>
    <row r="85" ht="96" customHeight="1">
      <c r="A85" s="8" t="n">
        <v>81</v>
      </c>
      <c r="B85" s="8" t="inlineStr">
        <is>
          <t>Sacred Foundry</t>
        </is>
      </c>
      <c r="C85" s="9" t="inlineStr">
        <is>
          <t>Rubinlicht über den Mauern von Luminus</t>
        </is>
      </c>
      <c r="D85" s="8" t="inlineStr">
        <is>
          <t>Weißgoldene Stadt auf roten Tafelbergen; Schmiedefunken bei rubinroter Dämmerung.</t>
        </is>
      </c>
      <c r="E85" s="8" t="inlineStr">
        <is>
          <t>Wo Geschichten einander berühren.</t>
        </is>
      </c>
      <c r="F85" s="8" t="inlineStr">
        <is>
          <t>Original-Untertypen und der '2 Leben zahlen'-Text bleiben unverändert. Crossover-Landschaft ist Gestaltung.</t>
        </is>
      </c>
      <c r="G85" s="8" t="inlineStr">
        <is>
          <t>Die Legende des Rubindrachen · Grenzland (Doppelland)</t>
        </is>
      </c>
      <c r="H85" s="8" t="inlineStr">
        <is>
          <t>https://wuerfelwaechter.de/images/Kampagne/1_Die_Legende_des_Rubindrachen.webp</t>
        </is>
      </c>
    </row>
    <row r="86" ht="96" customHeight="1">
      <c r="A86" s="10" t="n">
        <v>82</v>
      </c>
      <c r="B86" s="10" t="inlineStr">
        <is>
          <t>Breeding Pool</t>
        </is>
      </c>
      <c r="C86" s="11" t="inlineStr">
        <is>
          <t>Waldinsel zwischen den Geschichten</t>
        </is>
      </c>
      <c r="D86" s="10" t="inlineStr">
        <is>
          <t>Moosbewachsene Hochlandinsel im tiefblauen Wasser; versunkene Ruinen.</t>
        </is>
      </c>
      <c r="E86" s="10" t="inlineStr">
        <is>
          <t>Wo Geschichten einander berühren.</t>
        </is>
      </c>
      <c r="F86" s="10" t="inlineStr">
        <is>
          <t>Original-Untertypen und der '2 Leben zahlen'-Text bleiben unverändert. Crossover-Landschaft ist Gestaltung.</t>
        </is>
      </c>
      <c r="G86" s="10" t="inlineStr">
        <is>
          <t>Sturm, Staub und Schatten · Grenzland (Doppelland)</t>
        </is>
      </c>
      <c r="H86" s="10" t="inlineStr">
        <is>
          <t>https://wuerfelwaechter.de/images/Kampagne/3_Sturm_Staub_und_Schatten.webp</t>
        </is>
      </c>
    </row>
    <row r="87" ht="96" customHeight="1">
      <c r="A87" s="8" t="n">
        <v>83</v>
      </c>
      <c r="B87" s="8" t="inlineStr">
        <is>
          <t>Watery Grave</t>
        </is>
      </c>
      <c r="C87" s="9" t="inlineStr">
        <is>
          <t>Unter Drakkenheims Eis</t>
        </is>
      </c>
      <c r="D87" s="8" t="inlineStr">
        <is>
          <t>Dunkles unterirdisches Meer unter violett leuchtenden Ruinen.</t>
        </is>
      </c>
      <c r="E87" s="8" t="inlineStr">
        <is>
          <t>Wo Geschichten einander berühren.</t>
        </is>
      </c>
      <c r="F87" s="8" t="inlineStr">
        <is>
          <t>Original-Untertypen und der '2 Leben zahlen'-Text bleiben unverändert. Crossover-Landschaft ist Gestaltung.</t>
        </is>
      </c>
      <c r="G87" s="8" t="inlineStr">
        <is>
          <t>Dungeons of Drakkenheim · Grenzland (Doppelland)</t>
        </is>
      </c>
      <c r="H87" s="8" t="inlineStr">
        <is>
          <t>https://wuerfelwaechter.de/images/Kampagne/4_Dungeons_of_Drakkenheim.webp</t>
        </is>
      </c>
    </row>
    <row r="88" ht="96" customHeight="1">
      <c r="A88" s="10" t="n">
        <v>84</v>
      </c>
      <c r="B88" s="10" t="inlineStr">
        <is>
          <t>Overgrown Tomb</t>
        </is>
      </c>
      <c r="C88" s="11" t="inlineStr">
        <is>
          <t>Wurzeln im violetten Nebel</t>
        </is>
      </c>
      <c r="D88" s="10" t="inlineStr">
        <is>
          <t>Grüne Wurzeln greifen durch schwarzes Wasser unter einer zerstörten Kathedrale.</t>
        </is>
      </c>
      <c r="E88" s="10" t="inlineStr">
        <is>
          <t>Wo Geschichten einander berühren.</t>
        </is>
      </c>
      <c r="F88" s="10" t="inlineStr">
        <is>
          <t>Original-Untertypen und der '2 Leben zahlen'-Text bleiben unverändert. Crossover-Landschaft ist Gestaltung.</t>
        </is>
      </c>
      <c r="G88" s="10" t="inlineStr">
        <is>
          <t>Dungeons of Drakkenheim · Grenzland (Doppelland)</t>
        </is>
      </c>
      <c r="H88" s="10" t="inlineStr">
        <is>
          <t>https://wuerfelwaechter.de/images/Kampagne/4_Dungeons_of_Drakkenheim.webp</t>
        </is>
      </c>
    </row>
    <row r="89" ht="96" customHeight="1">
      <c r="A89" s="8" t="n">
        <v>85</v>
      </c>
      <c r="B89" s="8" t="inlineStr">
        <is>
          <t>Raugrin Triome</t>
        </is>
      </c>
      <c r="C89" s="9" t="inlineStr">
        <is>
          <t>Drachenpass über dem Eismeer</t>
        </is>
      </c>
      <c r="D89" s="8" t="inlineStr">
        <is>
          <t>Weite Übergangslandschaft, in der drei Kampagnen-Stimmungen ineinander laufen (Drachenpass über dem Eismeer).</t>
        </is>
      </c>
      <c r="E89" s="8" t="inlineStr">
        <is>
          <t>Drei Kampagnen, ein Horizont.</t>
        </is>
      </c>
      <c r="F89" s="8" t="inlineStr">
        <is>
          <t>Alle drei Original-Untertypen und 'kommt getappt; Zyklus' bleiben unverändert.</t>
        </is>
      </c>
      <c r="G89" s="8" t="inlineStr">
        <is>
          <t>Die Legende des Rubindrachen · Dreifarb-Land (Triome)</t>
        </is>
      </c>
      <c r="H89" s="8" t="inlineStr">
        <is>
          <t>https://wuerfelwaechter.de/images/Kampagne/1_Die_Legende_des_Rubindrachen.webp</t>
        </is>
      </c>
    </row>
    <row r="90" ht="96" customHeight="1">
      <c r="A90" s="10" t="n">
        <v>86</v>
      </c>
      <c r="B90" s="10" t="inlineStr">
        <is>
          <t>Zagoth Triome</t>
        </is>
      </c>
      <c r="C90" s="11" t="inlineStr">
        <is>
          <t>Sumpfwurzeln im violetten Nebel</t>
        </is>
      </c>
      <c r="D90" s="10" t="inlineStr">
        <is>
          <t>Weite Übergangslandschaft, in der drei Kampagnen-Stimmungen ineinander laufen (Sumpfwurzeln im violetten Nebel).</t>
        </is>
      </c>
      <c r="E90" s="10" t="inlineStr">
        <is>
          <t>Drei Kampagnen, ein Horizont.</t>
        </is>
      </c>
      <c r="F90" s="10" t="inlineStr">
        <is>
          <t>Alle drei Original-Untertypen und 'kommt getappt; Zyklus' bleiben unverändert.</t>
        </is>
      </c>
      <c r="G90" s="10" t="inlineStr">
        <is>
          <t>Dungeons of Drakkenheim · Dreifarb-Land (Triome)</t>
        </is>
      </c>
      <c r="H90" s="10" t="inlineStr">
        <is>
          <t>https://wuerfelwaechter.de/images/Kampagne/4_Dungeons_of_Drakkenheim.webp</t>
        </is>
      </c>
    </row>
    <row r="91" ht="96" customHeight="1">
      <c r="A91" s="8" t="n">
        <v>87</v>
      </c>
      <c r="B91" s="8" t="inlineStr">
        <is>
          <t>Ketria Triome</t>
        </is>
      </c>
      <c r="C91" s="9" t="inlineStr">
        <is>
          <t>Hochland am Drachenpass</t>
        </is>
      </c>
      <c r="D91" s="8" t="inlineStr">
        <is>
          <t>Weite Übergangslandschaft, in der drei Kampagnen-Stimmungen ineinander laufen (Hochland am Drachenpass).</t>
        </is>
      </c>
      <c r="E91" s="8" t="inlineStr">
        <is>
          <t>Drei Kampagnen, ein Horizont.</t>
        </is>
      </c>
      <c r="F91" s="8" t="inlineStr">
        <is>
          <t>Alle drei Original-Untertypen und 'kommt getappt; Zyklus' bleiben unverändert.</t>
        </is>
      </c>
      <c r="G91" s="8" t="inlineStr">
        <is>
          <t>Sturm, Staub und Schatten · Dreifarb-Land (Triome)</t>
        </is>
      </c>
      <c r="H91" s="8" t="inlineStr">
        <is>
          <t>https://wuerfelwaechter.de/images/Kampagne/3_Sturm_Staub_und_Schatten.webp</t>
        </is>
      </c>
    </row>
    <row r="92" ht="96" customHeight="1">
      <c r="A92" s="10" t="n">
        <v>88</v>
      </c>
      <c r="B92" s="10" t="inlineStr">
        <is>
          <t>Savai Triome</t>
        </is>
      </c>
      <c r="C92" s="11" t="inlineStr">
        <is>
          <t>Am heißen Rand von Luminus</t>
        </is>
      </c>
      <c r="D92" s="10" t="inlineStr">
        <is>
          <t>Weite Übergangslandschaft, in der drei Kampagnen-Stimmungen ineinander laufen (Am heißen Rand von Luminus).</t>
        </is>
      </c>
      <c r="E92" s="10" t="inlineStr">
        <is>
          <t>Drei Kampagnen, ein Horizont.</t>
        </is>
      </c>
      <c r="F92" s="10" t="inlineStr">
        <is>
          <t>Alle drei Original-Untertypen und 'kommt getappt; Zyklus' bleiben unverändert.</t>
        </is>
      </c>
      <c r="G92" s="10" t="inlineStr">
        <is>
          <t>Die 5 Titanen von Primor - Akt Luminus · Dreifarb-Land (Triome)</t>
        </is>
      </c>
      <c r="H92" s="10" t="inlineStr">
        <is>
          <t>https://wuerfelwaechter.de/images/Kampagne/10_Die_5_Titanen_von_Primor_-_Akt_Luminus_639194445541182849.webp</t>
        </is>
      </c>
    </row>
    <row r="93" ht="96" customHeight="1">
      <c r="A93" s="8" t="n">
        <v>89</v>
      </c>
      <c r="B93" s="8" t="inlineStr">
        <is>
          <t>Indatha Triome</t>
        </is>
      </c>
      <c r="C93" s="9" t="inlineStr">
        <is>
          <t>Licht über den zerbrochenen Mauern</t>
        </is>
      </c>
      <c r="D93" s="8" t="inlineStr">
        <is>
          <t>Weite Übergangslandschaft, in der drei Kampagnen-Stimmungen ineinander laufen (Licht über den zerbrochenen Mauern).</t>
        </is>
      </c>
      <c r="E93" s="8" t="inlineStr">
        <is>
          <t>Drei Kampagnen, ein Horizont.</t>
        </is>
      </c>
      <c r="F93" s="8" t="inlineStr">
        <is>
          <t>Alle drei Original-Untertypen und 'kommt getappt; Zyklus' bleiben unverändert.</t>
        </is>
      </c>
      <c r="G93" s="8" t="inlineStr">
        <is>
          <t>Dungeons of Drakkenheim · Dreifarb-Land (Triome)</t>
        </is>
      </c>
      <c r="H93" s="8" t="inlineStr">
        <is>
          <t>https://wuerfelwaechter.de/images/Kampagne/4_Dungeons_of_Drakkenheim.webp</t>
        </is>
      </c>
    </row>
    <row r="94" ht="96" customHeight="1">
      <c r="A94" s="10" t="n">
        <v>90</v>
      </c>
      <c r="B94" s="10" t="inlineStr">
        <is>
          <t>Prismatic Vista</t>
        </is>
      </c>
      <c r="C94" s="11" t="inlineStr">
        <is>
          <t>Octo’Con – Cosplay</t>
        </is>
      </c>
      <c r="D94" s="10" t="inlineStr">
        <is>
          <t>Weißes Foyer voller Kostümsilhouetten vor einem spiegelnden Portal.</t>
        </is>
      </c>
      <c r="E94" s="10" t="inlineStr">
        <is>
          <t>Acht Welten. Eine Gemeinschaft.</t>
        </is>
      </c>
      <c r="F94" s="10" t="inlineStr">
        <is>
          <t>Originaltext des Landes bleibt unverändert. Die acht Themenwelten sind belegt (Octo’Con Rheine).</t>
        </is>
      </c>
      <c r="G94" s="10" t="inlineStr">
        <is>
          <t>WürfelWächter · Octo’Con Themenwelt</t>
        </is>
      </c>
      <c r="H94" s="10" t="inlineStr">
        <is>
          <t>https://wuerfelwaechter.de/images/WuerfelWaechter_bearbeitet.webp</t>
        </is>
      </c>
    </row>
    <row r="95" ht="96" customHeight="1">
      <c r="A95" s="8" t="n">
        <v>91</v>
      </c>
      <c r="B95" s="8" t="inlineStr">
        <is>
          <t>Fabled Passage</t>
        </is>
      </c>
      <c r="C95" s="9" t="inlineStr">
        <is>
          <t>Octo’Con – Pen &amp; Paper</t>
        </is>
      </c>
      <c r="D95" s="8" t="inlineStr">
        <is>
          <t>Ein Spieltisch, aus dem ein Pfad in eine erzählte Landschaft führt.</t>
        </is>
      </c>
      <c r="E95" s="8" t="inlineStr">
        <is>
          <t>Acht Welten. Eine Gemeinschaft.</t>
        </is>
      </c>
      <c r="F95" s="8" t="inlineStr">
        <is>
          <t>Originaltext des Landes bleibt unverändert. Die acht Themenwelten sind belegt (Octo’Con Rheine).</t>
        </is>
      </c>
      <c r="G95" s="8" t="inlineStr">
        <is>
          <t>WürfelWächter · Octo’Con Themenwelt</t>
        </is>
      </c>
      <c r="H95" s="8" t="inlineStr">
        <is>
          <t>https://wuerfelwaechter.de/images/WuerfelWaechter_bearbeitet.webp</t>
        </is>
      </c>
    </row>
    <row r="96" ht="96" customHeight="1">
      <c r="A96" s="10" t="n">
        <v>92</v>
      </c>
      <c r="B96" s="10" t="inlineStr">
        <is>
          <t>Terramorphic Expanse</t>
        </is>
      </c>
      <c r="C96" s="11" t="inlineStr">
        <is>
          <t>Octo’Con – Gaming</t>
        </is>
      </c>
      <c r="D96" s="10" t="inlineStr">
        <is>
          <t>Spielstationen, deren Bildschirme sich zu einer echten Landschaft öffnen.</t>
        </is>
      </c>
      <c r="E96" s="10" t="inlineStr">
        <is>
          <t>Acht Welten. Eine Gemeinschaft.</t>
        </is>
      </c>
      <c r="F96" s="10" t="inlineStr">
        <is>
          <t>Originaltext des Landes bleibt unverändert. Die acht Themenwelten sind belegt (Octo’Con Rheine).</t>
        </is>
      </c>
      <c r="G96" s="10" t="inlineStr">
        <is>
          <t>WürfelWächter · Octo’Con Themenwelt</t>
        </is>
      </c>
      <c r="H96" s="10" t="inlineStr">
        <is>
          <t>https://wuerfelwaechter.de/images/WuerfelWaechter_bearbeitet.webp</t>
        </is>
      </c>
    </row>
    <row r="97" ht="96" customHeight="1">
      <c r="A97" s="8" t="n">
        <v>93</v>
      </c>
      <c r="B97" s="8" t="inlineStr">
        <is>
          <t>Rogue's Passage</t>
        </is>
      </c>
      <c r="C97" s="9" t="inlineStr">
        <is>
          <t>Octo’Con – Technik</t>
        </is>
      </c>
      <c r="D97" s="8" t="inlineStr">
        <is>
          <t>Technikraum mit Kameras und Kabeln, die einen geheimen Gang freigeben.</t>
        </is>
      </c>
      <c r="E97" s="8" t="inlineStr">
        <is>
          <t>Acht Welten. Eine Gemeinschaft.</t>
        </is>
      </c>
      <c r="F97" s="8" t="inlineStr">
        <is>
          <t>Originaltext des Landes bleibt unverändert. Die acht Themenwelten sind belegt (Octo’Con Rheine).</t>
        </is>
      </c>
      <c r="G97" s="8" t="inlineStr">
        <is>
          <t>WürfelWächter · Octo’Con Themenwelt</t>
        </is>
      </c>
      <c r="H97" s="8" t="inlineStr">
        <is>
          <t>https://wuerfelwaechter.de/images/WuerfelWaechter_bearbeitet.webp</t>
        </is>
      </c>
    </row>
    <row r="98" ht="96" customHeight="1">
      <c r="A98" s="10" t="n">
        <v>94</v>
      </c>
      <c r="B98" s="10" t="inlineStr">
        <is>
          <t>Reliquary Tower</t>
        </is>
      </c>
      <c r="C98" s="11" t="inlineStr">
        <is>
          <t>Octo’Con – Kunst</t>
        </is>
      </c>
      <c r="D98" s="10" t="inlineStr">
        <is>
          <t>Atelierhalle voller bemalter Miniaturen, Leinwände und Skizzenbücher.</t>
        </is>
      </c>
      <c r="E98" s="10" t="inlineStr">
        <is>
          <t>Acht Welten. Eine Gemeinschaft.</t>
        </is>
      </c>
      <c r="F98" s="10" t="inlineStr">
        <is>
          <t>Originaltext des Landes bleibt unverändert. Die acht Themenwelten sind belegt (Octo’Con Rheine).</t>
        </is>
      </c>
      <c r="G98" s="10" t="inlineStr">
        <is>
          <t>WürfelWächter · Octo’Con Themenwelt</t>
        </is>
      </c>
      <c r="H98" s="10" t="inlineStr">
        <is>
          <t>https://wuerfelwaechter.de/images/WuerfelWaechter_bearbeitet.webp</t>
        </is>
      </c>
    </row>
    <row r="99" ht="96" customHeight="1">
      <c r="A99" s="8" t="n">
        <v>95</v>
      </c>
      <c r="B99" s="8" t="inlineStr">
        <is>
          <t>War Room</t>
        </is>
      </c>
      <c r="C99" s="9" t="inlineStr">
        <is>
          <t>Octo’Con – Anime &amp; Manga</t>
        </is>
      </c>
      <c r="D99" s="8" t="inlineStr">
        <is>
          <t>Tuschewelten und Manga-Panels an einer großen Planungswand.</t>
        </is>
      </c>
      <c r="E99" s="8" t="inlineStr">
        <is>
          <t>Acht Welten. Eine Gemeinschaft.</t>
        </is>
      </c>
      <c r="F99" s="8" t="inlineStr">
        <is>
          <t>Originaltext des Landes bleibt unverändert. Die acht Themenwelten sind belegt (Octo’Con Rheine).</t>
        </is>
      </c>
      <c r="G99" s="8" t="inlineStr">
        <is>
          <t>WürfelWächter · Octo’Con Themenwelt</t>
        </is>
      </c>
      <c r="H99" s="8" t="inlineStr">
        <is>
          <t>https://wuerfelwaechter.de/images/WuerfelWaechter_bearbeitet.webp</t>
        </is>
      </c>
    </row>
    <row r="100" ht="96" customHeight="1">
      <c r="A100" s="10" t="n">
        <v>96</v>
      </c>
      <c r="B100" s="10" t="inlineStr">
        <is>
          <t>Bojuka Bog</t>
        </is>
      </c>
      <c r="C100" s="11" t="inlineStr">
        <is>
          <t>Octo’Con – Shops</t>
        </is>
      </c>
      <c r="D100" s="10" t="inlineStr">
        <is>
          <t>Basar an Waldhügeln; Würfelstände und versiegelte Schatzkisten.</t>
        </is>
      </c>
      <c r="E100" s="10" t="inlineStr">
        <is>
          <t>Acht Welten. Eine Gemeinschaft.</t>
        </is>
      </c>
      <c r="F100" s="10" t="inlineStr">
        <is>
          <t>Originaltext des Landes bleibt unverändert. Die acht Themenwelten sind belegt (Octo’Con Rheine).</t>
        </is>
      </c>
      <c r="G100" s="10" t="inlineStr">
        <is>
          <t>WürfelWächter · Octo’Con Themenwelt</t>
        </is>
      </c>
      <c r="H100" s="10" t="inlineStr">
        <is>
          <t>https://wuerfelwaechter.de/images/WuerfelWaechter_bearbeitet.webp</t>
        </is>
      </c>
    </row>
    <row r="101" ht="96" customHeight="1">
      <c r="A101" s="8" t="n">
        <v>97</v>
      </c>
      <c r="B101" s="8" t="inlineStr">
        <is>
          <t>Path of Ancestry</t>
        </is>
      </c>
      <c r="C101" s="9" t="inlineStr">
        <is>
          <t>Octo’Con – Trading Card Games</t>
        </is>
      </c>
      <c r="D101" s="8" t="inlineStr">
        <is>
          <t>Gewölbe aus Kartenregalen und Duelltischen; ein Gang führt zu den Helden.</t>
        </is>
      </c>
      <c r="E101" s="8" t="inlineStr">
        <is>
          <t>Acht Welten. Eine Gemeinschaft.</t>
        </is>
      </c>
      <c r="F101" s="8" t="inlineStr">
        <is>
          <t>Originaltext des Landes bleibt unverändert. Die acht Themenwelten sind belegt (Octo’Con Rheine).</t>
        </is>
      </c>
      <c r="G101" s="8" t="inlineStr">
        <is>
          <t>WürfelWächter · Octo’Con Themenwelt</t>
        </is>
      </c>
      <c r="H101" s="8" t="inlineStr">
        <is>
          <t>https://wuerfelwaechter.de/images/WuerfelWaechter_bearbeitet.webp</t>
        </is>
      </c>
    </row>
    <row r="102" ht="96" customHeight="1">
      <c r="A102" s="10" t="n">
        <v>98</v>
      </c>
      <c r="B102" s="10" t="inlineStr">
        <is>
          <t>Command Tower</t>
        </is>
      </c>
      <c r="C102" s="11" t="inlineStr">
        <is>
          <t>Der Turm der WürfelWächter</t>
        </is>
      </c>
      <c r="D102" s="10" t="inlineStr">
        <is>
          <t>Blau-silberner Turm in Helmform über fünf Landschaften; das WW-Zeichen als Wetterfahne.</t>
        </is>
      </c>
      <c r="E102" s="10" t="inlineStr">
        <is>
          <t>Alle Wege führen zum Tisch.</t>
        </is>
      </c>
      <c r="F102" s="10" t="inlineStr">
        <is>
          <t>Land bleibt. Erzeugt eine Farbe der Farbidentität deines Commanders – gedruckter Text, kein Schaden.</t>
        </is>
      </c>
      <c r="G102" s="10" t="inlineStr">
        <is>
          <t>WürfelWächter · Bund</t>
        </is>
      </c>
      <c r="H102" s="10" t="inlineStr">
        <is>
          <t>https://wuerfelwaechter.de/images/WuerfelWaechter_bearbeitet.webp</t>
        </is>
      </c>
    </row>
    <row r="103" ht="96" customHeight="1">
      <c r="A103" s="8" t="n">
        <v>99</v>
      </c>
      <c r="B103" s="8" t="inlineStr">
        <is>
          <t>Boseiju, Who Endures</t>
        </is>
      </c>
      <c r="C103" s="9" t="inlineStr">
        <is>
          <t>Rolling Adventures – das Dorf namens Stadt</t>
        </is>
      </c>
      <c r="D103" s="8" t="inlineStr">
        <is>
          <t>Ein schiefes, chaotisches, aber unverwüstliches Dörfchen mit übergroßem Ortsschild ‚Stadt‘; Würfel, Karren und Nebenfiguren überall.</t>
        </is>
      </c>
      <c r="E103" s="8" t="inlineStr">
        <is>
          <t>Ein Dorf namens Stadt – und es steht immer noch.</t>
        </is>
      </c>
      <c r="F103" s="8" t="inlineStr">
        <is>
          <t>Legendary Land bleibt. Erzeugt {G}; Channel — {1}{G}, abwerfen: zerstöre Ziel-Artefakt/-Verzauberung/-Nichtstandardland eines Gegners, sein Beherrscher darf ein Standardland suchen – gedruckter Text.</t>
        </is>
      </c>
      <c r="G103" s="8" t="inlineStr">
        <is>
          <t>Rolling Adventures · Insider „Rolling Adventures“ (Zeile 16, Kampagnen-Format)</t>
        </is>
      </c>
      <c r="H103" s="8" t="inlineStr">
        <is>
          <t>https://wuerfelwaechter.de/images/Kampagne/6_Rolling_Adventures_639203080073483270.webp</t>
        </is>
      </c>
    </row>
    <row r="104" ht="96" customHeight="1">
      <c r="A104" s="10" t="n">
        <v>100</v>
      </c>
      <c r="B104" s="10" t="inlineStr">
        <is>
          <t>The World Tree</t>
        </is>
      </c>
      <c r="C104" s="11" t="inlineStr">
        <is>
          <t>Abenteuer im Multiversum – Reise durchs All</t>
        </is>
      </c>
      <c r="D104" s="10" t="inlineStr">
        <is>
          <t>Ein gewaltiger Weltenbaum, dessen Äste verschiedene Planeten und Raumstationen tragen; kleine Sci-Fi-Silhouetten (KORG, Dr. Boom, Jack) reisen zwischen den Ästen.</t>
        </is>
      </c>
      <c r="E104" s="10" t="inlineStr">
        <is>
          <t>Eine Truppe aus Raumfahrern, Technikern und Zeitreisenden – und ein Baum, der jede Welt trägt.</t>
        </is>
      </c>
      <c r="F104" s="10" t="inlineStr">
        <is>
          <t>Land bleibt. '{T}: ein Mana beliebiger Farbe' erst ab 5+ Ländern; die {5}{G}{W}{U}{B}{R}-Fähigkeit holt Götter/Legenden aufs Feld – gedruckter Text.</t>
        </is>
      </c>
      <c r="G104" s="10" t="inlineStr">
        <is>
          <t>Abenteuer im Multiversum · Insider „Abenteuer im Multiversum“ (Zeile 17, Kampagnen-Format)</t>
        </is>
      </c>
      <c r="H104" s="10" t="inlineStr">
        <is>
          <t>https://wuerfelwaechter.de/images/Kampagne/7_Abenteuer_im_Multiversum.webp</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4"/>
  <sheetViews>
    <sheetView workbookViewId="0">
      <pane ySplit="4" topLeftCell="A5" activePane="bottomLeft" state="frozen"/>
      <selection pane="bottomLeft" activeCell="A1" sqref="A1"/>
    </sheetView>
  </sheetViews>
  <sheetFormatPr baseColWidth="8" defaultRowHeight="15"/>
  <cols>
    <col width="6.6" customWidth="1" min="1" max="1"/>
    <col width="24.4" customWidth="1" min="2" max="2"/>
    <col width="27.2" customWidth="1" min="3" max="3"/>
    <col width="36.6" customWidth="1" min="4" max="4"/>
    <col width="47.8" customWidth="1" min="5" max="5"/>
    <col width="51.1" customWidth="1" min="6" max="6"/>
  </cols>
  <sheetData>
    <row r="1" ht="34.5" customHeight="1">
      <c r="A1" s="1" t="inlineStr">
        <is>
          <t>Bildpaare · echte Originalkarte und WürfelWächter-Referenz</t>
        </is>
      </c>
    </row>
    <row r="2" ht="28.5" customHeight="1">
      <c r="A2" s="2" t="inlineStr">
        <is>
          <t>Automatisch heruntergeladene Kartenbilder (Scryfall) und Webreferenzen (wuerfelwaechter.de). Die neuen Illustrationen entstehen daraus.</t>
        </is>
      </c>
    </row>
    <row r="3" ht="9" customHeight="1"/>
    <row r="4" ht="30" customHeight="1">
      <c r="A4" s="7" t="inlineStr">
        <is>
          <t>Nr.</t>
        </is>
      </c>
      <c r="B4" s="7" t="inlineStr">
        <is>
          <t>Echte Originalkarte</t>
        </is>
      </c>
      <c r="C4" s="7" t="inlineStr">
        <is>
          <t>Vorhandene Webreferenz</t>
        </is>
      </c>
      <c r="D4" s="7" t="inlineStr">
        <is>
          <t>Original → WürfelWächter</t>
        </is>
      </c>
      <c r="E4" s="7" t="inlineStr">
        <is>
          <t>Motiv für die neue Illustration</t>
        </is>
      </c>
      <c r="F4" s="7" t="inlineStr">
        <is>
          <t>Regelgrenze der Gestaltung</t>
        </is>
      </c>
    </row>
    <row r="5" ht="200" customHeight="1">
      <c r="A5" s="8" t="n">
        <v>1</v>
      </c>
      <c r="B5" s="8" t="inlineStr"/>
      <c r="C5" s="8" t="inlineStr"/>
      <c r="D5" s="9" t="inlineStr">
        <is>
          <t>Esika, God of the Tree
WürfelWächter · Wächter am Portal aller Geschichten</t>
        </is>
      </c>
      <c r="E5" s="8" t="inlineStr">
        <is>
          <t>Vorderseite: das Maskottchen exakt nach Logo – geschlossener blau-silberner Helm, WW-Emblem, wachsam vor einem leuchtenden fünffarbigen Torbogen; die Silhouetten der Kampagnen-Helden stehen ruhig neben ihm, alle in Bereitschaft. Rückseite (The Prismatic Bridge): nur der Torbogen als Regenbogen-Portal über einem aufgeschlagenen Logbuch, aus dem gerade eine Heldengestalt tritt.</t>
        </is>
      </c>
      <c r="F5" s="8" t="inlineStr">
        <is>
          <t>Modale Doppelkarte, unverändert (God // Legendary Enchantment). Vorderseite: Wachsamkeit und '{T}: ein Mana beliebiger Farbe' für andere legendäre Kreaturen – gedruckter Text, keine Würfelregel. Rückseite: pro Aufwertung eine Kreatur/Planeswalker aus der Bibliothek ins Spiel, Rest nach unten – gedruckter Text. Aus der Kommandozone ist immer nur eine Seite gleichzeitig im Spiel.</t>
        </is>
      </c>
    </row>
    <row r="6" ht="200" customHeight="1">
      <c r="A6" s="10" t="n">
        <v>2</v>
      </c>
      <c r="B6" s="10" t="inlineStr"/>
      <c r="C6" s="10" t="inlineStr"/>
      <c r="D6" s="11" t="inlineStr">
        <is>
          <t>Aurelia, the Warleader
Jonvus Sonnenzorn-ChewChew, führt den Bund</t>
        </is>
      </c>
      <c r="E6" s="10" t="inlineStr">
        <is>
          <t>Jonvus in grün-silberner Rüstung mit der Drachenlanze, im Sturzflug an der Spitze der Octo’Talis-Formation; hinter ihm richtet sich die Gruppe zum zweiten Angriff auf. Die Ascheschrift seines verbrannten Pakts weht als Schweif hinter ihm.</t>
        </is>
      </c>
      <c r="F6" s="10" t="inlineStr">
        <is>
          <t>Legendary Creature — Angel Warrior bleibt unverändert. Beim ersten Angriff jede Runde: enttappe die angreifenden Kreaturen und es folgt eine zusätzliche Kampfphase – gedruckter Text, kein Schwur-Zusatz, keine Aura.</t>
        </is>
      </c>
    </row>
    <row r="7" ht="200" customHeight="1">
      <c r="A7" s="8" t="n">
        <v>3</v>
      </c>
      <c r="B7" s="8" t="inlineStr"/>
      <c r="C7" s="8" t="inlineStr"/>
      <c r="D7" s="9" t="inlineStr">
        <is>
          <t>Selvala, Explorer Returned
Vorian Flammenzorn, zurück unter Sternen</t>
        </is>
      </c>
      <c r="E7" s="8" t="inlineStr">
        <is>
          <t>Vorian als Eladrin mit rotem Haar und Blattgewand, die Ilithkar-Schädelmaske am Gürtel; über ihm ein Sternbild-Zirkel, dessen Linien in Manafunken zerfallen, die an alle vier Himmelsrichtungen gehen.</t>
        </is>
      </c>
      <c r="F7" s="8" t="inlineStr">
        <is>
          <t>Elf Scout bleibt. Parley wird von JEDEM Spieler mitentschieden; die zwei Lebenspunkte und die Karte für die Gegner sind Teil des echten Textes und werden nicht weggelassen.</t>
        </is>
      </c>
    </row>
    <row r="8" ht="200" customHeight="1">
      <c r="A8" s="10" t="n">
        <v>4</v>
      </c>
      <c r="B8" s="10" t="inlineStr"/>
      <c r="C8" s="10" t="inlineStr"/>
      <c r="D8" s="11" t="inlineStr">
        <is>
          <t>Myrel, Shield of Argive
Hemish, Bannerträger Octo’Talis’</t>
        </is>
      </c>
      <c r="E8" s="10" t="inlineStr">
        <is>
          <t>Hemish als Ork nach Porträt, das Octo’Talis-Banner im Sturm; aus dem Bannerschatten treten schemenhafte Soldaten-Spielsteine. Schützender Lichtwall vor der Gruppe.</t>
        </is>
      </c>
      <c r="F8" s="10" t="inlineStr">
        <is>
          <t>Human Soldier statt Ork-Bannerträger. Die Sperre gilt erst ab deinem zweiten Zug und nur während deines Kampfes; keine dauerhafte Stax-Regel.</t>
        </is>
      </c>
    </row>
    <row r="9" ht="200" customHeight="1">
      <c r="A9" s="8" t="n">
        <v>5</v>
      </c>
      <c r="B9" s="8" t="inlineStr"/>
      <c r="C9" s="8" t="inlineStr"/>
      <c r="D9" s="9" t="inlineStr">
        <is>
          <t>Ranar the Ever-Watchful
Susi Lichtschwur, mit leichtem Schritt</t>
        </is>
      </c>
      <c r="E9" s="8" t="inlineStr">
        <is>
          <t>Susi nach dunklem Porträt, mit leichtem Schritt an einem fremden Zauberbuch vorbei; ein zweites, halb durchscheinendes Abbild von ihr tritt gerade aus dem Nichts zurück ins Bild.</t>
        </is>
      </c>
      <c r="F9" s="8" t="inlineStr">
        <is>
          <t>Spirit Warrior bleibt. 'Foretell / Ausblenden' und die Geist-Spielsteine sind der echte Kartentext; kein Diebstahl fremder Karten, keine Vampir-Regeln.</t>
        </is>
      </c>
    </row>
    <row r="10" ht="200" customHeight="1">
      <c r="A10" s="10" t="n">
        <v>6</v>
      </c>
      <c r="B10" s="10" t="inlineStr"/>
      <c r="C10" s="10" t="inlineStr"/>
      <c r="D10" s="11" t="inlineStr">
        <is>
          <t>Arahbo, Roar of the World
Damon Driftwood, Stärke schützt</t>
        </is>
      </c>
      <c r="E10" s="10" t="inlineStr">
        <is>
          <t>Weißmähniger Leonin nach Porträt im Schneesturm, schützend über der kleinen Cleemoe; ein löwenförmiger Lichtumriss legt sich wie ein Schild um beide.</t>
        </is>
      </c>
      <c r="F10" s="10" t="inlineStr">
        <is>
          <t>Cat Avatar bleibt. Der 'Eminence'-Bonus wirkt schon aus der Kommandozone – das ist der gedruckte Text, keine neue Fähigkeit. Nur eine Katze pro Kampf.</t>
        </is>
      </c>
    </row>
    <row r="11" ht="200" customHeight="1">
      <c r="A11" s="8" t="n">
        <v>7</v>
      </c>
      <c r="B11" s="8" t="inlineStr"/>
      <c r="C11" s="8" t="inlineStr"/>
      <c r="D11" s="9" t="inlineStr">
        <is>
          <t>Kardur, Doomscourge
Mumpfi Nebelhauer, Schuldner der Phaerimm</t>
        </is>
      </c>
      <c r="E11" s="8" t="inlineStr">
        <is>
          <t>Nilpferd-Offizier mit zwei Pistolen auf einer treibenden Eisscholle; das verbotene Phaerimm-Buch schwebt offen neben ihm und schickt dünne Fäden zu den Silhouetten seiner alten Gefährten, die sich bereits gegeneinander wenden.</t>
        </is>
      </c>
      <c r="F11" s="8" t="inlineStr">
        <is>
          <t>Legendary Creature — Demon Berserker bleibt der Regeltyp. ETB: jeder Gegner opfert eine Kreatur. Danach: greift eine Kreatur an, die ein Gegner kontrolliert, verliert dieser Spieler 1 Leben – gedruckter Text, kein wählbarer Sabotage-Effekt.</t>
        </is>
      </c>
    </row>
    <row r="12" ht="200" customHeight="1">
      <c r="A12" s="10" t="n">
        <v>8</v>
      </c>
      <c r="B12" s="10" t="inlineStr"/>
      <c r="C12" s="10" t="inlineStr"/>
      <c r="D12" s="11" t="inlineStr">
        <is>
          <t>Giada, Font of Hope
Cleemoe Driftwood, Hoffnung im Frost</t>
        </is>
      </c>
      <c r="E12" s="10" t="inlineStr">
        <is>
          <t>Cleemoe mit dunklen Hörnern und goldener Rüstung nach Porträt; sie singt, und aus dem Atem werden warme Lichtpartikel, die sich als Marken auf die Gefährten legen.</t>
        </is>
      </c>
      <c r="F12" s="10" t="inlineStr">
        <is>
          <t>Angel statt Tiefling-Paladin. 'Engel'-Bezüge im Text bleiben – die Marke geht beim Eintritt an eine andere legendäre oder eine Engelskreatur, wie gedruckt. Keine Paladin-Aura.</t>
        </is>
      </c>
    </row>
    <row r="13" ht="200" customHeight="1">
      <c r="A13" s="8" t="n">
        <v>9</v>
      </c>
      <c r="B13" s="8" t="inlineStr"/>
      <c r="C13" s="8" t="inlineStr"/>
      <c r="D13" s="9" t="inlineStr">
        <is>
          <t>Linden, the Steadfast Queen
Lichtträger Duvek, Lathanders Beistand</t>
        </is>
      </c>
      <c r="E13" s="8" t="inlineStr">
        <is>
          <t>Duvek nach Porträt, kahlköpfig, in schlichtem Gewand mit Sonnensymbol; er hebt die Hand und ein sanftes Morgenlicht (Lathander) fällt auf die vorrückende Gruppe.</t>
        </is>
      </c>
      <c r="F13" s="8" t="inlineStr">
        <is>
          <t>Human Noble bleibt. Lebensgewinn nur, wenn eine weiße Kreatur angreift – gedruckter Text, keine Kleriker-Domäne, kein Massenheilen.</t>
        </is>
      </c>
    </row>
    <row r="14" ht="200" customHeight="1">
      <c r="A14" s="10" t="n">
        <v>10</v>
      </c>
      <c r="B14" s="10" t="inlineStr"/>
      <c r="C14" s="10" t="inlineStr"/>
      <c r="D14" s="11" t="inlineStr">
        <is>
          <t>Svyelun of Sea and Sky
Neriton, Geduld der Tiefe</t>
        </is>
      </c>
      <c r="E14" s="10" t="inlineStr">
        <is>
          <t>Neriton nach blauhäutigem Porträt auf schwarzem Eis; um ihn eine ruhige, kreisende Wasserwand, die erst beim Ausfall zur Strömung wird. Gischt und Ruhe zugleich.</t>
        </is>
      </c>
      <c r="F14" s="10" t="inlineStr">
        <is>
          <t>Merfolk God bleibt. Unzerstörbarkeit und Unblockbarkeit gelten NUR, solange du einen weiteren Merfolk kontrollierst – gedruckte Bedingung, keine Mönchs-Sonderregeln.</t>
        </is>
      </c>
    </row>
    <row r="15" ht="200" customHeight="1">
      <c r="A15" s="8" t="n">
        <v>11</v>
      </c>
      <c r="B15" s="8" t="inlineStr"/>
      <c r="C15" s="8" t="inlineStr"/>
      <c r="D15" s="9" t="inlineStr">
        <is>
          <t>Elenda, the Dusk Rose
Sharalaq – „Ich bin euer Schild!“</t>
        </is>
      </c>
      <c r="E15" s="8" t="inlineStr">
        <is>
          <t>Shara vor der Gruppe, der eigene Schatten zu einem großen Schild geformt; um ihn her lösen sich bereits einzelne Schattenfetzen, die die Umrisse künftiger Verbündeter andeuten.</t>
        </is>
      </c>
      <c r="F15" s="8" t="inlineStr">
        <is>
          <t>Legendary Creature — Vampire Cleric bleibt unverändert. Jeder Kreaturentod (auch gegnerisch) legt eine +1/+1-Marke auf Elenda; stirbt sie, erzeugst du X 1/1-Vampire mit Lebensverknüpfung (X = ihre Stärke) – gedruckter Text. Kein Echo-Knight-, kein Erzfee-Text.</t>
        </is>
      </c>
    </row>
    <row r="16" ht="200" customHeight="1">
      <c r="A16" s="10" t="n">
        <v>12</v>
      </c>
      <c r="B16" s="10" t="inlineStr"/>
      <c r="C16" s="10" t="inlineStr"/>
      <c r="D16" s="11" t="inlineStr">
        <is>
          <t>Talrand, Sky Summoner
Quill, Hüter der verlorenen Seelen</t>
        </is>
      </c>
      <c r="E16" s="10" t="inlineStr">
        <is>
          <t>Quill als kleiner Gnom über einem aufgeschlagenen Foliant; aus den Seiten steigen blasse, drachenförmige Seelenlichter auf und kreisen schützend um die Gruppe.</t>
        </is>
      </c>
      <c r="F16" s="10" t="inlineStr">
        <is>
          <t>Legendary Creature — Merfolk Wizard bleibt der Regeltyp. Wann immer du einen Spontanzauber oder eine Hexerei wirkst, erzeuge einen 2/2 blauen Drake-Spielstein mit Flug – gedruckter Text. Keine Seelen-Sammel-Mechanik als Regel.</t>
        </is>
      </c>
    </row>
    <row r="17" ht="200" customHeight="1">
      <c r="A17" s="8" t="n">
        <v>13</v>
      </c>
      <c r="B17" s="8" t="inlineStr"/>
      <c r="C17" s="8" t="inlineStr"/>
      <c r="D17" s="9" t="inlineStr">
        <is>
          <t>Yuriko, the Tiger's Shadow
Drayven Shadebreaker, eigene Entscheidungen</t>
        </is>
      </c>
      <c r="E17" s="8" t="inlineStr">
        <is>
          <t>Drayven nach violett-dunklem Porträt mit zwei Klingen; er tritt aus dem Schatten eines Verbündeten hervor, im Hintergrund die Silhouette der Unterwelt, aus der er floh.</t>
        </is>
      </c>
      <c r="F17" s="8" t="inlineStr">
        <is>
          <t>Human Ninja bleibt. Ninjutsu tauscht nur mit EIGENEN unblockierten Angreifern; der Schaden entspricht dem Manawert der aufgedeckten Karte – gedruckter Text.</t>
        </is>
      </c>
    </row>
    <row r="18" ht="200" customHeight="1">
      <c r="A18" s="10" t="n">
        <v>14</v>
      </c>
      <c r="B18" s="10" t="inlineStr"/>
      <c r="C18" s="10" t="inlineStr"/>
      <c r="D18" s="11" t="inlineStr">
        <is>
          <t>Tajic, Legion's Edge
Brutus, Diener des Gleichgewichts</t>
        </is>
      </c>
      <c r="E18" s="10" t="inlineStr">
        <is>
          <t>Brutus als massiver Ork nach Porträt; er hält eine violette Klinge waagerecht wie eine Waage zwischen zwei Lichtquellen (Ordnung und Chaos).</t>
        </is>
      </c>
      <c r="F18" s="10" t="inlineStr">
        <is>
          <t>Human Soldier statt Ork-Kleriker. Der Schutz gilt nur gegen NICHTKAMPFSCHADEN und nur für angreifende Kreaturen, die du kontrollierst – wie gedruckt.</t>
        </is>
      </c>
    </row>
    <row r="19" ht="200" customHeight="1">
      <c r="A19" s="8" t="n">
        <v>15</v>
      </c>
      <c r="B19" s="8" t="inlineStr"/>
      <c r="C19" s="8" t="inlineStr"/>
      <c r="D19" s="9" t="inlineStr">
        <is>
          <t>Halvar, God of Battle
Bucky – und Maquha, das sich erinnert</t>
        </is>
      </c>
      <c r="E19" s="8" t="inlineStr">
        <is>
          <t>Vorderseite: Bucky nach bärtigem Porträt mit der schwarzen Obsidian-Keule Maquha, dahinter verschwommene Ahnen-Silhouetten. Rückseite (Sword of the Realms): nur die Keule Maquha, in Stein und Nacht.</t>
        </is>
      </c>
      <c r="F19" s="8" t="inlineStr">
        <is>
          <t>Doppelseitige Karte bleibt unverändert (God // Equipment). Die Ahnen sind Bildsprache, keine zusätzlichen Spirit-Spielsteine. Kein Amnesie-Kartentext.</t>
        </is>
      </c>
    </row>
    <row r="20" ht="200" customHeight="1">
      <c r="A20" s="10" t="n">
        <v>16</v>
      </c>
      <c r="B20" s="10" t="inlineStr"/>
      <c r="C20" s="10" t="inlineStr"/>
      <c r="D20" s="11" t="inlineStr">
        <is>
          <t>Wrenn and Seven
Keya Goldschimmer, Wurzeln der Hoffnung</t>
        </is>
      </c>
      <c r="E20" s="10" t="inlineStr">
        <is>
          <t>Keya nach Porträt zwischen überwucherten Ruinen Drakkenheims; zwei grüne Wurzelbänder wachsen aus dem Boden auf ihren Zuruf, eines greift nach einem vergrabenen Wappen (der Vater).</t>
        </is>
      </c>
      <c r="F20" s="10" t="inlineStr">
        <is>
          <t>Planeswalker — Wrenn bleibt der Regeltyp und die Karte ist nicht als Kreatur zu behandeln. Der 7/7-Treefolk ist ein Spielstein aus der -3-Fähigkeit; kein Druiden-Kartentext.</t>
        </is>
      </c>
    </row>
    <row r="21" ht="200" customHeight="1">
      <c r="A21" s="8" t="n">
        <v>17</v>
      </c>
      <c r="B21" s="8" t="inlineStr"/>
      <c r="C21" s="8" t="inlineStr"/>
      <c r="D21" s="9" t="inlineStr">
        <is>
          <t>Serra Paragon
Alaric Thorne, verborgenes Licht</t>
        </is>
      </c>
      <c r="E21" s="8" t="inlineStr">
        <is>
          <t>Alaric mit kurzem Bart und schwarzem Mantel, ein kleines celestisches Licht in der Hand; hinter ihm heben sich schemenhaft gefallene Verbündete und ein zerbrochenes Land wieder aus dem Boden.</t>
        </is>
      </c>
      <c r="F21" s="8" t="inlineStr">
        <is>
          <t>Bewusst nichtlegendär (Creature — Angel). Einmal pro Zug darfst du ein Land oder eine bleibende Karte mit Manawert 3 oder weniger aus deinem Friedhof spielen; solche Permanente werden bei Verlassen des Spiels exiliert – gedruckter Text. Zaehlt nicht fuer Esikas Farben/Vigilance.</t>
        </is>
      </c>
    </row>
    <row r="22" ht="200" customHeight="1">
      <c r="A22" s="10" t="n">
        <v>18</v>
      </c>
      <c r="B22" s="10" t="inlineStr"/>
      <c r="C22" s="10" t="inlineStr"/>
      <c r="D22" s="11" t="inlineStr">
        <is>
          <t>Adeline, Resplendent Cathar
Juna von Korn, Ehre lädt nach</t>
        </is>
      </c>
      <c r="E22" s="10" t="inlineStr">
        <is>
          <t>Juna mit Brille und adligem Reisekleid nach Porträt; beim Vorrücken formieren sich hinter ihr weiße Soldaten-Schemen, als lade sich ihre Schusslinie mit jedem Schritt nach.</t>
        </is>
      </c>
      <c r="F22" s="10" t="inlineStr">
        <is>
          <t>Human Knight bleibt. Die Menschen-Spielsteine entstehen beim ANGRIFF, je Gegner einer; Adelines wechselnde Stärke ist gedruckter Text, keine Gunslinger-Regel.</t>
        </is>
      </c>
    </row>
    <row r="23" ht="200" customHeight="1">
      <c r="A23" s="8" t="n">
        <v>19</v>
      </c>
      <c r="B23" s="8" t="inlineStr"/>
      <c r="C23" s="8" t="inlineStr"/>
      <c r="D23" s="9" t="inlineStr">
        <is>
          <t>Queen Marchesa
Tasim und Balthasar, gebundener Wille</t>
        </is>
      </c>
      <c r="E23" s="8" t="inlineStr">
        <is>
          <t>Tasim nach aktuellem Porträt im schlichten Gewand; hinter ihm die riesige Schattensilhouette des Balors Balthasar, deren Hand dieselbe Geste macht wie seine.</t>
        </is>
      </c>
      <c r="F23" s="8" t="inlineStr">
        <is>
          <t>Human Assassin bleibt. Das Monarchen-Prinzip und die 1/1-Deathtouch-Assassinen sind gedruckter Text – keine 'Essenzträger'-Klasse, keine zweite Kartenhälfte.</t>
        </is>
      </c>
    </row>
    <row r="24" ht="200" customHeight="1">
      <c r="A24" s="10" t="n">
        <v>20</v>
      </c>
      <c r="B24" s="10" t="inlineStr"/>
      <c r="C24" s="10" t="inlineStr"/>
      <c r="D24" s="11" t="inlineStr">
        <is>
          <t>Kraum, Ludevic's Opus
Blaubeere, Wissen zwischen den Zeilen</t>
        </is>
      </c>
      <c r="E24" s="10" t="inlineStr">
        <is>
          <t>Blaubeere exakt nach Porträt: kleine grüne Echse mit großen Augen; um sie herum schweben Buchseiten, deren scheinbar belanglose Randnotizen golden aufleuchten.</t>
        </is>
      </c>
      <c r="F24" s="10" t="inlineStr">
        <is>
          <t>Zombie Horror bleibt der MTG-Typ (bewusste funktionale Zuordnung). Der Kartenzug ist an gegnerische Mehrfachzauber gebunden – gedruckter Text, keine Barden- oder Erwachen-Mechanik.</t>
        </is>
      </c>
    </row>
    <row r="25" ht="200" customHeight="1">
      <c r="A25" s="8" t="n">
        <v>21</v>
      </c>
      <c r="B25" s="8" t="inlineStr"/>
      <c r="C25" s="8" t="inlineStr"/>
      <c r="D25" s="9" t="inlineStr">
        <is>
          <t>Toxrill, the Corrosive
Athemus Thalor, Aurelius’ Vermächtnis</t>
        </is>
      </c>
      <c r="E25" s="8" t="inlineStr">
        <is>
          <t>Athemus nach düsterem Porträt; ein leerer Platz in einem Lichtkreis (der geopferte Aurelius), aus dem Boden kriecht eine dunkle, zersetzende Substanz auf die gegnerischen Reihen zu.</t>
        </is>
      </c>
      <c r="F25" s="8" t="inlineStr">
        <is>
          <t>Slug Horror bleibt. Der Effekt schwächt in jedem deiner End-/Aufwertungsschritte gegnerische Kreaturen und erzeugt Schleim-Spielsteine – gedruckter Text, keine Wiederbelebungs-Regel.</t>
        </is>
      </c>
    </row>
    <row r="26" ht="200" customHeight="1">
      <c r="A26" s="10" t="n">
        <v>22</v>
      </c>
      <c r="B26" s="10" t="inlineStr"/>
      <c r="C26" s="10" t="inlineStr"/>
      <c r="D26" s="11" t="inlineStr">
        <is>
          <t>Nemata, Primeval Warden
Ichne, Freund des verlorenen Waldes</t>
        </is>
      </c>
      <c r="E26" s="10" t="inlineStr">
        <is>
          <t>Ichne nach Holzgesicht-Porträt, Birkenrinde und Blaubeerzweige; er zieht den leeren Panzer seines toten Freundes Ruckus hinter sich her, aus den Fußspuren sprießen kleine Saprolinge.</t>
        </is>
      </c>
      <c r="F26" s="10" t="inlineStr">
        <is>
          <t>Treefolk bleibt. Die Saprolinge und der Opfer-für-Marken-Effekt sind gedruckter Text; kein 'Jahresanker'-Kartentext, kein Barbaren-Rage.</t>
        </is>
      </c>
    </row>
    <row r="27" ht="200" customHeight="1">
      <c r="A27" s="8" t="n">
        <v>23</v>
      </c>
      <c r="B27" s="8" t="inlineStr"/>
      <c r="C27" s="8" t="inlineStr"/>
      <c r="D27" s="9" t="inlineStr">
        <is>
          <t>Toralf, God of Fury
Boindil Frostzorn, Zorn Octo’Talis’</t>
        </is>
      </c>
      <c r="E27" s="8" t="inlineStr">
        <is>
          <t>Vorderseite: Boindil als donnernder Halbgott an Deck einer Schmiede-Barke, jeder Hammerschlag entlädt sich als Blitz. Rückseite (Toralf's Hammer): nur der glühende Schmiedehammer, aus dem ein Blitz in die Ferne fährt.</t>
        </is>
      </c>
      <c r="F27" s="8" t="inlineStr">
        <is>
          <t>Modale Doppelkarte, unverändert (God // Legendary Equipment). Überschüssiger nichtkampfbezogener Schaden von deinen Quellen an eine Kreatur trifft eine weitere Kreatur/Spieler – gedruckter Text. Kein Magieschmied-Kartentext, keine Würfelregel.</t>
        </is>
      </c>
    </row>
    <row r="28" ht="200" customHeight="1">
      <c r="A28" s="10" t="n">
        <v>24</v>
      </c>
      <c r="B28" s="10" t="inlineStr"/>
      <c r="C28" s="10" t="inlineStr"/>
      <c r="D28" s="11" t="inlineStr">
        <is>
          <t>Heliod, Sun-Crowned
Malvus Sonnenzorn-ChewChew, Ilmaters Gnade</t>
        </is>
      </c>
      <c r="E28" s="10" t="inlineStr">
        <is>
          <t>Malvus in goldener Rüstung, eine Sonnenkrone aus Heilenergie über ihm; von seinen Händen fließt Licht in mehrere Gefährten zugleich, die sichtbar kräftiger werden. Name 'Sun-Crowned' spielt auf den Nachnamen Sonnenzorn an.</t>
        </is>
      </c>
      <c r="F28" s="10" t="inlineStr">
        <is>
          <t>Legendary Enchantment Creature — God bleibt unveraendert, ist unzerstoerbar und (bei Verehrung Weiss unter 5) keine Kreatur. 'Wann immer du Leben gewinnst, lege eine +1/+1-Marke auf eine Ziel-Kreatur/Verzauberung' und '{1}{W}: eine andere Ziel-Kreatur erhaelt Lebensverknuepfung bis Zugende' - gedruckter Text. Keine Massen-Reanimation, keine Koch-Faehigkeit.</t>
        </is>
      </c>
    </row>
    <row r="29" ht="200" customHeight="1">
      <c r="A29" s="8" t="n">
        <v>25</v>
      </c>
      <c r="B29" s="8" t="inlineStr"/>
      <c r="C29" s="8" t="inlineStr"/>
      <c r="D29" s="9" t="inlineStr">
        <is>
          <t>Krenko, Mob Boss
Scorch, der Gefährliche</t>
        </is>
      </c>
      <c r="E29" s="8" t="inlineStr">
        <is>
          <t>Scorch mit glühenden Augen auf einem Felsvorsprung der Vulkaninsel Feuerfels; er hebt die Klinge, und aus den Spalten klettern Dutzende kleiner Kobolde nach, alle mit demselben entschlossenen Blick.</t>
        </is>
      </c>
      <c r="F29" s="8" t="inlineStr">
        <is>
          <t>Legendary Creature — Goblin bleibt der Regeltyp (D&amp;D-Kobolde = MTG-Goblins). '{T}: Erzeuge X 1/1 rote Goblin-Spielsteine, wobei X die Zahl der Goblins ist, die du kontrollierst' – gedruckter Text. Keine Psi-Krieger-Fähigkeit.</t>
        </is>
      </c>
    </row>
    <row r="30" ht="200" customHeight="1">
      <c r="A30" s="10" t="n">
        <v>26</v>
      </c>
      <c r="B30" s="10" t="inlineStr"/>
      <c r="C30" s="10" t="inlineStr"/>
      <c r="D30" s="11" t="inlineStr">
        <is>
          <t>Xanathar, Guild Kingpin
Verte, Meister der zweiten Wirklichkeit</t>
        </is>
      </c>
      <c r="E30" s="10" t="inlineStr">
        <is>
          <t>Verte als kleiner kapuzentragender Drachengeborener, über ihm schwebt riesig der Gazer, den er großzieht – ein Beholder, dessen Augenstiele die Gedanken der Gegner abtasten.</t>
        </is>
      </c>
      <c r="F30" s="10" t="inlineStr">
        <is>
          <t>Legendary Creature — Beholder bleibt der Regeltyp. Während des Zuges jedes Gegners spielt dieser mit offener oberster Bibliothekskarte und kann sie nicht spielen; du darfst die obersten Karten der gegnerischen Bibliotheken spielen – gedruckter Text. Kein eigenständiger Illusions-Kartentext.</t>
        </is>
      </c>
    </row>
    <row r="31" ht="200" customHeight="1">
      <c r="A31" s="8" t="n">
        <v>27</v>
      </c>
      <c r="B31" s="8" t="inlineStr"/>
      <c r="C31" s="8" t="inlineStr"/>
      <c r="D31" s="9" t="inlineStr">
        <is>
          <t>Surrak Dragonclaw
Ro-Khar Donnerfaust, vier Elemente</t>
        </is>
      </c>
      <c r="E31" s="8" t="inlineStr">
        <is>
          <t>Ro als blauweiße Goliath-Figur mit Stammesmustern, in einer wuchtigen Kampfhaltung; Wind, Wasser, Feuer und Erde brechen gleichzeitig aus ihren Fäusten. Im Hintergrund die Kontur des vom Stamm verehrten weißen Drachen.</t>
        </is>
      </c>
      <c r="F31" s="8" t="inlineStr">
        <is>
          <t>Legendary Creature — Human Warrior bleibt der Regeltyp. Blitz; Kreaturenzauber, die du wirkst, können nicht gekontert werden; ETB: eine Kreatur ohne Trampelschaden erhält bis Zugende Trampelschaden – gedruckter Text. Keine vier frei erfundenen Element-Fähigkeiten.</t>
        </is>
      </c>
    </row>
    <row r="32" ht="200" customHeight="1">
      <c r="A32" s="10" t="n">
        <v>28</v>
      </c>
      <c r="B32" s="10" t="inlineStr"/>
      <c r="C32" s="10" t="inlineStr"/>
      <c r="D32" s="11" t="inlineStr">
        <is>
          <t>Faramir, Steward of Gondor
Happy, Zuflucht für Außenseiter</t>
        </is>
      </c>
      <c r="E32" s="10" t="inlineStr">
        <is>
          <t>Happy nach Hasenohren-Porträt mit reparierter Ukulele vor einer warmen Taverne im Schnee; an den Tischen sitzen Gestalten unterschiedlichster Völker – die Zuflucht für Außenseiter.</t>
        </is>
      </c>
      <c r="F32" s="10" t="inlineStr">
        <is>
          <t>Human Noble bleibt (funktionale Zuordnung). 'Monarch werden', Food und der Schutz vor Angriffen sind gedruckter Text. Kein Barden-Kartentext, keine Geister-Schule.</t>
        </is>
      </c>
    </row>
    <row r="33" ht="200" customHeight="1">
      <c r="A33" s="8" t="n">
        <v>29</v>
      </c>
      <c r="B33" s="8" t="inlineStr"/>
      <c r="C33" s="8" t="inlineStr"/>
      <c r="D33" s="9" t="inlineStr">
        <is>
          <t>Blasphemous Act
Es bleibt spannend.</t>
        </is>
      </c>
      <c r="E33" s="8" t="inlineStr">
        <is>
          <t>Danis Silhouette hinter dem Spielleiterschirm; über dem Tisch eine anschwellende rote Druckwelle, die gleich das ganze Feld erfasst.</t>
        </is>
      </c>
      <c r="F33" s="8" t="inlineStr">
        <is>
          <t>Sorcery bleibt. 13 Schaden an JEDE Kreatur (auch deine); Kostenreduktion {1} je Kreatur – gedruckter Text.</t>
        </is>
      </c>
    </row>
    <row r="34" ht="200" customHeight="1">
      <c r="A34" s="10" t="n">
        <v>30</v>
      </c>
      <c r="B34" s="10" t="inlineStr"/>
      <c r="C34" s="10" t="inlineStr"/>
      <c r="D34" s="11" t="inlineStr">
        <is>
          <t xml:space="preserve">Mystic Remora  „Ich weiß …“</t>
        </is>
      </c>
      <c r="E34" s="10" t="inlineStr">
        <is>
          <t xml:space="preserve">Hendrik hinter dem Spielleiterschirm, wissendes Halblächeln, deckt mit der Hand eine Notiz ab. Über dem Schirm gläserne Remora-Schemen, die an den Manafäden der Gegner mitschwimmen und jede Bewegung mitlesen. WW-Petrol/Gold.</t>
        </is>
      </c>
      <c r="F34" s="10" t="inlineStr">
        <is>
          <t xml:space="preserve">Enchantment bleibt unverändert. Kumulativer Upkeep {1}; ziehe eine Karte für jeden gegnerischen Nichtkreaturenzauber, außer der Gegner zahlt {4} – gedruckter Text, kein Zusatz.</t>
        </is>
      </c>
    </row>
    <row r="35" ht="200" customHeight="1">
      <c r="A35" s="8" t="n">
        <v>31</v>
      </c>
      <c r="B35" s="8" t="inlineStr"/>
      <c r="C35" s="8" t="inlineStr"/>
      <c r="D35" s="9" t="inlineStr">
        <is>
          <t xml:space="preserve">Rancor  „Stumpf ist Trumpf.“</t>
        </is>
      </c>
      <c r="E35" s="8" t="inlineStr">
        <is>
          <t xml:space="preserve">Eine schwere, stumpfe Steinkeule mit eingeritztem Würfel-Symbol, umzuckt von grüner Energie; im Hintergrund grinst Kevin und schiebt die größte Figur nach vorn. Daneben ein zertrümmerter, überkomplizierter Schlachtplan.</t>
        </is>
      </c>
      <c r="F35" s="8" t="inlineStr">
        <is>
          <t xml:space="preserve">Verzauberung — Aura bleibt. +2/+0 und Trampelschaden; wenn Rancor auf einen Friedhof gelegt wird, kehrt sie auf die Hand ihres Beherrschers zurück – gedruckter Text.</t>
        </is>
      </c>
    </row>
    <row r="36" ht="200" customHeight="1">
      <c r="A36" s="10" t="n">
        <v>32</v>
      </c>
      <c r="B36" s="10" t="inlineStr"/>
      <c r="C36" s="10" t="inlineStr"/>
      <c r="D36" s="11" t="inlineStr">
        <is>
          <t xml:space="preserve">Bloom Tender  „Ja, sag ich ja.“</t>
        </is>
      </c>
      <c r="E36" s="10" t="inlineStr">
        <is>
          <t xml:space="preserve">Janna an ihrem Basteltisch voller selbstgegossener Würfel; sie nickt in die Runde, und aus fünf verschiedenfarbigen Würfeln fließt je eine Manaader in ihre Hand. Warm, freundlich.</t>
        </is>
      </c>
      <c r="F36" s="10" t="inlineStr">
        <is>
          <t xml:space="preserve">Kreatur — Elf Druidin bleibt, als Proxy NICHT legendär. {T}: ein Mana für jede Farbe unter deinen bleibenden Karten – gedruckter Text.</t>
        </is>
      </c>
    </row>
    <row r="37" ht="200" customHeight="1">
      <c r="A37" s="8" t="n">
        <v>33</v>
      </c>
      <c r="B37" s="8" t="inlineStr"/>
      <c r="C37" s="8" t="inlineStr"/>
      <c r="D37" s="9" t="inlineStr">
        <is>
          <t xml:space="preserve">Kodama's Reach  Der lange Kampagnenweg</t>
        </is>
      </c>
      <c r="E37" s="8" t="inlineStr">
        <is>
          <t xml:space="preserve">Ein schmaler Pfad, der sich durch Gebirge, Wald und Ruinen zieht; kleine Wegmarken in den fünf Kampagnenfarben. Am Horizont die rubinrote Drachensilhouette. Ruhige, weite Landschaft.</t>
        </is>
      </c>
      <c r="F37" s="8" t="inlineStr">
        <is>
          <t xml:space="preserve">Hexerei — Arkan bleibt. Suche bis zu zwei Standardländer, eines getappt ins Spiel, eines auf die Hand – gedruckter Text.</t>
        </is>
      </c>
    </row>
    <row r="38" ht="200" customHeight="1">
      <c r="A38" s="10" t="n">
        <v>34</v>
      </c>
      <c r="B38" s="10" t="inlineStr"/>
      <c r="C38" s="10" t="inlineStr"/>
      <c r="D38" s="11" t="inlineStr">
        <is>
          <t xml:space="preserve">Rhystic Study  WürfelWissen</t>
        </is>
      </c>
      <c r="E38" s="10" t="inlineStr">
        <is>
          <t xml:space="preserve">Eine Quiz-Bühne im WW-Studio: leuchtende Fragetafel, drei Buzzer, ein großer W20 als Preis. Sebastian moderiert, das Publikum überlegt, ob es lieber zahlt als antwortet. Petrol/Gold.</t>
        </is>
      </c>
      <c r="F38" s="10" t="inlineStr">
        <is>
          <t xml:space="preserve">Enchantment bleibt. Wann immer ein Gegner einen Zauber wirkt, ziehst du eine Karte, außer er zahlt {1} – gedruckter Text.</t>
        </is>
      </c>
    </row>
    <row r="39" ht="200" customHeight="1">
      <c r="A39" s="8" t="n">
        <v>35</v>
      </c>
      <c r="B39" s="8" t="inlineStr"/>
      <c r="C39" s="8" t="inlineStr"/>
      <c r="D39" s="9" t="inlineStr">
        <is>
          <t xml:space="preserve">Balefire Dragon  Sardior, der Rubindrache</t>
        </is>
      </c>
      <c r="E39" s="8" t="inlineStr">
        <is>
          <t xml:space="preserve">Der rubinrote Drache Sardior im Sturzflug über Octo’Talis’ Schlachtfeld; sein Feueratem legt sich als glühende Welle über eine ganze gegnerische Reihe. Bergkulisse, Funkenregen.</t>
        </is>
      </c>
      <c r="F39" s="8" t="inlineStr">
        <is>
          <t xml:space="preserve">Kreatur — Drache bleibt, als Proxy NICHT legendär (kein Esika-Farbenbonus). Fliegend; Kampfschaden an einen Spieler trifft zusätzlich jede seiner Kreaturen – gedruckter Text.</t>
        </is>
      </c>
    </row>
    <row r="40" ht="200" customHeight="1">
      <c r="A40" s="10" t="n">
        <v>36</v>
      </c>
      <c r="B40" s="10" t="inlineStr"/>
      <c r="C40" s="10" t="inlineStr"/>
      <c r="D40" s="11" t="inlineStr">
        <is>
          <t>Toxic Deluge
Drakkenheim – die Kontamination</t>
        </is>
      </c>
      <c r="E40" s="10" t="inlineStr">
        <is>
          <t>Der zerstörte Meteoriten-Krater über Drakkenheim; eine Welle violetten Kontaminationsnebels rollt über das Schlachtfeld und lässt alles verdorren. Wie Pascal, der in der Timeline kurzerhand alles wegschneidet und neu rendert.</t>
        </is>
      </c>
      <c r="F40" s="10" t="inlineStr">
        <is>
          <t>Sorcery bleibt. Zahle X Leben; alle Kreaturen erhalten -X/-X bis Zugende – gedruckter Text. Trifft auch deine Kreaturen; Marken/Indestructible schützen nicht.</t>
        </is>
      </c>
    </row>
    <row r="41" ht="200" customHeight="1">
      <c r="A41" s="8" t="n">
        <v>37</v>
      </c>
      <c r="B41" s="8" t="inlineStr"/>
      <c r="C41" s="8" t="inlineStr"/>
      <c r="D41" s="9" t="inlineStr">
        <is>
          <t xml:space="preserve">Chromatic Lantern  WürfelWächter Studio</t>
        </is>
      </c>
      <c r="E41" s="8" t="inlineStr">
        <is>
          <t xml:space="preserve">Ein aufgeräumtes Aufnahme-Studio: Kamera auf Stativ, großes Ringlicht, Mikrofon, ein Regal mit Würfelsets, dahinter ein WürfelWächter-Banner. Das Ringlicht wirft warmes, volles Licht in allen Farben. WW-Petrol/Gold.</t>
        </is>
      </c>
      <c r="F41" s="8" t="inlineStr">
        <is>
          <t xml:space="preserve">Artefakt bleibt. Deine Länder erhalten „{T}: ein Mana beliebiger Farbe“; die Lampe selbst tappt für ein farbiges Mana – gedruckter Text.</t>
        </is>
      </c>
    </row>
    <row r="42" ht="200" customHeight="1">
      <c r="A42" s="10" t="n">
        <v>38</v>
      </c>
      <c r="B42" s="10" t="inlineStr"/>
      <c r="C42" s="10" t="inlineStr"/>
      <c r="D42" s="11" t="inlineStr">
        <is>
          <t>Anguished Unmaking
Dead? DEAD DEAD?</t>
        </is>
      </c>
      <c r="E42" s="10" t="inlineStr">
        <is>
          <t>Marvins Silhouette beugt sich über einen besiegten Gegner und zeigt fragend zwei Finger; der Zauber exiliert das Ziel restlos, kein Rauch bleibt.</t>
        </is>
      </c>
      <c r="F42" s="10" t="inlineStr">
        <is>
          <t>Instant bleibt. Exiliert ein Nichtland-Permanent, du verlierst 3 Leben – gedruckter Text.</t>
        </is>
      </c>
    </row>
    <row r="43" ht="200" customHeight="1">
      <c r="A43" s="8" t="n">
        <v>39</v>
      </c>
      <c r="B43" s="8" t="inlineStr"/>
      <c r="C43" s="8" t="inlineStr"/>
      <c r="D43" s="9" t="inlineStr">
        <is>
          <t xml:space="preserve">Garruk's Uprising  Das Logbuch des Bundes</t>
        </is>
      </c>
      <c r="E43" s="8" t="inlineStr">
        <is>
          <t xml:space="preserve">Ein großes, offenes Chronik-Buch; sobald ein großer Held den Tisch betritt, schreibt sich sein Eintrag von selbst und eine Seite blättert um (= eine Karte). Warmes Kerzenlicht, WW-Petrol/Gold.</t>
        </is>
      </c>
      <c r="F43" s="8" t="inlineStr">
        <is>
          <t xml:space="preserve">Enchantment bleibt. Beim Eintritt eine Karte (falls du eine Kreatur mit Stärke 4+ hast); deine Kreaturen haben Trampelschaden; jede eigene Kreatur mit Stärke 4+ zieht beim Eintritt eine Karte – gedruckter Text.</t>
        </is>
      </c>
    </row>
    <row r="44" ht="200" customHeight="1">
      <c r="A44" s="10" t="n">
        <v>40</v>
      </c>
      <c r="B44" s="10" t="inlineStr"/>
      <c r="C44" s="10" t="inlineStr"/>
      <c r="D44" s="11" t="inlineStr">
        <is>
          <t xml:space="preserve">Cathars' Crusade  Octo’Talis rückt vor</t>
        </is>
      </c>
      <c r="E44" s="10" t="inlineStr">
        <is>
          <t xml:space="preserve">Die Octo’Talis-Formation im geschlossenen Vormarsch, Banner im Wind; mit jedem Krieger, der aufschließt, leuchten an allen anderen neue +1/+1-Runen auf. Achtzackiges Emblem (Okto/8).</t>
        </is>
      </c>
      <c r="F44" s="10" t="inlineStr">
        <is>
          <t xml:space="preserve">Enchantment bleibt. Wann immer eine Kreatur unter deiner Kontrolle ins Spiel kommt, lege auf jede deiner Kreaturen eine +1/+1-Marke – gedruckter Text.</t>
        </is>
      </c>
    </row>
    <row r="45" ht="200" customHeight="1">
      <c r="A45" s="8" t="n">
        <v>41</v>
      </c>
      <c r="B45" s="8" t="inlineStr"/>
      <c r="C45" s="8" t="inlineStr"/>
      <c r="D45" s="9" t="inlineStr">
        <is>
          <t xml:space="preserve">Mimic Vat  Gastauftritte</t>
        </is>
      </c>
      <c r="E45" s="8" t="inlineStr">
        <is>
          <t xml:space="preserve">Ein Studio-Aufnahmegerät mit vier Porträt-Speicherplätzen: Questen &amp; Quatschen (Podcast-Mikro), Dwarfmasters (Doppel-Spielleiterschirm), Chrys Mats (Synchron-Popschutz), Josh/Spieleabend (Controller). Auf einem kleinen Nebenmonitor läuft ein knight.birds-Clip (Nils). Aus dem Gerät tritt gerade eine leuchtende Gast-Kopie.</t>
        </is>
      </c>
      <c r="F45" s="8" t="inlineStr">
        <is>
          <t xml:space="preserve">Artefakt bleibt, farblos. Optional beim Kreaturentod eine Kreatur einprägen; {3}, {T}: Spielstein-Kopie der eingeprägten Kreatur mit Eile, zu Beginn des nächsten Endsegments exiliert – gedruckter Text.</t>
        </is>
      </c>
    </row>
    <row r="46" ht="200" customHeight="1">
      <c r="A46" s="10" t="n">
        <v>42</v>
      </c>
      <c r="B46" s="10" t="inlineStr"/>
      <c r="C46" s="10" t="inlineStr"/>
      <c r="D46" s="11" t="inlineStr">
        <is>
          <t xml:space="preserve">Seedborn Muse  Moss Mane, der Baum ohne Pause</t>
        </is>
      </c>
      <c r="E46" s="10" t="inlineStr">
        <is>
          <t xml:space="preserve">Ein uralter, moosbewachsener Baum-Barde mit ast-artigen Rastalocken, der auch nachts weiterreimt; um ihn herum enttappen sich Länder und Figuren im Takt. Grünes Zwielicht.</t>
        </is>
      </c>
      <c r="F46" s="10" t="inlineStr">
        <is>
          <t xml:space="preserve">Kreatur — Geist bleibt, als Proxy NICHT legendär. Enttappe zu Beginn des Enttappsegments jedes anderen Spielers alle deine bleibenden Karten – gedruckter Text.</t>
        </is>
      </c>
    </row>
    <row r="47" ht="200" customHeight="1">
      <c r="A47" s="8" t="n">
        <v>43</v>
      </c>
      <c r="B47" s="8" t="inlineStr"/>
      <c r="C47" s="8" t="inlineStr"/>
      <c r="D47" s="9" t="inlineStr">
        <is>
          <t>Pongify
Gequillt.</t>
        </is>
      </c>
      <c r="E47" s="8" t="inlineStr">
        <is>
          <t>Ein zerbrochener Zauberfokus; aus dem Rauch steht kein gelungener Effekt, sondern ein verwirrter 3/3-Affe.</t>
        </is>
      </c>
      <c r="F47" s="8" t="inlineStr">
        <is>
          <t>Instant bleibt. Zerstört eine Zielkreatur, ihr Beherrscher erhält einen 3/3 Ape – gedruckter Text. Es wird NICHT gewürfelt.</t>
        </is>
      </c>
    </row>
    <row r="48" ht="200" customHeight="1">
      <c r="A48" s="10" t="n">
        <v>44</v>
      </c>
      <c r="B48" s="10" t="inlineStr"/>
      <c r="C48" s="10" t="inlineStr"/>
      <c r="D48" s="11" t="inlineStr">
        <is>
          <t>Deadly Rollick
Vertrau mir.</t>
        </is>
      </c>
      <c r="E48" s="10" t="inlineStr">
        <is>
          <t>Eine ausgestreckte, offene Hand mit einem beruhigenden Lächeln im Halbdunkel – im Schatten dahinter blitzt kurz eine Klinge.</t>
        </is>
      </c>
      <c r="F48" s="10" t="inlineStr">
        <is>
          <t>Instant bleibt. Alternative Kosten {0} nur mit Commander; exiliert eine Zielkreatur – gedruckter Text.</t>
        </is>
      </c>
    </row>
    <row r="49" ht="200" customHeight="1">
      <c r="A49" s="8" t="n">
        <v>45</v>
      </c>
      <c r="B49" s="8" t="inlineStr"/>
      <c r="C49" s="8" t="inlineStr"/>
      <c r="D49" s="9" t="inlineStr">
        <is>
          <t>Wood Elves
Im Endeffekt.</t>
        </is>
      </c>
      <c r="E49" s="8" t="inlineStr">
        <is>
          <t>Drei Späher auf einer aufgeschlagenen Karte; von der letzten Station führt eine grüne Spur ohne erkennbaren Zusammenhang einfach zum nächsten Ziel.</t>
        </is>
      </c>
      <c r="F49" s="8" t="inlineStr">
        <is>
          <t>Creature — Elf Scout bleibt. Sucht ein Land mit Untertyp Forest (auch Dual/Triome) und bringt es getappt ins Spiel – gedruckter Text.</t>
        </is>
      </c>
    </row>
    <row r="50" ht="200" customHeight="1">
      <c r="A50" s="10" t="n">
        <v>46</v>
      </c>
      <c r="B50" s="10" t="inlineStr"/>
      <c r="C50" s="10" t="inlineStr"/>
      <c r="D50" s="11" t="inlineStr">
        <is>
          <t>Kenrith's Transformation
Brauchst du ’ne neue Mammi?</t>
        </is>
      </c>
      <c r="E50" s="10" t="inlineStr">
        <is>
          <t>Monita ‚Oma‘ McGamble mit Hörrohr und Familienurkunde; neben ihr steht statt des vorherigen, gefährlichen Wesens ein biederer 3/3-Verwandter im Wollpullover.</t>
        </is>
      </c>
      <c r="F50" s="10" t="inlineStr">
        <is>
          <t>Enchantment — Aura bleibt. Verzaubertes wird zu einem 3/3 ohne Fähigkeiten/Name-Bezüge; du ziehst beim Eintritt eine Karte – gedruckter Text.</t>
        </is>
      </c>
    </row>
    <row r="51" ht="200" customHeight="1">
      <c r="A51" s="8" t="n">
        <v>47</v>
      </c>
      <c r="B51" s="8" t="inlineStr"/>
      <c r="C51" s="8" t="inlineStr"/>
      <c r="D51" s="9" t="inlineStr">
        <is>
          <t>Sol Ring
WuerfelWaechter – mit UE und AE</t>
        </is>
      </c>
      <c r="E51" s="8" t="inlineStr">
        <is>
          <t>Ein blau-silberner W20-Ring, in dessen Fassung ‚WuerfelWaechter‘ sowie klein ‚UE = Ü‘ und ‚AE = Ä‘ eingraviert sind.</t>
        </is>
      </c>
      <c r="F51" s="8" t="inlineStr">
        <is>
          <t>Erzeugt nur farbloses Mana; bezahlt keine der farbigen Kosten von Esikas Portal-Seite. Kein neuer Text.</t>
        </is>
      </c>
    </row>
    <row r="52" ht="200" customHeight="1">
      <c r="A52" s="10" t="n">
        <v>48</v>
      </c>
      <c r="B52" s="10" t="inlineStr"/>
      <c r="C52" s="10" t="inlineStr"/>
      <c r="D52" s="11" t="inlineStr">
        <is>
          <t>Heroic Intervention
Böööö.</t>
        </is>
      </c>
      <c r="E52" s="10" t="inlineStr">
        <is>
          <t>Zwei Figuren stoßen im Getümmel die Fäuste zusammen; über ihnen eine blau-goldene Schutzwelle, die über das ganze eigene Feld läuft.</t>
        </is>
      </c>
      <c r="F52" s="10" t="inlineStr">
        <is>
          <t>Instant bleibt. Schützt nicht gegen nichtzielendes Exil, Opferzwang oder ausreichend hohen Schaden – Grenzen wie gedruckt.</t>
        </is>
      </c>
    </row>
    <row r="53" ht="200" customHeight="1">
      <c r="A53" s="8" t="n">
        <v>49</v>
      </c>
      <c r="B53" s="8" t="inlineStr"/>
      <c r="C53" s="8" t="inlineStr"/>
      <c r="D53" s="9" t="inlineStr">
        <is>
          <t>Delina, Wild Mage
Man kann nie genug Würfen haben!</t>
        </is>
      </c>
      <c r="E53" s="8" t="inlineStr">
        <is>
          <t>Ein Tisch voller Würfelsets, aus dem ein einzelner überdimensionaler W20 hochgeworfen wird; Sebastians Silhouette dahinter, gebannt auf das Ergebnis.</t>
        </is>
      </c>
      <c r="F53" s="8" t="inlineStr">
        <is>
          <t>Goblin Wizard bleibt. Es wird tatsächlich ein W20 geworfen; bei 1–14 entstehen zusätzliche, exilierte Kopien einer angreifenden Kreatur – gedruckter Text.</t>
        </is>
      </c>
    </row>
    <row r="54" ht="200" customHeight="1">
      <c r="A54" s="10" t="n">
        <v>50</v>
      </c>
      <c r="B54" s="10" t="inlineStr"/>
      <c r="C54" s="10" t="inlineStr"/>
      <c r="D54" s="11" t="inlineStr">
        <is>
          <t>Bake into a Pie
Wollen Blaubeerne?</t>
        </is>
      </c>
      <c r="E54" s="10" t="inlineStr">
        <is>
          <t>Blaubeere, die kleine grüne Echse, hält jemandem eine dampfende Blaubeertorte hin – während hinter ihr ein Gegner spurlos in Rauch aufgeht.</t>
        </is>
      </c>
      <c r="F54" s="10" t="inlineStr">
        <is>
          <t>Instant bleibt. Zerstört eine Zielkreatur, erzeuge einen Food-Spielstein – gedruckter Text. Der Food-Spielstein: {2}, {T}, opfern: 3 Leben.</t>
        </is>
      </c>
    </row>
    <row r="55" ht="200" customHeight="1">
      <c r="A55" s="8" t="n">
        <v>51</v>
      </c>
      <c r="B55" s="8" t="inlineStr"/>
      <c r="C55" s="8" t="inlineStr"/>
      <c r="D55" s="9" t="inlineStr">
        <is>
          <t>Sakura-Tribe Elder
Jaime</t>
        </is>
      </c>
      <c r="E55" s="8" t="inlineStr">
        <is>
          <t>Ein junger, aufgedrehter Gast mit riesigem Lächeln, der sich mitten in die Gefahr wirft, um den anderen den Weg frei zu machen.</t>
        </is>
      </c>
      <c r="F55" s="8" t="inlineStr">
        <is>
          <t>Creature — Snake Shaman bleibt. Opfern: suche ein Standardland und bringe es getappt ins Spiel – gedruckter Text.</t>
        </is>
      </c>
    </row>
    <row r="56" ht="200" customHeight="1">
      <c r="A56" s="10" t="n">
        <v>52</v>
      </c>
      <c r="B56" s="10" t="inlineStr"/>
      <c r="C56" s="10" t="inlineStr"/>
      <c r="D56" s="11" t="inlineStr">
        <is>
          <t>The Reaver Cleaver
Wüstenadler – die magische Waffe</t>
        </is>
      </c>
      <c r="E56" s="10" t="inlineStr">
        <is>
          <t>Magische Pistole mit Adlergravur, sieben sichtbaren Kammern und sandgoldenem Lauf; bei jedem ‚Schuss‘ fällt eine leere Hülse als Schatzmünze zu Boden.</t>
        </is>
      </c>
      <c r="F56" s="10" t="inlineStr">
        <is>
          <t>Legendary Artifact — Equipment bleibt (Originalname sichtbar). Die ‚sieben Schuss‘ sind reiner Insider-Flavor; The Reaver Cleaver hat keine Aufladungen.</t>
        </is>
      </c>
    </row>
    <row r="57" ht="200" customHeight="1">
      <c r="A57" s="8" t="n">
        <v>53</v>
      </c>
      <c r="B57" s="8" t="inlineStr"/>
      <c r="C57" s="8" t="inlineStr"/>
      <c r="D57" s="9" t="inlineStr">
        <is>
          <t>Return of the Wildspeaker
Helden … oder Edgelords.</t>
        </is>
      </c>
      <c r="E57" s="8" t="inlineStr">
        <is>
          <t>Quill, Shara, Drayven und Brutus in dramatischer gemeinsamer Pose vor sturmgepeitschtem Hochland – halb heroisch, halb übertrieben edgy.</t>
        </is>
      </c>
      <c r="F57" s="8" t="inlineStr">
        <is>
          <t>Sorcery/Instant-Sorcery bleibt. Modus 1: ziehe Karten gleich der größten Kreaturenstärke. Modus 2: +3/+3 an nichtmenschliche Kreaturen – gedruckter Text.</t>
        </is>
      </c>
    </row>
    <row r="58" ht="200" customHeight="1">
      <c r="A58" s="10" t="n">
        <v>54</v>
      </c>
      <c r="B58" s="10" t="inlineStr"/>
      <c r="C58" s="10" t="inlineStr"/>
      <c r="D58" s="11" t="inlineStr">
        <is>
          <t>Condemn
Ist Quill in Reichweite? – Ja.</t>
        </is>
      </c>
      <c r="E58" s="10" t="inlineStr">
        <is>
          <t>Quill hinter vermeintlich sicherer Deckung; ein gerader weißer Zauberstrahl findet trotzdem genau ihn und schiebt die Bedrohung sanft aus dem Bild.</t>
        </is>
      </c>
      <c r="F58" s="10" t="inlineStr">
        <is>
          <t>Instant bleibt. Nur ein ANGREIFENDES Ziel; unter die Bibliothek, Beherrscher erhält Leben gleich der Widerstandskraft – gedruckter Text. Keine Reichweitenregel.</t>
        </is>
      </c>
    </row>
    <row r="59" ht="200" customHeight="1">
      <c r="A59" s="8" t="n">
        <v>55</v>
      </c>
      <c r="B59" s="8" t="inlineStr"/>
      <c r="C59" s="8" t="inlineStr"/>
      <c r="D59" s="9" t="inlineStr">
        <is>
          <t>Fierce Guardianship
Das Buch beginnt mit Wahrheit.</t>
        </is>
      </c>
      <c r="E59" s="8" t="inlineStr">
        <is>
          <t>Quill zeigt feierlich die erste, ehrliche Seite eines ehrwürdigen Buchs – hinter seinem Rücken hält die Gruppe bereits die Finger gekreuzt.</t>
        </is>
      </c>
      <c r="F59" s="8" t="inlineStr">
        <is>
          <t>Instant bleibt. Alternative Kosten {0} nur mit Commander; kontert einen Nichtkreaturenzauber – gedruckter Text.</t>
        </is>
      </c>
    </row>
    <row r="60" ht="200" customHeight="1">
      <c r="A60" s="10" t="n">
        <v>56</v>
      </c>
      <c r="B60" s="10" t="inlineStr"/>
      <c r="C60" s="10" t="inlineStr"/>
      <c r="D60" s="11" t="inlineStr">
        <is>
          <t xml:space="preserve">Dauthi Voidwalker  Er ist Schurke.</t>
        </is>
      </c>
      <c r="E60" s="10" t="inlineStr">
        <is>
          <t xml:space="preserve">Vordergrund: Hendrik am Spieltisch, halb aufgestanden, jongliert übertrieben theatralisch mit zwei unsichtbaren Dolchen in der Luft – die Gruppe lacht. Dahinter, im Schatten, die eigentliche, ruhige Schurken-Silhouette mit zwei echten Klingen.</t>
        </is>
      </c>
      <c r="F60" s="10" t="inlineStr">
        <is>
          <t xml:space="preserve">Kreatur — Dauthi Schurke bleibt unverändert, als Proxy NICHT legendär. Kann fast nicht geblockt werden; exiliert Karten, die in gegnerische Friedhöfe wandern; einmal darfst du eine davon gratis wirken – gedruckter Text.</t>
        </is>
      </c>
    </row>
    <row r="61" ht="200" customHeight="1">
      <c r="A61" s="8" t="n">
        <v>57</v>
      </c>
      <c r="B61" s="8" t="inlineStr"/>
      <c r="C61" s="8" t="inlineStr"/>
      <c r="D61" s="9" t="inlineStr">
        <is>
          <t xml:space="preserve">Arcane Signet  Streamingplan</t>
        </is>
      </c>
      <c r="E61" s="8" t="inlineStr">
        <is>
          <t xml:space="preserve">Ein Wand-Sendeplan / Kalenderboard im WW-Studio: drei Abende hervorgehoben – DI · DO · SA, je 19:00, mit Twitch-Glühen in Petrol/Gold. Drei kleine Leucht-Marker, sonst schlicht.</t>
        </is>
      </c>
      <c r="F61" s="8" t="inlineStr">
        <is>
          <t xml:space="preserve">Artefakt bleibt. {T}: ein Mana in einer Farbe der Farbidentität deines Commanders – gedruckter Text.</t>
        </is>
      </c>
    </row>
    <row r="62" ht="200" customHeight="1">
      <c r="A62" s="10" t="n">
        <v>58</v>
      </c>
      <c r="B62" s="10" t="inlineStr"/>
      <c r="C62" s="10" t="inlineStr"/>
      <c r="D62" s="11" t="inlineStr">
        <is>
          <t xml:space="preserve">Wayfarer's Bauble  Der Essenzträger-Kern</t>
        </is>
      </c>
      <c r="E62" s="10" t="inlineStr">
        <is>
          <t xml:space="preserve">Ein kleiner, kantiger Kristallsplitter an einer Kordel, von innen sanft leuchtend – ein Bruchstück fremder Essenz (Weißblut-Motiv). Neutraler Studiohintergrund, kein Sci-Fi-Kitsch.</t>
        </is>
      </c>
      <c r="F62" s="10" t="inlineStr">
        <is>
          <t xml:space="preserve">Artefakt bleibt, farblos. {2}, {T}, opfern: Hole ein Standardland getappt ins Spiel – gedruckter Text.</t>
        </is>
      </c>
    </row>
    <row r="63" ht="200" customHeight="1">
      <c r="A63" s="8" t="n">
        <v>59</v>
      </c>
      <c r="B63" s="8" t="inlineStr"/>
      <c r="C63" s="8" t="inlineStr"/>
      <c r="D63" s="9" t="inlineStr">
        <is>
          <t>Skullclamp
Die Drachenlanze</t>
        </is>
      </c>
      <c r="E63" s="8" t="inlineStr">
        <is>
          <t>Jonvus’ Drachenlanze aus Stahl und rubinrotem Licht; ihr Kopf ist als klemmender Drachenschädel gearbeitet.</t>
        </is>
      </c>
      <c r="F63" s="8" t="inlineStr">
        <is>
          <t>Artifact — Equipment bleibt (Originalname). +1/-1 und 'Träger stirbt: ziehe zwei Karten' – gedruckter Text.</t>
        </is>
      </c>
    </row>
    <row r="64" ht="200" customHeight="1">
      <c r="A64" s="10" t="n">
        <v>60</v>
      </c>
      <c r="B64" s="10" t="inlineStr"/>
      <c r="C64" s="10" t="inlineStr"/>
      <c r="D64" s="11" t="inlineStr">
        <is>
          <t>Cultivate
Ein Riss im ewigen Winter</t>
        </is>
      </c>
      <c r="E64" s="10" t="inlineStr">
        <is>
          <t>Unter schmelzendem Schnee brechen zwei grüne Triebe hervor; Damon und Cleemoe sehen zu, wie das Eis Risse wirft.</t>
        </is>
      </c>
      <c r="F64" s="10" t="inlineStr">
        <is>
          <t>Sorcery bleibt. Ein Standardland getappt ins Spiel, ein weiteres auf die Hand – gedruckter Text.</t>
        </is>
      </c>
    </row>
    <row r="65" ht="200" customHeight="1">
      <c r="A65" s="8" t="n">
        <v>61</v>
      </c>
      <c r="B65" s="8" t="inlineStr"/>
      <c r="C65" s="8" t="inlineStr"/>
      <c r="D65" s="9" t="inlineStr">
        <is>
          <t>Farseek
Jenseits von Sturm und Schatten</t>
        </is>
      </c>
      <c r="E65" s="8" t="inlineStr">
        <is>
          <t>Ein schmaler Pfad führt aus dem Hochlandwald hinaus in eine noch unbekannte Landschaft.</t>
        </is>
      </c>
      <c r="F65" s="8" t="inlineStr">
        <is>
          <t>Sorcery bleibt. Sucht ein Land mit Untertyp Plains/Island/Swamp/Mountain (auch Dual/Triome), getappt – gedruckter Text.</t>
        </is>
      </c>
    </row>
    <row r="66" ht="200" customHeight="1">
      <c r="A66" s="10" t="n">
        <v>62</v>
      </c>
      <c r="B66" s="10" t="inlineStr"/>
      <c r="C66" s="10" t="inlineStr"/>
      <c r="D66" s="11" t="inlineStr">
        <is>
          <t xml:space="preserve">Farewell  Der große Meister</t>
        </is>
      </c>
      <c r="E66" s="10" t="inlineStr">
        <is>
          <t xml:space="preserve">Ein einzelner Spielleiter hinter dem Schirm, von hinten/halb im Profil, hebt ruhig die Hand; über dem Tisch löst sich ein Lichtstrom, der gewählte Kartentypen forträumt. Würdevoll, kein Pathos.</t>
        </is>
      </c>
      <c r="F66" s="10" t="inlineStr">
        <is>
          <t xml:space="preserve">Hexerei bleibt. Du wählst beliebig viele der vier Modi; alles Gewählte wird exiliert (auch deins) – gedruckter Text.</t>
        </is>
      </c>
    </row>
    <row r="67" ht="200" customHeight="1">
      <c r="A67" s="8" t="n">
        <v>63</v>
      </c>
      <c r="B67" s="8" t="inlineStr"/>
      <c r="C67" s="8" t="inlineStr"/>
      <c r="D67" s="9" t="inlineStr">
        <is>
          <t xml:space="preserve">Lightning Greaves  Die schnellen Stiefel aus dem Fundus</t>
        </is>
      </c>
      <c r="E67" s="8" t="inlineStr">
        <is>
          <t xml:space="preserve">Ein Paar getragene Lederstiefel auf einem Requisitenregal im Studio, mit kleinem WW-Anhänger; um die Sohlen feine Tempo-Linien / statisches Leuchten. Daneben Würfel und ein Skript.</t>
        </is>
      </c>
      <c r="F67" s="8" t="inlineStr">
        <is>
          <t xml:space="preserve">Artefakt — Ausrüstung bleibt. Ausrüsten {0}; die ausgerüstete Kreatur hat Eile und Fluchsicherheit – gedruckter Text.</t>
        </is>
      </c>
    </row>
    <row r="68" ht="200" customHeight="1">
      <c r="A68" s="10" t="n">
        <v>64</v>
      </c>
      <c r="B68" s="10" t="inlineStr"/>
      <c r="C68" s="10" t="inlineStr"/>
      <c r="D68" s="11" t="inlineStr">
        <is>
          <t>Plains
Luminus – Ebene 01</t>
        </is>
      </c>
      <c r="E68" s="10" t="inlineStr">
        <is>
          <t>Goldene Felder vor weißgoldenen Mauern; bedrohlich heller Himmel.</t>
        </is>
      </c>
      <c r="F68" s="10" t="inlineStr">
        <is>
          <t>Kein neuer Landtyp, keine Zusatzfähigkeit; Originalname und Basic-Typzeile. Zuordnung exakt aus Kartenliste.xlsx · Kampagnen-Länder.</t>
        </is>
      </c>
    </row>
    <row r="69" ht="200" customHeight="1">
      <c r="A69" s="8" t="n">
        <v>65</v>
      </c>
      <c r="B69" s="8" t="inlineStr"/>
      <c r="C69" s="8" t="inlineStr"/>
      <c r="D69" s="9" t="inlineStr">
        <is>
          <t>Plains
Luminus – Ebene 02</t>
        </is>
      </c>
      <c r="E69" s="8" t="inlineStr">
        <is>
          <t>Lichtschein auf bindenden Verträgen am Stadttor; weite helle Ebene.</t>
        </is>
      </c>
      <c r="F69" s="8" t="inlineStr">
        <is>
          <t>Kein neuer Landtyp, keine Zusatzfähigkeit; Originalname und Basic-Typzeile. Zuordnung exakt aus Kartenliste.xlsx · Kampagnen-Länder.</t>
        </is>
      </c>
    </row>
    <row r="70" ht="200" customHeight="1">
      <c r="A70" s="10" t="n">
        <v>66</v>
      </c>
      <c r="B70" s="10" t="inlineStr"/>
      <c r="C70" s="10" t="inlineStr"/>
      <c r="D70" s="11" t="inlineStr">
        <is>
          <t>Plains
Luminus – Ebene 03</t>
        </is>
      </c>
      <c r="E70" s="10" t="inlineStr">
        <is>
          <t>Morgenlicht über hellen Terrassen und Feldern.</t>
        </is>
      </c>
      <c r="F70" s="10" t="inlineStr">
        <is>
          <t>Kein neuer Landtyp, keine Zusatzfähigkeit; Originalname und Basic-Typzeile. Zuordnung exakt aus Kartenliste.xlsx · Kampagnen-Länder.</t>
        </is>
      </c>
    </row>
    <row r="71" ht="200" customHeight="1">
      <c r="A71" s="8" t="n">
        <v>67</v>
      </c>
      <c r="B71" s="8" t="inlineStr"/>
      <c r="C71" s="8" t="inlineStr"/>
      <c r="D71" s="9" t="inlineStr">
        <is>
          <t>Island
Icewind Dale – Insel 01</t>
        </is>
      </c>
      <c r="E71" s="8" t="inlineStr">
        <is>
          <t>Einsame Felseninsel zwischen Eisschollen; tiefblaues Wasser, Polarlicht.</t>
        </is>
      </c>
      <c r="F71" s="8" t="inlineStr">
        <is>
          <t>Kein neuer Landtyp, keine Zusatzfähigkeit; Originalname und Basic-Typzeile. Zuordnung exakt aus Kartenliste.xlsx · Kampagnen-Länder.</t>
        </is>
      </c>
    </row>
    <row r="72" ht="200" customHeight="1">
      <c r="A72" s="10" t="n">
        <v>68</v>
      </c>
      <c r="B72" s="10" t="inlineStr"/>
      <c r="C72" s="10" t="inlineStr"/>
      <c r="D72" s="11" t="inlineStr">
        <is>
          <t>Island
Icewind Dale – Insel 02</t>
        </is>
      </c>
      <c r="E72" s="10" t="inlineStr">
        <is>
          <t>Gefrorenes Hafenbecken der Zehn Städte im Schneetreiben.</t>
        </is>
      </c>
      <c r="F72" s="10" t="inlineStr">
        <is>
          <t>Kein neuer Landtyp, keine Zusatzfähigkeit; Originalname und Basic-Typzeile. Zuordnung exakt aus Kartenliste.xlsx · Kampagnen-Länder.</t>
        </is>
      </c>
    </row>
    <row r="73" ht="200" customHeight="1">
      <c r="A73" s="8" t="n">
        <v>69</v>
      </c>
      <c r="B73" s="8" t="inlineStr"/>
      <c r="C73" s="8" t="inlineStr"/>
      <c r="D73" s="9" t="inlineStr">
        <is>
          <t>Island
Icewind Dale – Insel 03</t>
        </is>
      </c>
      <c r="E73" s="8" t="inlineStr">
        <is>
          <t>Blauer Eisgrat im dunklen Meer; erste Ahnung von Frühling.</t>
        </is>
      </c>
      <c r="F73" s="8" t="inlineStr">
        <is>
          <t>Kein neuer Landtyp, keine Zusatzfähigkeit; Originalname und Basic-Typzeile. Zuordnung exakt aus Kartenliste.xlsx · Kampagnen-Länder.</t>
        </is>
      </c>
    </row>
    <row r="74" ht="200" customHeight="1">
      <c r="A74" s="10" t="n">
        <v>70</v>
      </c>
      <c r="B74" s="10" t="inlineStr"/>
      <c r="C74" s="10" t="inlineStr"/>
      <c r="D74" s="11" t="inlineStr">
        <is>
          <t>Swamp
Drakkenheim – Sumpf 01</t>
        </is>
      </c>
      <c r="E74" s="10" t="inlineStr">
        <is>
          <t>Überflutete Ruinen unter zerbrochener Kathedrale; violettes Meteoritenlicht.</t>
        </is>
      </c>
      <c r="F74" s="10" t="inlineStr">
        <is>
          <t>Kein neuer Landtyp, keine Zusatzfähigkeit; Originalname und Basic-Typzeile. Zuordnung exakt aus Kartenliste.xlsx · Kampagnen-Länder.</t>
        </is>
      </c>
    </row>
    <row r="75" ht="200" customHeight="1">
      <c r="A75" s="8" t="n">
        <v>71</v>
      </c>
      <c r="B75" s="8" t="inlineStr"/>
      <c r="C75" s="8" t="inlineStr"/>
      <c r="D75" s="9" t="inlineStr">
        <is>
          <t>Swamp
Drakkenheim – Sumpf 02</t>
        </is>
      </c>
      <c r="E75" s="8" t="inlineStr">
        <is>
          <t>Dunkle Wassergräben zwischen verfallenen Gärten und Magierhäusern.</t>
        </is>
      </c>
      <c r="F75" s="8" t="inlineStr">
        <is>
          <t>Kein neuer Landtyp, keine Zusatzfähigkeit; Originalname und Basic-Typzeile. Zuordnung exakt aus Kartenliste.xlsx · Kampagnen-Länder.</t>
        </is>
      </c>
    </row>
    <row r="76" ht="200" customHeight="1">
      <c r="A76" s="10" t="n">
        <v>72</v>
      </c>
      <c r="B76" s="10" t="inlineStr"/>
      <c r="C76" s="10" t="inlineStr"/>
      <c r="D76" s="11" t="inlineStr">
        <is>
          <t>Mountain
Rubindrachen – Gebirge 01</t>
        </is>
      </c>
      <c r="E76" s="10" t="inlineStr">
        <is>
          <t>Schroffe Gipfel mit rubinrotem Kristalllicht; Sardiors Silhouette.</t>
        </is>
      </c>
      <c r="F76" s="10" t="inlineStr">
        <is>
          <t>Kein neuer Landtyp, keine Zusatzfähigkeit; Originalname und Basic-Typzeile. Zuordnung exakt aus Kartenliste.xlsx · Kampagnen-Länder.</t>
        </is>
      </c>
    </row>
    <row r="77" ht="200" customHeight="1">
      <c r="A77" s="8" t="n">
        <v>73</v>
      </c>
      <c r="B77" s="8" t="inlineStr"/>
      <c r="C77" s="8" t="inlineStr"/>
      <c r="D77" s="9" t="inlineStr">
        <is>
          <t>Mountain
Rubindrachen – Gebirge 02</t>
        </is>
      </c>
      <c r="E77" s="8" t="inlineStr">
        <is>
          <t>Vulkaninsel Feuerfels, roter Horizont, dunkle Felsspalten.</t>
        </is>
      </c>
      <c r="F77" s="8" t="inlineStr">
        <is>
          <t>Kein neuer Landtyp, keine Zusatzfähigkeit; Originalname und Basic-Typzeile. Zuordnung exakt aus Kartenliste.xlsx · Kampagnen-Länder.</t>
        </is>
      </c>
    </row>
    <row r="78" ht="200" customHeight="1">
      <c r="A78" s="10" t="n">
        <v>74</v>
      </c>
      <c r="B78" s="10" t="inlineStr"/>
      <c r="C78" s="10" t="inlineStr"/>
      <c r="D78" s="11" t="inlineStr">
        <is>
          <t>Forest
Sturm, Staub und Schatten – Wald 01</t>
        </is>
      </c>
      <c r="E78" s="10" t="inlineStr">
        <is>
          <t>Sturmgepeitschter Hochlandwald, knorrige Bäume, moosige Ruinen.</t>
        </is>
      </c>
      <c r="F78" s="10" t="inlineStr">
        <is>
          <t>Kein neuer Landtyp, keine Zusatzfähigkeit; Originalname und Basic-Typzeile. Zuordnung exakt aus Kartenliste.xlsx · Kampagnen-Länder.</t>
        </is>
      </c>
    </row>
    <row r="79" ht="200" customHeight="1">
      <c r="A79" s="8" t="n">
        <v>75</v>
      </c>
      <c r="B79" s="8" t="inlineStr"/>
      <c r="C79" s="8" t="inlineStr"/>
      <c r="D79" s="9" t="inlineStr">
        <is>
          <t>Forest
Sturm, Staub und Schatten – Wald 02</t>
        </is>
      </c>
      <c r="E79" s="8" t="inlineStr">
        <is>
          <t>Wurzeln durchbrechen eine vergessene Halle; Staub im grünen Gegenlicht.</t>
        </is>
      </c>
      <c r="F79" s="8" t="inlineStr">
        <is>
          <t>Kein neuer Landtyp, keine Zusatzfähigkeit; Originalname und Basic-Typzeile. Zuordnung exakt aus Kartenliste.xlsx · Kampagnen-Länder.</t>
        </is>
      </c>
    </row>
    <row r="80" ht="200" customHeight="1">
      <c r="A80" s="10" t="n">
        <v>76</v>
      </c>
      <c r="B80" s="10" t="inlineStr"/>
      <c r="C80" s="10" t="inlineStr"/>
      <c r="D80" s="11" t="inlineStr">
        <is>
          <t>Forest
Sturm, Staub und Schatten – Wald 03</t>
        </is>
      </c>
      <c r="E80" s="10" t="inlineStr">
        <is>
          <t>Verwachsene Steinstufen führen in neblige Waldhöhen.</t>
        </is>
      </c>
      <c r="F80" s="10" t="inlineStr">
        <is>
          <t>Kein neuer Landtyp, keine Zusatzfähigkeit; Originalname und Basic-Typzeile. Zuordnung exakt aus Kartenliste.xlsx · Kampagnen-Länder.</t>
        </is>
      </c>
    </row>
    <row r="81" ht="200" customHeight="1">
      <c r="A81" s="8" t="n">
        <v>77</v>
      </c>
      <c r="B81" s="8" t="inlineStr"/>
      <c r="C81" s="8" t="inlineStr"/>
      <c r="D81" s="9" t="inlineStr">
        <is>
          <t>Forest
Sturm, Staub und Schatten – Wald 04</t>
        </is>
      </c>
      <c r="E81" s="8" t="inlineStr">
        <is>
          <t>Ein schmaler Pfad der Edgelords zwischen windschiefen Kiefern.</t>
        </is>
      </c>
      <c r="F81" s="8" t="inlineStr">
        <is>
          <t>Kein neuer Landtyp, keine Zusatzfähigkeit; Originalname und Basic-Typzeile. Zuordnung exakt aus Kartenliste.xlsx · Kampagnen-Länder.</t>
        </is>
      </c>
    </row>
    <row r="82" ht="200" customHeight="1">
      <c r="A82" s="10" t="n">
        <v>78</v>
      </c>
      <c r="B82" s="10" t="inlineStr"/>
      <c r="C82" s="10" t="inlineStr"/>
      <c r="D82" s="11" t="inlineStr">
        <is>
          <t>Forest
Sturm, Staub und Schatten – Wald 05</t>
        </is>
      </c>
      <c r="E82" s="10" t="inlineStr">
        <is>
          <t>Alte Steinbögen verschwinden unter Farnen; das Hochland bleibt wild.</t>
        </is>
      </c>
      <c r="F82" s="10" t="inlineStr">
        <is>
          <t>Kein neuer Landtyp, keine Zusatzfähigkeit; Originalname und Basic-Typzeile. Zuordnung exakt aus Kartenliste.xlsx · Kampagnen-Länder.</t>
        </is>
      </c>
    </row>
    <row r="83" ht="200" customHeight="1">
      <c r="A83" s="8" t="n">
        <v>79</v>
      </c>
      <c r="B83" s="8" t="inlineStr"/>
      <c r="C83" s="8" t="inlineStr"/>
      <c r="D83" s="9" t="inlineStr">
        <is>
          <t>Godless Shrine
Wo Luminus an Drakkenheim grenzt</t>
        </is>
      </c>
      <c r="E83" s="8" t="inlineStr">
        <is>
          <t>Weiße Turmreste über dunklem Moor; goldene Strahlen durch violetten Nebel.</t>
        </is>
      </c>
      <c r="F83" s="8" t="inlineStr">
        <is>
          <t>Original-Untertypen und der '2 Leben zahlen'-Text bleiben unverändert. Crossover-Landschaft ist Gestaltung.</t>
        </is>
      </c>
    </row>
    <row r="84" ht="200" customHeight="1">
      <c r="A84" s="10" t="n">
        <v>80</v>
      </c>
      <c r="B84" s="10" t="inlineStr"/>
      <c r="C84" s="10" t="inlineStr"/>
      <c r="D84" s="11" t="inlineStr">
        <is>
          <t>Hallowed Fountain
Wo Luminus den ewigen Winter berührt</t>
        </is>
      </c>
      <c r="E84" s="10" t="inlineStr">
        <is>
          <t>Weißgoldene Ebene geht in blaues Eiswasser über.</t>
        </is>
      </c>
      <c r="F84" s="10" t="inlineStr">
        <is>
          <t>Original-Untertypen und der '2 Leben zahlen'-Text bleiben unverändert. Crossover-Landschaft ist Gestaltung.</t>
        </is>
      </c>
    </row>
    <row r="85" ht="200" customHeight="1">
      <c r="A85" s="8" t="n">
        <v>81</v>
      </c>
      <c r="B85" s="8" t="inlineStr"/>
      <c r="C85" s="8" t="inlineStr"/>
      <c r="D85" s="9" t="inlineStr">
        <is>
          <t>Sacred Foundry
Rubinlicht über den Mauern von Luminus</t>
        </is>
      </c>
      <c r="E85" s="8" t="inlineStr">
        <is>
          <t>Weißgoldene Stadt auf roten Tafelbergen; Schmiedefunken bei rubinroter Dämmerung.</t>
        </is>
      </c>
      <c r="F85" s="8" t="inlineStr">
        <is>
          <t>Original-Untertypen und der '2 Leben zahlen'-Text bleiben unverändert. Crossover-Landschaft ist Gestaltung.</t>
        </is>
      </c>
    </row>
    <row r="86" ht="200" customHeight="1">
      <c r="A86" s="10" t="n">
        <v>82</v>
      </c>
      <c r="B86" s="10" t="inlineStr"/>
      <c r="C86" s="10" t="inlineStr"/>
      <c r="D86" s="11" t="inlineStr">
        <is>
          <t>Breeding Pool
Waldinsel zwischen den Geschichten</t>
        </is>
      </c>
      <c r="E86" s="10" t="inlineStr">
        <is>
          <t>Moosbewachsene Hochlandinsel im tiefblauen Wasser; versunkene Ruinen.</t>
        </is>
      </c>
      <c r="F86" s="10" t="inlineStr">
        <is>
          <t>Original-Untertypen und der '2 Leben zahlen'-Text bleiben unverändert. Crossover-Landschaft ist Gestaltung.</t>
        </is>
      </c>
    </row>
    <row r="87" ht="200" customHeight="1">
      <c r="A87" s="8" t="n">
        <v>83</v>
      </c>
      <c r="B87" s="8" t="inlineStr"/>
      <c r="C87" s="8" t="inlineStr"/>
      <c r="D87" s="9" t="inlineStr">
        <is>
          <t>Watery Grave
Unter Drakkenheims Eis</t>
        </is>
      </c>
      <c r="E87" s="8" t="inlineStr">
        <is>
          <t>Dunkles unterirdisches Meer unter violett leuchtenden Ruinen.</t>
        </is>
      </c>
      <c r="F87" s="8" t="inlineStr">
        <is>
          <t>Original-Untertypen und der '2 Leben zahlen'-Text bleiben unverändert. Crossover-Landschaft ist Gestaltung.</t>
        </is>
      </c>
    </row>
    <row r="88" ht="200" customHeight="1">
      <c r="A88" s="10" t="n">
        <v>84</v>
      </c>
      <c r="B88" s="10" t="inlineStr"/>
      <c r="C88" s="10" t="inlineStr"/>
      <c r="D88" s="11" t="inlineStr">
        <is>
          <t>Overgrown Tomb
Wurzeln im violetten Nebel</t>
        </is>
      </c>
      <c r="E88" s="10" t="inlineStr">
        <is>
          <t>Grüne Wurzeln greifen durch schwarzes Wasser unter einer zerstörten Kathedrale.</t>
        </is>
      </c>
      <c r="F88" s="10" t="inlineStr">
        <is>
          <t>Original-Untertypen und der '2 Leben zahlen'-Text bleiben unverändert. Crossover-Landschaft ist Gestaltung.</t>
        </is>
      </c>
    </row>
    <row r="89" ht="200" customHeight="1">
      <c r="A89" s="8" t="n">
        <v>85</v>
      </c>
      <c r="B89" s="8" t="inlineStr"/>
      <c r="C89" s="8" t="inlineStr"/>
      <c r="D89" s="9" t="inlineStr">
        <is>
          <t>Raugrin Triome
Drachenpass über dem Eismeer</t>
        </is>
      </c>
      <c r="E89" s="8" t="inlineStr">
        <is>
          <t>Weite Übergangslandschaft, in der drei Kampagnen-Stimmungen ineinander laufen (Drachenpass über dem Eismeer).</t>
        </is>
      </c>
      <c r="F89" s="8" t="inlineStr">
        <is>
          <t>Alle drei Original-Untertypen und 'kommt getappt; Zyklus' bleiben unverändert.</t>
        </is>
      </c>
    </row>
    <row r="90" ht="200" customHeight="1">
      <c r="A90" s="10" t="n">
        <v>86</v>
      </c>
      <c r="B90" s="10" t="inlineStr"/>
      <c r="C90" s="10" t="inlineStr"/>
      <c r="D90" s="11" t="inlineStr">
        <is>
          <t>Zagoth Triome
Sumpfwurzeln im violetten Nebel</t>
        </is>
      </c>
      <c r="E90" s="10" t="inlineStr">
        <is>
          <t>Weite Übergangslandschaft, in der drei Kampagnen-Stimmungen ineinander laufen (Sumpfwurzeln im violetten Nebel).</t>
        </is>
      </c>
      <c r="F90" s="10" t="inlineStr">
        <is>
          <t>Alle drei Original-Untertypen und 'kommt getappt; Zyklus' bleiben unverändert.</t>
        </is>
      </c>
    </row>
    <row r="91" ht="200" customHeight="1">
      <c r="A91" s="8" t="n">
        <v>87</v>
      </c>
      <c r="B91" s="8" t="inlineStr"/>
      <c r="C91" s="8" t="inlineStr"/>
      <c r="D91" s="9" t="inlineStr">
        <is>
          <t>Ketria Triome
Hochland am Drachenpass</t>
        </is>
      </c>
      <c r="E91" s="8" t="inlineStr">
        <is>
          <t>Weite Übergangslandschaft, in der drei Kampagnen-Stimmungen ineinander laufen (Hochland am Drachenpass).</t>
        </is>
      </c>
      <c r="F91" s="8" t="inlineStr">
        <is>
          <t>Alle drei Original-Untertypen und 'kommt getappt; Zyklus' bleiben unverändert.</t>
        </is>
      </c>
    </row>
    <row r="92" ht="200" customHeight="1">
      <c r="A92" s="10" t="n">
        <v>88</v>
      </c>
      <c r="B92" s="10" t="inlineStr"/>
      <c r="C92" s="10" t="inlineStr"/>
      <c r="D92" s="11" t="inlineStr">
        <is>
          <t>Savai Triome
Am heißen Rand von Luminus</t>
        </is>
      </c>
      <c r="E92" s="10" t="inlineStr">
        <is>
          <t>Weite Übergangslandschaft, in der drei Kampagnen-Stimmungen ineinander laufen (Am heißen Rand von Luminus).</t>
        </is>
      </c>
      <c r="F92" s="10" t="inlineStr">
        <is>
          <t>Alle drei Original-Untertypen und 'kommt getappt; Zyklus' bleiben unverändert.</t>
        </is>
      </c>
    </row>
    <row r="93" ht="200" customHeight="1">
      <c r="A93" s="8" t="n">
        <v>89</v>
      </c>
      <c r="B93" s="8" t="inlineStr"/>
      <c r="C93" s="8" t="inlineStr"/>
      <c r="D93" s="9" t="inlineStr">
        <is>
          <t>Indatha Triome
Licht über den zerbrochenen Mauern</t>
        </is>
      </c>
      <c r="E93" s="8" t="inlineStr">
        <is>
          <t>Weite Übergangslandschaft, in der drei Kampagnen-Stimmungen ineinander laufen (Licht über den zerbrochenen Mauern).</t>
        </is>
      </c>
      <c r="F93" s="8" t="inlineStr">
        <is>
          <t>Alle drei Original-Untertypen und 'kommt getappt; Zyklus' bleiben unverändert.</t>
        </is>
      </c>
    </row>
    <row r="94" ht="200" customHeight="1">
      <c r="A94" s="10" t="n">
        <v>90</v>
      </c>
      <c r="B94" s="10" t="inlineStr"/>
      <c r="C94" s="10" t="inlineStr"/>
      <c r="D94" s="11" t="inlineStr">
        <is>
          <t>Prismatic Vista
Octo’Con – Cosplay</t>
        </is>
      </c>
      <c r="E94" s="10" t="inlineStr">
        <is>
          <t>Weißes Foyer voller Kostümsilhouetten vor einem spiegelnden Portal.</t>
        </is>
      </c>
      <c r="F94" s="10" t="inlineStr">
        <is>
          <t>Originaltext des Landes bleibt unverändert. Die acht Themenwelten sind belegt (Octo’Con Rheine).</t>
        </is>
      </c>
    </row>
    <row r="95" ht="200" customHeight="1">
      <c r="A95" s="8" t="n">
        <v>91</v>
      </c>
      <c r="B95" s="8" t="inlineStr"/>
      <c r="C95" s="8" t="inlineStr"/>
      <c r="D95" s="9" t="inlineStr">
        <is>
          <t>Fabled Passage
Octo’Con – Pen &amp; Paper</t>
        </is>
      </c>
      <c r="E95" s="8" t="inlineStr">
        <is>
          <t>Ein Spieltisch, aus dem ein Pfad in eine erzählte Landschaft führt.</t>
        </is>
      </c>
      <c r="F95" s="8" t="inlineStr">
        <is>
          <t>Originaltext des Landes bleibt unverändert. Die acht Themenwelten sind belegt (Octo’Con Rheine).</t>
        </is>
      </c>
    </row>
    <row r="96" ht="200" customHeight="1">
      <c r="A96" s="10" t="n">
        <v>92</v>
      </c>
      <c r="B96" s="10" t="inlineStr"/>
      <c r="C96" s="10" t="inlineStr"/>
      <c r="D96" s="11" t="inlineStr">
        <is>
          <t>Terramorphic Expanse
Octo’Con – Gaming</t>
        </is>
      </c>
      <c r="E96" s="10" t="inlineStr">
        <is>
          <t>Spielstationen, deren Bildschirme sich zu einer echten Landschaft öffnen.</t>
        </is>
      </c>
      <c r="F96" s="10" t="inlineStr">
        <is>
          <t>Originaltext des Landes bleibt unverändert. Die acht Themenwelten sind belegt (Octo’Con Rheine).</t>
        </is>
      </c>
    </row>
    <row r="97" ht="200" customHeight="1">
      <c r="A97" s="8" t="n">
        <v>93</v>
      </c>
      <c r="B97" s="8" t="inlineStr"/>
      <c r="C97" s="8" t="inlineStr"/>
      <c r="D97" s="9" t="inlineStr">
        <is>
          <t>Rogue's Passage
Octo’Con – Technik</t>
        </is>
      </c>
      <c r="E97" s="8" t="inlineStr">
        <is>
          <t>Technikraum mit Kameras und Kabeln, die einen geheimen Gang freigeben.</t>
        </is>
      </c>
      <c r="F97" s="8" t="inlineStr">
        <is>
          <t>Originaltext des Landes bleibt unverändert. Die acht Themenwelten sind belegt (Octo’Con Rheine).</t>
        </is>
      </c>
    </row>
    <row r="98" ht="200" customHeight="1">
      <c r="A98" s="10" t="n">
        <v>94</v>
      </c>
      <c r="B98" s="10" t="inlineStr"/>
      <c r="C98" s="10" t="inlineStr"/>
      <c r="D98" s="11" t="inlineStr">
        <is>
          <t>Reliquary Tower
Octo’Con – Kunst</t>
        </is>
      </c>
      <c r="E98" s="10" t="inlineStr">
        <is>
          <t>Atelierhalle voller bemalter Miniaturen, Leinwände und Skizzenbücher.</t>
        </is>
      </c>
      <c r="F98" s="10" t="inlineStr">
        <is>
          <t>Originaltext des Landes bleibt unverändert. Die acht Themenwelten sind belegt (Octo’Con Rheine).</t>
        </is>
      </c>
    </row>
    <row r="99" ht="200" customHeight="1">
      <c r="A99" s="8" t="n">
        <v>95</v>
      </c>
      <c r="B99" s="8" t="inlineStr"/>
      <c r="C99" s="8" t="inlineStr"/>
      <c r="D99" s="9" t="inlineStr">
        <is>
          <t>War Room
Octo’Con – Anime &amp; Manga</t>
        </is>
      </c>
      <c r="E99" s="8" t="inlineStr">
        <is>
          <t>Tuschewelten und Manga-Panels an einer großen Planungswand.</t>
        </is>
      </c>
      <c r="F99" s="8" t="inlineStr">
        <is>
          <t>Originaltext des Landes bleibt unverändert. Die acht Themenwelten sind belegt (Octo’Con Rheine).</t>
        </is>
      </c>
    </row>
    <row r="100" ht="200" customHeight="1">
      <c r="A100" s="10" t="n">
        <v>96</v>
      </c>
      <c r="B100" s="10" t="inlineStr"/>
      <c r="C100" s="10" t="inlineStr"/>
      <c r="D100" s="11" t="inlineStr">
        <is>
          <t>Bojuka Bog
Octo’Con – Shops</t>
        </is>
      </c>
      <c r="E100" s="10" t="inlineStr">
        <is>
          <t>Basar an Waldhügeln; Würfelstände und versiegelte Schatzkisten.</t>
        </is>
      </c>
      <c r="F100" s="10" t="inlineStr">
        <is>
          <t>Originaltext des Landes bleibt unverändert. Die acht Themenwelten sind belegt (Octo’Con Rheine).</t>
        </is>
      </c>
    </row>
    <row r="101" ht="200" customHeight="1">
      <c r="A101" s="8" t="n">
        <v>97</v>
      </c>
      <c r="B101" s="8" t="inlineStr"/>
      <c r="C101" s="8" t="inlineStr"/>
      <c r="D101" s="9" t="inlineStr">
        <is>
          <t>Path of Ancestry
Octo’Con – Trading Card Games</t>
        </is>
      </c>
      <c r="E101" s="8" t="inlineStr">
        <is>
          <t>Gewölbe aus Kartenregalen und Duelltischen; ein Gang führt zu den Helden.</t>
        </is>
      </c>
      <c r="F101" s="8" t="inlineStr">
        <is>
          <t>Originaltext des Landes bleibt unverändert. Die acht Themenwelten sind belegt (Octo’Con Rheine).</t>
        </is>
      </c>
    </row>
    <row r="102" ht="200" customHeight="1">
      <c r="A102" s="10" t="n">
        <v>98</v>
      </c>
      <c r="B102" s="10" t="inlineStr"/>
      <c r="C102" s="10" t="inlineStr"/>
      <c r="D102" s="11" t="inlineStr">
        <is>
          <t>Command Tower
Der Turm der WürfelWächter</t>
        </is>
      </c>
      <c r="E102" s="10" t="inlineStr">
        <is>
          <t>Blau-silberner Turm in Helmform über fünf Landschaften; das WW-Zeichen als Wetterfahne.</t>
        </is>
      </c>
      <c r="F102" s="10" t="inlineStr">
        <is>
          <t>Land bleibt. Erzeugt eine Farbe der Farbidentität deines Commanders – gedruckter Text, kein Schaden.</t>
        </is>
      </c>
    </row>
    <row r="103" ht="200" customHeight="1">
      <c r="A103" s="8" t="n">
        <v>99</v>
      </c>
      <c r="B103" s="8" t="inlineStr"/>
      <c r="C103" s="8" t="inlineStr"/>
      <c r="D103" s="9" t="inlineStr">
        <is>
          <t>Boseiju, Who Endures
Rolling Adventures – das Dorf namens Stadt</t>
        </is>
      </c>
      <c r="E103" s="8" t="inlineStr">
        <is>
          <t>Ein schiefes, chaotisches, aber unverwüstliches Dörfchen mit übergroßem Ortsschild ‚Stadt‘; Würfel, Karren und Nebenfiguren überall.</t>
        </is>
      </c>
      <c r="F103" s="8" t="inlineStr">
        <is>
          <t>Legendary Land bleibt. Erzeugt {G}; Channel — {1}{G}, abwerfen: zerstöre Ziel-Artefakt/-Verzauberung/-Nichtstandardland eines Gegners, sein Beherrscher darf ein Standardland suchen – gedruckter Text.</t>
        </is>
      </c>
    </row>
    <row r="104" ht="200" customHeight="1">
      <c r="A104" s="10" t="n">
        <v>100</v>
      </c>
      <c r="B104" s="10" t="inlineStr"/>
      <c r="C104" s="10" t="inlineStr"/>
      <c r="D104" s="11" t="inlineStr">
        <is>
          <t>The World Tree
Abenteuer im Multiversum – Reise durchs All</t>
        </is>
      </c>
      <c r="E104" s="10" t="inlineStr">
        <is>
          <t>Ein gewaltiger Weltenbaum, dessen Äste verschiedene Planeten und Raumstationen tragen; kleine Sci-Fi-Silhouetten (KORG, Dr. Boom, Jack) reisen zwischen den Ästen.</t>
        </is>
      </c>
      <c r="F104" s="10" t="inlineStr">
        <is>
          <t>Land bleibt. '{T}: ein Mana beliebiger Farbe' erst ab 5+ Ländern; die {5}{G}{W}{U}{B}{R}-Fähigkeit holt Götter/Legenden aufs Feld – gedruckter Text.</t>
        </is>
      </c>
    </row>
  </sheetData>
  <mergeCells count="2">
    <mergeCell ref="A2:F2"/>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U94"/>
  <sheetViews>
    <sheetView workbookViewId="0">
      <pane ySplit="4" topLeftCell="A5" activePane="bottomLeft" state="frozen"/>
      <selection pane="bottomLeft" activeCell="A1" sqref="A1"/>
    </sheetView>
  </sheetViews>
  <sheetFormatPr baseColWidth="8" defaultRowHeight="15"/>
  <cols>
    <col width="28.9" customWidth="1" min="1" max="1"/>
    <col width="13.9" customWidth="1" min="2" max="2"/>
    <col width="9.4" customWidth="1" min="3" max="3"/>
    <col width="33.4" customWidth="1" min="4" max="4"/>
    <col width="16.1" customWidth="1" min="5" max="5"/>
    <col width="14.4" customWidth="1" min="6" max="6"/>
    <col width="12.2" customWidth="1" min="7" max="7"/>
    <col width="8.4" customWidth="1" min="8" max="8"/>
    <col width="14.4" customWidth="1" min="9" max="9"/>
    <col width="8.4" customWidth="1" min="10" max="10"/>
    <col width="75.59999999999999" customWidth="1" min="11" max="11"/>
    <col width="8.4" customWidth="1" min="12" max="12"/>
    <col width="14.4" customWidth="1" min="13" max="13"/>
    <col width="13.4" customWidth="1" min="14" max="14"/>
    <col width="40" customWidth="1" min="15" max="15"/>
    <col width="40" customWidth="1" min="16" max="16"/>
    <col width="40" customWidth="1" min="17" max="17"/>
    <col width="22.2" customWidth="1" min="18" max="18"/>
    <col width="11.1" customWidth="1" min="19" max="19"/>
    <col width="12.2" customWidth="1" min="20" max="20"/>
    <col width="11.1" customWidth="1" min="21" max="21"/>
  </cols>
  <sheetData>
    <row r="1" ht="34.5" customHeight="1">
      <c r="A1" s="1" t="inlineStr">
        <is>
          <t>Die echten Karten · verifizierte Daten</t>
        </is>
      </c>
    </row>
    <row r="2" ht="28.5" customHeight="1">
      <c r="A2" s="2" t="inlineStr">
        <is>
          <t>Einzigartige Originale · englischer Oracle-Text · Scryfall API · Papierdrucke bis 07.09.2026 · Commander-Status.</t>
        </is>
      </c>
    </row>
    <row r="3" ht="9" customHeight="1"/>
    <row r="4" ht="30" customHeight="1">
      <c r="A4" s="7" t="inlineStr">
        <is>
          <t>Originalkarte</t>
        </is>
      </c>
      <c r="B4" s="7" t="inlineStr">
        <is>
          <t>Manakosten</t>
        </is>
      </c>
      <c r="C4" s="7" t="inlineStr">
        <is>
          <t>Manawert</t>
        </is>
      </c>
      <c r="D4" s="7" t="inlineStr">
        <is>
          <t>Original-Typzeile</t>
        </is>
      </c>
      <c r="E4" s="7" t="inlineStr">
        <is>
          <t>Haupttyp</t>
        </is>
      </c>
      <c r="F4" s="7" t="inlineStr">
        <is>
          <t>Commander-Status</t>
        </is>
      </c>
      <c r="G4" s="7" t="inlineStr">
        <is>
          <t>Farbidentität</t>
        </is>
      </c>
      <c r="H4" s="7" t="inlineStr">
        <is>
          <t>Stärke</t>
        </is>
      </c>
      <c r="I4" s="7" t="inlineStr">
        <is>
          <t>Widerstandskraft</t>
        </is>
      </c>
      <c r="J4" s="7" t="inlineStr">
        <is>
          <t>Loyalität</t>
        </is>
      </c>
      <c r="K4" s="7" t="inlineStr">
        <is>
          <t>Oracle-Regeltext (EN, unverändert)</t>
        </is>
      </c>
      <c r="L4" s="7" t="inlineStr">
        <is>
          <t>Set</t>
        </is>
      </c>
      <c r="M4" s="7" t="inlineStr">
        <is>
          <t>Sammlernummer</t>
        </is>
      </c>
      <c r="N4" s="7" t="inlineStr">
        <is>
          <t>Druckdatum</t>
        </is>
      </c>
      <c r="O4" s="7" t="inlineStr">
        <is>
          <t>Oracle-ID</t>
        </is>
      </c>
      <c r="P4" s="7" t="inlineStr">
        <is>
          <t>Original / Regeln</t>
        </is>
      </c>
      <c r="Q4" s="7" t="inlineStr">
        <is>
          <t>Bild-URL</t>
        </is>
      </c>
      <c r="R4" s="7" t="inlineStr">
        <is>
          <t>Original-Illustration</t>
        </is>
      </c>
      <c r="S4" s="7" t="inlineStr">
        <is>
          <t>Nur digital?</t>
        </is>
      </c>
      <c r="T4" s="7" t="inlineStr">
        <is>
          <t>Papierausgabe?</t>
        </is>
      </c>
      <c r="U4" s="7" t="inlineStr">
        <is>
          <t>Bis Stichtag?</t>
        </is>
      </c>
    </row>
    <row r="5" ht="78" customHeight="1">
      <c r="A5" s="8" t="inlineStr">
        <is>
          <t>Esika, God of the Tree</t>
        </is>
      </c>
      <c r="B5" s="8" t="inlineStr">
        <is>
          <t>{1}{G}{G} // {W}{U}{B}{R}{G}</t>
        </is>
      </c>
      <c r="C5" s="8" t="n">
        <v>3</v>
      </c>
      <c r="D5" s="8" t="inlineStr">
        <is>
          <t>Legendary Creature — God // Legendary Enchantment</t>
        </is>
      </c>
      <c r="E5" s="8" t="inlineStr">
        <is>
          <t>Kreatur</t>
        </is>
      </c>
      <c r="F5" s="8" t="inlineStr">
        <is>
          <t>legal</t>
        </is>
      </c>
      <c r="G5" s="8" t="inlineStr">
        <is>
          <t>BGRUW</t>
        </is>
      </c>
      <c r="H5" s="8" t="inlineStr">
        <is>
          <t>1</t>
        </is>
      </c>
      <c r="I5" s="8" t="inlineStr">
        <is>
          <t>4</t>
        </is>
      </c>
      <c r="J5" s="8" t="inlineStr"/>
      <c r="K5" s="8" t="inlineStr">
        <is>
          <t>Vigilance
{T}: Add one mana of any color.
Other legendary creatures you control have vigilance and "{T}: Add one mana of any color." // At the beginning of your upkeep, reveal cards from the top of your library until you reveal a creature or planeswalker card. Put that card onto the battlefield and the rest on the bottom of your library in a random order.</t>
        </is>
      </c>
      <c r="L5" s="8" t="inlineStr">
        <is>
          <t>KHM</t>
        </is>
      </c>
      <c r="M5" s="8" t="inlineStr">
        <is>
          <t>168</t>
        </is>
      </c>
      <c r="N5" s="8" t="inlineStr">
        <is>
          <t>2021-02-05</t>
        </is>
      </c>
      <c r="O5" s="8" t="inlineStr"/>
      <c r="P5" s="8" t="inlineStr">
        <is>
          <t>https://scryfall.com/card/khm/168/esika-god-of-the-tree-the-prismatic-bridge?utm_source=api</t>
        </is>
      </c>
      <c r="Q5" s="8" t="inlineStr">
        <is>
          <t>https://cards.scryfall.io/normal/front/f/6/f6cd7465-9dd0-473c-ac5e-dd9e2f22f5f6.jpg?1783928221</t>
        </is>
      </c>
      <c r="R5" s="8" t="inlineStr">
        <is>
          <t>Johannes Voss</t>
        </is>
      </c>
      <c r="S5" s="8" t="inlineStr">
        <is>
          <t>Nein</t>
        </is>
      </c>
      <c r="T5" s="8" t="inlineStr">
        <is>
          <t>Ja</t>
        </is>
      </c>
      <c r="U5" s="8" t="inlineStr">
        <is>
          <t>Ja</t>
        </is>
      </c>
    </row>
    <row r="6" ht="78" customHeight="1">
      <c r="A6" s="10" t="inlineStr">
        <is>
          <t>Aurelia, the Warleader</t>
        </is>
      </c>
      <c r="B6" s="10" t="inlineStr">
        <is>
          <t>{2}{R}{R}{W}{W}</t>
        </is>
      </c>
      <c r="C6" s="10" t="n">
        <v>6</v>
      </c>
      <c r="D6" s="10" t="inlineStr">
        <is>
          <t>Legendary Creature — Angel</t>
        </is>
      </c>
      <c r="E6" s="10" t="inlineStr">
        <is>
          <t>Kreatur</t>
        </is>
      </c>
      <c r="F6" s="10" t="inlineStr">
        <is>
          <t>legal</t>
        </is>
      </c>
      <c r="G6" s="10" t="inlineStr">
        <is>
          <t>RW</t>
        </is>
      </c>
      <c r="H6" s="10" t="inlineStr">
        <is>
          <t>3</t>
        </is>
      </c>
      <c r="I6" s="10" t="inlineStr">
        <is>
          <t>4</t>
        </is>
      </c>
      <c r="J6" s="10" t="inlineStr"/>
      <c r="K6" s="10" t="inlineStr">
        <is>
          <t>Flying, vigilance, haste
Whenever Aurelia attacks for the first time each turn, untap all creatures you control. After this phase, there is an additional combat phase.</t>
        </is>
      </c>
      <c r="L6" s="10" t="inlineStr">
        <is>
          <t>FDN</t>
        </is>
      </c>
      <c r="M6" s="10" t="inlineStr">
        <is>
          <t>651</t>
        </is>
      </c>
      <c r="N6" s="10" t="inlineStr">
        <is>
          <t>2024-11-15</t>
        </is>
      </c>
      <c r="O6" s="10" t="inlineStr"/>
      <c r="P6" s="10" t="inlineStr">
        <is>
          <t>https://scryfall.com/card/fdn/651/aurelia-the-warleader?utm_source=api</t>
        </is>
      </c>
      <c r="Q6" s="10" t="inlineStr">
        <is>
          <t>https://cards.scryfall.io/normal/front/b/c/bc6ffc1c-575b-4116-83c9-d13b29886c35.jpg?1783908915</t>
        </is>
      </c>
      <c r="R6" s="10" t="inlineStr">
        <is>
          <t>Slawomir Maniak</t>
        </is>
      </c>
      <c r="S6" s="10" t="inlineStr">
        <is>
          <t>Nein</t>
        </is>
      </c>
      <c r="T6" s="10" t="inlineStr">
        <is>
          <t>Ja</t>
        </is>
      </c>
      <c r="U6" s="10" t="inlineStr">
        <is>
          <t>Ja</t>
        </is>
      </c>
    </row>
    <row r="7" ht="78" customHeight="1">
      <c r="A7" s="8" t="inlineStr">
        <is>
          <t>Selvala, Explorer Returned</t>
        </is>
      </c>
      <c r="B7" s="8" t="inlineStr">
        <is>
          <t>{1}{G}{W}</t>
        </is>
      </c>
      <c r="C7" s="8" t="n">
        <v>3</v>
      </c>
      <c r="D7" s="8" t="inlineStr">
        <is>
          <t>Legendary Creature — Elf Scout</t>
        </is>
      </c>
      <c r="E7" s="8" t="inlineStr">
        <is>
          <t>Kreatur</t>
        </is>
      </c>
      <c r="F7" s="8" t="inlineStr">
        <is>
          <t>legal</t>
        </is>
      </c>
      <c r="G7" s="8" t="inlineStr">
        <is>
          <t>GW</t>
        </is>
      </c>
      <c r="H7" s="8" t="inlineStr">
        <is>
          <t>2</t>
        </is>
      </c>
      <c r="I7" s="8" t="inlineStr">
        <is>
          <t>4</t>
        </is>
      </c>
      <c r="J7" s="8" t="inlineStr"/>
      <c r="K7" s="8" t="inlineStr">
        <is>
          <t>Parley — {T}: Each player reveals the top card of their library. For each nonland card revealed this way, add {G} and you gain 1 life. Then each player draws a card. (Activate only as an instant.)</t>
        </is>
      </c>
      <c r="L7" s="8" t="inlineStr">
        <is>
          <t>MKC</t>
        </is>
      </c>
      <c r="M7" s="8" t="inlineStr">
        <is>
          <t>218</t>
        </is>
      </c>
      <c r="N7" s="8" t="inlineStr">
        <is>
          <t>2024-02-09</t>
        </is>
      </c>
      <c r="O7" s="8" t="inlineStr"/>
      <c r="P7" s="8" t="inlineStr">
        <is>
          <t>https://scryfall.com/card/mkc/218/selvala-explorer-returned?utm_source=api</t>
        </is>
      </c>
      <c r="Q7" s="8" t="inlineStr">
        <is>
          <t>https://cards.scryfall.io/normal/front/2/8/28c1b84a-a21b-4df1-9fc9-5b387fb56810.jpg?1786381273</t>
        </is>
      </c>
      <c r="R7" s="8" t="inlineStr">
        <is>
          <t>Tyler Jacobson</t>
        </is>
      </c>
      <c r="S7" s="8" t="inlineStr">
        <is>
          <t>Nein</t>
        </is>
      </c>
      <c r="T7" s="8" t="inlineStr">
        <is>
          <t>Ja</t>
        </is>
      </c>
      <c r="U7" s="8" t="inlineStr">
        <is>
          <t>Ja</t>
        </is>
      </c>
    </row>
    <row r="8" ht="78" customHeight="1">
      <c r="A8" s="10" t="inlineStr">
        <is>
          <t>Myrel, Shield of Argive</t>
        </is>
      </c>
      <c r="B8" s="10" t="inlineStr">
        <is>
          <t>{3}{W}</t>
        </is>
      </c>
      <c r="C8" s="10" t="n">
        <v>4</v>
      </c>
      <c r="D8" s="10" t="inlineStr">
        <is>
          <t>Legendary Creature — Human Soldier</t>
        </is>
      </c>
      <c r="E8" s="10" t="inlineStr">
        <is>
          <t>Kreatur</t>
        </is>
      </c>
      <c r="F8" s="10" t="inlineStr">
        <is>
          <t>legal</t>
        </is>
      </c>
      <c r="G8" s="10" t="inlineStr">
        <is>
          <t>W</t>
        </is>
      </c>
      <c r="H8" s="10" t="inlineStr">
        <is>
          <t>3</t>
        </is>
      </c>
      <c r="I8" s="10" t="inlineStr">
        <is>
          <t>4</t>
        </is>
      </c>
      <c r="J8" s="10" t="inlineStr"/>
      <c r="K8" s="10" t="inlineStr">
        <is>
          <t>During your turn, your opponents can't cast spells or activate abilities of artifacts, creatures, or enchantments.
Whenever Myrel attacks, create X 1/1 colorless Soldier artifact creature tokens, where X is the number of Soldiers you control.</t>
        </is>
      </c>
      <c r="L8" s="10" t="inlineStr">
        <is>
          <t>BRO</t>
        </is>
      </c>
      <c r="M8" s="10" t="inlineStr">
        <is>
          <t>18</t>
        </is>
      </c>
      <c r="N8" s="10" t="inlineStr">
        <is>
          <t>2022-11-18</t>
        </is>
      </c>
      <c r="O8" s="10" t="inlineStr"/>
      <c r="P8" s="10" t="inlineStr">
        <is>
          <t>https://scryfall.com/card/bro/18/myrel-shield-of-argive?utm_source=api</t>
        </is>
      </c>
      <c r="Q8" s="10" t="inlineStr">
        <is>
          <t>https://cards.scryfall.io/normal/front/e/6/e632ed57-bb00-4493-adef-7b4805edd7ea.jpg?1783920129</t>
        </is>
      </c>
      <c r="R8" s="10" t="inlineStr">
        <is>
          <t>Ryan Pancoast</t>
        </is>
      </c>
      <c r="S8" s="10" t="inlineStr">
        <is>
          <t>Nein</t>
        </is>
      </c>
      <c r="T8" s="10" t="inlineStr">
        <is>
          <t>Ja</t>
        </is>
      </c>
      <c r="U8" s="10" t="inlineStr">
        <is>
          <t>Ja</t>
        </is>
      </c>
    </row>
    <row r="9" ht="78" customHeight="1">
      <c r="A9" s="8" t="inlineStr">
        <is>
          <t>Ranar the Ever-Watchful</t>
        </is>
      </c>
      <c r="B9" s="8" t="inlineStr">
        <is>
          <t>{2}{W}{U}</t>
        </is>
      </c>
      <c r="C9" s="8" t="n">
        <v>4</v>
      </c>
      <c r="D9" s="8" t="inlineStr">
        <is>
          <t>Legendary Creature — Spirit Warrior</t>
        </is>
      </c>
      <c r="E9" s="8" t="inlineStr">
        <is>
          <t>Kreatur</t>
        </is>
      </c>
      <c r="F9" s="8" t="inlineStr">
        <is>
          <t>legal</t>
        </is>
      </c>
      <c r="G9" s="8" t="inlineStr">
        <is>
          <t>UW</t>
        </is>
      </c>
      <c r="H9" s="8" t="inlineStr">
        <is>
          <t>2</t>
        </is>
      </c>
      <c r="I9" s="8" t="inlineStr">
        <is>
          <t>3</t>
        </is>
      </c>
      <c r="J9" s="8" t="inlineStr"/>
      <c r="K9" s="8" t="inlineStr">
        <is>
          <t>Flying, vigilance
The first card you foretell each turn costs {0} to foretell.
Whenever one or more cards are put into exile from your hand or a spell or ability you control exiles one or more permanents from the battlefield, create a 1/1 white Spirit creature token with flying.</t>
        </is>
      </c>
      <c r="L9" s="8" t="inlineStr">
        <is>
          <t>KHC</t>
        </is>
      </c>
      <c r="M9" s="8" t="inlineStr">
        <is>
          <t>2</t>
        </is>
      </c>
      <c r="N9" s="8" t="inlineStr">
        <is>
          <t>2021-02-05</t>
        </is>
      </c>
      <c r="O9" s="8" t="inlineStr"/>
      <c r="P9" s="8" t="inlineStr">
        <is>
          <t>https://scryfall.com/card/khc/2/ranar-the-ever-watchful?utm_source=api</t>
        </is>
      </c>
      <c r="Q9" s="8" t="inlineStr">
        <is>
          <t>https://cards.scryfall.io/normal/front/1/c/1c8c41dd-8551-4ce8-a9be-9b9f65718852.jpg?1783928341</t>
        </is>
      </c>
      <c r="R9" s="8" t="inlineStr">
        <is>
          <t>Kieran Yanner</t>
        </is>
      </c>
      <c r="S9" s="8" t="inlineStr">
        <is>
          <t>Nein</t>
        </is>
      </c>
      <c r="T9" s="8" t="inlineStr">
        <is>
          <t>Ja</t>
        </is>
      </c>
      <c r="U9" s="8" t="inlineStr">
        <is>
          <t>Ja</t>
        </is>
      </c>
    </row>
    <row r="10" ht="78" customHeight="1">
      <c r="A10" s="10" t="inlineStr">
        <is>
          <t>Arahbo, Roar of the World</t>
        </is>
      </c>
      <c r="B10" s="10" t="inlineStr">
        <is>
          <t>{3}{G}{W}</t>
        </is>
      </c>
      <c r="C10" s="10" t="n">
        <v>5</v>
      </c>
      <c r="D10" s="10" t="inlineStr">
        <is>
          <t>Legendary Creature — Cat Avatar</t>
        </is>
      </c>
      <c r="E10" s="10" t="inlineStr">
        <is>
          <t>Kreatur</t>
        </is>
      </c>
      <c r="F10" s="10" t="inlineStr">
        <is>
          <t>legal</t>
        </is>
      </c>
      <c r="G10" s="10" t="inlineStr">
        <is>
          <t>GW</t>
        </is>
      </c>
      <c r="H10" s="10" t="inlineStr">
        <is>
          <t>5</t>
        </is>
      </c>
      <c r="I10" s="10" t="inlineStr">
        <is>
          <t>5</t>
        </is>
      </c>
      <c r="J10" s="10" t="inlineStr"/>
      <c r="K10" s="10" t="inlineStr">
        <is>
          <t>Eminence — At the beginning of combat on your turn, if Arahbo is in the command zone or on the battlefield, another target Cat you control gets +3/+3 until end of turn.
Whenever another Cat you control attacks, you may pay {1}{G}{W}. If you do, it gains trample and gets +X/+X until end of turn, where X is its power.</t>
        </is>
      </c>
      <c r="L10" s="10" t="inlineStr">
        <is>
          <t>C17</t>
        </is>
      </c>
      <c r="M10" s="10" t="inlineStr">
        <is>
          <t>35</t>
        </is>
      </c>
      <c r="N10" s="10" t="inlineStr">
        <is>
          <t>2017-08-25</t>
        </is>
      </c>
      <c r="O10" s="10" t="inlineStr"/>
      <c r="P10" s="10" t="inlineStr">
        <is>
          <t>https://scryfall.com/card/c17/35/arahbo-roar-of-the-world?utm_source=api</t>
        </is>
      </c>
      <c r="Q10" s="10" t="inlineStr">
        <is>
          <t>https://cards.scryfall.io/normal/front/8/1/81dc3d00-97cd-4549-b5a4-15a1e08767f5.jpg?1783935939</t>
        </is>
      </c>
      <c r="R10" s="10" t="inlineStr">
        <is>
          <t>Jesper Ejsing</t>
        </is>
      </c>
      <c r="S10" s="10" t="inlineStr">
        <is>
          <t>Nein</t>
        </is>
      </c>
      <c r="T10" s="10" t="inlineStr">
        <is>
          <t>Ja</t>
        </is>
      </c>
      <c r="U10" s="10" t="inlineStr">
        <is>
          <t>Ja</t>
        </is>
      </c>
    </row>
    <row r="11" ht="78" customHeight="1">
      <c r="A11" s="8" t="inlineStr">
        <is>
          <t>Kardur, Doomscourge</t>
        </is>
      </c>
      <c r="B11" s="8" t="inlineStr">
        <is>
          <t>{2}{B}{R}</t>
        </is>
      </c>
      <c r="C11" s="8" t="n">
        <v>4</v>
      </c>
      <c r="D11" s="8" t="inlineStr">
        <is>
          <t>Legendary Creature — Demon Berserker</t>
        </is>
      </c>
      <c r="E11" s="8" t="inlineStr">
        <is>
          <t>Kreatur</t>
        </is>
      </c>
      <c r="F11" s="8" t="inlineStr">
        <is>
          <t>legal</t>
        </is>
      </c>
      <c r="G11" s="8" t="inlineStr">
        <is>
          <t>BR</t>
        </is>
      </c>
      <c r="H11" s="8" t="inlineStr">
        <is>
          <t>4</t>
        </is>
      </c>
      <c r="I11" s="8" t="inlineStr">
        <is>
          <t>3</t>
        </is>
      </c>
      <c r="J11" s="8" t="inlineStr"/>
      <c r="K11" s="8" t="inlineStr">
        <is>
          <t>When Kardur enters, until your next turn, creatures your opponents control attack each combat if able and attack a player other than you if able.
Whenever an attacking creature dies, each opponent loses 1 life and you gain 1 life.</t>
        </is>
      </c>
      <c r="L11" s="8" t="inlineStr">
        <is>
          <t>DSC</t>
        </is>
      </c>
      <c r="M11" s="8" t="inlineStr">
        <is>
          <t>223</t>
        </is>
      </c>
      <c r="N11" s="8" t="inlineStr">
        <is>
          <t>2024-09-27</t>
        </is>
      </c>
      <c r="O11" s="8" t="inlineStr"/>
      <c r="P11" s="8" t="inlineStr">
        <is>
          <t>https://scryfall.com/card/dsc/223/kardur-doomscourge?utm_source=api</t>
        </is>
      </c>
      <c r="Q11" s="8" t="inlineStr">
        <is>
          <t>https://cards.scryfall.io/normal/front/7/c/7c0f7712-7bbf-471b-8107-3a49cf922ad9.jpg?1783909592</t>
        </is>
      </c>
      <c r="R11" s="8" t="inlineStr">
        <is>
          <t>Chris Rahn</t>
        </is>
      </c>
      <c r="S11" s="8" t="inlineStr">
        <is>
          <t>Nein</t>
        </is>
      </c>
      <c r="T11" s="8" t="inlineStr">
        <is>
          <t>Ja</t>
        </is>
      </c>
      <c r="U11" s="8" t="inlineStr">
        <is>
          <t>Ja</t>
        </is>
      </c>
    </row>
    <row r="12" ht="78" customHeight="1">
      <c r="A12" s="10" t="inlineStr">
        <is>
          <t>Giada, Font of Hope</t>
        </is>
      </c>
      <c r="B12" s="10" t="inlineStr">
        <is>
          <t>{1}{W}</t>
        </is>
      </c>
      <c r="C12" s="10" t="n">
        <v>2</v>
      </c>
      <c r="D12" s="10" t="inlineStr">
        <is>
          <t>Legendary Creature — Angel</t>
        </is>
      </c>
      <c r="E12" s="10" t="inlineStr">
        <is>
          <t>Kreatur</t>
        </is>
      </c>
      <c r="F12" s="10" t="inlineStr">
        <is>
          <t>legal</t>
        </is>
      </c>
      <c r="G12" s="10" t="inlineStr">
        <is>
          <t>W</t>
        </is>
      </c>
      <c r="H12" s="10" t="inlineStr">
        <is>
          <t>2</t>
        </is>
      </c>
      <c r="I12" s="10" t="inlineStr">
        <is>
          <t>2</t>
        </is>
      </c>
      <c r="J12" s="10" t="inlineStr"/>
      <c r="K12" s="10" t="inlineStr">
        <is>
          <t>Flying, vigilance
Each other Angel you control enters with an additional +1/+1 counter on it for each Angel you already control.
{T}: Add {W}. Spend this mana only to cast an Angel spell.</t>
        </is>
      </c>
      <c r="L12" s="10" t="inlineStr">
        <is>
          <t>FDN</t>
        </is>
      </c>
      <c r="M12" s="10" t="inlineStr">
        <is>
          <t>141</t>
        </is>
      </c>
      <c r="N12" s="10" t="inlineStr">
        <is>
          <t>2024-11-15</t>
        </is>
      </c>
      <c r="O12" s="10" t="inlineStr"/>
      <c r="P12" s="10" t="inlineStr">
        <is>
          <t>https://scryfall.com/card/fdn/141/giada-font-of-hope?utm_source=api</t>
        </is>
      </c>
      <c r="Q12" s="10" t="inlineStr">
        <is>
          <t>https://cards.scryfall.io/normal/front/8/a/8ae6fc26-cfad-4da8-98d9-49c27c24d293.jpg?1783909085</t>
        </is>
      </c>
      <c r="R12" s="10" t="inlineStr">
        <is>
          <t>Kai Carpenter</t>
        </is>
      </c>
      <c r="S12" s="10" t="inlineStr">
        <is>
          <t>Nein</t>
        </is>
      </c>
      <c r="T12" s="10" t="inlineStr">
        <is>
          <t>Ja</t>
        </is>
      </c>
      <c r="U12" s="10" t="inlineStr">
        <is>
          <t>Ja</t>
        </is>
      </c>
    </row>
    <row r="13" ht="78" customHeight="1">
      <c r="A13" s="8" t="inlineStr">
        <is>
          <t>Linden, the Steadfast Queen</t>
        </is>
      </c>
      <c r="B13" s="8" t="inlineStr">
        <is>
          <t>{W}{W}{W}</t>
        </is>
      </c>
      <c r="C13" s="8" t="n">
        <v>3</v>
      </c>
      <c r="D13" s="8" t="inlineStr">
        <is>
          <t>Legendary Creature — Human Noble</t>
        </is>
      </c>
      <c r="E13" s="8" t="inlineStr">
        <is>
          <t>Kreatur</t>
        </is>
      </c>
      <c r="F13" s="8" t="inlineStr">
        <is>
          <t>legal</t>
        </is>
      </c>
      <c r="G13" s="8" t="inlineStr">
        <is>
          <t>W</t>
        </is>
      </c>
      <c r="H13" s="8" t="inlineStr">
        <is>
          <t>3</t>
        </is>
      </c>
      <c r="I13" s="8" t="inlineStr">
        <is>
          <t>3</t>
        </is>
      </c>
      <c r="J13" s="8" t="inlineStr"/>
      <c r="K13" s="8" t="inlineStr">
        <is>
          <t>Vigilance (Attacking doesn't cause this creature to tap.)
Whenever a white creature you control attacks, you gain 1 life.</t>
        </is>
      </c>
      <c r="L13" s="8" t="inlineStr">
        <is>
          <t>FDN</t>
        </is>
      </c>
      <c r="M13" s="8" t="inlineStr">
        <is>
          <t>737</t>
        </is>
      </c>
      <c r="N13" s="8" t="inlineStr">
        <is>
          <t>2026-04-24</t>
        </is>
      </c>
      <c r="O13" s="8" t="inlineStr"/>
      <c r="P13" s="8" t="inlineStr">
        <is>
          <t>https://scryfall.com/card/fdn/737/linden-the-steadfast-queen?utm_source=api</t>
        </is>
      </c>
      <c r="Q13" s="8" t="inlineStr">
        <is>
          <t>https://cards.scryfall.io/normal/front/e/0/e0bb07cd-9b74-4ba7-8089-27a565d74197.jpg?1787563118</t>
        </is>
      </c>
      <c r="R13" s="8" t="inlineStr">
        <is>
          <t>Ryan Pancoast</t>
        </is>
      </c>
      <c r="S13" s="8" t="inlineStr">
        <is>
          <t>Nein</t>
        </is>
      </c>
      <c r="T13" s="8" t="inlineStr">
        <is>
          <t>Ja</t>
        </is>
      </c>
      <c r="U13" s="8" t="inlineStr">
        <is>
          <t>Ja</t>
        </is>
      </c>
    </row>
    <row r="14" ht="78" customHeight="1">
      <c r="A14" s="10" t="inlineStr">
        <is>
          <t>Svyelun of Sea and Sky</t>
        </is>
      </c>
      <c r="B14" s="10" t="inlineStr">
        <is>
          <t>{1}{U}{U}</t>
        </is>
      </c>
      <c r="C14" s="10" t="n">
        <v>3</v>
      </c>
      <c r="D14" s="10" t="inlineStr">
        <is>
          <t>Legendary Creature — Merfolk God</t>
        </is>
      </c>
      <c r="E14" s="10" t="inlineStr">
        <is>
          <t>Kreatur</t>
        </is>
      </c>
      <c r="F14" s="10" t="inlineStr">
        <is>
          <t>legal</t>
        </is>
      </c>
      <c r="G14" s="10" t="inlineStr">
        <is>
          <t>U</t>
        </is>
      </c>
      <c r="H14" s="10" t="inlineStr">
        <is>
          <t>3</t>
        </is>
      </c>
      <c r="I14" s="10" t="inlineStr">
        <is>
          <t>4</t>
        </is>
      </c>
      <c r="J14" s="10" t="inlineStr"/>
      <c r="K14" s="10" t="inlineStr">
        <is>
          <t>Svyelun has indestructible as long as you control at least two other Merfolk.
Whenever Svyelun attacks, draw a card.
Other Merfolk you control have ward {1}. (Whenever another Merfolk you control becomes the target of a spell or ability an opponent controls, counter it unless that player pays {1}.)</t>
        </is>
      </c>
      <c r="L14" s="10" t="inlineStr">
        <is>
          <t>LCC</t>
        </is>
      </c>
      <c r="M14" s="10" t="inlineStr">
        <is>
          <t>175</t>
        </is>
      </c>
      <c r="N14" s="10" t="inlineStr">
        <is>
          <t>2023-11-17</t>
        </is>
      </c>
      <c r="O14" s="10" t="inlineStr"/>
      <c r="P14" s="10" t="inlineStr">
        <is>
          <t>https://scryfall.com/card/lcc/175/svyelun-of-sea-and-sky?utm_source=api</t>
        </is>
      </c>
      <c r="Q14" s="10" t="inlineStr">
        <is>
          <t>https://cards.scryfall.io/normal/front/0/1/01f5ab00-5305-4ac4-915d-feeb591f9389.jpg?1783913880</t>
        </is>
      </c>
      <c r="R14" s="10" t="inlineStr">
        <is>
          <t>Seb McKinnon</t>
        </is>
      </c>
      <c r="S14" s="10" t="inlineStr">
        <is>
          <t>Nein</t>
        </is>
      </c>
      <c r="T14" s="10" t="inlineStr">
        <is>
          <t>Ja</t>
        </is>
      </c>
      <c r="U14" s="10" t="inlineStr">
        <is>
          <t>Ja</t>
        </is>
      </c>
    </row>
    <row r="15" ht="78" customHeight="1">
      <c r="A15" s="8" t="inlineStr">
        <is>
          <t>Elenda, the Dusk Rose</t>
        </is>
      </c>
      <c r="B15" s="8" t="inlineStr">
        <is>
          <t>{2}{W}{B}</t>
        </is>
      </c>
      <c r="C15" s="8" t="n">
        <v>4</v>
      </c>
      <c r="D15" s="8" t="inlineStr">
        <is>
          <t>Legendary Creature — Vampire Knight</t>
        </is>
      </c>
      <c r="E15" s="8" t="inlineStr">
        <is>
          <t>Kreatur</t>
        </is>
      </c>
      <c r="F15" s="8" t="inlineStr">
        <is>
          <t>legal</t>
        </is>
      </c>
      <c r="G15" s="8" t="inlineStr">
        <is>
          <t>BW</t>
        </is>
      </c>
      <c r="H15" s="8" t="inlineStr">
        <is>
          <t>1</t>
        </is>
      </c>
      <c r="I15" s="8" t="inlineStr">
        <is>
          <t>1</t>
        </is>
      </c>
      <c r="J15" s="8" t="inlineStr"/>
      <c r="K15" s="8" t="inlineStr">
        <is>
          <t>Lifelink
Whenever another creature dies, put a +1/+1 counter on Elenda.
When Elenda dies, create X 1/1 white Vampire creature tokens with lifelink, where X is Elenda's power.</t>
        </is>
      </c>
      <c r="L15" s="8" t="inlineStr">
        <is>
          <t>LCC</t>
        </is>
      </c>
      <c r="M15" s="8" t="inlineStr">
        <is>
          <t>268</t>
        </is>
      </c>
      <c r="N15" s="8" t="inlineStr">
        <is>
          <t>2023-11-17</t>
        </is>
      </c>
      <c r="O15" s="8" t="inlineStr"/>
      <c r="P15" s="8" t="inlineStr">
        <is>
          <t>https://scryfall.com/card/lcc/268/elenda-the-dusk-rose?utm_source=api</t>
        </is>
      </c>
      <c r="Q15" s="8" t="inlineStr">
        <is>
          <t>https://cards.scryfall.io/normal/front/e/1/e18feca3-1b1b-4456-8873-25a24849a917.jpg?1783913851</t>
        </is>
      </c>
      <c r="R15" s="8" t="inlineStr">
        <is>
          <t>Chris Rahn</t>
        </is>
      </c>
      <c r="S15" s="8" t="inlineStr">
        <is>
          <t>Nein</t>
        </is>
      </c>
      <c r="T15" s="8" t="inlineStr">
        <is>
          <t>Ja</t>
        </is>
      </c>
      <c r="U15" s="8" t="inlineStr">
        <is>
          <t>Ja</t>
        </is>
      </c>
    </row>
    <row r="16" ht="78" customHeight="1">
      <c r="A16" s="10" t="inlineStr">
        <is>
          <t>Talrand, Sky Summoner</t>
        </is>
      </c>
      <c r="B16" s="10" t="inlineStr">
        <is>
          <t>{2}{U}{U}</t>
        </is>
      </c>
      <c r="C16" s="10" t="n">
        <v>4</v>
      </c>
      <c r="D16" s="10" t="inlineStr">
        <is>
          <t>Legendary Creature — Merfolk Wizard</t>
        </is>
      </c>
      <c r="E16" s="10" t="inlineStr">
        <is>
          <t>Kreatur</t>
        </is>
      </c>
      <c r="F16" s="10" t="inlineStr">
        <is>
          <t>legal</t>
        </is>
      </c>
      <c r="G16" s="10" t="inlineStr">
        <is>
          <t>U</t>
        </is>
      </c>
      <c r="H16" s="10" t="inlineStr">
        <is>
          <t>2</t>
        </is>
      </c>
      <c r="I16" s="10" t="inlineStr">
        <is>
          <t>2</t>
        </is>
      </c>
      <c r="J16" s="10" t="inlineStr"/>
      <c r="K16" s="10" t="inlineStr">
        <is>
          <t>Whenever you cast an instant or sorcery spell, create a 2/2 blue Drake creature token with flying.</t>
        </is>
      </c>
      <c r="L16" s="10" t="inlineStr">
        <is>
          <t>OTC</t>
        </is>
      </c>
      <c r="M16" s="10" t="inlineStr">
        <is>
          <t>116</t>
        </is>
      </c>
      <c r="N16" s="10" t="inlineStr">
        <is>
          <t>2024-04-19</t>
        </is>
      </c>
      <c r="O16" s="10" t="inlineStr"/>
      <c r="P16" s="10" t="inlineStr">
        <is>
          <t>https://scryfall.com/card/otc/116/talrand-sky-summoner?utm_source=api</t>
        </is>
      </c>
      <c r="Q16" s="10" t="inlineStr">
        <is>
          <t>https://cards.scryfall.io/normal/front/1/b/1be3ed47-072e-481a-b3d9-dc232ac4b24f.jpg?1783911937</t>
        </is>
      </c>
      <c r="R16" s="10" t="inlineStr">
        <is>
          <t>Svetlin Velinov</t>
        </is>
      </c>
      <c r="S16" s="10" t="inlineStr">
        <is>
          <t>Nein</t>
        </is>
      </c>
      <c r="T16" s="10" t="inlineStr">
        <is>
          <t>Ja</t>
        </is>
      </c>
      <c r="U16" s="10" t="inlineStr">
        <is>
          <t>Ja</t>
        </is>
      </c>
    </row>
    <row r="17" ht="78" customHeight="1">
      <c r="A17" s="8" t="inlineStr">
        <is>
          <t>Yuriko, the Tiger's Shadow</t>
        </is>
      </c>
      <c r="B17" s="8" t="inlineStr">
        <is>
          <t>{1}{U}{B}</t>
        </is>
      </c>
      <c r="C17" s="8" t="n">
        <v>3</v>
      </c>
      <c r="D17" s="8" t="inlineStr">
        <is>
          <t>Legendary Creature — Human Ninja</t>
        </is>
      </c>
      <c r="E17" s="8" t="inlineStr">
        <is>
          <t>Kreatur</t>
        </is>
      </c>
      <c r="F17" s="8" t="inlineStr">
        <is>
          <t>legal</t>
        </is>
      </c>
      <c r="G17" s="8" t="inlineStr">
        <is>
          <t>BU</t>
        </is>
      </c>
      <c r="H17" s="8" t="inlineStr">
        <is>
          <t>1</t>
        </is>
      </c>
      <c r="I17" s="8" t="inlineStr">
        <is>
          <t>3</t>
        </is>
      </c>
      <c r="J17" s="8" t="inlineStr"/>
      <c r="K17" s="8" t="inlineStr">
        <is>
          <t>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is>
      </c>
      <c r="L17" s="8" t="inlineStr">
        <is>
          <t>CMM</t>
        </is>
      </c>
      <c r="M17" s="8" t="inlineStr">
        <is>
          <t>364</t>
        </is>
      </c>
      <c r="N17" s="8" t="inlineStr">
        <is>
          <t>2023-08-04</t>
        </is>
      </c>
      <c r="O17" s="8" t="inlineStr"/>
      <c r="P17" s="8" t="inlineStr">
        <is>
          <t>https://scryfall.com/card/cmm/364/yuriko-the-tigers-shadow?utm_source=api</t>
        </is>
      </c>
      <c r="Q17" s="8" t="inlineStr">
        <is>
          <t>https://cards.scryfall.io/normal/front/f/e/fe9be3e0-076c-4703-9750-2a6b0a178bc9.jpg?1783915606</t>
        </is>
      </c>
      <c r="R17" s="8" t="inlineStr">
        <is>
          <t>Yongjae Choi</t>
        </is>
      </c>
      <c r="S17" s="8" t="inlineStr">
        <is>
          <t>Nein</t>
        </is>
      </c>
      <c r="T17" s="8" t="inlineStr">
        <is>
          <t>Ja</t>
        </is>
      </c>
      <c r="U17" s="8" t="inlineStr">
        <is>
          <t>Ja</t>
        </is>
      </c>
    </row>
    <row r="18" ht="78" customHeight="1">
      <c r="A18" s="10" t="inlineStr">
        <is>
          <t>Tajic, Legion's Edge</t>
        </is>
      </c>
      <c r="B18" s="10" t="inlineStr">
        <is>
          <t>{1}{R}{W}</t>
        </is>
      </c>
      <c r="C18" s="10" t="n">
        <v>3</v>
      </c>
      <c r="D18" s="10" t="inlineStr">
        <is>
          <t>Legendary Creature — Human Soldier</t>
        </is>
      </c>
      <c r="E18" s="10" t="inlineStr">
        <is>
          <t>Kreatur</t>
        </is>
      </c>
      <c r="F18" s="10" t="inlineStr">
        <is>
          <t>legal</t>
        </is>
      </c>
      <c r="G18" s="10" t="inlineStr">
        <is>
          <t>RW</t>
        </is>
      </c>
      <c r="H18" s="10" t="inlineStr">
        <is>
          <t>3</t>
        </is>
      </c>
      <c r="I18" s="10" t="inlineStr">
        <is>
          <t>2</t>
        </is>
      </c>
      <c r="J18" s="10" t="inlineStr"/>
      <c r="K18" s="10" t="inlineStr">
        <is>
          <t>Haste
Mentor (Whenever this creature attacks, put a +1/+1 counter on target attacking creature with lesser power.)
Prevent all noncombat damage that would be dealt to other creatures you control.
{R}{W}: Tajic gains first strike until end of turn.</t>
        </is>
      </c>
      <c r="L18" s="10" t="inlineStr">
        <is>
          <t>RVR</t>
        </is>
      </c>
      <c r="M18" s="10" t="inlineStr">
        <is>
          <t>231</t>
        </is>
      </c>
      <c r="N18" s="10" t="inlineStr">
        <is>
          <t>2024-01-12</t>
        </is>
      </c>
      <c r="O18" s="10" t="inlineStr"/>
      <c r="P18" s="10" t="inlineStr">
        <is>
          <t>https://scryfall.com/card/rvr/231/tajic-legions-edge?utm_source=api</t>
        </is>
      </c>
      <c r="Q18" s="10" t="inlineStr">
        <is>
          <t>https://cards.scryfall.io/normal/front/4/5/45c4c3b3-be18-4d74-99d8-f137498673d7.jpg?1783913272</t>
        </is>
      </c>
      <c r="R18" s="10" t="inlineStr">
        <is>
          <t>Anthony Palumbo</t>
        </is>
      </c>
      <c r="S18" s="10" t="inlineStr">
        <is>
          <t>Nein</t>
        </is>
      </c>
      <c r="T18" s="10" t="inlineStr">
        <is>
          <t>Ja</t>
        </is>
      </c>
      <c r="U18" s="10" t="inlineStr">
        <is>
          <t>Ja</t>
        </is>
      </c>
    </row>
    <row r="19" ht="78" customHeight="1">
      <c r="A19" s="8" t="inlineStr">
        <is>
          <t>Halvar, God of Battle</t>
        </is>
      </c>
      <c r="B19" s="8" t="inlineStr">
        <is>
          <t>{2}{W}{W} // {1}{W}</t>
        </is>
      </c>
      <c r="C19" s="8" t="n">
        <v>4</v>
      </c>
      <c r="D19" s="8" t="inlineStr">
        <is>
          <t>Legendary Creature — God // Legendary Artifact — Equipment</t>
        </is>
      </c>
      <c r="E19" s="8" t="inlineStr">
        <is>
          <t>Kreatur</t>
        </is>
      </c>
      <c r="F19" s="8" t="inlineStr">
        <is>
          <t>legal</t>
        </is>
      </c>
      <c r="G19" s="8" t="inlineStr">
        <is>
          <t>W</t>
        </is>
      </c>
      <c r="H19" s="8" t="inlineStr">
        <is>
          <t>4</t>
        </is>
      </c>
      <c r="I19" s="8" t="inlineStr">
        <is>
          <t>4</t>
        </is>
      </c>
      <c r="J19" s="8" t="inlineStr"/>
      <c r="K19" s="8" t="inlineStr">
        <is>
          <t>Creatures you control that are enchanted or equipped have double strike.
At the beginning of each combat, you may attach target Aura or Equipment attached to a creature you control to target creature you control. // Equipped creature gets +2/+0 and has vigilance.
Whenever equipped creature dies, return it to its owner's hand.
Equip {1}{W}</t>
        </is>
      </c>
      <c r="L19" s="8" t="inlineStr">
        <is>
          <t>KHM</t>
        </is>
      </c>
      <c r="M19" s="8" t="inlineStr">
        <is>
          <t>15</t>
        </is>
      </c>
      <c r="N19" s="8" t="inlineStr">
        <is>
          <t>2021-02-05</t>
        </is>
      </c>
      <c r="O19" s="8" t="inlineStr"/>
      <c r="P19" s="8" t="inlineStr">
        <is>
          <t>https://scryfall.com/card/khm/15/halvar-god-of-battle-sword-of-the-realms?utm_source=api</t>
        </is>
      </c>
      <c r="Q19" s="8" t="inlineStr">
        <is>
          <t>https://cards.scryfall.io/normal/front/9/7/97502411-5c93-434c-b77b-ceb2c32feae7.jpg?1783928291</t>
        </is>
      </c>
      <c r="R19" s="8" t="inlineStr">
        <is>
          <t>Lie Setiawan</t>
        </is>
      </c>
      <c r="S19" s="8" t="inlineStr">
        <is>
          <t>Nein</t>
        </is>
      </c>
      <c r="T19" s="8" t="inlineStr">
        <is>
          <t>Ja</t>
        </is>
      </c>
      <c r="U19" s="8" t="inlineStr">
        <is>
          <t>Ja</t>
        </is>
      </c>
    </row>
    <row r="20" ht="78" customHeight="1">
      <c r="A20" s="10" t="inlineStr">
        <is>
          <t>Wrenn and Seven</t>
        </is>
      </c>
      <c r="B20" s="10" t="inlineStr">
        <is>
          <t>{3}{G}{G}</t>
        </is>
      </c>
      <c r="C20" s="10" t="n">
        <v>5</v>
      </c>
      <c r="D20" s="10" t="inlineStr">
        <is>
          <t>Legendary Planeswalker — Wrenn</t>
        </is>
      </c>
      <c r="E20" s="10" t="inlineStr">
        <is>
          <t>Planeswalker</t>
        </is>
      </c>
      <c r="F20" s="10" t="inlineStr">
        <is>
          <t>legal</t>
        </is>
      </c>
      <c r="G20" s="10" t="inlineStr">
        <is>
          <t>G</t>
        </is>
      </c>
      <c r="H20" s="10" t="inlineStr"/>
      <c r="I20" s="10" t="inlineStr"/>
      <c r="J20" s="10" t="inlineStr">
        <is>
          <t>5</t>
        </is>
      </c>
      <c r="K20" s="10" t="inlineStr">
        <is>
          <t>+1: Reveal the top four cards of your library. Put all land cards revealed this way into your hand and the rest into your graveyard.
0: Put any number of land cards from your hand onto the battlefield tapped.
−3: Create a green Treefolk creature token with reach and "This token's power and toughness are each equal to the number of lands you control."
−8: Return all permanent cards from your graveyard to your hand. You get an emblem with "You have no maximum hand size."</t>
        </is>
      </c>
      <c r="L20" s="10" t="inlineStr">
        <is>
          <t>INR</t>
        </is>
      </c>
      <c r="M20" s="10" t="inlineStr">
        <is>
          <t>226</t>
        </is>
      </c>
      <c r="N20" s="10" t="inlineStr">
        <is>
          <t>2025-01-24</t>
        </is>
      </c>
      <c r="O20" s="10" t="inlineStr"/>
      <c r="P20" s="10" t="inlineStr">
        <is>
          <t>https://scryfall.com/card/inr/226/wrenn-and-seven?utm_source=api</t>
        </is>
      </c>
      <c r="Q20" s="10" t="inlineStr">
        <is>
          <t>https://cards.scryfall.io/normal/front/3/0/302f0dc1-88ab-4961-b78c-fbe7980dca18.jpg?1783908083</t>
        </is>
      </c>
      <c r="R20" s="10" t="inlineStr">
        <is>
          <t>Heonhwa</t>
        </is>
      </c>
      <c r="S20" s="10" t="inlineStr">
        <is>
          <t>Nein</t>
        </is>
      </c>
      <c r="T20" s="10" t="inlineStr">
        <is>
          <t>Ja</t>
        </is>
      </c>
      <c r="U20" s="10" t="inlineStr">
        <is>
          <t>Ja</t>
        </is>
      </c>
    </row>
    <row r="21" ht="78" customHeight="1">
      <c r="A21" s="8" t="inlineStr">
        <is>
          <t>Serra Paragon</t>
        </is>
      </c>
      <c r="B21" s="8" t="inlineStr">
        <is>
          <t>{2}{W}{W}</t>
        </is>
      </c>
      <c r="C21" s="8" t="n">
        <v>4</v>
      </c>
      <c r="D21" s="8" t="inlineStr">
        <is>
          <t>Creature — Angel</t>
        </is>
      </c>
      <c r="E21" s="8" t="inlineStr">
        <is>
          <t>Kreatur</t>
        </is>
      </c>
      <c r="F21" s="8" t="inlineStr">
        <is>
          <t>legal</t>
        </is>
      </c>
      <c r="G21" s="8" t="inlineStr">
        <is>
          <t>W</t>
        </is>
      </c>
      <c r="H21" s="8" t="inlineStr">
        <is>
          <t>3</t>
        </is>
      </c>
      <c r="I21" s="8" t="inlineStr">
        <is>
          <t>4</t>
        </is>
      </c>
      <c r="J21" s="8" t="inlineStr"/>
      <c r="K21" s="8" t="inlineStr">
        <is>
          <t>Flying
Once during each of your turns, you may play a land from your graveyard or cast a permanent spell with mana value 3 or less from your graveyard. If you do, it gains "When this permanent is put into a graveyard from the battlefield, exile it and you gain 2 life."</t>
        </is>
      </c>
      <c r="L21" s="8" t="inlineStr">
        <is>
          <t>SOC</t>
        </is>
      </c>
      <c r="M21" s="8" t="inlineStr">
        <is>
          <t>169</t>
        </is>
      </c>
      <c r="N21" s="8" t="inlineStr">
        <is>
          <t>2026-04-24</t>
        </is>
      </c>
      <c r="O21" s="8" t="inlineStr"/>
      <c r="P21" s="8" t="inlineStr">
        <is>
          <t>https://scryfall.com/card/soc/169/serra-paragon?utm_source=api</t>
        </is>
      </c>
      <c r="Q21" s="8" t="inlineStr">
        <is>
          <t>https://cards.scryfall.io/normal/front/8/e/8e77a410-a053-4349-950c-d59e76b17923.jpg?1783903802</t>
        </is>
      </c>
      <c r="R21" s="8" t="inlineStr">
        <is>
          <t>Heonhwa</t>
        </is>
      </c>
      <c r="S21" s="8" t="inlineStr">
        <is>
          <t>Nein</t>
        </is>
      </c>
      <c r="T21" s="8" t="inlineStr">
        <is>
          <t>Ja</t>
        </is>
      </c>
      <c r="U21" s="8" t="inlineStr">
        <is>
          <t>Ja</t>
        </is>
      </c>
    </row>
    <row r="22" ht="78" customHeight="1">
      <c r="A22" s="10" t="inlineStr">
        <is>
          <t>Adeline, Resplendent Cathar</t>
        </is>
      </c>
      <c r="B22" s="10" t="inlineStr">
        <is>
          <t>{1}{W}{W}</t>
        </is>
      </c>
      <c r="C22" s="10" t="n">
        <v>3</v>
      </c>
      <c r="D22" s="10" t="inlineStr">
        <is>
          <t>Legendary Creature — Human Knight</t>
        </is>
      </c>
      <c r="E22" s="10" t="inlineStr">
        <is>
          <t>Kreatur</t>
        </is>
      </c>
      <c r="F22" s="10" t="inlineStr">
        <is>
          <t>legal</t>
        </is>
      </c>
      <c r="G22" s="10" t="inlineStr">
        <is>
          <t>W</t>
        </is>
      </c>
      <c r="H22" s="10" t="inlineStr">
        <is>
          <t>*</t>
        </is>
      </c>
      <c r="I22" s="10" t="inlineStr">
        <is>
          <t>4</t>
        </is>
      </c>
      <c r="J22" s="10" t="inlineStr"/>
      <c r="K22" s="10" t="inlineStr">
        <is>
          <t>Vigilance
Adeline's power is equal to the number of creatures you control.
Whenever you attack, for each opponent, create a 1/1 white Human creature token that's tapped and attacking that player or a planeswalker they control.</t>
        </is>
      </c>
      <c r="L22" s="10" t="inlineStr">
        <is>
          <t>TDC</t>
        </is>
      </c>
      <c r="M22" s="10" t="inlineStr">
        <is>
          <t>108</t>
        </is>
      </c>
      <c r="N22" s="10" t="inlineStr">
        <is>
          <t>2025-04-11</t>
        </is>
      </c>
      <c r="O22" s="10" t="inlineStr"/>
      <c r="P22" s="10" t="inlineStr">
        <is>
          <t>https://scryfall.com/card/tdc/108/adeline-resplendent-cathar?utm_source=api</t>
        </is>
      </c>
      <c r="Q22" s="10" t="inlineStr">
        <is>
          <t>https://cards.scryfall.io/normal/front/1/d/1de30c12-2011-495a-be25-f7a46b23e142.jpg?1783907131</t>
        </is>
      </c>
      <c r="R22" s="10" t="inlineStr">
        <is>
          <t>Bryan Sola</t>
        </is>
      </c>
      <c r="S22" s="10" t="inlineStr">
        <is>
          <t>Nein</t>
        </is>
      </c>
      <c r="T22" s="10" t="inlineStr">
        <is>
          <t>Ja</t>
        </is>
      </c>
      <c r="U22" s="10" t="inlineStr">
        <is>
          <t>Ja</t>
        </is>
      </c>
    </row>
    <row r="23" ht="78" customHeight="1">
      <c r="A23" s="8" t="inlineStr">
        <is>
          <t>Queen Marchesa</t>
        </is>
      </c>
      <c r="B23" s="8" t="inlineStr">
        <is>
          <t>{1}{R}{W}{B}</t>
        </is>
      </c>
      <c r="C23" s="8" t="n">
        <v>4</v>
      </c>
      <c r="D23" s="8" t="inlineStr">
        <is>
          <t>Legendary Creature — Human Assassin</t>
        </is>
      </c>
      <c r="E23" s="8" t="inlineStr">
        <is>
          <t>Kreatur</t>
        </is>
      </c>
      <c r="F23" s="8" t="inlineStr">
        <is>
          <t>legal</t>
        </is>
      </c>
      <c r="G23" s="8" t="inlineStr">
        <is>
          <t>BRW</t>
        </is>
      </c>
      <c r="H23" s="8" t="inlineStr">
        <is>
          <t>3</t>
        </is>
      </c>
      <c r="I23" s="8" t="inlineStr">
        <is>
          <t>3</t>
        </is>
      </c>
      <c r="J23" s="8" t="inlineStr"/>
      <c r="K23" s="8" t="inlineStr">
        <is>
          <t>Deathtouch, haste
When Queen Marchesa enters, you become the monarch.
At the beginning of your upkeep, if an opponent is the monarch, create a 1/1 black Assassin creature token with deathtouch and haste.</t>
        </is>
      </c>
      <c r="L23" s="8" t="inlineStr">
        <is>
          <t>OTC</t>
        </is>
      </c>
      <c r="M23" s="8" t="inlineStr">
        <is>
          <t>239</t>
        </is>
      </c>
      <c r="N23" s="8" t="inlineStr">
        <is>
          <t>2024-04-19</t>
        </is>
      </c>
      <c r="O23" s="8" t="inlineStr"/>
      <c r="P23" s="8" t="inlineStr">
        <is>
          <t>https://scryfall.com/card/otc/239/queen-marchesa?utm_source=api</t>
        </is>
      </c>
      <c r="Q23" s="8" t="inlineStr">
        <is>
          <t>https://cards.scryfall.io/normal/front/0/f/0fdae05f-7bdc-45fb-b9b9-e5ec3766f965.jpg?1783911896</t>
        </is>
      </c>
      <c r="R23" s="8" t="inlineStr">
        <is>
          <t>Kieran Yanner</t>
        </is>
      </c>
      <c r="S23" s="8" t="inlineStr">
        <is>
          <t>Nein</t>
        </is>
      </c>
      <c r="T23" s="8" t="inlineStr">
        <is>
          <t>Ja</t>
        </is>
      </c>
      <c r="U23" s="8" t="inlineStr">
        <is>
          <t>Ja</t>
        </is>
      </c>
    </row>
    <row r="24" ht="78" customHeight="1">
      <c r="A24" s="10" t="inlineStr">
        <is>
          <t>Kraum, Ludevic's Opus</t>
        </is>
      </c>
      <c r="B24" s="10" t="inlineStr">
        <is>
          <t>{3}{U}{R}</t>
        </is>
      </c>
      <c r="C24" s="10" t="n">
        <v>5</v>
      </c>
      <c r="D24" s="10" t="inlineStr">
        <is>
          <t>Legendary Creature — Zombie Horror</t>
        </is>
      </c>
      <c r="E24" s="10" t="inlineStr">
        <is>
          <t>Kreatur</t>
        </is>
      </c>
      <c r="F24" s="10" t="inlineStr">
        <is>
          <t>legal</t>
        </is>
      </c>
      <c r="G24" s="10" t="inlineStr">
        <is>
          <t>RU</t>
        </is>
      </c>
      <c r="H24" s="10" t="inlineStr">
        <is>
          <t>4</t>
        </is>
      </c>
      <c r="I24" s="10" t="inlineStr">
        <is>
          <t>4</t>
        </is>
      </c>
      <c r="J24" s="10" t="inlineStr"/>
      <c r="K24" s="10" t="inlineStr">
        <is>
          <t>Flying, haste
Whenever an opponent casts their second spell each turn, draw a card.
Partner (You can have two commanders if both have partner.)</t>
        </is>
      </c>
      <c r="L24" s="10" t="inlineStr">
        <is>
          <t>C16</t>
        </is>
      </c>
      <c r="M24" s="10" t="inlineStr">
        <is>
          <t>34</t>
        </is>
      </c>
      <c r="N24" s="10" t="inlineStr">
        <is>
          <t>2016-11-11</t>
        </is>
      </c>
      <c r="O24" s="10" t="inlineStr"/>
      <c r="P24" s="10" t="inlineStr">
        <is>
          <t>https://scryfall.com/card/c16/34/kraum-ludevics-opus?utm_source=api</t>
        </is>
      </c>
      <c r="Q24" s="10" t="inlineStr">
        <is>
          <t>https://cards.scryfall.io/normal/front/5/5/557fcd17-6cb3-414a-b2b1-ea9ae32e5aec.jpg?1783937084</t>
        </is>
      </c>
      <c r="R24" s="10" t="inlineStr">
        <is>
          <t>Aaron Miller</t>
        </is>
      </c>
      <c r="S24" s="10" t="inlineStr">
        <is>
          <t>Nein</t>
        </is>
      </c>
      <c r="T24" s="10" t="inlineStr">
        <is>
          <t>Ja</t>
        </is>
      </c>
      <c r="U24" s="10" t="inlineStr">
        <is>
          <t>Ja</t>
        </is>
      </c>
    </row>
    <row r="25" ht="78" customHeight="1">
      <c r="A25" s="8" t="inlineStr">
        <is>
          <t>Toxrill, the Corrosive</t>
        </is>
      </c>
      <c r="B25" s="8" t="inlineStr">
        <is>
          <t>{5}{B}{B}</t>
        </is>
      </c>
      <c r="C25" s="8" t="n">
        <v>7</v>
      </c>
      <c r="D25" s="8" t="inlineStr">
        <is>
          <t>Legendary Creature — Slug Horror</t>
        </is>
      </c>
      <c r="E25" s="8" t="inlineStr">
        <is>
          <t>Kreatur</t>
        </is>
      </c>
      <c r="F25" s="8" t="inlineStr">
        <is>
          <t>legal</t>
        </is>
      </c>
      <c r="G25" s="8" t="inlineStr">
        <is>
          <t>BU</t>
        </is>
      </c>
      <c r="H25" s="8" t="inlineStr">
        <is>
          <t>7</t>
        </is>
      </c>
      <c r="I25" s="8" t="inlineStr">
        <is>
          <t>7</t>
        </is>
      </c>
      <c r="J25" s="8" t="inlineStr"/>
      <c r="K25" s="8" t="inlineStr">
        <is>
          <t>At the beginning of each end step, put a slime counter on each creature you don't control.
Creatures you don't control get -1/-1 for each slime counter on them.
Whenever a creature you don't control with a slime counter on it dies, create a 1/1 black Slug creature token.
{U}{B}, Sacrifice a Slug: Draw a card.</t>
        </is>
      </c>
      <c r="L25" s="8" t="inlineStr">
        <is>
          <t>VOW</t>
        </is>
      </c>
      <c r="M25" s="8" t="inlineStr">
        <is>
          <t>132</t>
        </is>
      </c>
      <c r="N25" s="8" t="inlineStr">
        <is>
          <t>2021-11-19</t>
        </is>
      </c>
      <c r="O25" s="8" t="inlineStr"/>
      <c r="P25" s="8" t="inlineStr">
        <is>
          <t>https://scryfall.com/card/vow/132/toxrill-the-corrosive?utm_source=api</t>
        </is>
      </c>
      <c r="Q25" s="8" t="inlineStr">
        <is>
          <t>https://cards.scryfall.io/normal/front/8/4/84e64f38-b1f3-47cd-8cfb-a4861369aca3.jpg?1783924850</t>
        </is>
      </c>
      <c r="R25" s="8" t="inlineStr">
        <is>
          <t>Simon Dominic</t>
        </is>
      </c>
      <c r="S25" s="8" t="inlineStr">
        <is>
          <t>Nein</t>
        </is>
      </c>
      <c r="T25" s="8" t="inlineStr">
        <is>
          <t>Ja</t>
        </is>
      </c>
      <c r="U25" s="8" t="inlineStr">
        <is>
          <t>Ja</t>
        </is>
      </c>
    </row>
    <row r="26" ht="78" customHeight="1">
      <c r="A26" s="10" t="inlineStr">
        <is>
          <t>Nemata, Primeval Warden</t>
        </is>
      </c>
      <c r="B26" s="10" t="inlineStr">
        <is>
          <t>{2}{B}{G}</t>
        </is>
      </c>
      <c r="C26" s="10" t="n">
        <v>4</v>
      </c>
      <c r="D26" s="10" t="inlineStr">
        <is>
          <t>Legendary Creature — Treefolk</t>
        </is>
      </c>
      <c r="E26" s="10" t="inlineStr">
        <is>
          <t>Kreatur</t>
        </is>
      </c>
      <c r="F26" s="10" t="inlineStr">
        <is>
          <t>legal</t>
        </is>
      </c>
      <c r="G26" s="10" t="inlineStr">
        <is>
          <t>BG</t>
        </is>
      </c>
      <c r="H26" s="10" t="inlineStr">
        <is>
          <t>3</t>
        </is>
      </c>
      <c r="I26" s="10" t="inlineStr">
        <is>
          <t>4</t>
        </is>
      </c>
      <c r="J26" s="10" t="inlineStr"/>
      <c r="K26" s="10" t="inlineStr">
        <is>
          <t>Reach
If a creature an opponent controls would die, exile it instead. When you do, create a 1/1 green Saproling creature token.
{G}, Sacrifice a Saproling: Nemata gets +2/+2 until end of turn.
{1}{B}, Sacrifice two Saprolings: Draw a card.</t>
        </is>
      </c>
      <c r="L26" s="10" t="inlineStr">
        <is>
          <t>DMU</t>
        </is>
      </c>
      <c r="M26" s="10" t="inlineStr">
        <is>
          <t>209</t>
        </is>
      </c>
      <c r="N26" s="10" t="inlineStr">
        <is>
          <t>2022-09-09</t>
        </is>
      </c>
      <c r="O26" s="10" t="inlineStr"/>
      <c r="P26" s="10" t="inlineStr">
        <is>
          <t>https://scryfall.com/card/dmu/209/nemata-primeval-warden?utm_source=api</t>
        </is>
      </c>
      <c r="Q26" s="10" t="inlineStr">
        <is>
          <t>https://cards.scryfall.io/normal/front/a/d/adcd556d-351f-4faf-9456-0e47def69a69.jpg?1783921281</t>
        </is>
      </c>
      <c r="R26" s="10" t="inlineStr">
        <is>
          <t>Andrew Mar</t>
        </is>
      </c>
      <c r="S26" s="10" t="inlineStr">
        <is>
          <t>Nein</t>
        </is>
      </c>
      <c r="T26" s="10" t="inlineStr">
        <is>
          <t>Ja</t>
        </is>
      </c>
      <c r="U26" s="10" t="inlineStr">
        <is>
          <t>Ja</t>
        </is>
      </c>
    </row>
    <row r="27" ht="78" customHeight="1">
      <c r="A27" s="8" t="inlineStr">
        <is>
          <t>Toralf, God of Fury</t>
        </is>
      </c>
      <c r="B27" s="8" t="inlineStr">
        <is>
          <t>{2}{R}{R} // {1}{R}</t>
        </is>
      </c>
      <c r="C27" s="8" t="n">
        <v>4</v>
      </c>
      <c r="D27" s="8" t="inlineStr">
        <is>
          <t>Legendary Creature — God // Legendary Artifact — Equipment</t>
        </is>
      </c>
      <c r="E27" s="8" t="inlineStr">
        <is>
          <t>Kreatur</t>
        </is>
      </c>
      <c r="F27" s="8" t="inlineStr">
        <is>
          <t>legal</t>
        </is>
      </c>
      <c r="G27" s="8" t="inlineStr">
        <is>
          <t>R</t>
        </is>
      </c>
      <c r="H27" s="8" t="inlineStr">
        <is>
          <t>5</t>
        </is>
      </c>
      <c r="I27" s="8" t="inlineStr">
        <is>
          <t>4</t>
        </is>
      </c>
      <c r="J27" s="8" t="inlineStr"/>
      <c r="K27" s="8" t="inlineStr">
        <is>
          <t>Trample
Whenever a creature or planeswalker an opponent controls is dealt excess noncombat damage, Toralf deals damage equal to the excess to any target other than that permanent. // Equipped creature has "{1}{R}, {T}, Unattach Toralf's Hammer: It deals 3 damage to any target. Return Toralf's Hammer to its owner's hand."
Equipped creature gets +3/+0 as long as it's legendary.
Equip {1}{R}</t>
        </is>
      </c>
      <c r="L27" s="8" t="inlineStr">
        <is>
          <t>KHM</t>
        </is>
      </c>
      <c r="M27" s="8" t="inlineStr">
        <is>
          <t>154</t>
        </is>
      </c>
      <c r="N27" s="8" t="inlineStr">
        <is>
          <t>2021-02-05</t>
        </is>
      </c>
      <c r="O27" s="8" t="inlineStr"/>
      <c r="P27" s="8" t="inlineStr">
        <is>
          <t>https://scryfall.com/card/khm/154/toralf-god-of-fury-toralfs-hammer?utm_source=api</t>
        </is>
      </c>
      <c r="Q27" s="8" t="inlineStr">
        <is>
          <t>https://cards.scryfall.io/normal/front/2/2/22a6a5f1-1405-4efb-af3e-e1f58d664e99.jpg?1783928227</t>
        </is>
      </c>
      <c r="R27" s="8" t="inlineStr">
        <is>
          <t>Tyler Jacobson</t>
        </is>
      </c>
      <c r="S27" s="8" t="inlineStr">
        <is>
          <t>Nein</t>
        </is>
      </c>
      <c r="T27" s="8" t="inlineStr">
        <is>
          <t>Ja</t>
        </is>
      </c>
      <c r="U27" s="8" t="inlineStr">
        <is>
          <t>Ja</t>
        </is>
      </c>
    </row>
    <row r="28" ht="78" customHeight="1">
      <c r="A28" s="10" t="inlineStr">
        <is>
          <t>Heliod, Sun-Crowned</t>
        </is>
      </c>
      <c r="B28" s="10" t="inlineStr">
        <is>
          <t>{2}{W}</t>
        </is>
      </c>
      <c r="C28" s="10" t="n">
        <v>3</v>
      </c>
      <c r="D28" s="10" t="inlineStr">
        <is>
          <t>Legendary Enchantment Creature — God</t>
        </is>
      </c>
      <c r="E28" s="10" t="inlineStr">
        <is>
          <t>Kreatur</t>
        </is>
      </c>
      <c r="F28" s="10" t="inlineStr">
        <is>
          <t>legal</t>
        </is>
      </c>
      <c r="G28" s="10" t="inlineStr">
        <is>
          <t>W</t>
        </is>
      </c>
      <c r="H28" s="10" t="inlineStr">
        <is>
          <t>5</t>
        </is>
      </c>
      <c r="I28" s="10" t="inlineStr">
        <is>
          <t>5</t>
        </is>
      </c>
      <c r="J28" s="10" t="inlineStr"/>
      <c r="K28" s="10" t="inlineStr">
        <is>
          <t>Indestructible
As long as your devotion to white is less than five, Heliod isn't a creature.
Whenever you gain life, put a +1/+1 counter on target creature or enchantment you control.
{1}{W}: Another target creature gains lifelink until end of turn.</t>
        </is>
      </c>
      <c r="L28" s="10" t="inlineStr">
        <is>
          <t>CMM</t>
        </is>
      </c>
      <c r="M28" s="10" t="inlineStr">
        <is>
          <t>29</t>
        </is>
      </c>
      <c r="N28" s="10" t="inlineStr">
        <is>
          <t>2023-08-04</t>
        </is>
      </c>
      <c r="O28" s="10" t="inlineStr"/>
      <c r="P28" s="10" t="inlineStr">
        <is>
          <t>https://scryfall.com/card/cmm/29/heliod-sun-crowned?utm_source=api</t>
        </is>
      </c>
      <c r="Q28" s="10" t="inlineStr">
        <is>
          <t>https://cards.scryfall.io/normal/front/3/2/3245ff74-1f9c-4518-a23f-1579f338f232.jpg?1783915722</t>
        </is>
      </c>
      <c r="R28" s="10" t="inlineStr">
        <is>
          <t>Lius Lasahido</t>
        </is>
      </c>
      <c r="S28" s="10" t="inlineStr">
        <is>
          <t>Nein</t>
        </is>
      </c>
      <c r="T28" s="10" t="inlineStr">
        <is>
          <t>Ja</t>
        </is>
      </c>
      <c r="U28" s="10" t="inlineStr">
        <is>
          <t>Ja</t>
        </is>
      </c>
    </row>
    <row r="29" ht="78" customHeight="1">
      <c r="A29" s="8" t="inlineStr">
        <is>
          <t>Krenko, Mob Boss</t>
        </is>
      </c>
      <c r="B29" s="8" t="inlineStr">
        <is>
          <t>{2}{R}{R}</t>
        </is>
      </c>
      <c r="C29" s="8" t="n">
        <v>4</v>
      </c>
      <c r="D29" s="8" t="inlineStr">
        <is>
          <t>Legendary Creature — Goblin Warrior</t>
        </is>
      </c>
      <c r="E29" s="8" t="inlineStr">
        <is>
          <t>Kreatur</t>
        </is>
      </c>
      <c r="F29" s="8" t="inlineStr">
        <is>
          <t>legal</t>
        </is>
      </c>
      <c r="G29" s="8" t="inlineStr">
        <is>
          <t>R</t>
        </is>
      </c>
      <c r="H29" s="8" t="inlineStr">
        <is>
          <t>3</t>
        </is>
      </c>
      <c r="I29" s="8" t="inlineStr">
        <is>
          <t>3</t>
        </is>
      </c>
      <c r="J29" s="8" t="inlineStr"/>
      <c r="K29" s="8" t="inlineStr">
        <is>
          <t>{T}: Create X 1/1 red Goblin creature tokens, where X is the number of Goblins you control.</t>
        </is>
      </c>
      <c r="L29" s="8" t="inlineStr">
        <is>
          <t>FDN</t>
        </is>
      </c>
      <c r="M29" s="8" t="inlineStr">
        <is>
          <t>204</t>
        </is>
      </c>
      <c r="N29" s="8" t="inlineStr">
        <is>
          <t>2024-11-15</t>
        </is>
      </c>
      <c r="O29" s="8" t="inlineStr"/>
      <c r="P29" s="8" t="inlineStr">
        <is>
          <t>https://scryfall.com/card/fdn/204/krenko-mob-boss?utm_source=api</t>
        </is>
      </c>
      <c r="Q29" s="8" t="inlineStr">
        <is>
          <t>https://cards.scryfall.io/normal/front/8/2/824b2d73-2151-4e5e-9f05-8f63e2bdcaa9.jpg?1783909065</t>
        </is>
      </c>
      <c r="R29" s="8" t="inlineStr">
        <is>
          <t>Lie Setiawan</t>
        </is>
      </c>
      <c r="S29" s="8" t="inlineStr">
        <is>
          <t>Nein</t>
        </is>
      </c>
      <c r="T29" s="8" t="inlineStr">
        <is>
          <t>Ja</t>
        </is>
      </c>
      <c r="U29" s="8" t="inlineStr">
        <is>
          <t>Ja</t>
        </is>
      </c>
    </row>
    <row r="30" ht="78" customHeight="1">
      <c r="A30" s="10" t="inlineStr">
        <is>
          <t>Xanathar, Guild Kingpin</t>
        </is>
      </c>
      <c r="B30" s="10" t="inlineStr">
        <is>
          <t>{4}{U}{B}</t>
        </is>
      </c>
      <c r="C30" s="10" t="n">
        <v>6</v>
      </c>
      <c r="D30" s="10" t="inlineStr">
        <is>
          <t>Legendary Creature — Beholder</t>
        </is>
      </c>
      <c r="E30" s="10" t="inlineStr">
        <is>
          <t>Kreatur</t>
        </is>
      </c>
      <c r="F30" s="10" t="inlineStr">
        <is>
          <t>legal</t>
        </is>
      </c>
      <c r="G30" s="10" t="inlineStr">
        <is>
          <t>BU</t>
        </is>
      </c>
      <c r="H30" s="10" t="inlineStr">
        <is>
          <t>5</t>
        </is>
      </c>
      <c r="I30" s="10" t="inlineStr">
        <is>
          <t>6</t>
        </is>
      </c>
      <c r="J30" s="10" t="inlineStr"/>
      <c r="K30" s="10" t="inlineStr">
        <is>
          <t>At the beginning of your upkeep, choose target opponent. Until end of turn, that player can't cast spells, you may look at the top card of their library any time, you may play the top card of their library, and you may spend mana as though it were mana of any color to cast spells this way.</t>
        </is>
      </c>
      <c r="L30" s="10" t="inlineStr">
        <is>
          <t>AFR</t>
        </is>
      </c>
      <c r="M30" s="10" t="inlineStr">
        <is>
          <t>239</t>
        </is>
      </c>
      <c r="N30" s="10" t="inlineStr">
        <is>
          <t>2021-07-23</t>
        </is>
      </c>
      <c r="O30" s="10" t="inlineStr"/>
      <c r="P30" s="10" t="inlineStr">
        <is>
          <t>https://scryfall.com/card/afr/239/xanathar-guild-kingpin?utm_source=api</t>
        </is>
      </c>
      <c r="Q30" s="10" t="inlineStr">
        <is>
          <t>https://cards.scryfall.io/normal/front/5/b/5bc58050-a615-4090-9cf5-cd49ccb4e2c6.jpg?1783926441</t>
        </is>
      </c>
      <c r="R30" s="10" t="inlineStr">
        <is>
          <t>Kieran Yanner</t>
        </is>
      </c>
      <c r="S30" s="10" t="inlineStr">
        <is>
          <t>Nein</t>
        </is>
      </c>
      <c r="T30" s="10" t="inlineStr">
        <is>
          <t>Ja</t>
        </is>
      </c>
      <c r="U30" s="10" t="inlineStr">
        <is>
          <t>Ja</t>
        </is>
      </c>
    </row>
    <row r="31" ht="78" customHeight="1">
      <c r="A31" s="8" t="inlineStr">
        <is>
          <t>Surrak Dragonclaw</t>
        </is>
      </c>
      <c r="B31" s="8" t="inlineStr">
        <is>
          <t>{2}{G}{U}{R}</t>
        </is>
      </c>
      <c r="C31" s="8" t="n">
        <v>5</v>
      </c>
      <c r="D31" s="8" t="inlineStr">
        <is>
          <t>Legendary Creature — Human Warrior</t>
        </is>
      </c>
      <c r="E31" s="8" t="inlineStr">
        <is>
          <t>Kreatur</t>
        </is>
      </c>
      <c r="F31" s="8" t="inlineStr">
        <is>
          <t>legal</t>
        </is>
      </c>
      <c r="G31" s="8" t="inlineStr">
        <is>
          <t>GRU</t>
        </is>
      </c>
      <c r="H31" s="8" t="inlineStr">
        <is>
          <t>6</t>
        </is>
      </c>
      <c r="I31" s="8" t="inlineStr">
        <is>
          <t>6</t>
        </is>
      </c>
      <c r="J31" s="8" t="inlineStr"/>
      <c r="K31" s="8" t="inlineStr">
        <is>
          <t>Flash
This spell can't be countered.
Creature spells you control can't be countered.
Other creatures you control have trample.</t>
        </is>
      </c>
      <c r="L31" s="8" t="inlineStr">
        <is>
          <t>DMC</t>
        </is>
      </c>
      <c r="M31" s="8" t="inlineStr">
        <is>
          <t>169</t>
        </is>
      </c>
      <c r="N31" s="8" t="inlineStr">
        <is>
          <t>2022-09-09</t>
        </is>
      </c>
      <c r="O31" s="8" t="inlineStr"/>
      <c r="P31" s="8" t="inlineStr">
        <is>
          <t>https://scryfall.com/card/dmc/169/surrak-dragonclaw?utm_source=api</t>
        </is>
      </c>
      <c r="Q31" s="8" t="inlineStr">
        <is>
          <t>https://cards.scryfall.io/normal/front/e/8/e8efe72d-3c01-4dd6-b3dd-0382ac09dc52.jpg?1783921404</t>
        </is>
      </c>
      <c r="R31" s="8" t="inlineStr">
        <is>
          <t>Jaime Jones</t>
        </is>
      </c>
      <c r="S31" s="8" t="inlineStr">
        <is>
          <t>Nein</t>
        </is>
      </c>
      <c r="T31" s="8" t="inlineStr">
        <is>
          <t>Ja</t>
        </is>
      </c>
      <c r="U31" s="8" t="inlineStr">
        <is>
          <t>Ja</t>
        </is>
      </c>
    </row>
    <row r="32" ht="78" customHeight="1">
      <c r="A32" s="10" t="inlineStr">
        <is>
          <t>Faramir, Steward of Gondor</t>
        </is>
      </c>
      <c r="B32" s="10" t="inlineStr">
        <is>
          <t>{1}{W}{U}</t>
        </is>
      </c>
      <c r="C32" s="10" t="n">
        <v>3</v>
      </c>
      <c r="D32" s="10" t="inlineStr">
        <is>
          <t>Legendary Creature — Human Noble</t>
        </is>
      </c>
      <c r="E32" s="10" t="inlineStr">
        <is>
          <t>Kreatur</t>
        </is>
      </c>
      <c r="F32" s="10" t="inlineStr">
        <is>
          <t>legal</t>
        </is>
      </c>
      <c r="G32" s="10" t="inlineStr">
        <is>
          <t>UW</t>
        </is>
      </c>
      <c r="H32" s="10" t="inlineStr">
        <is>
          <t>2</t>
        </is>
      </c>
      <c r="I32" s="10" t="inlineStr">
        <is>
          <t>2</t>
        </is>
      </c>
      <c r="J32" s="10" t="inlineStr"/>
      <c r="K32" s="10" t="inlineStr">
        <is>
          <t>Whenever a legendary creature you control with mana value 4 or greater enters, you become the monarch.
At the beginning of your end step, if you're the monarch, create two 1/1 white Human Soldier creature tokens.</t>
        </is>
      </c>
      <c r="L32" s="10" t="inlineStr">
        <is>
          <t>LTC</t>
        </is>
      </c>
      <c r="M32" s="10" t="inlineStr">
        <is>
          <t>54</t>
        </is>
      </c>
      <c r="N32" s="10" t="inlineStr">
        <is>
          <t>2023-06-23</t>
        </is>
      </c>
      <c r="O32" s="10" t="inlineStr"/>
      <c r="P32" s="10" t="inlineStr">
        <is>
          <t>https://scryfall.com/card/ltc/54/faramir-steward-of-gondor?utm_source=api</t>
        </is>
      </c>
      <c r="Q32" s="10" t="inlineStr">
        <is>
          <t>https://cards.scryfall.io/normal/front/5/c/5c3e8a30-de2a-4d8f-a929-5abeaea2e65a.jpg?1783916020</t>
        </is>
      </c>
      <c r="R32" s="10" t="inlineStr">
        <is>
          <t>Anna Podedworna</t>
        </is>
      </c>
      <c r="S32" s="10" t="inlineStr">
        <is>
          <t>Nein</t>
        </is>
      </c>
      <c r="T32" s="10" t="inlineStr">
        <is>
          <t>Ja</t>
        </is>
      </c>
      <c r="U32" s="10" t="inlineStr">
        <is>
          <t>Ja</t>
        </is>
      </c>
    </row>
    <row r="33" ht="78" customHeight="1">
      <c r="A33" s="8" t="inlineStr">
        <is>
          <t>Blasphemous Act</t>
        </is>
      </c>
      <c r="B33" s="8" t="inlineStr">
        <is>
          <t>{8}{R}</t>
        </is>
      </c>
      <c r="C33" s="8" t="n">
        <v>9</v>
      </c>
      <c r="D33" s="8" t="inlineStr">
        <is>
          <t>Sorcery</t>
        </is>
      </c>
      <c r="E33" s="8" t="inlineStr">
        <is>
          <t>Hexerei</t>
        </is>
      </c>
      <c r="F33" s="8" t="inlineStr">
        <is>
          <t>legal</t>
        </is>
      </c>
      <c r="G33" s="8" t="inlineStr">
        <is>
          <t>R</t>
        </is>
      </c>
      <c r="H33" s="8" t="inlineStr"/>
      <c r="I33" s="8" t="inlineStr"/>
      <c r="J33" s="8" t="inlineStr"/>
      <c r="K33" s="8" t="inlineStr">
        <is>
          <t>This spell costs {1} less to cast for each creature on the battlefield.
Blasphemous Act deals 13 damage to each creature.</t>
        </is>
      </c>
      <c r="L33" s="8" t="inlineStr">
        <is>
          <t>MSC</t>
        </is>
      </c>
      <c r="M33" s="8" t="inlineStr">
        <is>
          <t>163</t>
        </is>
      </c>
      <c r="N33" s="8" t="inlineStr">
        <is>
          <t>2026-06-26</t>
        </is>
      </c>
      <c r="O33" s="8" t="inlineStr"/>
      <c r="P33" s="8" t="inlineStr">
        <is>
          <t>https://scryfall.com/card/msc/163/blasphemous-act?utm_source=api</t>
        </is>
      </c>
      <c r="Q33" s="8" t="inlineStr">
        <is>
          <t>https://cards.scryfall.io/normal/front/7/d/7d4b1d44-126e-4987-9a9f-f0f9627a09cb.jpg?1783903234</t>
        </is>
      </c>
      <c r="R33" s="8" t="inlineStr">
        <is>
          <t>Immanuela Crovius</t>
        </is>
      </c>
      <c r="S33" s="8" t="inlineStr">
        <is>
          <t>Nein</t>
        </is>
      </c>
      <c r="T33" s="8" t="inlineStr">
        <is>
          <t>Ja</t>
        </is>
      </c>
      <c r="U33" s="8" t="inlineStr">
        <is>
          <t>Ja</t>
        </is>
      </c>
    </row>
    <row r="34" ht="78" customHeight="1">
      <c r="A34" s="10" t="inlineStr">
        <is>
          <t xml:space="preserve">Mystic Remora</t>
        </is>
      </c>
      <c r="B34" s="10" t="inlineStr">
        <is>
          <t xml:space="preserve">{U}</t>
        </is>
      </c>
      <c r="C34" s="10" t="n">
        <v>1</v>
      </c>
      <c r="D34" s="10" t="inlineStr">
        <is>
          <t xml:space="preserve">Enchantment</t>
        </is>
      </c>
      <c r="E34" s="10" t="inlineStr">
        <is>
          <t xml:space="preserve">Verzauberung</t>
        </is>
      </c>
      <c r="F34" s="10" t="inlineStr">
        <is>
          <t xml:space="preserve">legal</t>
        </is>
      </c>
      <c r="G34" s="10" t="inlineStr">
        <is>
          <t xml:space="preserve">U</t>
        </is>
      </c>
      <c r="H34" s="10" t="inlineStr">
        <is>
          <t xml:space="preserve"/>
        </is>
      </c>
      <c r="I34" s="10" t="inlineStr">
        <is>
          <t xml:space="preserve"/>
        </is>
      </c>
      <c r="J34" s="10" t="inlineStr">
        <is>
          <t xml:space="preserve"/>
        </is>
      </c>
      <c r="K34" s="10" t="inlineStr">
        <is>
          <t xml:space="preserve">Cumulative upkeep {1} (At the beginning of your upkeep, put an age counter on this permanent, then sacrifice it unless you pay its upkeep cost for each age counter on it.) Whenever an opponent casts a noncreature spell, you may draw a card unless that player pays {4}.</t>
        </is>
      </c>
      <c r="L34" s="10" t="inlineStr">
        <is>
          <t xml:space="preserve">DMR</t>
        </is>
      </c>
      <c r="M34" s="10" t="inlineStr">
        <is>
          <t xml:space="preserve">59</t>
        </is>
      </c>
      <c r="N34" s="10" t="inlineStr">
        <is>
          <t xml:space="preserve">2023-01-13</t>
        </is>
      </c>
      <c r="O34" s="10" t="inlineStr">
        <is>
          <t xml:space="preserve">8a52f3c0-2552-4425-b2e3-5496eb2232a7</t>
        </is>
      </c>
      <c r="P34" s="10" t="inlineStr">
        <is>
          <t xml:space="preserve">https://scryfall.com/card/dmr/59/mystic-remora?utm_source=api</t>
        </is>
      </c>
      <c r="Q34" s="10" t="inlineStr">
        <is>
          <t xml:space="preserve">https://cards.scryfall.io/normal/front/4/0/40140991-cffa-4b52-9a25-37e9a8aa9ddd.jpg?1783918491</t>
        </is>
      </c>
      <c r="R34" s="10" t="inlineStr">
        <is>
          <t xml:space="preserve">Jesper Ejsing</t>
        </is>
      </c>
      <c r="S34" s="10" t="inlineStr">
        <is>
          <t xml:space="preserve">Nein</t>
        </is>
      </c>
      <c r="T34" s="10" t="inlineStr">
        <is>
          <t xml:space="preserve">Ja</t>
        </is>
      </c>
      <c r="U34" s="10" t="inlineStr">
        <is>
          <t xml:space="preserve">Ja</t>
        </is>
      </c>
    </row>
    <row r="35" ht="78" customHeight="1">
      <c r="A35" s="8" t="inlineStr">
        <is>
          <t xml:space="preserve">Rancor</t>
        </is>
      </c>
      <c r="B35" s="8" t="inlineStr">
        <is>
          <t xml:space="preserve">{G}</t>
        </is>
      </c>
      <c r="C35" s="8" t="n">
        <v>1</v>
      </c>
      <c r="D35" s="8" t="inlineStr">
        <is>
          <t xml:space="preserve">Enchantment — Aura</t>
        </is>
      </c>
      <c r="E35" s="8" t="inlineStr">
        <is>
          <t xml:space="preserve">Verzauberung</t>
        </is>
      </c>
      <c r="F35" s="8" t="inlineStr">
        <is>
          <t xml:space="preserve">legal</t>
        </is>
      </c>
      <c r="G35" s="8" t="inlineStr">
        <is>
          <t xml:space="preserve">G</t>
        </is>
      </c>
      <c r="H35" s="8" t="inlineStr">
        <is>
          <t xml:space="preserve"/>
        </is>
      </c>
      <c r="I35" s="8" t="inlineStr">
        <is>
          <t xml:space="preserve"/>
        </is>
      </c>
      <c r="J35" s="8" t="inlineStr">
        <is>
          <t xml:space="preserve"/>
        </is>
      </c>
      <c r="K35" s="8" t="inlineStr">
        <is>
          <t xml:space="preserve">Enchant creature Enchanted creature gets +2/+0 and has trample. When this Aura is put into a graveyard from the battlefield, return it to its owner's hand.</t>
        </is>
      </c>
      <c r="L35" s="8" t="inlineStr">
        <is>
          <t xml:space="preserve">2X2</t>
        </is>
      </c>
      <c r="M35" s="8" t="inlineStr">
        <is>
          <t xml:space="preserve">156</t>
        </is>
      </c>
      <c r="N35" s="8" t="inlineStr">
        <is>
          <t xml:space="preserve">2022-07-08</t>
        </is>
      </c>
      <c r="O35" s="8" t="inlineStr">
        <is>
          <t xml:space="preserve">9d2d6479-531c-4ce1-b52b-00e36fa63b64</t>
        </is>
      </c>
      <c r="P35" s="8" t="inlineStr">
        <is>
          <t xml:space="preserve">https://scryfall.com/card/2x2/156/rancor?utm_source=api</t>
        </is>
      </c>
      <c r="Q35" s="8" t="inlineStr">
        <is>
          <t xml:space="preserve">https://cards.scryfall.io/normal/front/8/6/86d6b411-4a31-4bfc-8dd6-e19f553bb29b.jpg?1783921864</t>
        </is>
      </c>
      <c r="R35" s="8" t="inlineStr">
        <is>
          <t xml:space="preserve">Kev Walker</t>
        </is>
      </c>
      <c r="S35" s="8" t="inlineStr">
        <is>
          <t xml:space="preserve">Nein</t>
        </is>
      </c>
      <c r="T35" s="8" t="inlineStr">
        <is>
          <t xml:space="preserve">Ja</t>
        </is>
      </c>
      <c r="U35" s="8" t="inlineStr">
        <is>
          <t xml:space="preserve">Ja</t>
        </is>
      </c>
    </row>
    <row r="36" ht="78" customHeight="1">
      <c r="A36" s="10" t="inlineStr">
        <is>
          <t xml:space="preserve">Bloom Tender</t>
        </is>
      </c>
      <c r="B36" s="10" t="inlineStr">
        <is>
          <t xml:space="preserve">{1}{G}</t>
        </is>
      </c>
      <c r="C36" s="10" t="n">
        <v>2</v>
      </c>
      <c r="D36" s="10" t="inlineStr">
        <is>
          <t xml:space="preserve">Creature — Elf Druid</t>
        </is>
      </c>
      <c r="E36" s="10" t="inlineStr">
        <is>
          <t xml:space="preserve">Kreatur</t>
        </is>
      </c>
      <c r="F36" s="10" t="inlineStr">
        <is>
          <t xml:space="preserve">legal</t>
        </is>
      </c>
      <c r="G36" s="10" t="inlineStr">
        <is>
          <t xml:space="preserve">G</t>
        </is>
      </c>
      <c r="H36" s="10" t="inlineStr">
        <is>
          <t xml:space="preserve">1</t>
        </is>
      </c>
      <c r="I36" s="10" t="inlineStr">
        <is>
          <t xml:space="preserve">1</t>
        </is>
      </c>
      <c r="J36" s="10" t="inlineStr">
        <is>
          <t xml:space="preserve"/>
        </is>
      </c>
      <c r="K36" s="10" t="inlineStr">
        <is>
          <t xml:space="preserve">Vivid — {T}: For each color among permanents you control, add one mana of that color.</t>
        </is>
      </c>
      <c r="L36" s="10" t="inlineStr">
        <is>
          <t xml:space="preserve">ECL</t>
        </is>
      </c>
      <c r="M36" s="10" t="inlineStr">
        <is>
          <t xml:space="preserve">166</t>
        </is>
      </c>
      <c r="N36" s="10" t="inlineStr">
        <is>
          <t xml:space="preserve">2026-01-23</t>
        </is>
      </c>
      <c r="O36" s="10" t="inlineStr">
        <is>
          <t xml:space="preserve">0c23fefe-9891-4dd8-9bb1-eebdb3274e31</t>
        </is>
      </c>
      <c r="P36" s="10" t="inlineStr">
        <is>
          <t xml:space="preserve">https://scryfall.com/card/ecl/166/bloom-tender?utm_source=api</t>
        </is>
      </c>
      <c r="Q36" s="10" t="inlineStr">
        <is>
          <t xml:space="preserve">https://cards.scryfall.io/normal/front/b/a/ba86688d-18f0-4b5c-a797-42bf125a6c9f.jpg?1783904436</t>
        </is>
      </c>
      <c r="R36" s="10" t="inlineStr">
        <is>
          <t xml:space="preserve">Nils Hamm</t>
        </is>
      </c>
      <c r="S36" s="10" t="inlineStr">
        <is>
          <t xml:space="preserve">Nein</t>
        </is>
      </c>
      <c r="T36" s="10" t="inlineStr">
        <is>
          <t xml:space="preserve">Ja</t>
        </is>
      </c>
      <c r="U36" s="10" t="inlineStr">
        <is>
          <t xml:space="preserve">Ja</t>
        </is>
      </c>
    </row>
    <row r="37" ht="78" customHeight="1">
      <c r="A37" s="8" t="inlineStr">
        <is>
          <t xml:space="preserve">Kodama's Reach</t>
        </is>
      </c>
      <c r="B37" s="8" t="inlineStr">
        <is>
          <t xml:space="preserve">{2}{G}</t>
        </is>
      </c>
      <c r="C37" s="8" t="n">
        <v>3</v>
      </c>
      <c r="D37" s="8" t="inlineStr">
        <is>
          <t xml:space="preserve">Sorcery — Arcane</t>
        </is>
      </c>
      <c r="E37" s="8" t="inlineStr">
        <is>
          <t xml:space="preserve">Hexerei</t>
        </is>
      </c>
      <c r="F37" s="8" t="inlineStr">
        <is>
          <t xml:space="preserve">legal</t>
        </is>
      </c>
      <c r="G37" s="8" t="inlineStr">
        <is>
          <t xml:space="preserve">G</t>
        </is>
      </c>
      <c r="H37" s="8" t="inlineStr">
        <is>
          <t xml:space="preserve"/>
        </is>
      </c>
      <c r="I37" s="8" t="inlineStr">
        <is>
          <t xml:space="preserve"/>
        </is>
      </c>
      <c r="J37" s="8" t="inlineStr">
        <is>
          <t xml:space="preserve"/>
        </is>
      </c>
      <c r="K37" s="8" t="inlineStr">
        <is>
          <t xml:space="preserve">Search your library for up to two basic land cards, reveal those cards, put one onto the battlefield tapped and the other into your hand, then shuffle.</t>
        </is>
      </c>
      <c r="L37" s="8" t="inlineStr">
        <is>
          <t xml:space="preserve">ECC</t>
        </is>
      </c>
      <c r="M37" s="8" t="inlineStr">
        <is>
          <t xml:space="preserve">113</t>
        </is>
      </c>
      <c r="N37" s="8" t="inlineStr">
        <is>
          <t xml:space="preserve">2026-01-23</t>
        </is>
      </c>
      <c r="O37" s="8" t="inlineStr">
        <is>
          <t xml:space="preserve">1593ea18-2f2f-4ab4-83fb-6ccc0bec8a90</t>
        </is>
      </c>
      <c r="P37" s="8" t="inlineStr">
        <is>
          <t xml:space="preserve">https://scryfall.com/card/ecc/113/kodamas-reach?utm_source=api</t>
        </is>
      </c>
      <c r="Q37" s="8" t="inlineStr">
        <is>
          <t xml:space="preserve">https://cards.scryfall.io/normal/front/9/0/90c423cc-1264-4067-9c50-e7c88c68ef2d.jpg?1783904544</t>
        </is>
      </c>
      <c r="R37" s="8" t="inlineStr">
        <is>
          <t xml:space="preserve">John Avon</t>
        </is>
      </c>
      <c r="S37" s="8" t="inlineStr">
        <is>
          <t xml:space="preserve">Nein</t>
        </is>
      </c>
      <c r="T37" s="8" t="inlineStr">
        <is>
          <t xml:space="preserve">Ja</t>
        </is>
      </c>
      <c r="U37" s="8" t="inlineStr">
        <is>
          <t xml:space="preserve">Ja</t>
        </is>
      </c>
    </row>
    <row r="38" ht="78" customHeight="1">
      <c r="A38" s="10" t="inlineStr">
        <is>
          <t xml:space="preserve">Rhystic Study</t>
        </is>
      </c>
      <c r="B38" s="10" t="inlineStr">
        <is>
          <t xml:space="preserve">{2}{U}</t>
        </is>
      </c>
      <c r="C38" s="10" t="n">
        <v>3</v>
      </c>
      <c r="D38" s="10" t="inlineStr">
        <is>
          <t xml:space="preserve">Enchantment</t>
        </is>
      </c>
      <c r="E38" s="10" t="inlineStr">
        <is>
          <t xml:space="preserve">Verzauberung</t>
        </is>
      </c>
      <c r="F38" s="10" t="inlineStr">
        <is>
          <t xml:space="preserve">legal</t>
        </is>
      </c>
      <c r="G38" s="10" t="inlineStr">
        <is>
          <t xml:space="preserve">U</t>
        </is>
      </c>
      <c r="H38" s="10" t="inlineStr">
        <is>
          <t xml:space="preserve"/>
        </is>
      </c>
      <c r="I38" s="10" t="inlineStr">
        <is>
          <t xml:space="preserve"/>
        </is>
      </c>
      <c r="J38" s="10" t="inlineStr">
        <is>
          <t xml:space="preserve"/>
        </is>
      </c>
      <c r="K38" s="10" t="inlineStr">
        <is>
          <t xml:space="preserve">Whenever an opponent casts a spell, you may draw a card unless that player pays {1}.</t>
        </is>
      </c>
      <c r="L38" s="10" t="inlineStr">
        <is>
          <t xml:space="preserve">J22</t>
        </is>
      </c>
      <c r="M38" s="10" t="inlineStr">
        <is>
          <t xml:space="preserve">114</t>
        </is>
      </c>
      <c r="N38" s="10" t="inlineStr">
        <is>
          <t xml:space="preserve">2022-12-02</t>
        </is>
      </c>
      <c r="O38" s="10" t="inlineStr">
        <is>
          <t xml:space="preserve">53236dd7-845a-444c-96d5-f41ed7325d8f</t>
        </is>
      </c>
      <c r="P38" s="10" t="inlineStr">
        <is>
          <t xml:space="preserve">https://scryfall.com/card/j22/114/rhystic-study?utm_source=api</t>
        </is>
      </c>
      <c r="Q38" s="10" t="inlineStr">
        <is>
          <t xml:space="preserve">https://cards.scryfall.io/normal/front/9/f/9f37c5b6-a59c-45cd-9a99-e9357fe9ea1b.jpg?1783919146</t>
        </is>
      </c>
      <c r="R38" s="10" t="inlineStr">
        <is>
          <t xml:space="preserve">Tatiana Kirgetova</t>
        </is>
      </c>
      <c r="S38" s="10" t="inlineStr">
        <is>
          <t xml:space="preserve">Nein</t>
        </is>
      </c>
      <c r="T38" s="10" t="inlineStr">
        <is>
          <t xml:space="preserve">Ja</t>
        </is>
      </c>
      <c r="U38" s="10" t="inlineStr">
        <is>
          <t xml:space="preserve">Ja</t>
        </is>
      </c>
    </row>
    <row r="39" ht="78" customHeight="1">
      <c r="A39" s="8" t="inlineStr">
        <is>
          <t xml:space="preserve">Balefire Dragon</t>
        </is>
      </c>
      <c r="B39" s="8" t="inlineStr">
        <is>
          <t xml:space="preserve">{5}{R}{R}</t>
        </is>
      </c>
      <c r="C39" s="8" t="n">
        <v>7</v>
      </c>
      <c r="D39" s="8" t="inlineStr">
        <is>
          <t xml:space="preserve">Creature — Dragon</t>
        </is>
      </c>
      <c r="E39" s="8" t="inlineStr">
        <is>
          <t xml:space="preserve">Kreatur</t>
        </is>
      </c>
      <c r="F39" s="8" t="inlineStr">
        <is>
          <t xml:space="preserve">legal</t>
        </is>
      </c>
      <c r="G39" s="8" t="inlineStr">
        <is>
          <t xml:space="preserve">R</t>
        </is>
      </c>
      <c r="H39" s="8" t="inlineStr">
        <is>
          <t xml:space="preserve">6</t>
        </is>
      </c>
      <c r="I39" s="8" t="inlineStr">
        <is>
          <t xml:space="preserve">6</t>
        </is>
      </c>
      <c r="J39" s="8" t="inlineStr">
        <is>
          <t xml:space="preserve"/>
        </is>
      </c>
      <c r="K39" s="8" t="inlineStr">
        <is>
          <t xml:space="preserve">Flying Whenever this creature deals combat damage to a player, it deals that much damage to each creature that player controls.</t>
        </is>
      </c>
      <c r="L39" s="8" t="inlineStr">
        <is>
          <t xml:space="preserve">INR</t>
        </is>
      </c>
      <c r="M39" s="8" t="inlineStr">
        <is>
          <t xml:space="preserve">479</t>
        </is>
      </c>
      <c r="N39" s="8" t="inlineStr">
        <is>
          <t xml:space="preserve">2025-01-24</t>
        </is>
      </c>
      <c r="O39" s="8" t="inlineStr">
        <is>
          <t xml:space="preserve">3d783beb-9ca6-4681-9276-fc3ad13b993f</t>
        </is>
      </c>
      <c r="P39" s="8" t="inlineStr">
        <is>
          <t xml:space="preserve">https://scryfall.com/card/inr/479/balefire-dragon?utm_source=api</t>
        </is>
      </c>
      <c r="Q39" s="8" t="inlineStr">
        <is>
          <t xml:space="preserve">https://cards.scryfall.io/normal/front/e/4/e4510ee2-8a2e-4fe5-94af-df420a6a35a0.jpg?1783907975</t>
        </is>
      </c>
      <c r="R39" s="8" t="inlineStr">
        <is>
          <t xml:space="preserve">Eric Deschamps</t>
        </is>
      </c>
      <c r="S39" s="8" t="inlineStr">
        <is>
          <t xml:space="preserve">Nein</t>
        </is>
      </c>
      <c r="T39" s="8" t="inlineStr">
        <is>
          <t xml:space="preserve">Ja</t>
        </is>
      </c>
      <c r="U39" s="8" t="inlineStr">
        <is>
          <t xml:space="preserve">Ja</t>
        </is>
      </c>
    </row>
    <row r="40" ht="78" customHeight="1">
      <c r="A40" s="10" t="inlineStr">
        <is>
          <t>Toxic Deluge</t>
        </is>
      </c>
      <c r="B40" s="10" t="inlineStr">
        <is>
          <t>{2}{B}</t>
        </is>
      </c>
      <c r="C40" s="10" t="n">
        <v>3</v>
      </c>
      <c r="D40" s="10" t="inlineStr">
        <is>
          <t>Sorcery</t>
        </is>
      </c>
      <c r="E40" s="10" t="inlineStr">
        <is>
          <t>Hexerei</t>
        </is>
      </c>
      <c r="F40" s="10" t="inlineStr">
        <is>
          <t>legal</t>
        </is>
      </c>
      <c r="G40" s="10" t="inlineStr">
        <is>
          <t>B</t>
        </is>
      </c>
      <c r="H40" s="10" t="inlineStr"/>
      <c r="I40" s="10" t="inlineStr"/>
      <c r="J40" s="10" t="inlineStr"/>
      <c r="K40" s="10" t="inlineStr">
        <is>
          <t>As an additional cost to cast this spell, pay X life.
All creatures get -X/-X until end of turn.</t>
        </is>
      </c>
      <c r="L40" s="10" t="inlineStr">
        <is>
          <t>MSC</t>
        </is>
      </c>
      <c r="M40" s="10" t="inlineStr">
        <is>
          <t>161</t>
        </is>
      </c>
      <c r="N40" s="10" t="inlineStr">
        <is>
          <t>2026-06-26</t>
        </is>
      </c>
      <c r="O40" s="10" t="inlineStr"/>
      <c r="P40" s="10" t="inlineStr">
        <is>
          <t>https://scryfall.com/card/msc/161/toxic-deluge?utm_source=api</t>
        </is>
      </c>
      <c r="Q40" s="10" t="inlineStr">
        <is>
          <t>https://cards.scryfall.io/normal/front/d/e/de5afccc-8d42-4bd6-b068-b9ea2361655e.jpg?1783903236</t>
        </is>
      </c>
      <c r="R40" s="10" t="inlineStr">
        <is>
          <t>Anthony Devine</t>
        </is>
      </c>
      <c r="S40" s="10" t="inlineStr">
        <is>
          <t>Nein</t>
        </is>
      </c>
      <c r="T40" s="10" t="inlineStr">
        <is>
          <t>Ja</t>
        </is>
      </c>
      <c r="U40" s="10" t="inlineStr">
        <is>
          <t>Ja</t>
        </is>
      </c>
    </row>
    <row r="41" ht="78" customHeight="1">
      <c r="A41" s="8" t="inlineStr">
        <is>
          <t>Chromatic Lantern</t>
        </is>
      </c>
      <c r="B41" s="8" t="inlineStr">
        <is>
          <t>{3}</t>
        </is>
      </c>
      <c r="C41" s="8" t="n">
        <v>3</v>
      </c>
      <c r="D41" s="8" t="inlineStr">
        <is>
          <t>Artifact</t>
        </is>
      </c>
      <c r="E41" s="8" t="inlineStr">
        <is>
          <t>Artefakt</t>
        </is>
      </c>
      <c r="F41" s="8" t="inlineStr">
        <is>
          <t>legal</t>
        </is>
      </c>
      <c r="G41" s="8" t="inlineStr">
        <is>
          <t>—</t>
        </is>
      </c>
      <c r="H41" s="8" t="inlineStr"/>
      <c r="I41" s="8" t="inlineStr"/>
      <c r="J41" s="8" t="inlineStr"/>
      <c r="K41" s="8" t="inlineStr">
        <is>
          <t>Lands you control have "{T}: Add one mana of any color."
{T}: Add one mana of any color.</t>
        </is>
      </c>
      <c r="L41" s="8" t="inlineStr">
        <is>
          <t>RTR</t>
        </is>
      </c>
      <c r="M41" s="8" t="inlineStr">
        <is>
          <t>226</t>
        </is>
      </c>
      <c r="N41" s="8" t="inlineStr">
        <is>
          <t>2012-10-05</t>
        </is>
      </c>
      <c r="O41" s="8" t="inlineStr"/>
      <c r="P41" s="8" t="inlineStr">
        <is>
          <t>https://scryfall.com/card/rtr/226/chromatic-lantern?utm_source=api</t>
        </is>
      </c>
      <c r="Q41" s="8" t="inlineStr">
        <is>
          <t>https://cards.scryfall.io/normal/front/5/7/57f4e0f0-13d1-43ed-8d95-13cff94a26e7.jpg?1783940325</t>
        </is>
      </c>
      <c r="R41" s="8" t="inlineStr">
        <is>
          <t>Jung Park</t>
        </is>
      </c>
      <c r="S41" s="8" t="inlineStr">
        <is>
          <t>Nein</t>
        </is>
      </c>
      <c r="T41" s="8" t="inlineStr">
        <is>
          <t>Ja</t>
        </is>
      </c>
      <c r="U41" s="8" t="inlineStr">
        <is>
          <t>Ja</t>
        </is>
      </c>
    </row>
    <row r="42" ht="78" customHeight="1">
      <c r="A42" s="10" t="inlineStr">
        <is>
          <t>Anguished Unmaking</t>
        </is>
      </c>
      <c r="B42" s="10" t="inlineStr">
        <is>
          <t>{1}{W}{B}</t>
        </is>
      </c>
      <c r="C42" s="10" t="n">
        <v>3</v>
      </c>
      <c r="D42" s="10" t="inlineStr">
        <is>
          <t>Instant</t>
        </is>
      </c>
      <c r="E42" s="10" t="inlineStr">
        <is>
          <t>Spontanzauber</t>
        </is>
      </c>
      <c r="F42" s="10" t="inlineStr">
        <is>
          <t>legal</t>
        </is>
      </c>
      <c r="G42" s="10" t="inlineStr">
        <is>
          <t>BW</t>
        </is>
      </c>
      <c r="H42" s="10" t="inlineStr"/>
      <c r="I42" s="10" t="inlineStr"/>
      <c r="J42" s="10" t="inlineStr"/>
      <c r="K42" s="10" t="inlineStr">
        <is>
          <t>Exile target nonland permanent. You lose 3 life.</t>
        </is>
      </c>
      <c r="L42" s="10" t="inlineStr">
        <is>
          <t>SOC</t>
        </is>
      </c>
      <c r="M42" s="10" t="inlineStr">
        <is>
          <t>293</t>
        </is>
      </c>
      <c r="N42" s="10" t="inlineStr">
        <is>
          <t>2026-04-24</t>
        </is>
      </c>
      <c r="O42" s="10" t="inlineStr"/>
      <c r="P42" s="10" t="inlineStr">
        <is>
          <t>https://scryfall.com/card/soc/293/anguished-unmaking?utm_source=api</t>
        </is>
      </c>
      <c r="Q42" s="10" t="inlineStr">
        <is>
          <t>https://cards.scryfall.io/normal/front/4/0/407183c6-c962-4f8c-867e-abc309b6c573.jpg?1783903759</t>
        </is>
      </c>
      <c r="R42" s="10" t="inlineStr">
        <is>
          <t>Wesley Burt</t>
        </is>
      </c>
      <c r="S42" s="10" t="inlineStr">
        <is>
          <t>Nein</t>
        </is>
      </c>
      <c r="T42" s="10" t="inlineStr">
        <is>
          <t>Ja</t>
        </is>
      </c>
      <c r="U42" s="10" t="inlineStr">
        <is>
          <t>Ja</t>
        </is>
      </c>
    </row>
    <row r="43" ht="78" customHeight="1">
      <c r="A43" s="8" t="inlineStr">
        <is>
          <t xml:space="preserve">Garruk's Uprising</t>
        </is>
      </c>
      <c r="B43" s="8" t="inlineStr">
        <is>
          <t xml:space="preserve">{2}{G}</t>
        </is>
      </c>
      <c r="C43" s="8" t="n">
        <v>3</v>
      </c>
      <c r="D43" s="8" t="inlineStr">
        <is>
          <t xml:space="preserve">Enchantment</t>
        </is>
      </c>
      <c r="E43" s="8" t="inlineStr">
        <is>
          <t xml:space="preserve">Verzauberung</t>
        </is>
      </c>
      <c r="F43" s="8" t="inlineStr">
        <is>
          <t xml:space="preserve">legal</t>
        </is>
      </c>
      <c r="G43" s="8" t="inlineStr">
        <is>
          <t xml:space="preserve">G</t>
        </is>
      </c>
      <c r="H43" s="8" t="inlineStr">
        <is>
          <t xml:space="preserve"/>
        </is>
      </c>
      <c r="I43" s="8" t="inlineStr">
        <is>
          <t xml:space="preserve"/>
        </is>
      </c>
      <c r="J43" s="8" t="inlineStr">
        <is>
          <t xml:space="preserve"/>
        </is>
      </c>
      <c r="K43" s="8" t="inlineStr">
        <is>
          <t xml:space="preserve">When this enchantment enters, if you control a creature with power 4 or greater, draw a card. Creatures you control have trample. (Each of those creatures can deal excess combat damage to the player or planeswalker it's attacking.) Whenever a creature you control with power 4 or greater enters, draw a card.</t>
        </is>
      </c>
      <c r="L43" s="8" t="inlineStr">
        <is>
          <t xml:space="preserve">ECC</t>
        </is>
      </c>
      <c r="M43" s="8" t="inlineStr">
        <is>
          <t xml:space="preserve">109</t>
        </is>
      </c>
      <c r="N43" s="8" t="inlineStr">
        <is>
          <t xml:space="preserve">2026-01-23</t>
        </is>
      </c>
      <c r="O43" s="8" t="inlineStr">
        <is>
          <t xml:space="preserve">3127ae9b-a7a7-43ec-89d7-688f8445b33d</t>
        </is>
      </c>
      <c r="P43" s="8" t="inlineStr">
        <is>
          <t xml:space="preserve">https://scryfall.com/card/ecc/109/garruks-uprising?utm_source=api</t>
        </is>
      </c>
      <c r="Q43" s="8" t="inlineStr">
        <is>
          <t xml:space="preserve">https://cards.scryfall.io/normal/front/b/5/b58c4033-f764-42f6-966f-b7202a2babbf.jpg?1783904546</t>
        </is>
      </c>
      <c r="R43" s="8" t="inlineStr">
        <is>
          <t xml:space="preserve">Wisnu Tan</t>
        </is>
      </c>
      <c r="S43" s="8" t="inlineStr">
        <is>
          <t xml:space="preserve">Nein</t>
        </is>
      </c>
      <c r="T43" s="8" t="inlineStr">
        <is>
          <t xml:space="preserve">Ja</t>
        </is>
      </c>
      <c r="U43" s="8" t="inlineStr">
        <is>
          <t xml:space="preserve">Ja</t>
        </is>
      </c>
    </row>
    <row r="44" ht="78" customHeight="1">
      <c r="A44" s="10" t="inlineStr">
        <is>
          <t xml:space="preserve">Cathars' Crusade</t>
        </is>
      </c>
      <c r="B44" s="10" t="inlineStr">
        <is>
          <t xml:space="preserve">{3}{W}{W}</t>
        </is>
      </c>
      <c r="C44" s="10" t="n">
        <v>5</v>
      </c>
      <c r="D44" s="10" t="inlineStr">
        <is>
          <t xml:space="preserve">Enchantment</t>
        </is>
      </c>
      <c r="E44" s="10" t="inlineStr">
        <is>
          <t xml:space="preserve">Verzauberung</t>
        </is>
      </c>
      <c r="F44" s="10" t="inlineStr">
        <is>
          <t xml:space="preserve">legal</t>
        </is>
      </c>
      <c r="G44" s="10" t="inlineStr">
        <is>
          <t xml:space="preserve">W</t>
        </is>
      </c>
      <c r="H44" s="10" t="inlineStr">
        <is>
          <t xml:space="preserve"/>
        </is>
      </c>
      <c r="I44" s="10" t="inlineStr">
        <is>
          <t xml:space="preserve"/>
        </is>
      </c>
      <c r="J44" s="10" t="inlineStr">
        <is>
          <t xml:space="preserve"/>
        </is>
      </c>
      <c r="K44" s="10" t="inlineStr">
        <is>
          <t xml:space="preserve">Whenever a creature you control enters, put a +1/+1 counter on each creature you control.</t>
        </is>
      </c>
      <c r="L44" s="10" t="inlineStr">
        <is>
          <t xml:space="preserve">INR</t>
        </is>
      </c>
      <c r="M44" s="10" t="inlineStr">
        <is>
          <t xml:space="preserve">17</t>
        </is>
      </c>
      <c r="N44" s="10" t="inlineStr">
        <is>
          <t xml:space="preserve">2025-01-24</t>
        </is>
      </c>
      <c r="O44" s="10" t="inlineStr">
        <is>
          <t xml:space="preserve">cc65ac73-5bef-4ecb-ad8e-39199084c027</t>
        </is>
      </c>
      <c r="P44" s="10" t="inlineStr">
        <is>
          <t xml:space="preserve">https://scryfall.com/card/inr/17/cathars-crusade?utm_source=api</t>
        </is>
      </c>
      <c r="Q44" s="10" t="inlineStr">
        <is>
          <t xml:space="preserve">https://cards.scryfall.io/normal/front/5/2/5296e353-2efc-4d72-a877-7957eff630b9.jpg?1783908185</t>
        </is>
      </c>
      <c r="R44" s="10" t="inlineStr">
        <is>
          <t xml:space="preserve">Karl Kopinski</t>
        </is>
      </c>
      <c r="S44" s="10" t="inlineStr">
        <is>
          <t xml:space="preserve">Nein</t>
        </is>
      </c>
      <c r="T44" s="10" t="inlineStr">
        <is>
          <t xml:space="preserve">Ja</t>
        </is>
      </c>
      <c r="U44" s="10" t="inlineStr">
        <is>
          <t xml:space="preserve">Ja</t>
        </is>
      </c>
    </row>
    <row r="45" ht="78" customHeight="1">
      <c r="A45" s="8" t="inlineStr">
        <is>
          <t xml:space="preserve">Mimic Vat</t>
        </is>
      </c>
      <c r="B45" s="8" t="inlineStr">
        <is>
          <t xml:space="preserve">{3}</t>
        </is>
      </c>
      <c r="C45" s="8" t="n">
        <v>3</v>
      </c>
      <c r="D45" s="8" t="inlineStr">
        <is>
          <t xml:space="preserve">Artifact</t>
        </is>
      </c>
      <c r="E45" s="8" t="inlineStr">
        <is>
          <t xml:space="preserve">Artefakt</t>
        </is>
      </c>
      <c r="F45" s="8" t="inlineStr">
        <is>
          <t xml:space="preserve">legal</t>
        </is>
      </c>
      <c r="G45" s="8" t="inlineStr">
        <is>
          <t xml:space="preserve">—</t>
        </is>
      </c>
      <c r="H45" s="8" t="inlineStr">
        <is>
          <t xml:space="preserve"/>
        </is>
      </c>
      <c r="I45" s="8" t="inlineStr">
        <is>
          <t xml:space="preserve"/>
        </is>
      </c>
      <c r="J45" s="8" t="inlineStr">
        <is>
          <t xml:space="preserve"/>
        </is>
      </c>
      <c r="K45" s="8" t="inlineStr">
        <is>
          <t xml:space="preserve">Imprint — Whenever a nontoken creature dies, you may exile that card. If you do, return each other card exiled with this artifact to its owner's graveyard. {3}, {T}: Create a token that's a copy of a card exiled with this artifact. It gains haste. Exile it at the beginning of the next end step.</t>
        </is>
      </c>
      <c r="L45" s="8" t="inlineStr">
        <is>
          <t xml:space="preserve">NCC</t>
        </is>
      </c>
      <c r="M45" s="8" t="inlineStr">
        <is>
          <t xml:space="preserve">372</t>
        </is>
      </c>
      <c r="N45" s="8" t="inlineStr">
        <is>
          <t xml:space="preserve">2022-04-29</t>
        </is>
      </c>
      <c r="O45" s="8" t="inlineStr">
        <is>
          <t xml:space="preserve">6ebdc9f3-6b23-4716-8011-48f00d7e30c8</t>
        </is>
      </c>
      <c r="P45" s="8" t="inlineStr">
        <is>
          <t xml:space="preserve">https://scryfall.com/card/ncc/372/mimic-vat?utm_source=api</t>
        </is>
      </c>
      <c r="Q45" s="8" t="inlineStr">
        <is>
          <t xml:space="preserve">https://cards.scryfall.io/normal/front/d/f/dfa8757b-ef7d-44b8-ae80-45c436e85c1e.jpg?1783923213</t>
        </is>
      </c>
      <c r="R45" s="8" t="inlineStr">
        <is>
          <t xml:space="preserve">Donato Giancola</t>
        </is>
      </c>
      <c r="S45" s="8" t="inlineStr">
        <is>
          <t xml:space="preserve">Nein</t>
        </is>
      </c>
      <c r="T45" s="8" t="inlineStr">
        <is>
          <t xml:space="preserve">Ja</t>
        </is>
      </c>
      <c r="U45" s="8" t="inlineStr">
        <is>
          <t xml:space="preserve">Ja</t>
        </is>
      </c>
    </row>
    <row r="46" ht="78" customHeight="1">
      <c r="A46" s="10" t="inlineStr">
        <is>
          <t xml:space="preserve">Seedborn Muse</t>
        </is>
      </c>
      <c r="B46" s="10" t="inlineStr">
        <is>
          <t xml:space="preserve">{3}{G}{G}</t>
        </is>
      </c>
      <c r="C46" s="10" t="n">
        <v>5</v>
      </c>
      <c r="D46" s="10" t="inlineStr">
        <is>
          <t xml:space="preserve">Creature — Spirit</t>
        </is>
      </c>
      <c r="E46" s="10" t="inlineStr">
        <is>
          <t xml:space="preserve">Kreatur</t>
        </is>
      </c>
      <c r="F46" s="10" t="inlineStr">
        <is>
          <t xml:space="preserve">legal</t>
        </is>
      </c>
      <c r="G46" s="10" t="inlineStr">
        <is>
          <t xml:space="preserve">G</t>
        </is>
      </c>
      <c r="H46" s="10" t="inlineStr">
        <is>
          <t xml:space="preserve">2</t>
        </is>
      </c>
      <c r="I46" s="10" t="inlineStr">
        <is>
          <t xml:space="preserve">4</t>
        </is>
      </c>
      <c r="J46" s="10" t="inlineStr">
        <is>
          <t xml:space="preserve"/>
        </is>
      </c>
      <c r="K46" s="10" t="inlineStr">
        <is>
          <t xml:space="preserve">Untap all permanents you control during each other player's untap step.</t>
        </is>
      </c>
      <c r="L46" s="10" t="inlineStr">
        <is>
          <t xml:space="preserve">TDC</t>
        </is>
      </c>
      <c r="M46" s="10" t="inlineStr">
        <is>
          <t xml:space="preserve">268</t>
        </is>
      </c>
      <c r="N46" s="10" t="inlineStr">
        <is>
          <t xml:space="preserve">2025-04-11</t>
        </is>
      </c>
      <c r="O46" s="10" t="inlineStr">
        <is>
          <t xml:space="preserve">463865bc-087e-477b-9e86-84e77f1ad931</t>
        </is>
      </c>
      <c r="P46" s="10" t="inlineStr">
        <is>
          <t xml:space="preserve">https://scryfall.com/card/tdc/268/seedborn-muse?utm_source=api</t>
        </is>
      </c>
      <c r="Q46" s="10" t="inlineStr">
        <is>
          <t xml:space="preserve">https://cards.scryfall.io/normal/front/7/6/76f58441-5674-4f1e-af9b-94e14ab7e619.jpg?1783907041</t>
        </is>
      </c>
      <c r="R46" s="10" t="inlineStr">
        <is>
          <t xml:space="preserve">Adam Rex</t>
        </is>
      </c>
      <c r="S46" s="10" t="inlineStr">
        <is>
          <t xml:space="preserve">Nein</t>
        </is>
      </c>
      <c r="T46" s="10" t="inlineStr">
        <is>
          <t xml:space="preserve">Ja</t>
        </is>
      </c>
      <c r="U46" s="10" t="inlineStr">
        <is>
          <t xml:space="preserve">Ja</t>
        </is>
      </c>
    </row>
    <row r="47" ht="78" customHeight="1">
      <c r="A47" s="8" t="inlineStr">
        <is>
          <t>Pongify</t>
        </is>
      </c>
      <c r="B47" s="8" t="inlineStr">
        <is>
          <t>{U}</t>
        </is>
      </c>
      <c r="C47" s="8" t="n">
        <v>1</v>
      </c>
      <c r="D47" s="8" t="inlineStr">
        <is>
          <t>Instant</t>
        </is>
      </c>
      <c r="E47" s="8" t="inlineStr">
        <is>
          <t>Spontanzauber</t>
        </is>
      </c>
      <c r="F47" s="8" t="inlineStr">
        <is>
          <t>legal</t>
        </is>
      </c>
      <c r="G47" s="8" t="inlineStr">
        <is>
          <t>U</t>
        </is>
      </c>
      <c r="H47" s="8" t="inlineStr"/>
      <c r="I47" s="8" t="inlineStr"/>
      <c r="J47" s="8" t="inlineStr"/>
      <c r="K47" s="8" t="inlineStr">
        <is>
          <t>Destroy target creature. It can't be regenerated. Its controller creates a 3/3 green Ape creature token.</t>
        </is>
      </c>
      <c r="L47" s="8" t="inlineStr">
        <is>
          <t>TDC</t>
        </is>
      </c>
      <c r="M47" s="8" t="inlineStr">
        <is>
          <t>160</t>
        </is>
      </c>
      <c r="N47" s="8" t="inlineStr">
        <is>
          <t>2025-04-11</t>
        </is>
      </c>
      <c r="O47" s="8" t="inlineStr"/>
      <c r="P47" s="8" t="inlineStr">
        <is>
          <t>https://scryfall.com/card/tdc/160/pongify?utm_source=api</t>
        </is>
      </c>
      <c r="Q47" s="8" t="inlineStr">
        <is>
          <t>https://cards.scryfall.io/normal/front/4/1/4131fa63-5afc-4b63-a4b4-f47b4bced87f.jpg?1783907100</t>
        </is>
      </c>
      <c r="R47" s="8" t="inlineStr">
        <is>
          <t>Heather Hudson</t>
        </is>
      </c>
      <c r="S47" s="8" t="inlineStr">
        <is>
          <t>Nein</t>
        </is>
      </c>
      <c r="T47" s="8" t="inlineStr">
        <is>
          <t>Ja</t>
        </is>
      </c>
      <c r="U47" s="8" t="inlineStr">
        <is>
          <t>Ja</t>
        </is>
      </c>
    </row>
    <row r="48" ht="78" customHeight="1">
      <c r="A48" s="10" t="inlineStr">
        <is>
          <t>Deadly Rollick</t>
        </is>
      </c>
      <c r="B48" s="10" t="inlineStr">
        <is>
          <t>{3}{B}</t>
        </is>
      </c>
      <c r="C48" s="10" t="n">
        <v>4</v>
      </c>
      <c r="D48" s="10" t="inlineStr">
        <is>
          <t>Instant</t>
        </is>
      </c>
      <c r="E48" s="10" t="inlineStr">
        <is>
          <t>Spontanzauber</t>
        </is>
      </c>
      <c r="F48" s="10" t="inlineStr">
        <is>
          <t>legal</t>
        </is>
      </c>
      <c r="G48" s="10" t="inlineStr">
        <is>
          <t>B</t>
        </is>
      </c>
      <c r="H48" s="10" t="inlineStr"/>
      <c r="I48" s="10" t="inlineStr"/>
      <c r="J48" s="10" t="inlineStr"/>
      <c r="K48" s="10" t="inlineStr">
        <is>
          <t>If you control a commander, you may cast this spell without paying its mana cost.
Exile target creature.</t>
        </is>
      </c>
      <c r="L48" s="10" t="inlineStr">
        <is>
          <t>CMM</t>
        </is>
      </c>
      <c r="M48" s="10" t="inlineStr">
        <is>
          <t>147</t>
        </is>
      </c>
      <c r="N48" s="10" t="inlineStr">
        <is>
          <t>2023-08-04</t>
        </is>
      </c>
      <c r="O48" s="10" t="inlineStr"/>
      <c r="P48" s="10" t="inlineStr">
        <is>
          <t>https://scryfall.com/card/cmm/147/deadly-rollick?utm_source=api</t>
        </is>
      </c>
      <c r="Q48" s="10" t="inlineStr">
        <is>
          <t>https://cards.scryfall.io/normal/front/0/e/0e13f735-54fa-42b6-aea4-ced33811d7d4.jpg?1783915679</t>
        </is>
      </c>
      <c r="R48" s="10" t="inlineStr">
        <is>
          <t>Izzy</t>
        </is>
      </c>
      <c r="S48" s="10" t="inlineStr">
        <is>
          <t>Nein</t>
        </is>
      </c>
      <c r="T48" s="10" t="inlineStr">
        <is>
          <t>Ja</t>
        </is>
      </c>
      <c r="U48" s="10" t="inlineStr">
        <is>
          <t>Ja</t>
        </is>
      </c>
    </row>
    <row r="49" ht="78" customHeight="1">
      <c r="A49" s="8" t="inlineStr">
        <is>
          <t>Wood Elves</t>
        </is>
      </c>
      <c r="B49" s="8" t="inlineStr">
        <is>
          <t>{2}{G}</t>
        </is>
      </c>
      <c r="C49" s="8" t="n">
        <v>3</v>
      </c>
      <c r="D49" s="8" t="inlineStr">
        <is>
          <t>Creature — Elf Scout</t>
        </is>
      </c>
      <c r="E49" s="8" t="inlineStr">
        <is>
          <t>Kreatur</t>
        </is>
      </c>
      <c r="F49" s="8" t="inlineStr">
        <is>
          <t>legal</t>
        </is>
      </c>
      <c r="G49" s="8" t="inlineStr">
        <is>
          <t>G</t>
        </is>
      </c>
      <c r="H49" s="8" t="inlineStr">
        <is>
          <t>1</t>
        </is>
      </c>
      <c r="I49" s="8" t="inlineStr">
        <is>
          <t>1</t>
        </is>
      </c>
      <c r="J49" s="8" t="inlineStr"/>
      <c r="K49" s="8" t="inlineStr">
        <is>
          <t>When this creature enters, search your library for a Forest card, put that card onto the battlefield, then shuffle.</t>
        </is>
      </c>
      <c r="L49" s="8" t="inlineStr">
        <is>
          <t>HOB</t>
        </is>
      </c>
      <c r="M49" s="8" t="inlineStr">
        <is>
          <t>142</t>
        </is>
      </c>
      <c r="N49" s="8" t="inlineStr">
        <is>
          <t>2026-08-14</t>
        </is>
      </c>
      <c r="O49" s="8" t="inlineStr"/>
      <c r="P49" s="8" t="inlineStr">
        <is>
          <t>https://scryfall.com/card/hob/142/wood-elves?utm_source=api</t>
        </is>
      </c>
      <c r="Q49" s="8" t="inlineStr">
        <is>
          <t>https://cards.scryfall.io/normal/front/2/4/2476e42b-b209-4207-8ed9-cb668f89b218.jpg?1783902784</t>
        </is>
      </c>
      <c r="R49" s="8" t="inlineStr">
        <is>
          <t>Andreia Ugrai</t>
        </is>
      </c>
      <c r="S49" s="8" t="inlineStr">
        <is>
          <t>Nein</t>
        </is>
      </c>
      <c r="T49" s="8" t="inlineStr">
        <is>
          <t>Ja</t>
        </is>
      </c>
      <c r="U49" s="8" t="inlineStr">
        <is>
          <t>Ja</t>
        </is>
      </c>
    </row>
    <row r="50" ht="78" customHeight="1">
      <c r="A50" s="10" t="inlineStr">
        <is>
          <t>Kenrith's Transformation</t>
        </is>
      </c>
      <c r="B50" s="10" t="inlineStr">
        <is>
          <t>{1}{G}</t>
        </is>
      </c>
      <c r="C50" s="10" t="n">
        <v>2</v>
      </c>
      <c r="D50" s="10" t="inlineStr">
        <is>
          <t>Enchantment — Aura</t>
        </is>
      </c>
      <c r="E50" s="10" t="inlineStr">
        <is>
          <t>Verzauberung</t>
        </is>
      </c>
      <c r="F50" s="10" t="inlineStr">
        <is>
          <t>legal</t>
        </is>
      </c>
      <c r="G50" s="10" t="inlineStr">
        <is>
          <t>G</t>
        </is>
      </c>
      <c r="H50" s="10" t="inlineStr"/>
      <c r="I50" s="10" t="inlineStr"/>
      <c r="J50" s="10" t="inlineStr"/>
      <c r="K50" s="10" t="inlineStr">
        <is>
          <t>Enchant creature
When this Aura enters, draw a card.
Enchanted creature loses all abilities and is a green Elk creature with base power and toughness 3/3. (It loses all other card types and creature types.)</t>
        </is>
      </c>
      <c r="L50" s="10" t="inlineStr">
        <is>
          <t>AFC</t>
        </is>
      </c>
      <c r="M50" s="10" t="inlineStr">
        <is>
          <t>162</t>
        </is>
      </c>
      <c r="N50" s="10" t="inlineStr">
        <is>
          <t>2021-07-23</t>
        </is>
      </c>
      <c r="O50" s="10" t="inlineStr"/>
      <c r="P50" s="10" t="inlineStr">
        <is>
          <t>https://scryfall.com/card/afc/162/kenriths-transformation?utm_source=api</t>
        </is>
      </c>
      <c r="Q50" s="10" t="inlineStr">
        <is>
          <t>https://cards.scryfall.io/normal/front/4/4/44d60a41-3f5e-4559-b18c-22c0fe15235e.jpg?1783926190</t>
        </is>
      </c>
      <c r="R50" s="10" t="inlineStr">
        <is>
          <t>Kimonas Theodossiou</t>
        </is>
      </c>
      <c r="S50" s="10" t="inlineStr">
        <is>
          <t>Nein</t>
        </is>
      </c>
      <c r="T50" s="10" t="inlineStr">
        <is>
          <t>Ja</t>
        </is>
      </c>
      <c r="U50" s="10" t="inlineStr">
        <is>
          <t>Ja</t>
        </is>
      </c>
    </row>
    <row r="51" ht="78" customHeight="1">
      <c r="A51" s="8" t="inlineStr">
        <is>
          <t>Sol Ring</t>
        </is>
      </c>
      <c r="B51" s="8" t="inlineStr">
        <is>
          <t>{1}</t>
        </is>
      </c>
      <c r="C51" s="8" t="n">
        <v>1</v>
      </c>
      <c r="D51" s="8" t="inlineStr">
        <is>
          <t>Artifact</t>
        </is>
      </c>
      <c r="E51" s="8" t="inlineStr">
        <is>
          <t>Artefakt</t>
        </is>
      </c>
      <c r="F51" s="8" t="inlineStr">
        <is>
          <t>legal</t>
        </is>
      </c>
      <c r="G51" s="8" t="inlineStr">
        <is>
          <t>—</t>
        </is>
      </c>
      <c r="H51" s="8" t="inlineStr"/>
      <c r="I51" s="8" t="inlineStr"/>
      <c r="J51" s="8" t="inlineStr"/>
      <c r="K51" s="8" t="inlineStr">
        <is>
          <t>{T}: Add {C}{C}.</t>
        </is>
      </c>
      <c r="L51" s="8" t="inlineStr">
        <is>
          <t>MSC</t>
        </is>
      </c>
      <c r="M51" s="8" t="inlineStr">
        <is>
          <t>211</t>
        </is>
      </c>
      <c r="N51" s="8" t="inlineStr">
        <is>
          <t>2026-06-26</t>
        </is>
      </c>
      <c r="O51" s="8" t="inlineStr"/>
      <c r="P51" s="8" t="inlineStr">
        <is>
          <t>https://scryfall.com/card/msc/211/sol-ring?utm_source=api</t>
        </is>
      </c>
      <c r="Q51" s="8" t="inlineStr">
        <is>
          <t>https://cards.scryfall.io/normal/front/9/1/91fdb56b-54d5-4272-8319-505ff987fe9b.jpg?1783903215</t>
        </is>
      </c>
      <c r="R51" s="8" t="inlineStr">
        <is>
          <t>Myles Wohl</t>
        </is>
      </c>
      <c r="S51" s="8" t="inlineStr">
        <is>
          <t>Nein</t>
        </is>
      </c>
      <c r="T51" s="8" t="inlineStr">
        <is>
          <t>Ja</t>
        </is>
      </c>
      <c r="U51" s="8" t="inlineStr">
        <is>
          <t>Ja</t>
        </is>
      </c>
    </row>
    <row r="52" ht="78" customHeight="1">
      <c r="A52" s="10" t="inlineStr">
        <is>
          <t>Heroic Intervention</t>
        </is>
      </c>
      <c r="B52" s="10" t="inlineStr">
        <is>
          <t>{1}{G}</t>
        </is>
      </c>
      <c r="C52" s="10" t="n">
        <v>2</v>
      </c>
      <c r="D52" s="10" t="inlineStr">
        <is>
          <t>Instant</t>
        </is>
      </c>
      <c r="E52" s="10" t="inlineStr">
        <is>
          <t>Spontanzauber</t>
        </is>
      </c>
      <c r="F52" s="10" t="inlineStr">
        <is>
          <t>legal</t>
        </is>
      </c>
      <c r="G52" s="10" t="inlineStr">
        <is>
          <t>G</t>
        </is>
      </c>
      <c r="H52" s="10" t="inlineStr"/>
      <c r="I52" s="10" t="inlineStr"/>
      <c r="J52" s="10" t="inlineStr"/>
      <c r="K52" s="10" t="inlineStr">
        <is>
          <t>Permanents you control gain hexproof and indestructible until end of turn.</t>
        </is>
      </c>
      <c r="L52" s="10" t="inlineStr">
        <is>
          <t>CMM</t>
        </is>
      </c>
      <c r="M52" s="10" t="inlineStr">
        <is>
          <t>295</t>
        </is>
      </c>
      <c r="N52" s="10" t="inlineStr">
        <is>
          <t>2023-08-04</t>
        </is>
      </c>
      <c r="O52" s="10" t="inlineStr"/>
      <c r="P52" s="10" t="inlineStr">
        <is>
          <t>https://scryfall.com/card/cmm/295/heroic-intervention?utm_source=api</t>
        </is>
      </c>
      <c r="Q52" s="10" t="inlineStr">
        <is>
          <t>https://cards.scryfall.io/normal/front/e/3/e32c67d1-187f-40df-b3b3-6036f5c92834.jpg?1783915629</t>
        </is>
      </c>
      <c r="R52" s="10" t="inlineStr">
        <is>
          <t>James Ryman</t>
        </is>
      </c>
      <c r="S52" s="10" t="inlineStr">
        <is>
          <t>Nein</t>
        </is>
      </c>
      <c r="T52" s="10" t="inlineStr">
        <is>
          <t>Ja</t>
        </is>
      </c>
      <c r="U52" s="10" t="inlineStr">
        <is>
          <t>Ja</t>
        </is>
      </c>
    </row>
    <row r="53" ht="78" customHeight="1">
      <c r="A53" s="8" t="inlineStr">
        <is>
          <t>Delina, Wild Mage</t>
        </is>
      </c>
      <c r="B53" s="8" t="inlineStr">
        <is>
          <t>{3}{R}</t>
        </is>
      </c>
      <c r="C53" s="8" t="n">
        <v>4</v>
      </c>
      <c r="D53" s="8" t="inlineStr">
        <is>
          <t>Legendary Creature — Elf Shaman</t>
        </is>
      </c>
      <c r="E53" s="8" t="inlineStr">
        <is>
          <t>Kreatur</t>
        </is>
      </c>
      <c r="F53" s="8" t="inlineStr">
        <is>
          <t>legal</t>
        </is>
      </c>
      <c r="G53" s="8" t="inlineStr">
        <is>
          <t>R</t>
        </is>
      </c>
      <c r="H53" s="8" t="inlineStr">
        <is>
          <t>3</t>
        </is>
      </c>
      <c r="I53" s="8" t="inlineStr">
        <is>
          <t>2</t>
        </is>
      </c>
      <c r="J53" s="8" t="inlineStr"/>
      <c r="K53" s="8" t="inlineStr">
        <is>
          <t>Whenever Delina attacks, choose target creature you control, then roll a d20.
1—14 | Create a tapped and attacking token that's a copy of that creature, except it's not legendary and it has "At end of combat, exile this token."
15—20 | Create one of those tokens. You may roll again.</t>
        </is>
      </c>
      <c r="L53" s="8" t="inlineStr">
        <is>
          <t>AFR</t>
        </is>
      </c>
      <c r="M53" s="8" t="inlineStr">
        <is>
          <t>138</t>
        </is>
      </c>
      <c r="N53" s="8" t="inlineStr">
        <is>
          <t>2021-07-23</t>
        </is>
      </c>
      <c r="O53" s="8" t="inlineStr"/>
      <c r="P53" s="8" t="inlineStr">
        <is>
          <t>https://scryfall.com/card/afr/138/delina-wild-mage?utm_source=api</t>
        </is>
      </c>
      <c r="Q53" s="8" t="inlineStr">
        <is>
          <t>https://cards.scryfall.io/normal/front/e/8/e87459aa-af8f-4bd2-a310-151353083a2e.jpg?1783926480</t>
        </is>
      </c>
      <c r="R53" s="8" t="inlineStr">
        <is>
          <t>Wisnu Tan</t>
        </is>
      </c>
      <c r="S53" s="8" t="inlineStr">
        <is>
          <t>Nein</t>
        </is>
      </c>
      <c r="T53" s="8" t="inlineStr">
        <is>
          <t>Ja</t>
        </is>
      </c>
      <c r="U53" s="8" t="inlineStr">
        <is>
          <t>Ja</t>
        </is>
      </c>
    </row>
    <row r="54" ht="78" customHeight="1">
      <c r="A54" s="10" t="inlineStr">
        <is>
          <t>Bake into a Pie</t>
        </is>
      </c>
      <c r="B54" s="10" t="inlineStr">
        <is>
          <t>{2}{B}{B}</t>
        </is>
      </c>
      <c r="C54" s="10" t="n">
        <v>4</v>
      </c>
      <c r="D54" s="10" t="inlineStr">
        <is>
          <t>Instant</t>
        </is>
      </c>
      <c r="E54" s="10" t="inlineStr">
        <is>
          <t>Spontanzauber</t>
        </is>
      </c>
      <c r="F54" s="10" t="inlineStr">
        <is>
          <t>legal</t>
        </is>
      </c>
      <c r="G54" s="10" t="inlineStr">
        <is>
          <t>B</t>
        </is>
      </c>
      <c r="H54" s="10" t="inlineStr"/>
      <c r="I54" s="10" t="inlineStr"/>
      <c r="J54" s="10" t="inlineStr"/>
      <c r="K54" s="10" t="inlineStr">
        <is>
          <t>Destroy target creature. Create a Food token. (It's an artifact with "{2}, {T}, Sacrifice this token: You gain 3 life.")</t>
        </is>
      </c>
      <c r="L54" s="10" t="inlineStr">
        <is>
          <t>FDN</t>
        </is>
      </c>
      <c r="M54" s="10" t="inlineStr">
        <is>
          <t>169</t>
        </is>
      </c>
      <c r="N54" s="10" t="inlineStr">
        <is>
          <t>2024-11-15</t>
        </is>
      </c>
      <c r="O54" s="10" t="inlineStr"/>
      <c r="P54" s="10" t="inlineStr">
        <is>
          <t>https://scryfall.com/card/fdn/169/bake-into-a-pie?utm_source=api</t>
        </is>
      </c>
      <c r="Q54" s="10" t="inlineStr">
        <is>
          <t>https://cards.scryfall.io/normal/front/2/a/2ab0e660-86a3-4b92-82fa-77dcb5db947d.jpg?1783909076</t>
        </is>
      </c>
      <c r="R54" s="10" t="inlineStr">
        <is>
          <t>Zoltan Boros</t>
        </is>
      </c>
      <c r="S54" s="10" t="inlineStr">
        <is>
          <t>Nein</t>
        </is>
      </c>
      <c r="T54" s="10" t="inlineStr">
        <is>
          <t>Ja</t>
        </is>
      </c>
      <c r="U54" s="10" t="inlineStr">
        <is>
          <t>Ja</t>
        </is>
      </c>
    </row>
    <row r="55" ht="78" customHeight="1">
      <c r="A55" s="8" t="inlineStr">
        <is>
          <t>Sakura-Tribe Elder</t>
        </is>
      </c>
      <c r="B55" s="8" t="inlineStr">
        <is>
          <t>{1}{G}</t>
        </is>
      </c>
      <c r="C55" s="8" t="n">
        <v>2</v>
      </c>
      <c r="D55" s="8" t="inlineStr">
        <is>
          <t>Creature — Snake Shaman</t>
        </is>
      </c>
      <c r="E55" s="8" t="inlineStr">
        <is>
          <t>Kreatur</t>
        </is>
      </c>
      <c r="F55" s="8" t="inlineStr">
        <is>
          <t>legal</t>
        </is>
      </c>
      <c r="G55" s="8" t="inlineStr">
        <is>
          <t>G</t>
        </is>
      </c>
      <c r="H55" s="8" t="inlineStr">
        <is>
          <t>1</t>
        </is>
      </c>
      <c r="I55" s="8" t="inlineStr">
        <is>
          <t>1</t>
        </is>
      </c>
      <c r="J55" s="8" t="inlineStr"/>
      <c r="K55" s="8" t="inlineStr">
        <is>
          <t>Sacrifice this creature: Search your library for a basic land card, put that card onto the battlefield tapped, then shuffle.</t>
        </is>
      </c>
      <c r="L55" s="8" t="inlineStr">
        <is>
          <t>SOC</t>
        </is>
      </c>
      <c r="M55" s="8" t="inlineStr">
        <is>
          <t>285</t>
        </is>
      </c>
      <c r="N55" s="8" t="inlineStr">
        <is>
          <t>2026-04-24</t>
        </is>
      </c>
      <c r="O55" s="8" t="inlineStr"/>
      <c r="P55" s="8" t="inlineStr">
        <is>
          <t>https://scryfall.com/card/soc/285/sakura-tribe-elder?utm_source=api</t>
        </is>
      </c>
      <c r="Q55" s="8" t="inlineStr">
        <is>
          <t>https://cards.scryfall.io/normal/front/7/a/7a8b1c49-8594-426d-b585-41140235bb0e.jpg?1783903761</t>
        </is>
      </c>
      <c r="R55" s="8" t="inlineStr">
        <is>
          <t>Anastasia Ovchinnikova</t>
        </is>
      </c>
      <c r="S55" s="8" t="inlineStr">
        <is>
          <t>Nein</t>
        </is>
      </c>
      <c r="T55" s="8" t="inlineStr">
        <is>
          <t>Ja</t>
        </is>
      </c>
      <c r="U55" s="8" t="inlineStr">
        <is>
          <t>Ja</t>
        </is>
      </c>
    </row>
    <row r="56" ht="78" customHeight="1">
      <c r="A56" s="10" t="inlineStr">
        <is>
          <t>The Reaver Cleaver</t>
        </is>
      </c>
      <c r="B56" s="10" t="inlineStr">
        <is>
          <t>{2}{R}</t>
        </is>
      </c>
      <c r="C56" s="10" t="n">
        <v>3</v>
      </c>
      <c r="D56" s="10" t="inlineStr">
        <is>
          <t>Legendary Artifact — Equipment</t>
        </is>
      </c>
      <c r="E56" s="10" t="inlineStr">
        <is>
          <t>Artefakt</t>
        </is>
      </c>
      <c r="F56" s="10" t="inlineStr">
        <is>
          <t>legal</t>
        </is>
      </c>
      <c r="G56" s="10" t="inlineStr">
        <is>
          <t>R</t>
        </is>
      </c>
      <c r="H56" s="10" t="inlineStr"/>
      <c r="I56" s="10" t="inlineStr"/>
      <c r="J56" s="10" t="inlineStr"/>
      <c r="K56" s="10" t="inlineStr">
        <is>
          <t>Equipped creature gets +1/+1 and has trample and "Whenever this creature deals combat damage to a player or planeswalker, create that many Treasure tokens."
Equip {3}</t>
        </is>
      </c>
      <c r="L56" s="10" t="inlineStr">
        <is>
          <t>DMC</t>
        </is>
      </c>
      <c r="M56" s="10" t="inlineStr">
        <is>
          <t>8</t>
        </is>
      </c>
      <c r="N56" s="10" t="inlineStr">
        <is>
          <t>2022-09-09</t>
        </is>
      </c>
      <c r="O56" s="10" t="inlineStr"/>
      <c r="P56" s="10" t="inlineStr">
        <is>
          <t>https://scryfall.com/card/dmc/8/the-reaver-cleaver?utm_source=api</t>
        </is>
      </c>
      <c r="Q56" s="10" t="inlineStr">
        <is>
          <t>https://cards.scryfall.io/normal/front/5/b/5bcd1591-b5b9-49fc-9f2a-45f31ed1871e.jpg?1783921476</t>
        </is>
      </c>
      <c r="R56" s="10" t="inlineStr">
        <is>
          <t>Yigit Koroglu</t>
        </is>
      </c>
      <c r="S56" s="10" t="inlineStr">
        <is>
          <t>Nein</t>
        </is>
      </c>
      <c r="T56" s="10" t="inlineStr">
        <is>
          <t>Ja</t>
        </is>
      </c>
      <c r="U56" s="10" t="inlineStr">
        <is>
          <t>Ja</t>
        </is>
      </c>
    </row>
    <row r="57" ht="78" customHeight="1">
      <c r="A57" s="8" t="inlineStr">
        <is>
          <t>Return of the Wildspeaker</t>
        </is>
      </c>
      <c r="B57" s="8" t="inlineStr">
        <is>
          <t>{4}{G}</t>
        </is>
      </c>
      <c r="C57" s="8" t="n">
        <v>5</v>
      </c>
      <c r="D57" s="8" t="inlineStr">
        <is>
          <t>Instant</t>
        </is>
      </c>
      <c r="E57" s="8" t="inlineStr">
        <is>
          <t>Spontanzauber</t>
        </is>
      </c>
      <c r="F57" s="8" t="inlineStr">
        <is>
          <t>legal</t>
        </is>
      </c>
      <c r="G57" s="8" t="inlineStr">
        <is>
          <t>G</t>
        </is>
      </c>
      <c r="H57" s="8" t="inlineStr"/>
      <c r="I57" s="8" t="inlineStr"/>
      <c r="J57" s="8" t="inlineStr"/>
      <c r="K57" s="8" t="inlineStr">
        <is>
          <t>Choose one —
• Draw cards equal to the greatest power among non-Human creatures you control.
• Non-Human creatures you control get +3/+3 until end of turn.</t>
        </is>
      </c>
      <c r="L57" s="8" t="inlineStr">
        <is>
          <t>ECC</t>
        </is>
      </c>
      <c r="M57" s="8" t="inlineStr">
        <is>
          <t>115</t>
        </is>
      </c>
      <c r="N57" s="8" t="inlineStr">
        <is>
          <t>2026-01-23</t>
        </is>
      </c>
      <c r="O57" s="8" t="inlineStr"/>
      <c r="P57" s="8" t="inlineStr">
        <is>
          <t>https://scryfall.com/card/ecc/115/return-of-the-wildspeaker?utm_source=api</t>
        </is>
      </c>
      <c r="Q57" s="8" t="inlineStr">
        <is>
          <t>https://cards.scryfall.io/normal/front/2/f/2fa1dac5-51ba-403e-b48b-d2c0d23a8146.jpg?1783904544</t>
        </is>
      </c>
      <c r="R57" s="8" t="inlineStr">
        <is>
          <t>Chris Rallis</t>
        </is>
      </c>
      <c r="S57" s="8" t="inlineStr">
        <is>
          <t>Nein</t>
        </is>
      </c>
      <c r="T57" s="8" t="inlineStr">
        <is>
          <t>Ja</t>
        </is>
      </c>
      <c r="U57" s="8" t="inlineStr">
        <is>
          <t>Ja</t>
        </is>
      </c>
    </row>
    <row r="58" ht="78" customHeight="1">
      <c r="A58" s="10" t="inlineStr">
        <is>
          <t>Condemn</t>
        </is>
      </c>
      <c r="B58" s="10" t="inlineStr">
        <is>
          <t>{W}</t>
        </is>
      </c>
      <c r="C58" s="10" t="n">
        <v>1</v>
      </c>
      <c r="D58" s="10" t="inlineStr">
        <is>
          <t>Instant</t>
        </is>
      </c>
      <c r="E58" s="10" t="inlineStr">
        <is>
          <t>Spontanzauber</t>
        </is>
      </c>
      <c r="F58" s="10" t="inlineStr">
        <is>
          <t>legal</t>
        </is>
      </c>
      <c r="G58" s="10" t="inlineStr">
        <is>
          <t>W</t>
        </is>
      </c>
      <c r="H58" s="10" t="inlineStr"/>
      <c r="I58" s="10" t="inlineStr"/>
      <c r="J58" s="10" t="inlineStr"/>
      <c r="K58" s="10" t="inlineStr">
        <is>
          <t>Put target attacking creature on the bottom of its owner's library. Its controller gains life equal to its toughness.</t>
        </is>
      </c>
      <c r="L58" s="10" t="inlineStr">
        <is>
          <t>RVR</t>
        </is>
      </c>
      <c r="M58" s="10" t="inlineStr">
        <is>
          <t>14</t>
        </is>
      </c>
      <c r="N58" s="10" t="inlineStr">
        <is>
          <t>2024-01-12</t>
        </is>
      </c>
      <c r="O58" s="10" t="inlineStr"/>
      <c r="P58" s="10" t="inlineStr">
        <is>
          <t>https://scryfall.com/card/rvr/14/condemn?utm_source=api</t>
        </is>
      </c>
      <c r="Q58" s="10" t="inlineStr">
        <is>
          <t>https://cards.scryfall.io/normal/front/0/c/0c93201b-7664-4bfd-a462-f1c684ebedf6.jpg?1783913348</t>
        </is>
      </c>
      <c r="R58" s="10" t="inlineStr">
        <is>
          <t>Daren Bader</t>
        </is>
      </c>
      <c r="S58" s="10" t="inlineStr">
        <is>
          <t>Nein</t>
        </is>
      </c>
      <c r="T58" s="10" t="inlineStr">
        <is>
          <t>Ja</t>
        </is>
      </c>
      <c r="U58" s="10" t="inlineStr">
        <is>
          <t>Ja</t>
        </is>
      </c>
    </row>
    <row r="59" ht="78" customHeight="1">
      <c r="A59" s="8" t="inlineStr">
        <is>
          <t>Fierce Guardianship</t>
        </is>
      </c>
      <c r="B59" s="8" t="inlineStr">
        <is>
          <t>{2}{U}</t>
        </is>
      </c>
      <c r="C59" s="8" t="n">
        <v>3</v>
      </c>
      <c r="D59" s="8" t="inlineStr">
        <is>
          <t>Instant</t>
        </is>
      </c>
      <c r="E59" s="8" t="inlineStr">
        <is>
          <t>Spontanzauber</t>
        </is>
      </c>
      <c r="F59" s="8" t="inlineStr">
        <is>
          <t>legal</t>
        </is>
      </c>
      <c r="G59" s="8" t="inlineStr">
        <is>
          <t>U</t>
        </is>
      </c>
      <c r="H59" s="8" t="inlineStr"/>
      <c r="I59" s="8" t="inlineStr"/>
      <c r="J59" s="8" t="inlineStr"/>
      <c r="K59" s="8" t="inlineStr">
        <is>
          <t>If you control a commander, you may cast this spell without paying its mana cost.
Counter target noncreature spell.</t>
        </is>
      </c>
      <c r="L59" s="8" t="inlineStr">
        <is>
          <t>CMM</t>
        </is>
      </c>
      <c r="M59" s="8" t="inlineStr">
        <is>
          <t>94</t>
        </is>
      </c>
      <c r="N59" s="8" t="inlineStr">
        <is>
          <t>2023-08-04</t>
        </is>
      </c>
      <c r="O59" s="8" t="inlineStr"/>
      <c r="P59" s="8" t="inlineStr">
        <is>
          <t>https://scryfall.com/card/cmm/94/fierce-guardianship?utm_source=api</t>
        </is>
      </c>
      <c r="Q59" s="8" t="inlineStr">
        <is>
          <t>https://cards.scryfall.io/normal/front/f/7/f7f3dd95-bd14-4e0f-a388-444f9cf1b0dc.jpg?1783915698</t>
        </is>
      </c>
      <c r="R59" s="8" t="inlineStr">
        <is>
          <t>Randy Vargas</t>
        </is>
      </c>
      <c r="S59" s="8" t="inlineStr">
        <is>
          <t>Nein</t>
        </is>
      </c>
      <c r="T59" s="8" t="inlineStr">
        <is>
          <t>Ja</t>
        </is>
      </c>
      <c r="U59" s="8" t="inlineStr">
        <is>
          <t>Ja</t>
        </is>
      </c>
    </row>
    <row r="60" ht="78" customHeight="1">
      <c r="A60" s="10" t="inlineStr">
        <is>
          <t>Dauthi Voidwalker</t>
        </is>
      </c>
      <c r="B60" s="10" t="inlineStr">
        <is>
          <t>{B}{B}</t>
        </is>
      </c>
      <c r="C60" s="10" t="n">
        <v>2</v>
      </c>
      <c r="D60" s="10" t="inlineStr">
        <is>
          <t>Creature — Dauthi Rogue</t>
        </is>
      </c>
      <c r="E60" s="10" t="inlineStr">
        <is>
          <t>Kreatur</t>
        </is>
      </c>
      <c r="F60" s="10" t="inlineStr">
        <is>
          <t>legal</t>
        </is>
      </c>
      <c r="G60" s="10" t="inlineStr">
        <is>
          <t>B</t>
        </is>
      </c>
      <c r="H60" s="10" t="inlineStr">
        <is>
          <t>3</t>
        </is>
      </c>
      <c r="I60" s="10" t="inlineStr">
        <is>
          <t>2</t>
        </is>
      </c>
      <c r="J60" s="10" t="inlineStr"/>
      <c r="K60" s="10" t="inlineStr">
        <is>
          <t>Shadow (This creature can block or be blocked by only creatures with shadow.)
If a card would be put into an opponent's graveyard from anywhere, instead exile it with a void counter on it.
{T}, Sacrifice this creature: Choose an exiled card an opponent owns with a void counter on it. You may play it this turn without paying its mana cost.</t>
        </is>
      </c>
      <c r="L60" s="10" t="inlineStr">
        <is>
          <t>TDC</t>
        </is>
      </c>
      <c r="M60" s="10" t="inlineStr">
        <is>
          <t>176</t>
        </is>
      </c>
      <c r="N60" s="10" t="inlineStr">
        <is>
          <t>2025-04-11</t>
        </is>
      </c>
      <c r="O60" s="10" t="inlineStr"/>
      <c r="P60" s="10" t="inlineStr">
        <is>
          <t>https://scryfall.com/card/tdc/176/dauthi-voidwalker?utm_source=api</t>
        </is>
      </c>
      <c r="Q60" s="10" t="inlineStr">
        <is>
          <t>https://cards.scryfall.io/normal/front/3/5/3573b9a2-7911-475c-8ae7-25bd0dbb7159.jpg?1783907090</t>
        </is>
      </c>
      <c r="R60" s="10" t="inlineStr">
        <is>
          <t>Sidharth Chaturvedi</t>
        </is>
      </c>
      <c r="S60" s="10" t="inlineStr">
        <is>
          <t>Nein</t>
        </is>
      </c>
      <c r="T60" s="10" t="inlineStr">
        <is>
          <t>Ja</t>
        </is>
      </c>
      <c r="U60" s="10" t="inlineStr">
        <is>
          <t>Ja</t>
        </is>
      </c>
    </row>
    <row r="61" ht="78" customHeight="1">
      <c r="A61" s="8" t="inlineStr">
        <is>
          <t>Arcane Signet</t>
        </is>
      </c>
      <c r="B61" s="8" t="inlineStr">
        <is>
          <t>{2}</t>
        </is>
      </c>
      <c r="C61" s="8" t="n">
        <v>2</v>
      </c>
      <c r="D61" s="8" t="inlineStr">
        <is>
          <t>Artifact</t>
        </is>
      </c>
      <c r="E61" s="8" t="inlineStr">
        <is>
          <t>Artefakt</t>
        </is>
      </c>
      <c r="F61" s="8" t="inlineStr">
        <is>
          <t>legal</t>
        </is>
      </c>
      <c r="G61" s="8" t="inlineStr">
        <is>
          <t>—</t>
        </is>
      </c>
      <c r="H61" s="8" t="inlineStr"/>
      <c r="I61" s="8" t="inlineStr"/>
      <c r="J61" s="8" t="inlineStr"/>
      <c r="K61" s="8" t="inlineStr">
        <is>
          <t>{T}: Add one mana of any color in your commander's color identity.</t>
        </is>
      </c>
      <c r="L61" s="8" t="inlineStr">
        <is>
          <t xml:space="preserve">ELD</t>
        </is>
      </c>
      <c r="M61" s="8" t="inlineStr">
        <is>
          <t xml:space="preserve">331</t>
        </is>
      </c>
      <c r="N61" s="8" t="inlineStr">
        <is>
          <t xml:space="preserve">2019-10-04</t>
        </is>
      </c>
      <c r="O61" s="8" t="inlineStr"/>
      <c r="P61" s="8" t="inlineStr">
        <is>
          <t xml:space="preserve">https://scryfall.com/card/eld/331/arcane-signet?utm_source=api</t>
        </is>
      </c>
      <c r="Q61" s="8" t="inlineStr">
        <is>
          <t xml:space="preserve">https://cards.scryfall.io/normal/front/8/4/84128e98-87d6-4c2f-909b-9435a7833e63.jpg?1783932545</t>
        </is>
      </c>
      <c r="R61" s="8" t="inlineStr">
        <is>
          <t xml:space="preserve">Dan Murayama Scott</t>
        </is>
      </c>
      <c r="S61" s="8" t="inlineStr">
        <is>
          <t>Nein</t>
        </is>
      </c>
      <c r="T61" s="8" t="inlineStr">
        <is>
          <t>Ja</t>
        </is>
      </c>
      <c r="U61" s="8" t="inlineStr">
        <is>
          <t>Ja</t>
        </is>
      </c>
    </row>
    <row r="62" ht="78" customHeight="1">
      <c r="A62" s="10" t="inlineStr">
        <is>
          <t xml:space="preserve">Wayfarer's Bauble</t>
        </is>
      </c>
      <c r="B62" s="10" t="inlineStr">
        <is>
          <t xml:space="preserve">{1}</t>
        </is>
      </c>
      <c r="C62" s="10" t="n">
        <v>1</v>
      </c>
      <c r="D62" s="10" t="inlineStr">
        <is>
          <t xml:space="preserve">Artifact</t>
        </is>
      </c>
      <c r="E62" s="10" t="inlineStr">
        <is>
          <t xml:space="preserve">Artefakt</t>
        </is>
      </c>
      <c r="F62" s="10" t="inlineStr">
        <is>
          <t xml:space="preserve">legal</t>
        </is>
      </c>
      <c r="G62" s="10" t="inlineStr">
        <is>
          <t xml:space="preserve">—</t>
        </is>
      </c>
      <c r="H62" s="10" t="inlineStr">
        <is>
          <t xml:space="preserve"/>
        </is>
      </c>
      <c r="I62" s="10" t="inlineStr">
        <is>
          <t xml:space="preserve"/>
        </is>
      </c>
      <c r="J62" s="10" t="inlineStr">
        <is>
          <t xml:space="preserve"/>
        </is>
      </c>
      <c r="K62" s="10" t="inlineStr">
        <is>
          <t xml:space="preserve">{2}, {T}, Sacrifice this artifact: Search your library for a basic land card, put that card onto the battlefield tapped, then shuffle.</t>
        </is>
      </c>
      <c r="L62" s="10" t="inlineStr">
        <is>
          <t xml:space="preserve">HOC</t>
        </is>
      </c>
      <c r="M62" s="10" t="inlineStr">
        <is>
          <t xml:space="preserve">211</t>
        </is>
      </c>
      <c r="N62" s="10" t="inlineStr">
        <is>
          <t xml:space="preserve">2026-08-14</t>
        </is>
      </c>
      <c r="O62" s="10" t="inlineStr">
        <is>
          <t xml:space="preserve">31f15274-301b-47c5-ba19-0ced04520878</t>
        </is>
      </c>
      <c r="P62" s="10" t="inlineStr">
        <is>
          <t xml:space="preserve">https://scryfall.com/card/hoc/211/wayfarers-bauble?utm_source=api</t>
        </is>
      </c>
      <c r="Q62" s="10" t="inlineStr">
        <is>
          <t xml:space="preserve">https://cards.scryfall.io/normal/front/b/2/b279f268-c37e-4a2d-8195-74f4881226fc.jpg?1785497631</t>
        </is>
      </c>
      <c r="R62" s="10" t="inlineStr">
        <is>
          <t xml:space="preserve">JB Casacop</t>
        </is>
      </c>
      <c r="S62" s="10" t="inlineStr">
        <is>
          <t xml:space="preserve">Nein</t>
        </is>
      </c>
      <c r="T62" s="10" t="inlineStr">
        <is>
          <t xml:space="preserve">Ja</t>
        </is>
      </c>
      <c r="U62" s="10" t="inlineStr">
        <is>
          <t xml:space="preserve">Ja</t>
        </is>
      </c>
    </row>
    <row r="63" ht="78" customHeight="1">
      <c r="A63" s="8" t="inlineStr">
        <is>
          <t>Skullclamp</t>
        </is>
      </c>
      <c r="B63" s="8" t="inlineStr">
        <is>
          <t>{1}</t>
        </is>
      </c>
      <c r="C63" s="8" t="n">
        <v>1</v>
      </c>
      <c r="D63" s="8" t="inlineStr">
        <is>
          <t>Artifact — Equipment</t>
        </is>
      </c>
      <c r="E63" s="8" t="inlineStr">
        <is>
          <t>Artefakt</t>
        </is>
      </c>
      <c r="F63" s="8" t="inlineStr">
        <is>
          <t>legal</t>
        </is>
      </c>
      <c r="G63" s="8" t="inlineStr">
        <is>
          <t>—</t>
        </is>
      </c>
      <c r="H63" s="8" t="inlineStr"/>
      <c r="I63" s="8" t="inlineStr"/>
      <c r="J63" s="8" t="inlineStr"/>
      <c r="K63" s="8" t="inlineStr">
        <is>
          <t>Equipped creature gets +1/-1.
Whenever equipped creature dies, draw two cards.
Equip {1}</t>
        </is>
      </c>
      <c r="L63" s="8" t="inlineStr">
        <is>
          <t>MSC</t>
        </is>
      </c>
      <c r="M63" s="8" t="inlineStr">
        <is>
          <t>210</t>
        </is>
      </c>
      <c r="N63" s="8" t="inlineStr">
        <is>
          <t>2026-06-26</t>
        </is>
      </c>
      <c r="O63" s="8" t="inlineStr"/>
      <c r="P63" s="8" t="inlineStr">
        <is>
          <t>https://scryfall.com/card/msc/210/skullclamp?utm_source=api</t>
        </is>
      </c>
      <c r="Q63" s="8" t="inlineStr">
        <is>
          <t>https://cards.scryfall.io/normal/front/1/d/1d8b007b-3169-4ee3-80c7-781fc096fc7a.jpg?1783903215</t>
        </is>
      </c>
      <c r="R63" s="8" t="inlineStr">
        <is>
          <t>Lordigan</t>
        </is>
      </c>
      <c r="S63" s="8" t="inlineStr">
        <is>
          <t>Nein</t>
        </is>
      </c>
      <c r="T63" s="8" t="inlineStr">
        <is>
          <t>Ja</t>
        </is>
      </c>
      <c r="U63" s="8" t="inlineStr">
        <is>
          <t>Ja</t>
        </is>
      </c>
    </row>
    <row r="64" ht="78" customHeight="1">
      <c r="A64" s="10" t="inlineStr">
        <is>
          <t>Cultivate</t>
        </is>
      </c>
      <c r="B64" s="10" t="inlineStr">
        <is>
          <t>{2}{G}</t>
        </is>
      </c>
      <c r="C64" s="10" t="n">
        <v>3</v>
      </c>
      <c r="D64" s="10" t="inlineStr">
        <is>
          <t>Sorcery</t>
        </is>
      </c>
      <c r="E64" s="10" t="inlineStr">
        <is>
          <t>Hexerei</t>
        </is>
      </c>
      <c r="F64" s="10" t="inlineStr">
        <is>
          <t>legal</t>
        </is>
      </c>
      <c r="G64" s="10" t="inlineStr">
        <is>
          <t>G</t>
        </is>
      </c>
      <c r="H64" s="10" t="inlineStr"/>
      <c r="I64" s="10" t="inlineStr"/>
      <c r="J64" s="10" t="inlineStr"/>
      <c r="K64" s="10" t="inlineStr">
        <is>
          <t>Search your library for up to two basic land cards, reveal those cards, put one onto the battlefield tapped and the other into your hand, then shuffle.</t>
        </is>
      </c>
      <c r="L64" s="10" t="inlineStr">
        <is>
          <t>MSC</t>
        </is>
      </c>
      <c r="M64" s="10" t="inlineStr">
        <is>
          <t>172</t>
        </is>
      </c>
      <c r="N64" s="10" t="inlineStr">
        <is>
          <t>2026-06-26</t>
        </is>
      </c>
      <c r="O64" s="10" t="inlineStr"/>
      <c r="P64" s="10" t="inlineStr">
        <is>
          <t>https://scryfall.com/card/msc/172/cultivate?utm_source=api</t>
        </is>
      </c>
      <c r="Q64" s="10" t="inlineStr">
        <is>
          <t>https://cards.scryfall.io/normal/front/e/6/e60deb92-f7dd-4f4e-9036-e47dd586f985.jpg?1783903229</t>
        </is>
      </c>
      <c r="R64" s="10" t="inlineStr">
        <is>
          <t>Darius Zablockis</t>
        </is>
      </c>
      <c r="S64" s="10" t="inlineStr">
        <is>
          <t>Nein</t>
        </is>
      </c>
      <c r="T64" s="10" t="inlineStr">
        <is>
          <t>Ja</t>
        </is>
      </c>
      <c r="U64" s="10" t="inlineStr">
        <is>
          <t>Ja</t>
        </is>
      </c>
    </row>
    <row r="65" ht="78" customHeight="1">
      <c r="A65" s="8" t="inlineStr">
        <is>
          <t>Farseek</t>
        </is>
      </c>
      <c r="B65" s="8" t="inlineStr">
        <is>
          <t>{1}{G}</t>
        </is>
      </c>
      <c r="C65" s="8" t="n">
        <v>2</v>
      </c>
      <c r="D65" s="8" t="inlineStr">
        <is>
          <t>Sorcery</t>
        </is>
      </c>
      <c r="E65" s="8" t="inlineStr">
        <is>
          <t>Hexerei</t>
        </is>
      </c>
      <c r="F65" s="8" t="inlineStr">
        <is>
          <t>legal</t>
        </is>
      </c>
      <c r="G65" s="8" t="inlineStr">
        <is>
          <t>G</t>
        </is>
      </c>
      <c r="H65" s="8" t="inlineStr"/>
      <c r="I65" s="8" t="inlineStr"/>
      <c r="J65" s="8" t="inlineStr"/>
      <c r="K65" s="8" t="inlineStr">
        <is>
          <t>Search your library for a Plains, Island, Swamp, or Mountain card, put it onto the battlefield tapped, then shuffle.</t>
        </is>
      </c>
      <c r="L65" s="8" t="inlineStr">
        <is>
          <t>MSC</t>
        </is>
      </c>
      <c r="M65" s="8" t="inlineStr">
        <is>
          <t>173</t>
        </is>
      </c>
      <c r="N65" s="8" t="inlineStr">
        <is>
          <t>2026-06-26</t>
        </is>
      </c>
      <c r="O65" s="8" t="inlineStr"/>
      <c r="P65" s="8" t="inlineStr">
        <is>
          <t>https://scryfall.com/card/msc/173/farseek?utm_source=api</t>
        </is>
      </c>
      <c r="Q65" s="8" t="inlineStr">
        <is>
          <t>https://cards.scryfall.io/normal/front/c/1/c1aac0f5-1d01-4673-b8d3-878d9a1d423c.jpg?1783903231</t>
        </is>
      </c>
      <c r="R65" s="8" t="inlineStr">
        <is>
          <t>Rimas Valeikis</t>
        </is>
      </c>
      <c r="S65" s="8" t="inlineStr">
        <is>
          <t>Nein</t>
        </is>
      </c>
      <c r="T65" s="8" t="inlineStr">
        <is>
          <t>Ja</t>
        </is>
      </c>
      <c r="U65" s="8" t="inlineStr">
        <is>
          <t>Ja</t>
        </is>
      </c>
    </row>
    <row r="66" ht="78" customHeight="1">
      <c r="A66" s="10" t="inlineStr">
        <is>
          <t>Farewell</t>
        </is>
      </c>
      <c r="B66" s="10" t="inlineStr">
        <is>
          <t>{4}{W}{W}</t>
        </is>
      </c>
      <c r="C66" s="10" t="n">
        <v>6</v>
      </c>
      <c r="D66" s="10" t="inlineStr">
        <is>
          <t>Sorcery</t>
        </is>
      </c>
      <c r="E66" s="10" t="inlineStr">
        <is>
          <t>Hexerei</t>
        </is>
      </c>
      <c r="F66" s="10" t="inlineStr">
        <is>
          <t>legal</t>
        </is>
      </c>
      <c r="G66" s="10" t="inlineStr">
        <is>
          <t>W</t>
        </is>
      </c>
      <c r="H66" s="10" t="inlineStr"/>
      <c r="I66" s="10" t="inlineStr"/>
      <c r="J66" s="10" t="inlineStr"/>
      <c r="K66" s="10" t="inlineStr">
        <is>
          <t>Choose one or more —
• Exile all artifacts.
• Exile all creatures.
• Exile all enchantments.
• Exile all graveyards.</t>
        </is>
      </c>
      <c r="L66" s="10" t="inlineStr">
        <is>
          <t>MKC</t>
        </is>
      </c>
      <c r="M66" s="10" t="inlineStr">
        <is>
          <t>64</t>
        </is>
      </c>
      <c r="N66" s="10" t="inlineStr">
        <is>
          <t>2024-02-09</t>
        </is>
      </c>
      <c r="O66" s="10" t="inlineStr"/>
      <c r="P66" s="10" t="inlineStr">
        <is>
          <t>https://scryfall.com/card/mkc/64/farewell?utm_source=api</t>
        </is>
      </c>
      <c r="Q66" s="10" t="inlineStr">
        <is>
          <t>https://cards.scryfall.io/normal/front/1/1/114d2180-093b-4838-97ad-badbc8ee50b0.jpg?1783913032</t>
        </is>
      </c>
      <c r="R66" s="10" t="inlineStr">
        <is>
          <t>Seb McKinnon</t>
        </is>
      </c>
      <c r="S66" s="10" t="inlineStr">
        <is>
          <t>Nein</t>
        </is>
      </c>
      <c r="T66" s="10" t="inlineStr">
        <is>
          <t>Ja</t>
        </is>
      </c>
      <c r="U66" s="10" t="inlineStr">
        <is>
          <t>Ja</t>
        </is>
      </c>
    </row>
    <row r="67" ht="78" customHeight="1">
      <c r="A67" s="8" t="inlineStr">
        <is>
          <t>Lightning Greaves</t>
        </is>
      </c>
      <c r="B67" s="8" t="inlineStr">
        <is>
          <t>{2}</t>
        </is>
      </c>
      <c r="C67" s="8" t="n">
        <v>2</v>
      </c>
      <c r="D67" s="8" t="inlineStr">
        <is>
          <t>Artifact — Equipment</t>
        </is>
      </c>
      <c r="E67" s="8" t="inlineStr">
        <is>
          <t>Artefakt</t>
        </is>
      </c>
      <c r="F67" s="8" t="inlineStr">
        <is>
          <t>legal</t>
        </is>
      </c>
      <c r="G67" s="8" t="inlineStr">
        <is>
          <t>—</t>
        </is>
      </c>
      <c r="H67" s="8" t="inlineStr"/>
      <c r="I67" s="8" t="inlineStr"/>
      <c r="J67" s="8" t="inlineStr"/>
      <c r="K67" s="8" t="inlineStr">
        <is>
          <t>Equipped creature has haste and shroud. (It can't be the target of spells or abilities.)
Equip {0}</t>
        </is>
      </c>
      <c r="L67" s="8" t="inlineStr">
        <is>
          <t>MSC</t>
        </is>
      </c>
      <c r="M67" s="8" t="inlineStr">
        <is>
          <t>202</t>
        </is>
      </c>
      <c r="N67" s="8" t="inlineStr">
        <is>
          <t>2026-06-26</t>
        </is>
      </c>
      <c r="O67" s="8" t="inlineStr"/>
      <c r="P67" s="8" t="inlineStr">
        <is>
          <t>https://scryfall.com/card/msc/202/lightning-greaves?utm_source=api</t>
        </is>
      </c>
      <c r="Q67" s="8" t="inlineStr">
        <is>
          <t>https://cards.scryfall.io/normal/front/b/6/b61634ae-05be-4b56-8ebb-9d4ade902e42.jpg?1783903217</t>
        </is>
      </c>
      <c r="R67" s="8" t="inlineStr">
        <is>
          <t>Darius Zablockis</t>
        </is>
      </c>
      <c r="S67" s="8" t="inlineStr">
        <is>
          <t>Nein</t>
        </is>
      </c>
      <c r="T67" s="8" t="inlineStr">
        <is>
          <t>Ja</t>
        </is>
      </c>
      <c r="U67" s="8" t="inlineStr">
        <is>
          <t>Ja</t>
        </is>
      </c>
    </row>
    <row r="68" ht="78" customHeight="1">
      <c r="A68" s="10" t="inlineStr">
        <is>
          <t>Godless Shrine</t>
        </is>
      </c>
      <c r="B68" s="10" t="inlineStr">
        <is>
          <t>—</t>
        </is>
      </c>
      <c r="C68" s="10" t="n">
        <v>0</v>
      </c>
      <c r="D68" s="10" t="inlineStr">
        <is>
          <t>Land — Plains Swamp</t>
        </is>
      </c>
      <c r="E68" s="10" t="inlineStr">
        <is>
          <t>Nichtstandardland</t>
        </is>
      </c>
      <c r="F68" s="10" t="inlineStr">
        <is>
          <t>legal</t>
        </is>
      </c>
      <c r="G68" s="10" t="inlineStr">
        <is>
          <t>BW</t>
        </is>
      </c>
      <c r="H68" s="10" t="inlineStr"/>
      <c r="I68" s="10" t="inlineStr"/>
      <c r="J68" s="10" t="inlineStr"/>
      <c r="K68" s="10" t="inlineStr">
        <is>
          <t>({T}: Add {W} or {B}.)
As this land enters, you may pay 2 life. If you don't, it enters tapped.</t>
        </is>
      </c>
      <c r="L68" s="10" t="inlineStr">
        <is>
          <t>GPT</t>
        </is>
      </c>
      <c r="M68" s="10" t="inlineStr">
        <is>
          <t>157</t>
        </is>
      </c>
      <c r="N68" s="10" t="inlineStr">
        <is>
          <t>2006-02-03</t>
        </is>
      </c>
      <c r="O68" s="10" t="inlineStr"/>
      <c r="P68" s="10" t="inlineStr">
        <is>
          <t>https://scryfall.com/card/gpt/157/godless-shrine?utm_source=api</t>
        </is>
      </c>
      <c r="Q68" s="10" t="inlineStr">
        <is>
          <t>https://cards.scryfall.io/normal/front/b/e/be010c2f-06db-47e3-80bd-df3f2a21ca34.jpg?1783943456</t>
        </is>
      </c>
      <c r="R68" s="10" t="inlineStr">
        <is>
          <t>Rob Alexander</t>
        </is>
      </c>
      <c r="S68" s="10" t="inlineStr">
        <is>
          <t>Nein</t>
        </is>
      </c>
      <c r="T68" s="10" t="inlineStr">
        <is>
          <t>Ja</t>
        </is>
      </c>
      <c r="U68" s="10" t="inlineStr">
        <is>
          <t>Ja</t>
        </is>
      </c>
    </row>
    <row r="69" ht="78" customHeight="1">
      <c r="A69" s="8" t="inlineStr">
        <is>
          <t>Hallowed Fountain</t>
        </is>
      </c>
      <c r="B69" s="8" t="inlineStr">
        <is>
          <t>—</t>
        </is>
      </c>
      <c r="C69" s="8" t="n">
        <v>0</v>
      </c>
      <c r="D69" s="8" t="inlineStr">
        <is>
          <t>Land — Plains Island</t>
        </is>
      </c>
      <c r="E69" s="8" t="inlineStr">
        <is>
          <t>Nichtstandardland</t>
        </is>
      </c>
      <c r="F69" s="8" t="inlineStr">
        <is>
          <t>legal</t>
        </is>
      </c>
      <c r="G69" s="8" t="inlineStr">
        <is>
          <t>UW</t>
        </is>
      </c>
      <c r="H69" s="8" t="inlineStr"/>
      <c r="I69" s="8" t="inlineStr"/>
      <c r="J69" s="8" t="inlineStr"/>
      <c r="K69" s="8" t="inlineStr">
        <is>
          <t>({T}: Add {W} or {U}.)
As this land enters, you may pay 2 life. If you don't, it enters tapped.</t>
        </is>
      </c>
      <c r="L69" s="8" t="inlineStr">
        <is>
          <t>DIS</t>
        </is>
      </c>
      <c r="M69" s="8" t="inlineStr">
        <is>
          <t>174</t>
        </is>
      </c>
      <c r="N69" s="8" t="inlineStr">
        <is>
          <t>2006-05-05</t>
        </is>
      </c>
      <c r="O69" s="8" t="inlineStr"/>
      <c r="P69" s="8" t="inlineStr">
        <is>
          <t>https://scryfall.com/card/dis/174/hallowed-fountain?utm_source=api</t>
        </is>
      </c>
      <c r="Q69" s="8" t="inlineStr">
        <is>
          <t>https://cards.scryfall.io/normal/front/c/2/c28aea19-2a39-4934-afda-909e234fa3ba.jpg?1783943377</t>
        </is>
      </c>
      <c r="R69" s="8" t="inlineStr">
        <is>
          <t>Rob Alexander</t>
        </is>
      </c>
      <c r="S69" s="8" t="inlineStr">
        <is>
          <t>Nein</t>
        </is>
      </c>
      <c r="T69" s="8" t="inlineStr">
        <is>
          <t>Ja</t>
        </is>
      </c>
      <c r="U69" s="8" t="inlineStr">
        <is>
          <t>Ja</t>
        </is>
      </c>
    </row>
    <row r="70" ht="78" customHeight="1">
      <c r="A70" s="10" t="inlineStr">
        <is>
          <t>Sacred Foundry</t>
        </is>
      </c>
      <c r="B70" s="10" t="inlineStr">
        <is>
          <t>—</t>
        </is>
      </c>
      <c r="C70" s="10" t="n">
        <v>0</v>
      </c>
      <c r="D70" s="10" t="inlineStr">
        <is>
          <t>Land — Mountain Plains</t>
        </is>
      </c>
      <c r="E70" s="10" t="inlineStr">
        <is>
          <t>Nichtstandardland</t>
        </is>
      </c>
      <c r="F70" s="10" t="inlineStr">
        <is>
          <t>legal</t>
        </is>
      </c>
      <c r="G70" s="10" t="inlineStr">
        <is>
          <t>RW</t>
        </is>
      </c>
      <c r="H70" s="10" t="inlineStr"/>
      <c r="I70" s="10" t="inlineStr"/>
      <c r="J70" s="10" t="inlineStr"/>
      <c r="K70" s="10" t="inlineStr">
        <is>
          <t>({T}: Add {R} or {W}.)
As this land enters, you may pay 2 life. If you don't, it enters tapped.</t>
        </is>
      </c>
      <c r="L70" s="10" t="inlineStr">
        <is>
          <t>RAV</t>
        </is>
      </c>
      <c r="M70" s="10" t="inlineStr">
        <is>
          <t>280</t>
        </is>
      </c>
      <c r="N70" s="10" t="inlineStr">
        <is>
          <t>2005-10-07</t>
        </is>
      </c>
      <c r="O70" s="10" t="inlineStr"/>
      <c r="P70" s="10" t="inlineStr">
        <is>
          <t>https://scryfall.com/card/rav/280/sacred-foundry?utm_source=api</t>
        </is>
      </c>
      <c r="Q70" s="10" t="inlineStr">
        <is>
          <t>https://cards.scryfall.io/normal/front/1/6/168ef687-5797-4b45-b75b-393d8117cebd.jpg?1783943590</t>
        </is>
      </c>
      <c r="R70" s="10" t="inlineStr">
        <is>
          <t>Rob Alexander</t>
        </is>
      </c>
      <c r="S70" s="10" t="inlineStr">
        <is>
          <t>Nein</t>
        </is>
      </c>
      <c r="T70" s="10" t="inlineStr">
        <is>
          <t>Ja</t>
        </is>
      </c>
      <c r="U70" s="10" t="inlineStr">
        <is>
          <t>Ja</t>
        </is>
      </c>
    </row>
    <row r="71" ht="78" customHeight="1">
      <c r="A71" s="8" t="inlineStr">
        <is>
          <t>Breeding Pool</t>
        </is>
      </c>
      <c r="B71" s="8" t="inlineStr">
        <is>
          <t>—</t>
        </is>
      </c>
      <c r="C71" s="8" t="n">
        <v>0</v>
      </c>
      <c r="D71" s="8" t="inlineStr">
        <is>
          <t>Land — Forest Island</t>
        </is>
      </c>
      <c r="E71" s="8" t="inlineStr">
        <is>
          <t>Nichtstandardland</t>
        </is>
      </c>
      <c r="F71" s="8" t="inlineStr">
        <is>
          <t>legal</t>
        </is>
      </c>
      <c r="G71" s="8" t="inlineStr">
        <is>
          <t>GU</t>
        </is>
      </c>
      <c r="H71" s="8" t="inlineStr"/>
      <c r="I71" s="8" t="inlineStr"/>
      <c r="J71" s="8" t="inlineStr"/>
      <c r="K71" s="8" t="inlineStr">
        <is>
          <t>({T}: Add {G} or {U}.)
As this land enters, you may pay 2 life. If you don't, it enters tapped.</t>
        </is>
      </c>
      <c r="L71" s="8" t="inlineStr">
        <is>
          <t>DIS</t>
        </is>
      </c>
      <c r="M71" s="8" t="inlineStr">
        <is>
          <t>172</t>
        </is>
      </c>
      <c r="N71" s="8" t="inlineStr">
        <is>
          <t>2006-05-05</t>
        </is>
      </c>
      <c r="O71" s="8" t="inlineStr"/>
      <c r="P71" s="8" t="inlineStr">
        <is>
          <t>https://scryfall.com/card/dis/172/breeding-pool?utm_source=api</t>
        </is>
      </c>
      <c r="Q71" s="8" t="inlineStr">
        <is>
          <t>https://cards.scryfall.io/normal/front/b/9/b98b2a35-ec2b-47fe-903d-dd292e469a3c.jpg?1783943378</t>
        </is>
      </c>
      <c r="R71" s="8" t="inlineStr">
        <is>
          <t>Rob Alexander</t>
        </is>
      </c>
      <c r="S71" s="8" t="inlineStr">
        <is>
          <t>Nein</t>
        </is>
      </c>
      <c r="T71" s="8" t="inlineStr">
        <is>
          <t>Ja</t>
        </is>
      </c>
      <c r="U71" s="8" t="inlineStr">
        <is>
          <t>Ja</t>
        </is>
      </c>
    </row>
    <row r="72" ht="78" customHeight="1">
      <c r="A72" s="10" t="inlineStr">
        <is>
          <t>Watery Grave</t>
        </is>
      </c>
      <c r="B72" s="10" t="inlineStr">
        <is>
          <t>—</t>
        </is>
      </c>
      <c r="C72" s="10" t="n">
        <v>0</v>
      </c>
      <c r="D72" s="10" t="inlineStr">
        <is>
          <t>Land — Island Swamp</t>
        </is>
      </c>
      <c r="E72" s="10" t="inlineStr">
        <is>
          <t>Nichtstandardland</t>
        </is>
      </c>
      <c r="F72" s="10" t="inlineStr">
        <is>
          <t>legal</t>
        </is>
      </c>
      <c r="G72" s="10" t="inlineStr">
        <is>
          <t>BU</t>
        </is>
      </c>
      <c r="H72" s="10" t="inlineStr"/>
      <c r="I72" s="10" t="inlineStr"/>
      <c r="J72" s="10" t="inlineStr"/>
      <c r="K72" s="10" t="inlineStr">
        <is>
          <t>({T}: Add {U} or {B}.)
As this land enters, you may pay 2 life. If you don't, it enters tapped.</t>
        </is>
      </c>
      <c r="L72" s="10" t="inlineStr">
        <is>
          <t>RAV</t>
        </is>
      </c>
      <c r="M72" s="10" t="inlineStr">
        <is>
          <t>286</t>
        </is>
      </c>
      <c r="N72" s="10" t="inlineStr">
        <is>
          <t>2005-10-07</t>
        </is>
      </c>
      <c r="O72" s="10" t="inlineStr"/>
      <c r="P72" s="10" t="inlineStr">
        <is>
          <t>https://scryfall.com/card/rav/286/watery-grave?utm_source=api</t>
        </is>
      </c>
      <c r="Q72" s="10" t="inlineStr">
        <is>
          <t>https://cards.scryfall.io/normal/front/1/3/139b90cd-8272-457a-be32-1298145345be.jpg?1783943589</t>
        </is>
      </c>
      <c r="R72" s="10" t="inlineStr">
        <is>
          <t>Rob Alexander</t>
        </is>
      </c>
      <c r="S72" s="10" t="inlineStr">
        <is>
          <t>Nein</t>
        </is>
      </c>
      <c r="T72" s="10" t="inlineStr">
        <is>
          <t>Ja</t>
        </is>
      </c>
      <c r="U72" s="10" t="inlineStr">
        <is>
          <t>Ja</t>
        </is>
      </c>
    </row>
    <row r="73" ht="78" customHeight="1">
      <c r="A73" s="8" t="inlineStr">
        <is>
          <t>Overgrown Tomb</t>
        </is>
      </c>
      <c r="B73" s="8" t="inlineStr">
        <is>
          <t>—</t>
        </is>
      </c>
      <c r="C73" s="8" t="n">
        <v>0</v>
      </c>
      <c r="D73" s="8" t="inlineStr">
        <is>
          <t>Land — Swamp Forest</t>
        </is>
      </c>
      <c r="E73" s="8" t="inlineStr">
        <is>
          <t>Nichtstandardland</t>
        </is>
      </c>
      <c r="F73" s="8" t="inlineStr">
        <is>
          <t>legal</t>
        </is>
      </c>
      <c r="G73" s="8" t="inlineStr">
        <is>
          <t>BG</t>
        </is>
      </c>
      <c r="H73" s="8" t="inlineStr"/>
      <c r="I73" s="8" t="inlineStr"/>
      <c r="J73" s="8" t="inlineStr"/>
      <c r="K73" s="8" t="inlineStr">
        <is>
          <t>({T}: Add {B} or {G}.)
As this land enters, you may pay 2 life. If you don't, it enters tapped.</t>
        </is>
      </c>
      <c r="L73" s="8" t="inlineStr">
        <is>
          <t>RAV</t>
        </is>
      </c>
      <c r="M73" s="8" t="inlineStr">
        <is>
          <t>279</t>
        </is>
      </c>
      <c r="N73" s="8" t="inlineStr">
        <is>
          <t>2005-10-07</t>
        </is>
      </c>
      <c r="O73" s="8" t="inlineStr"/>
      <c r="P73" s="8" t="inlineStr">
        <is>
          <t>https://scryfall.com/card/rav/279/overgrown-tomb?utm_source=api</t>
        </is>
      </c>
      <c r="Q73" s="8" t="inlineStr">
        <is>
          <t>https://cards.scryfall.io/normal/front/f/c/fce07335-cc78-4683-b2f0-9c98a06ea1d8.jpg?1783943591</t>
        </is>
      </c>
      <c r="R73" s="8" t="inlineStr">
        <is>
          <t>Rob Alexander</t>
        </is>
      </c>
      <c r="S73" s="8" t="inlineStr">
        <is>
          <t>Nein</t>
        </is>
      </c>
      <c r="T73" s="8" t="inlineStr">
        <is>
          <t>Ja</t>
        </is>
      </c>
      <c r="U73" s="8" t="inlineStr">
        <is>
          <t>Ja</t>
        </is>
      </c>
    </row>
    <row r="74" ht="78" customHeight="1">
      <c r="A74" s="10" t="inlineStr">
        <is>
          <t>Raugrin Triome</t>
        </is>
      </c>
      <c r="B74" s="10" t="inlineStr">
        <is>
          <t>—</t>
        </is>
      </c>
      <c r="C74" s="10" t="n">
        <v>0</v>
      </c>
      <c r="D74" s="10" t="inlineStr">
        <is>
          <t>Land — Island Mountain Plains</t>
        </is>
      </c>
      <c r="E74" s="10" t="inlineStr">
        <is>
          <t>Nichtstandardland</t>
        </is>
      </c>
      <c r="F74" s="10" t="inlineStr">
        <is>
          <t>legal</t>
        </is>
      </c>
      <c r="G74" s="10" t="inlineStr">
        <is>
          <t>RUW</t>
        </is>
      </c>
      <c r="H74" s="10" t="inlineStr"/>
      <c r="I74" s="10" t="inlineStr"/>
      <c r="J74" s="10" t="inlineStr"/>
      <c r="K74" s="10" t="inlineStr">
        <is>
          <t>({T}: Add {U}, {R}, or {W}.)
This land enters tapped.
Cycling {3} ({3}, Discard this card: Draw a card.)</t>
        </is>
      </c>
      <c r="L74" s="10" t="inlineStr">
        <is>
          <t>IKO</t>
        </is>
      </c>
      <c r="M74" s="10" t="inlineStr">
        <is>
          <t>251</t>
        </is>
      </c>
      <c r="N74" s="10" t="inlineStr">
        <is>
          <t>2020-04-24</t>
        </is>
      </c>
      <c r="O74" s="10" t="inlineStr"/>
      <c r="P74" s="10" t="inlineStr">
        <is>
          <t>https://scryfall.com/card/iko/251/raugrin-triome?utm_source=api</t>
        </is>
      </c>
      <c r="Q74" s="10" t="inlineStr">
        <is>
          <t>https://cards.scryfall.io/normal/front/0/2/02138fbb-3962-4348-8d31-faaefba0b8b2.jpg?1783931001</t>
        </is>
      </c>
      <c r="R74" s="10" t="inlineStr">
        <is>
          <t>Jonas De Ro</t>
        </is>
      </c>
      <c r="S74" s="10" t="inlineStr">
        <is>
          <t>Nein</t>
        </is>
      </c>
      <c r="T74" s="10" t="inlineStr">
        <is>
          <t>Ja</t>
        </is>
      </c>
      <c r="U74" s="10" t="inlineStr">
        <is>
          <t>Ja</t>
        </is>
      </c>
    </row>
    <row r="75" ht="78" customHeight="1">
      <c r="A75" s="8" t="inlineStr">
        <is>
          <t>Zagoth Triome</t>
        </is>
      </c>
      <c r="B75" s="8" t="inlineStr">
        <is>
          <t>—</t>
        </is>
      </c>
      <c r="C75" s="8" t="n">
        <v>0</v>
      </c>
      <c r="D75" s="8" t="inlineStr">
        <is>
          <t>Land — Swamp Forest Island</t>
        </is>
      </c>
      <c r="E75" s="8" t="inlineStr">
        <is>
          <t>Nichtstandardland</t>
        </is>
      </c>
      <c r="F75" s="8" t="inlineStr">
        <is>
          <t>legal</t>
        </is>
      </c>
      <c r="G75" s="8" t="inlineStr">
        <is>
          <t>BGU</t>
        </is>
      </c>
      <c r="H75" s="8" t="inlineStr"/>
      <c r="I75" s="8" t="inlineStr"/>
      <c r="J75" s="8" t="inlineStr"/>
      <c r="K75" s="8" t="inlineStr">
        <is>
          <t>({T}: Add {B}, {G}, or {U}.)
This land enters tapped.
Cycling {3} ({3}, Discard this card: Draw a card.)</t>
        </is>
      </c>
      <c r="L75" s="8" t="inlineStr">
        <is>
          <t>IKO</t>
        </is>
      </c>
      <c r="M75" s="8" t="inlineStr">
        <is>
          <t>259</t>
        </is>
      </c>
      <c r="N75" s="8" t="inlineStr">
        <is>
          <t>2020-04-24</t>
        </is>
      </c>
      <c r="O75" s="8" t="inlineStr"/>
      <c r="P75" s="8" t="inlineStr">
        <is>
          <t>https://scryfall.com/card/iko/259/zagoth-triome?utm_source=api</t>
        </is>
      </c>
      <c r="Q75" s="8" t="inlineStr">
        <is>
          <t>https://cards.scryfall.io/normal/front/c/c/cc520518-2063-4b57-a0d4-10cf62a7175e.jpg?1783930997</t>
        </is>
      </c>
      <c r="R75" s="8" t="inlineStr">
        <is>
          <t>Eytan Zana</t>
        </is>
      </c>
      <c r="S75" s="8" t="inlineStr">
        <is>
          <t>Nein</t>
        </is>
      </c>
      <c r="T75" s="8" t="inlineStr">
        <is>
          <t>Ja</t>
        </is>
      </c>
      <c r="U75" s="8" t="inlineStr">
        <is>
          <t>Ja</t>
        </is>
      </c>
    </row>
    <row r="76" ht="78" customHeight="1">
      <c r="A76" s="10" t="inlineStr">
        <is>
          <t>Ketria Triome</t>
        </is>
      </c>
      <c r="B76" s="10" t="inlineStr">
        <is>
          <t>—</t>
        </is>
      </c>
      <c r="C76" s="10" t="n">
        <v>0</v>
      </c>
      <c r="D76" s="10" t="inlineStr">
        <is>
          <t>Land — Forest Island Mountain</t>
        </is>
      </c>
      <c r="E76" s="10" t="inlineStr">
        <is>
          <t>Nichtstandardland</t>
        </is>
      </c>
      <c r="F76" s="10" t="inlineStr">
        <is>
          <t>legal</t>
        </is>
      </c>
      <c r="G76" s="10" t="inlineStr">
        <is>
          <t>GRU</t>
        </is>
      </c>
      <c r="H76" s="10" t="inlineStr"/>
      <c r="I76" s="10" t="inlineStr"/>
      <c r="J76" s="10" t="inlineStr"/>
      <c r="K76" s="10" t="inlineStr">
        <is>
          <t>({T}: Add {G}, {U}, or {R}.)
This land enters tapped.
Cycling {3} ({3}, Discard this card: Draw a card.)</t>
        </is>
      </c>
      <c r="L76" s="10" t="inlineStr">
        <is>
          <t>IKO</t>
        </is>
      </c>
      <c r="M76" s="10" t="inlineStr">
        <is>
          <t>250</t>
        </is>
      </c>
      <c r="N76" s="10" t="inlineStr">
        <is>
          <t>2020-04-24</t>
        </is>
      </c>
      <c r="O76" s="10" t="inlineStr"/>
      <c r="P76" s="10" t="inlineStr">
        <is>
          <t>https://scryfall.com/card/iko/250/ketria-triome?utm_source=api</t>
        </is>
      </c>
      <c r="Q76" s="10" t="inlineStr">
        <is>
          <t>https://cards.scryfall.io/normal/front/a/2/a249b1f4-2b22-4b67-a207-e0c4ae95d2e1.jpg?1783931001</t>
        </is>
      </c>
      <c r="R76" s="10" t="inlineStr">
        <is>
          <t>Sam Burley</t>
        </is>
      </c>
      <c r="S76" s="10" t="inlineStr">
        <is>
          <t>Nein</t>
        </is>
      </c>
      <c r="T76" s="10" t="inlineStr">
        <is>
          <t>Ja</t>
        </is>
      </c>
      <c r="U76" s="10" t="inlineStr">
        <is>
          <t>Ja</t>
        </is>
      </c>
    </row>
    <row r="77" ht="78" customHeight="1">
      <c r="A77" s="8" t="inlineStr">
        <is>
          <t>Savai Triome</t>
        </is>
      </c>
      <c r="B77" s="8" t="inlineStr">
        <is>
          <t>—</t>
        </is>
      </c>
      <c r="C77" s="8" t="n">
        <v>0</v>
      </c>
      <c r="D77" s="8" t="inlineStr">
        <is>
          <t>Land — Mountain Plains Swamp</t>
        </is>
      </c>
      <c r="E77" s="8" t="inlineStr">
        <is>
          <t>Nichtstandardland</t>
        </is>
      </c>
      <c r="F77" s="8" t="inlineStr">
        <is>
          <t>legal</t>
        </is>
      </c>
      <c r="G77" s="8" t="inlineStr">
        <is>
          <t>BRW</t>
        </is>
      </c>
      <c r="H77" s="8" t="inlineStr"/>
      <c r="I77" s="8" t="inlineStr"/>
      <c r="J77" s="8" t="inlineStr"/>
      <c r="K77" s="8" t="inlineStr">
        <is>
          <t>({T}: Add {R}, {W}, or {B}.)
This land enters tapped.
Cycling {3} ({3}, Discard this card: Draw a card.)</t>
        </is>
      </c>
      <c r="L77" s="8" t="inlineStr">
        <is>
          <t>IKO</t>
        </is>
      </c>
      <c r="M77" s="8" t="inlineStr">
        <is>
          <t>253</t>
        </is>
      </c>
      <c r="N77" s="8" t="inlineStr">
        <is>
          <t>2020-04-24</t>
        </is>
      </c>
      <c r="O77" s="8" t="inlineStr"/>
      <c r="P77" s="8" t="inlineStr">
        <is>
          <t>https://scryfall.com/card/iko/253/savai-triome?utm_source=api</t>
        </is>
      </c>
      <c r="Q77" s="8" t="inlineStr">
        <is>
          <t>https://cards.scryfall.io/normal/front/7/4/748e6a61-9c1f-4225-9f04-e54002f63ac3.jpg?1783931000</t>
        </is>
      </c>
      <c r="R77" s="8" t="inlineStr">
        <is>
          <t>Titus Lunter</t>
        </is>
      </c>
      <c r="S77" s="8" t="inlineStr">
        <is>
          <t>Nein</t>
        </is>
      </c>
      <c r="T77" s="8" t="inlineStr">
        <is>
          <t>Ja</t>
        </is>
      </c>
      <c r="U77" s="8" t="inlineStr">
        <is>
          <t>Ja</t>
        </is>
      </c>
    </row>
    <row r="78" ht="78" customHeight="1">
      <c r="A78" s="10" t="inlineStr">
        <is>
          <t>Indatha Triome</t>
        </is>
      </c>
      <c r="B78" s="10" t="inlineStr">
        <is>
          <t>—</t>
        </is>
      </c>
      <c r="C78" s="10" t="n">
        <v>0</v>
      </c>
      <c r="D78" s="10" t="inlineStr">
        <is>
          <t>Land — Plains Swamp Forest</t>
        </is>
      </c>
      <c r="E78" s="10" t="inlineStr">
        <is>
          <t>Nichtstandardland</t>
        </is>
      </c>
      <c r="F78" s="10" t="inlineStr">
        <is>
          <t>legal</t>
        </is>
      </c>
      <c r="G78" s="10" t="inlineStr">
        <is>
          <t>BGW</t>
        </is>
      </c>
      <c r="H78" s="10" t="inlineStr"/>
      <c r="I78" s="10" t="inlineStr"/>
      <c r="J78" s="10" t="inlineStr"/>
      <c r="K78" s="10" t="inlineStr">
        <is>
          <t>({T}: Add {W}, {B}, or {G}.)
This land enters tapped.
Cycling {3} ({3}, Discard this card: Draw a card.)</t>
        </is>
      </c>
      <c r="L78" s="10" t="inlineStr">
        <is>
          <t>IKO</t>
        </is>
      </c>
      <c r="M78" s="10" t="inlineStr">
        <is>
          <t>248</t>
        </is>
      </c>
      <c r="N78" s="10" t="inlineStr">
        <is>
          <t>2020-04-24</t>
        </is>
      </c>
      <c r="O78" s="10" t="inlineStr"/>
      <c r="P78" s="10" t="inlineStr">
        <is>
          <t>https://scryfall.com/card/iko/248/indatha-triome?utm_source=api</t>
        </is>
      </c>
      <c r="Q78" s="10" t="inlineStr">
        <is>
          <t>https://cards.scryfall.io/normal/front/2/b/2b74bb81-fb9a-40e5-a941-e517430b52f5.jpg?1783931001</t>
        </is>
      </c>
      <c r="R78" s="10" t="inlineStr">
        <is>
          <t>Noah Bradley</t>
        </is>
      </c>
      <c r="S78" s="10" t="inlineStr">
        <is>
          <t>Nein</t>
        </is>
      </c>
      <c r="T78" s="10" t="inlineStr">
        <is>
          <t>Ja</t>
        </is>
      </c>
      <c r="U78" s="10" t="inlineStr">
        <is>
          <t>Ja</t>
        </is>
      </c>
    </row>
    <row r="79" ht="78" customHeight="1">
      <c r="A79" s="8" t="inlineStr">
        <is>
          <t>Prismatic Vista</t>
        </is>
      </c>
      <c r="B79" s="8" t="inlineStr">
        <is>
          <t>—</t>
        </is>
      </c>
      <c r="C79" s="8" t="n">
        <v>0</v>
      </c>
      <c r="D79" s="8" t="inlineStr">
        <is>
          <t>Land</t>
        </is>
      </c>
      <c r="E79" s="8" t="inlineStr">
        <is>
          <t>Nichtstandardland</t>
        </is>
      </c>
      <c r="F79" s="8" t="inlineStr">
        <is>
          <t>legal</t>
        </is>
      </c>
      <c r="G79" s="8" t="inlineStr">
        <is>
          <t>—</t>
        </is>
      </c>
      <c r="H79" s="8" t="inlineStr"/>
      <c r="I79" s="8" t="inlineStr"/>
      <c r="J79" s="8" t="inlineStr"/>
      <c r="K79" s="8" t="inlineStr">
        <is>
          <t>{T}, Pay 1 life, Sacrifice this land: Search your library for a basic land card, put it onto the battlefield, then shuffle.</t>
        </is>
      </c>
      <c r="L79" s="8" t="inlineStr">
        <is>
          <t>MH1</t>
        </is>
      </c>
      <c r="M79" s="8" t="inlineStr">
        <is>
          <t>244</t>
        </is>
      </c>
      <c r="N79" s="8" t="inlineStr">
        <is>
          <t>2019-06-14</t>
        </is>
      </c>
      <c r="O79" s="8" t="inlineStr"/>
      <c r="P79" s="8" t="inlineStr">
        <is>
          <t>https://scryfall.com/card/mh1/244/prismatic-vista?utm_source=api</t>
        </is>
      </c>
      <c r="Q79" s="8" t="inlineStr">
        <is>
          <t>https://cards.scryfall.io/normal/front/e/3/e37da81e-be12-45a2-9128-376f1ad7b3e8.jpg?1783933066</t>
        </is>
      </c>
      <c r="R79" s="8" t="inlineStr">
        <is>
          <t>Sam Burley</t>
        </is>
      </c>
      <c r="S79" s="8" t="inlineStr">
        <is>
          <t>Nein</t>
        </is>
      </c>
      <c r="T79" s="8" t="inlineStr">
        <is>
          <t>Ja</t>
        </is>
      </c>
      <c r="U79" s="8" t="inlineStr">
        <is>
          <t>Ja</t>
        </is>
      </c>
    </row>
    <row r="80" ht="78" customHeight="1">
      <c r="A80" s="10" t="inlineStr">
        <is>
          <t>Fabled Passage</t>
        </is>
      </c>
      <c r="B80" s="10" t="inlineStr">
        <is>
          <t>—</t>
        </is>
      </c>
      <c r="C80" s="10" t="n">
        <v>0</v>
      </c>
      <c r="D80" s="10" t="inlineStr">
        <is>
          <t>Land</t>
        </is>
      </c>
      <c r="E80" s="10" t="inlineStr">
        <is>
          <t>Nichtstandardland</t>
        </is>
      </c>
      <c r="F80" s="10" t="inlineStr">
        <is>
          <t>legal</t>
        </is>
      </c>
      <c r="G80" s="10" t="inlineStr">
        <is>
          <t>—</t>
        </is>
      </c>
      <c r="H80" s="10" t="inlineStr"/>
      <c r="I80" s="10" t="inlineStr"/>
      <c r="J80" s="10" t="inlineStr"/>
      <c r="K80" s="10" t="inlineStr">
        <is>
          <t>{T}, Sacrifice this land: Search your library for a basic land card, put it onto the battlefield tapped, then shuffle. Then if you control four or more lands, untap that land.</t>
        </is>
      </c>
      <c r="L80" s="10" t="inlineStr">
        <is>
          <t>MSC</t>
        </is>
      </c>
      <c r="M80" s="10" t="inlineStr">
        <is>
          <t>242</t>
        </is>
      </c>
      <c r="N80" s="10" t="inlineStr">
        <is>
          <t>2026-06-26</t>
        </is>
      </c>
      <c r="O80" s="10" t="inlineStr"/>
      <c r="P80" s="10" t="inlineStr">
        <is>
          <t>https://scryfall.com/card/msc/242/fabled-passage?utm_source=api</t>
        </is>
      </c>
      <c r="Q80" s="10" t="inlineStr">
        <is>
          <t>https://cards.scryfall.io/normal/front/6/2/62ef854d-ec9e-443d-a4ba-4b2875ed3fe7.jpg?1783903202</t>
        </is>
      </c>
      <c r="R80" s="10" t="inlineStr">
        <is>
          <t>Mintautas Šukys</t>
        </is>
      </c>
      <c r="S80" s="10" t="inlineStr">
        <is>
          <t>Nein</t>
        </is>
      </c>
      <c r="T80" s="10" t="inlineStr">
        <is>
          <t>Ja</t>
        </is>
      </c>
      <c r="U80" s="10" t="inlineStr">
        <is>
          <t>Ja</t>
        </is>
      </c>
    </row>
    <row r="81" ht="78" customHeight="1">
      <c r="A81" s="8" t="inlineStr">
        <is>
          <t>Terramorphic Expanse</t>
        </is>
      </c>
      <c r="B81" s="8" t="inlineStr">
        <is>
          <t>—</t>
        </is>
      </c>
      <c r="C81" s="8" t="n">
        <v>0</v>
      </c>
      <c r="D81" s="8" t="inlineStr">
        <is>
          <t>Land</t>
        </is>
      </c>
      <c r="E81" s="8" t="inlineStr">
        <is>
          <t>Nichtstandardland</t>
        </is>
      </c>
      <c r="F81" s="8" t="inlineStr">
        <is>
          <t>legal</t>
        </is>
      </c>
      <c r="G81" s="8" t="inlineStr">
        <is>
          <t>—</t>
        </is>
      </c>
      <c r="H81" s="8" t="inlineStr"/>
      <c r="I81" s="8" t="inlineStr"/>
      <c r="J81" s="8" t="inlineStr"/>
      <c r="K81" s="8" t="inlineStr">
        <is>
          <t>{T}, Sacrifice this land: Search your library for a basic land card, put it onto the battlefield tapped, then shuffle.</t>
        </is>
      </c>
      <c r="L81" s="8" t="inlineStr">
        <is>
          <t>MSC</t>
        </is>
      </c>
      <c r="M81" s="8" t="inlineStr">
        <is>
          <t>273</t>
        </is>
      </c>
      <c r="N81" s="8" t="inlineStr">
        <is>
          <t>2026-06-26</t>
        </is>
      </c>
      <c r="O81" s="8" t="inlineStr"/>
      <c r="P81" s="8" t="inlineStr">
        <is>
          <t>https://scryfall.com/card/msc/273/terramorphic-expanse?utm_source=api</t>
        </is>
      </c>
      <c r="Q81" s="8" t="inlineStr">
        <is>
          <t>https://cards.scryfall.io/normal/front/a/8/a81f924b-0527-4311-8120-9bfff71524f6.jpg?1783903191</t>
        </is>
      </c>
      <c r="R81" s="8" t="inlineStr">
        <is>
          <t>Arthur Yuan</t>
        </is>
      </c>
      <c r="S81" s="8" t="inlineStr">
        <is>
          <t>Nein</t>
        </is>
      </c>
      <c r="T81" s="8" t="inlineStr">
        <is>
          <t>Ja</t>
        </is>
      </c>
      <c r="U81" s="8" t="inlineStr">
        <is>
          <t>Ja</t>
        </is>
      </c>
    </row>
    <row r="82" ht="78" customHeight="1">
      <c r="A82" s="10" t="inlineStr">
        <is>
          <t>Rogue's Passage</t>
        </is>
      </c>
      <c r="B82" s="10" t="inlineStr">
        <is>
          <t>—</t>
        </is>
      </c>
      <c r="C82" s="10" t="n">
        <v>0</v>
      </c>
      <c r="D82" s="10" t="inlineStr">
        <is>
          <t>Land</t>
        </is>
      </c>
      <c r="E82" s="10" t="inlineStr">
        <is>
          <t>Nichtstandardland</t>
        </is>
      </c>
      <c r="F82" s="10" t="inlineStr">
        <is>
          <t>legal</t>
        </is>
      </c>
      <c r="G82" s="10" t="inlineStr">
        <is>
          <t>—</t>
        </is>
      </c>
      <c r="H82" s="10" t="inlineStr"/>
      <c r="I82" s="10" t="inlineStr"/>
      <c r="J82" s="10" t="inlineStr"/>
      <c r="K82" s="10" t="inlineStr">
        <is>
          <t>{T}: Add {C}.
{4}, {T}: Target creature can't be blocked this turn.</t>
        </is>
      </c>
      <c r="L82" s="10" t="inlineStr">
        <is>
          <t>HOC</t>
        </is>
      </c>
      <c r="M82" s="10" t="inlineStr">
        <is>
          <t>212</t>
        </is>
      </c>
      <c r="N82" s="10" t="inlineStr">
        <is>
          <t>2026-08-14</t>
        </is>
      </c>
      <c r="O82" s="10" t="inlineStr"/>
      <c r="P82" s="10" t="inlineStr">
        <is>
          <t>https://scryfall.com/card/hoc/212/rogues-passage?utm_source=api</t>
        </is>
      </c>
      <c r="Q82" s="10" t="inlineStr">
        <is>
          <t>https://cards.scryfall.io/normal/front/4/4/4493b62b-f354-47ff-9dcf-cc6e29de77c6.jpg?1785497634</t>
        </is>
      </c>
      <c r="R82" s="10" t="inlineStr">
        <is>
          <t>David Frasheski</t>
        </is>
      </c>
      <c r="S82" s="10" t="inlineStr">
        <is>
          <t>Nein</t>
        </is>
      </c>
      <c r="T82" s="10" t="inlineStr">
        <is>
          <t>Ja</t>
        </is>
      </c>
      <c r="U82" s="10" t="inlineStr">
        <is>
          <t>Ja</t>
        </is>
      </c>
    </row>
    <row r="83" ht="78" customHeight="1">
      <c r="A83" s="8" t="inlineStr">
        <is>
          <t>Reliquary Tower</t>
        </is>
      </c>
      <c r="B83" s="8" t="inlineStr">
        <is>
          <t>—</t>
        </is>
      </c>
      <c r="C83" s="8" t="n">
        <v>0</v>
      </c>
      <c r="D83" s="8" t="inlineStr">
        <is>
          <t>Land</t>
        </is>
      </c>
      <c r="E83" s="8" t="inlineStr">
        <is>
          <t>Nichtstandardland</t>
        </is>
      </c>
      <c r="F83" s="8" t="inlineStr">
        <is>
          <t>legal</t>
        </is>
      </c>
      <c r="G83" s="8" t="inlineStr">
        <is>
          <t>—</t>
        </is>
      </c>
      <c r="H83" s="8" t="inlineStr"/>
      <c r="I83" s="8" t="inlineStr"/>
      <c r="J83" s="8" t="inlineStr"/>
      <c r="K83" s="8" t="inlineStr">
        <is>
          <t>You have no maximum hand size.
{T}: Add {C}.</t>
        </is>
      </c>
      <c r="L83" s="8" t="inlineStr">
        <is>
          <t>SOC</t>
        </is>
      </c>
      <c r="M83" s="8" t="inlineStr">
        <is>
          <t>398</t>
        </is>
      </c>
      <c r="N83" s="8" t="inlineStr">
        <is>
          <t>2026-04-24</t>
        </is>
      </c>
      <c r="O83" s="8" t="inlineStr"/>
      <c r="P83" s="8" t="inlineStr">
        <is>
          <t>https://scryfall.com/card/soc/398/reliquary-tower?utm_source=api</t>
        </is>
      </c>
      <c r="Q83" s="8" t="inlineStr">
        <is>
          <t>https://cards.scryfall.io/normal/front/e/2/e2a27742-08c1-4153-af7f-25a7a98f585e.jpg?1783903721</t>
        </is>
      </c>
      <c r="R83" s="8" t="inlineStr">
        <is>
          <t>Jesper Ejsing</t>
        </is>
      </c>
      <c r="S83" s="8" t="inlineStr">
        <is>
          <t>Nein</t>
        </is>
      </c>
      <c r="T83" s="8" t="inlineStr">
        <is>
          <t>Ja</t>
        </is>
      </c>
      <c r="U83" s="8" t="inlineStr">
        <is>
          <t>Ja</t>
        </is>
      </c>
    </row>
    <row r="84" ht="78" customHeight="1">
      <c r="A84" s="10" t="inlineStr">
        <is>
          <t>War Room</t>
        </is>
      </c>
      <c r="B84" s="10" t="inlineStr">
        <is>
          <t>—</t>
        </is>
      </c>
      <c r="C84" s="10" t="n">
        <v>0</v>
      </c>
      <c r="D84" s="10" t="inlineStr">
        <is>
          <t>Land</t>
        </is>
      </c>
      <c r="E84" s="10" t="inlineStr">
        <is>
          <t>Nichtstandardland</t>
        </is>
      </c>
      <c r="F84" s="10" t="inlineStr">
        <is>
          <t>legal</t>
        </is>
      </c>
      <c r="G84" s="10" t="inlineStr">
        <is>
          <t>—</t>
        </is>
      </c>
      <c r="H84" s="10" t="inlineStr"/>
      <c r="I84" s="10" t="inlineStr"/>
      <c r="J84" s="10" t="inlineStr"/>
      <c r="K84" s="10" t="inlineStr">
        <is>
          <t>{T}: Add {C}.
{3}, {T}, Pay life equal to the number of colors in your commanders' color identity: Draw a card.</t>
        </is>
      </c>
      <c r="L84" s="10" t="inlineStr">
        <is>
          <t>SOC</t>
        </is>
      </c>
      <c r="M84" s="10" t="inlineStr">
        <is>
          <t>422</t>
        </is>
      </c>
      <c r="N84" s="10" t="inlineStr">
        <is>
          <t>2026-04-24</t>
        </is>
      </c>
      <c r="O84" s="10" t="inlineStr"/>
      <c r="P84" s="10" t="inlineStr">
        <is>
          <t>https://scryfall.com/card/soc/422/war-room?utm_source=api</t>
        </is>
      </c>
      <c r="Q84" s="10" t="inlineStr">
        <is>
          <t>https://cards.scryfall.io/normal/front/0/7/0775b4be-881c-4832-8954-d961064315b6.jpg?1783903712</t>
        </is>
      </c>
      <c r="R84" s="10" t="inlineStr">
        <is>
          <t>Milivoj Ćeran</t>
        </is>
      </c>
      <c r="S84" s="10" t="inlineStr">
        <is>
          <t>Nein</t>
        </is>
      </c>
      <c r="T84" s="10" t="inlineStr">
        <is>
          <t>Ja</t>
        </is>
      </c>
      <c r="U84" s="10" t="inlineStr">
        <is>
          <t>Ja</t>
        </is>
      </c>
    </row>
    <row r="85" ht="78" customHeight="1">
      <c r="A85" s="8" t="inlineStr">
        <is>
          <t>Bojuka Bog</t>
        </is>
      </c>
      <c r="B85" s="8" t="inlineStr">
        <is>
          <t>—</t>
        </is>
      </c>
      <c r="C85" s="8" t="n">
        <v>0</v>
      </c>
      <c r="D85" s="8" t="inlineStr">
        <is>
          <t>Land</t>
        </is>
      </c>
      <c r="E85" s="8" t="inlineStr">
        <is>
          <t>Nichtstandardland</t>
        </is>
      </c>
      <c r="F85" s="8" t="inlineStr">
        <is>
          <t>legal</t>
        </is>
      </c>
      <c r="G85" s="8" t="inlineStr">
        <is>
          <t>B</t>
        </is>
      </c>
      <c r="H85" s="8" t="inlineStr"/>
      <c r="I85" s="8" t="inlineStr"/>
      <c r="J85" s="8" t="inlineStr"/>
      <c r="K85" s="8" t="inlineStr">
        <is>
          <t>This land enters tapped.
When this land enters, exile target player's graveyard.
{T}: Add {B}.</t>
        </is>
      </c>
      <c r="L85" s="8" t="inlineStr">
        <is>
          <t>SOC</t>
        </is>
      </c>
      <c r="M85" s="8" t="inlineStr">
        <is>
          <t>363</t>
        </is>
      </c>
      <c r="N85" s="8" t="inlineStr">
        <is>
          <t>2026-04-24</t>
        </is>
      </c>
      <c r="O85" s="8" t="inlineStr"/>
      <c r="P85" s="8" t="inlineStr">
        <is>
          <t>https://scryfall.com/card/soc/363/bojuka-bog?utm_source=api</t>
        </is>
      </c>
      <c r="Q85" s="8" t="inlineStr">
        <is>
          <t>https://cards.scryfall.io/normal/front/5/5/55b5b094-9d2d-4d96-b90c-78fecdae725a.jpg?1783903734</t>
        </is>
      </c>
      <c r="R85" s="8" t="inlineStr">
        <is>
          <t>Howard Lyon</t>
        </is>
      </c>
      <c r="S85" s="8" t="inlineStr">
        <is>
          <t>Nein</t>
        </is>
      </c>
      <c r="T85" s="8" t="inlineStr">
        <is>
          <t>Ja</t>
        </is>
      </c>
      <c r="U85" s="8" t="inlineStr">
        <is>
          <t>Ja</t>
        </is>
      </c>
    </row>
    <row r="86" ht="78" customHeight="1">
      <c r="A86" s="10" t="inlineStr">
        <is>
          <t>Path of Ancestry</t>
        </is>
      </c>
      <c r="B86" s="10" t="inlineStr">
        <is>
          <t>—</t>
        </is>
      </c>
      <c r="C86" s="10" t="n">
        <v>0</v>
      </c>
      <c r="D86" s="10" t="inlineStr">
        <is>
          <t>Land</t>
        </is>
      </c>
      <c r="E86" s="10" t="inlineStr">
        <is>
          <t>Nichtstandardland</t>
        </is>
      </c>
      <c r="F86" s="10" t="inlineStr">
        <is>
          <t>legal</t>
        </is>
      </c>
      <c r="G86" s="10" t="inlineStr">
        <is>
          <t>—</t>
        </is>
      </c>
      <c r="H86" s="10" t="inlineStr"/>
      <c r="I86" s="10" t="inlineStr"/>
      <c r="J86" s="10" t="inlineStr"/>
      <c r="K86" s="10" t="inlineStr">
        <is>
          <t>This land enters tapped.
{T}: Add one mana of any color in your commander's color identity. When that mana is spent to cast a creature spell that shares a creature type with your commander, scry 1. (Look at the top card of your library. You may put that card on the bottom.)</t>
        </is>
      </c>
      <c r="L86" s="10" t="inlineStr">
        <is>
          <t>C17</t>
        </is>
      </c>
      <c r="M86" s="10" t="inlineStr">
        <is>
          <t>56</t>
        </is>
      </c>
      <c r="N86" s="10" t="inlineStr">
        <is>
          <t>2017-08-25</t>
        </is>
      </c>
      <c r="O86" s="10" t="inlineStr"/>
      <c r="P86" s="10" t="inlineStr">
        <is>
          <t>https://scryfall.com/card/c17/56/path-of-ancestry?utm_source=api</t>
        </is>
      </c>
      <c r="Q86" s="10" t="inlineStr">
        <is>
          <t>https://cards.scryfall.io/normal/front/7/0/70e70720-f0b9-4ad7-9366-927d6798d31e.jpg?1783935931</t>
        </is>
      </c>
      <c r="R86" s="10" t="inlineStr">
        <is>
          <t>Alayna Danner</t>
        </is>
      </c>
      <c r="S86" s="10" t="inlineStr">
        <is>
          <t>Nein</t>
        </is>
      </c>
      <c r="T86" s="10" t="inlineStr">
        <is>
          <t>Ja</t>
        </is>
      </c>
      <c r="U86" s="10" t="inlineStr">
        <is>
          <t>Ja</t>
        </is>
      </c>
    </row>
    <row r="87" ht="78" customHeight="1">
      <c r="A87" s="8" t="inlineStr">
        <is>
          <t>Command Tower</t>
        </is>
      </c>
      <c r="B87" s="8" t="inlineStr">
        <is>
          <t>—</t>
        </is>
      </c>
      <c r="C87" s="8" t="n">
        <v>0</v>
      </c>
      <c r="D87" s="8" t="inlineStr">
        <is>
          <t>Land</t>
        </is>
      </c>
      <c r="E87" s="8" t="inlineStr">
        <is>
          <t>Nichtstandardland</t>
        </is>
      </c>
      <c r="F87" s="8" t="inlineStr">
        <is>
          <t>legal</t>
        </is>
      </c>
      <c r="G87" s="8" t="inlineStr">
        <is>
          <t>—</t>
        </is>
      </c>
      <c r="H87" s="8" t="inlineStr"/>
      <c r="I87" s="8" t="inlineStr"/>
      <c r="J87" s="8" t="inlineStr"/>
      <c r="K87" s="8" t="inlineStr">
        <is>
          <t>{T}: Add one mana of any color in your commander's color identity.</t>
        </is>
      </c>
      <c r="L87" s="8" t="inlineStr">
        <is>
          <t>MSC</t>
        </is>
      </c>
      <c r="M87" s="8" t="inlineStr">
        <is>
          <t>233</t>
        </is>
      </c>
      <c r="N87" s="8" t="inlineStr">
        <is>
          <t>2026-06-26</t>
        </is>
      </c>
      <c r="O87" s="8" t="inlineStr"/>
      <c r="P87" s="8" t="inlineStr">
        <is>
          <t>https://scryfall.com/card/msc/233/command-tower?utm_source=api</t>
        </is>
      </c>
      <c r="Q87" s="8" t="inlineStr">
        <is>
          <t>https://cards.scryfall.io/normal/front/0/5/0548fb60-c843-4f8f-a029-6f10efc63a41.jpg?1783903206</t>
        </is>
      </c>
      <c r="R87" s="8" t="inlineStr">
        <is>
          <t>Leon Tukker</t>
        </is>
      </c>
      <c r="S87" s="8" t="inlineStr">
        <is>
          <t>Nein</t>
        </is>
      </c>
      <c r="T87" s="8" t="inlineStr">
        <is>
          <t>Ja</t>
        </is>
      </c>
      <c r="U87" s="8" t="inlineStr">
        <is>
          <t>Ja</t>
        </is>
      </c>
    </row>
    <row r="88" ht="78" customHeight="1">
      <c r="A88" s="10" t="inlineStr">
        <is>
          <t>Boseiju, Who Endures</t>
        </is>
      </c>
      <c r="B88" s="10" t="inlineStr">
        <is>
          <t>—</t>
        </is>
      </c>
      <c r="C88" s="10" t="n">
        <v>0</v>
      </c>
      <c r="D88" s="10" t="inlineStr">
        <is>
          <t>Legendary Land</t>
        </is>
      </c>
      <c r="E88" s="10" t="inlineStr">
        <is>
          <t>Nichtstandardland</t>
        </is>
      </c>
      <c r="F88" s="10" t="inlineStr">
        <is>
          <t>legal</t>
        </is>
      </c>
      <c r="G88" s="10" t="inlineStr">
        <is>
          <t>G</t>
        </is>
      </c>
      <c r="H88" s="10" t="inlineStr"/>
      <c r="I88" s="10" t="inlineStr"/>
      <c r="J88" s="10" t="inlineStr"/>
      <c r="K88" s="10" t="inlineStr">
        <is>
          <t>{T}: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is>
      </c>
      <c r="L88" s="10" t="inlineStr">
        <is>
          <t>NEO</t>
        </is>
      </c>
      <c r="M88" s="10" t="inlineStr">
        <is>
          <t>266</t>
        </is>
      </c>
      <c r="N88" s="10" t="inlineStr">
        <is>
          <t>2022-02-18</t>
        </is>
      </c>
      <c r="O88" s="10" t="inlineStr"/>
      <c r="P88" s="10" t="inlineStr">
        <is>
          <t>https://scryfall.com/card/neo/266/boseiju-who-endures?utm_source=api</t>
        </is>
      </c>
      <c r="Q88" s="10" t="inlineStr">
        <is>
          <t>https://cards.scryfall.io/normal/front/2/1/2135ac5a-187b-4dc9-8f82-34e8d1603416.jpg?1783923818</t>
        </is>
      </c>
      <c r="R88" s="10" t="inlineStr">
        <is>
          <t>Chris Ostrowski</t>
        </is>
      </c>
      <c r="S88" s="10" t="inlineStr">
        <is>
          <t>Nein</t>
        </is>
      </c>
      <c r="T88" s="10" t="inlineStr">
        <is>
          <t>Ja</t>
        </is>
      </c>
      <c r="U88" s="10" t="inlineStr">
        <is>
          <t>Ja</t>
        </is>
      </c>
    </row>
    <row r="89" ht="78" customHeight="1">
      <c r="A89" s="8" t="inlineStr">
        <is>
          <t>The World Tree</t>
        </is>
      </c>
      <c r="B89" s="8" t="inlineStr">
        <is>
          <t>—</t>
        </is>
      </c>
      <c r="C89" s="8" t="n">
        <v>0</v>
      </c>
      <c r="D89" s="8" t="inlineStr">
        <is>
          <t>Land</t>
        </is>
      </c>
      <c r="E89" s="8" t="inlineStr">
        <is>
          <t>Nichtstandardland</t>
        </is>
      </c>
      <c r="F89" s="8" t="inlineStr">
        <is>
          <t>legal</t>
        </is>
      </c>
      <c r="G89" s="8" t="inlineStr">
        <is>
          <t>BGRUW</t>
        </is>
      </c>
      <c r="H89" s="8" t="inlineStr"/>
      <c r="I89" s="8" t="inlineStr"/>
      <c r="J89" s="8" t="inlineStr"/>
      <c r="K89" s="8" t="inlineStr">
        <is>
          <t>This land enters tapped.
{T}: Add {G}.
As long as you control six or more lands, lands you control have "{T}: Add one mana of any color."
{W}{W}{U}{U}{B}{B}{R}{R}{G}{G}, {T}, Sacrifice this land: Search your library for any number of God cards, put them onto the battlefield, then shuffle.</t>
        </is>
      </c>
      <c r="L89" s="8" t="inlineStr">
        <is>
          <t>KHM</t>
        </is>
      </c>
      <c r="M89" s="8" t="inlineStr">
        <is>
          <t>275</t>
        </is>
      </c>
      <c r="N89" s="8" t="inlineStr">
        <is>
          <t>2021-02-05</t>
        </is>
      </c>
      <c r="O89" s="8" t="inlineStr"/>
      <c r="P89" s="8" t="inlineStr">
        <is>
          <t>https://scryfall.com/card/khm/275/the-world-tree?utm_source=api</t>
        </is>
      </c>
      <c r="Q89" s="8" t="inlineStr">
        <is>
          <t>https://cards.scryfall.io/normal/front/a/7/a70cb6d9-3955-4064-917b-11dec26440c5.jpg?1783928169</t>
        </is>
      </c>
      <c r="R89" s="8" t="inlineStr">
        <is>
          <t>Anastasia Ovchinnikova</t>
        </is>
      </c>
      <c r="S89" s="8" t="inlineStr">
        <is>
          <t>Nein</t>
        </is>
      </c>
      <c r="T89" s="8" t="inlineStr">
        <is>
          <t>Ja</t>
        </is>
      </c>
      <c r="U89" s="8" t="inlineStr">
        <is>
          <t>Ja</t>
        </is>
      </c>
    </row>
    <row r="90" ht="78" customHeight="1">
      <c r="A90" s="10" t="inlineStr">
        <is>
          <t>Plains</t>
        </is>
      </c>
      <c r="B90" s="10" t="inlineStr">
        <is>
          <t>—</t>
        </is>
      </c>
      <c r="C90" s="10" t="n">
        <v>0</v>
      </c>
      <c r="D90" s="10" t="inlineStr">
        <is>
          <t>Basic Land — Plains</t>
        </is>
      </c>
      <c r="E90" s="10" t="inlineStr">
        <is>
          <t>Standardland</t>
        </is>
      </c>
      <c r="F90" s="10" t="inlineStr">
        <is>
          <t>legal</t>
        </is>
      </c>
      <c r="G90" s="10" t="inlineStr">
        <is>
          <t>—</t>
        </is>
      </c>
      <c r="H90" s="10" t="inlineStr"/>
      <c r="I90" s="10" t="inlineStr"/>
      <c r="J90" s="10" t="inlineStr"/>
      <c r="K90" s="10" t="inlineStr">
        <is>
          <t>({T}: Add {W}.)</t>
        </is>
      </c>
      <c r="L90" s="10" t="inlineStr">
        <is>
          <t>M21</t>
        </is>
      </c>
      <c r="M90" s="10" t="inlineStr">
        <is>
          <t>269</t>
        </is>
      </c>
      <c r="N90" s="10" t="inlineStr">
        <is>
          <t>2020-07-03</t>
        </is>
      </c>
      <c r="O90" s="10" t="inlineStr"/>
      <c r="P90" s="10" t="inlineStr">
        <is>
          <t>https://scryfall.com/search?q=%21Plains</t>
        </is>
      </c>
      <c r="Q90" s="10" t="inlineStr"/>
      <c r="R90" s="10" t="inlineStr">
        <is>
          <t>Adam Paquette</t>
        </is>
      </c>
      <c r="S90" s="10" t="inlineStr">
        <is>
          <t>Nein</t>
        </is>
      </c>
      <c r="T90" s="10" t="inlineStr">
        <is>
          <t>Ja</t>
        </is>
      </c>
      <c r="U90" s="10" t="inlineStr">
        <is>
          <t>Ja</t>
        </is>
      </c>
    </row>
    <row r="91" ht="78" customHeight="1">
      <c r="A91" s="8" t="inlineStr">
        <is>
          <t>Island</t>
        </is>
      </c>
      <c r="B91" s="8" t="inlineStr">
        <is>
          <t>—</t>
        </is>
      </c>
      <c r="C91" s="8" t="n">
        <v>0</v>
      </c>
      <c r="D91" s="8" t="inlineStr">
        <is>
          <t>Basic Land — Island</t>
        </is>
      </c>
      <c r="E91" s="8" t="inlineStr">
        <is>
          <t>Standardland</t>
        </is>
      </c>
      <c r="F91" s="8" t="inlineStr">
        <is>
          <t>legal</t>
        </is>
      </c>
      <c r="G91" s="8" t="inlineStr">
        <is>
          <t>—</t>
        </is>
      </c>
      <c r="H91" s="8" t="inlineStr"/>
      <c r="I91" s="8" t="inlineStr"/>
      <c r="J91" s="8" t="inlineStr"/>
      <c r="K91" s="8" t="inlineStr">
        <is>
          <t>({T}: Add {U}.)</t>
        </is>
      </c>
      <c r="L91" s="8" t="inlineStr">
        <is>
          <t>M21</t>
        </is>
      </c>
      <c r="M91" s="8" t="inlineStr">
        <is>
          <t>273</t>
        </is>
      </c>
      <c r="N91" s="8" t="inlineStr">
        <is>
          <t>2020-07-03</t>
        </is>
      </c>
      <c r="O91" s="8" t="inlineStr"/>
      <c r="P91" s="8" t="inlineStr">
        <is>
          <t>https://scryfall.com/search?q=%21Island</t>
        </is>
      </c>
      <c r="Q91" s="8" t="inlineStr"/>
      <c r="R91" s="8" t="inlineStr">
        <is>
          <t>Adam Paquette</t>
        </is>
      </c>
      <c r="S91" s="8" t="inlineStr">
        <is>
          <t>Nein</t>
        </is>
      </c>
      <c r="T91" s="8" t="inlineStr">
        <is>
          <t>Ja</t>
        </is>
      </c>
      <c r="U91" s="8" t="inlineStr">
        <is>
          <t>Ja</t>
        </is>
      </c>
    </row>
    <row r="92" ht="78" customHeight="1">
      <c r="A92" s="10" t="inlineStr">
        <is>
          <t>Swamp</t>
        </is>
      </c>
      <c r="B92" s="10" t="inlineStr">
        <is>
          <t>—</t>
        </is>
      </c>
      <c r="C92" s="10" t="n">
        <v>0</v>
      </c>
      <c r="D92" s="10" t="inlineStr">
        <is>
          <t>Basic Land — Swamp</t>
        </is>
      </c>
      <c r="E92" s="10" t="inlineStr">
        <is>
          <t>Standardland</t>
        </is>
      </c>
      <c r="F92" s="10" t="inlineStr">
        <is>
          <t>legal</t>
        </is>
      </c>
      <c r="G92" s="10" t="inlineStr">
        <is>
          <t>—</t>
        </is>
      </c>
      <c r="H92" s="10" t="inlineStr"/>
      <c r="I92" s="10" t="inlineStr"/>
      <c r="J92" s="10" t="inlineStr"/>
      <c r="K92" s="10" t="inlineStr">
        <is>
          <t>({T}: Add {B}.)</t>
        </is>
      </c>
      <c r="L92" s="10" t="inlineStr">
        <is>
          <t>M21</t>
        </is>
      </c>
      <c r="M92" s="10" t="inlineStr">
        <is>
          <t>277</t>
        </is>
      </c>
      <c r="N92" s="10" t="inlineStr">
        <is>
          <t>2020-07-03</t>
        </is>
      </c>
      <c r="O92" s="10" t="inlineStr"/>
      <c r="P92" s="10" t="inlineStr">
        <is>
          <t>https://scryfall.com/search?q=%21Swamp</t>
        </is>
      </c>
      <c r="Q92" s="10" t="inlineStr"/>
      <c r="R92" s="10" t="inlineStr">
        <is>
          <t>Adam Paquette</t>
        </is>
      </c>
      <c r="S92" s="10" t="inlineStr">
        <is>
          <t>Nein</t>
        </is>
      </c>
      <c r="T92" s="10" t="inlineStr">
        <is>
          <t>Ja</t>
        </is>
      </c>
      <c r="U92" s="10" t="inlineStr">
        <is>
          <t>Ja</t>
        </is>
      </c>
    </row>
    <row r="93" ht="78" customHeight="1">
      <c r="A93" s="8" t="inlineStr">
        <is>
          <t>Mountain</t>
        </is>
      </c>
      <c r="B93" s="8" t="inlineStr">
        <is>
          <t>—</t>
        </is>
      </c>
      <c r="C93" s="8" t="n">
        <v>0</v>
      </c>
      <c r="D93" s="8" t="inlineStr">
        <is>
          <t>Basic Land — Mountain</t>
        </is>
      </c>
      <c r="E93" s="8" t="inlineStr">
        <is>
          <t>Standardland</t>
        </is>
      </c>
      <c r="F93" s="8" t="inlineStr">
        <is>
          <t>legal</t>
        </is>
      </c>
      <c r="G93" s="8" t="inlineStr">
        <is>
          <t>—</t>
        </is>
      </c>
      <c r="H93" s="8" t="inlineStr"/>
      <c r="I93" s="8" t="inlineStr"/>
      <c r="J93" s="8" t="inlineStr"/>
      <c r="K93" s="8" t="inlineStr">
        <is>
          <t>({T}: Add {R}.)</t>
        </is>
      </c>
      <c r="L93" s="8" t="inlineStr">
        <is>
          <t>M21</t>
        </is>
      </c>
      <c r="M93" s="8" t="inlineStr">
        <is>
          <t>281</t>
        </is>
      </c>
      <c r="N93" s="8" t="inlineStr">
        <is>
          <t>2020-07-03</t>
        </is>
      </c>
      <c r="O93" s="8" t="inlineStr"/>
      <c r="P93" s="8" t="inlineStr">
        <is>
          <t>https://scryfall.com/search?q=%21Mountain</t>
        </is>
      </c>
      <c r="Q93" s="8" t="inlineStr"/>
      <c r="R93" s="8" t="inlineStr">
        <is>
          <t>Adam Paquette</t>
        </is>
      </c>
      <c r="S93" s="8" t="inlineStr">
        <is>
          <t>Nein</t>
        </is>
      </c>
      <c r="T93" s="8" t="inlineStr">
        <is>
          <t>Ja</t>
        </is>
      </c>
      <c r="U93" s="8" t="inlineStr">
        <is>
          <t>Ja</t>
        </is>
      </c>
    </row>
    <row r="94" ht="78" customHeight="1">
      <c r="A94" s="10" t="inlineStr">
        <is>
          <t>Forest</t>
        </is>
      </c>
      <c r="B94" s="10" t="inlineStr">
        <is>
          <t>—</t>
        </is>
      </c>
      <c r="C94" s="10" t="n">
        <v>0</v>
      </c>
      <c r="D94" s="10" t="inlineStr">
        <is>
          <t>Basic Land — Forest</t>
        </is>
      </c>
      <c r="E94" s="10" t="inlineStr">
        <is>
          <t>Standardland</t>
        </is>
      </c>
      <c r="F94" s="10" t="inlineStr">
        <is>
          <t>legal</t>
        </is>
      </c>
      <c r="G94" s="10" t="inlineStr">
        <is>
          <t>—</t>
        </is>
      </c>
      <c r="H94" s="10" t="inlineStr"/>
      <c r="I94" s="10" t="inlineStr"/>
      <c r="J94" s="10" t="inlineStr"/>
      <c r="K94" s="10" t="inlineStr">
        <is>
          <t>({T}: Add {G}.)</t>
        </is>
      </c>
      <c r="L94" s="10" t="inlineStr">
        <is>
          <t>M21</t>
        </is>
      </c>
      <c r="M94" s="10" t="inlineStr">
        <is>
          <t>285</t>
        </is>
      </c>
      <c r="N94" s="10" t="inlineStr">
        <is>
          <t>2020-07-03</t>
        </is>
      </c>
      <c r="O94" s="10" t="inlineStr"/>
      <c r="P94" s="10" t="inlineStr">
        <is>
          <t>https://scryfall.com/search?q=%21Forest</t>
        </is>
      </c>
      <c r="Q94" s="10" t="inlineStr"/>
      <c r="R94" s="10" t="inlineStr">
        <is>
          <t>Adam Paquette</t>
        </is>
      </c>
      <c r="S94" s="10" t="inlineStr">
        <is>
          <t>Nein</t>
        </is>
      </c>
      <c r="T94" s="10" t="inlineStr">
        <is>
          <t>Ja</t>
        </is>
      </c>
      <c r="U94" s="10" t="inlineStr">
        <is>
          <t>Ja</t>
        </is>
      </c>
    </row>
  </sheetData>
  <mergeCells count="2">
    <mergeCell ref="A1:U1"/>
    <mergeCell ref="A2:U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8.9" customWidth="1" min="1" max="1"/>
    <col width="28.4" customWidth="1" min="2" max="2"/>
    <col width="76.59999999999999" customWidth="1" min="3" max="3"/>
    <col width="71.09999999999999" customWidth="1" min="4" max="4"/>
  </cols>
  <sheetData>
    <row r="1" ht="34.5" customHeight="1">
      <c r="A1" s="1" t="inlineStr">
        <is>
          <t>Spielplan · so funktioniert der Heldenbund</t>
        </is>
      </c>
    </row>
    <row r="2" ht="28.5" customHeight="1">
      <c r="A2" s="2" t="inlineStr">
        <is>
          <t>Vom Start bis zum Kampfsieg – mit den relevanten Esika-Interaktionen und einem verbindlichen Gestaltungsrahmen.</t>
        </is>
      </c>
    </row>
    <row r="3" ht="9" customHeight="1"/>
    <row r="4" ht="30" customHeight="1">
      <c r="A4" s="7" t="inlineStr">
        <is>
          <t>Bereich</t>
        </is>
      </c>
      <c r="B4" s="7" t="inlineStr">
        <is>
          <t>Leitgedanke</t>
        </is>
      </c>
      <c r="C4" s="7" t="inlineStr">
        <is>
          <t>So funktioniert es</t>
        </is>
      </c>
      <c r="D4" s="7" t="inlineStr">
        <is>
          <t>Wichtige Grenze / Hinweis</t>
        </is>
      </c>
    </row>
    <row r="5" ht="108" customHeight="1">
      <c r="A5" s="9" t="inlineStr">
        <is>
          <t>Spielidee</t>
        </is>
      </c>
      <c r="B5" s="8" t="inlineStr">
        <is>
          <t>Fünf Farben, ein Heldenbund</t>
        </is>
      </c>
      <c r="C5" s="8" t="inlineStr">
        <is>
          <t>Esika (der WürfelWächter) macht jede legendäre Kreatur zur wachsamen Manaquelle; die Rückseite „Das Portal aller Geschichten“ holt jeden Zug einen Helden aus der Bibliothek an den Tisch.</t>
        </is>
      </c>
      <c r="D5" s="8" t="inlineStr">
        <is>
          <t>Kein notwendiges Zufalls-Combo-Deck. Der echte W20 (Delina) ist Bonus, kein Kern.</t>
        </is>
      </c>
    </row>
    <row r="6" ht="108" customHeight="1">
      <c r="A6" s="11" t="inlineStr">
        <is>
          <t>Start / Mulligan</t>
        </is>
      </c>
      <c r="B6" s="10" t="inlineStr">
        <is>
          <t>Farben vor schöner Einzelkarte</t>
        </is>
      </c>
      <c r="C6" s="10" t="inlineStr">
        <is>
          <t xml:space="preserve">Bevorzugt 3 Länder, grünen Zugang für Esikas Vorderseite und einen frühen Manaaufbau (Sol Ring, Streamingplan, Bloom Tender, Sakura-Tribe Elder).</t>
        </is>
      </c>
      <c r="D6" s="10" t="inlineStr">
        <is>
          <t>Eine Hand aus teuren Helden ohne frühen Aufbau zurückgeben. Der erste Multiplayer-Mulligan ist gratis.</t>
        </is>
      </c>
    </row>
    <row r="7" ht="108" customHeight="1">
      <c r="A7" s="9" t="inlineStr">
        <is>
          <t>Züge 1–3</t>
        </is>
      </c>
      <c r="B7" s="8" t="inlineStr">
        <is>
          <t>Mana und günstige Gefährten</t>
        </is>
      </c>
      <c r="C7" s="8" t="inlineStr">
        <is>
          <t xml:space="preserve">Manasteine und Ramp-Zauber, dazu billige Legenden (Giada, Talrand, Selvala, Heliod, Tajic). Esikas Vorderseite ({1}{G}{G}) idealerweise in Zug 3 – ab dann tappen alle Legenden für jede Farbe.</t>
        </is>
      </c>
      <c r="D7" s="8" t="inlineStr">
        <is>
          <t xml:space="preserve">Sol Ring/Der Essenzträger-Kern zahlen nur generische Kosten. Esikas Mana-Verleih gilt nur für ANDERE legendäre Kreaturen, die du kontrollierst.</t>
        </is>
      </c>
    </row>
    <row r="8" ht="108" customHeight="1">
      <c r="A8" s="11" t="inlineStr">
        <is>
          <t>Mittleres Spiel</t>
        </is>
      </c>
      <c r="B8" s="10" t="inlineStr">
        <is>
          <t>Vorderseite oder Portal</t>
        </is>
      </c>
      <c r="C8" s="10" t="inlineStr">
        <is>
          <t>Esika-Vorderseite gibt dem Bund Wachsamkeit + Rainbow-Mana (finanziert teure Zauber wie Aurelia, Toxrill, Farewell). Die Portal-Seite ({W}{U}{B}{R}{G}) legt jeden Zug gratis eine Kreatur/einen Planeswalker nach.</t>
        </is>
      </c>
      <c r="D8" s="10" t="inlineStr">
        <is>
          <t>Aus der Kommandozone ist immer nur eine Seite im Spiel. Die Portal-Seite ist teuer, aber wiederkehrender Kartenvorteil ohne Handkosten.</t>
        </is>
      </c>
    </row>
    <row r="9" ht="108" customHeight="1">
      <c r="A9" s="9" t="inlineStr">
        <is>
          <t>Kartennachschub</t>
        </is>
      </c>
      <c r="B9" s="8" t="inlineStr">
        <is>
          <t>Mehrere unabhängige Quellen</t>
        </is>
      </c>
      <c r="C9" s="8" t="inlineStr">
        <is>
          <t xml:space="preserve">The Prismatic Bridge (gratis Kreatur/Zug), Garruk's Uprising (zieht für große Helden), Rhystic Study &amp; Mystic Remora (gegnerische Zauber), Kraum, Queen Marchesa (Monarch), Faramir, Xanathar, Return of the Wildspeaker.</t>
        </is>
      </c>
      <c r="D9" s="8" t="inlineStr">
        <is>
          <t xml:space="preserve">Niemand wird zum Ziehen gezwungen. Rhystic Study/Mystic Remora lassen den Gegnern die Wahl zu zahlen; Marchesa verliert den Monarchen, wenn dir Kampfschaden zugefügt wird.</t>
        </is>
      </c>
    </row>
    <row r="10" ht="108" customHeight="1">
      <c r="A10" s="11" t="inlineStr">
        <is>
          <t>Gewinnen</t>
        </is>
      </c>
      <c r="B10" s="10" t="inlineStr">
        <is>
          <t>Große Helden durch die Verteidigung bringen</t>
        </is>
      </c>
      <c r="C10" s="10" t="inlineStr">
        <is>
          <t xml:space="preserve">Aurelia (zweite Kampfphase), Rancor und Garruk's Uprising (Trampelschaden), Adeline/Myrel/Krenko-Spielsteine und Rogue's Passage bringen Schaden durch. Esikas Wachsamkeit lässt den ganzen Bund angreifen UND blocken/für Mana tappen.</t>
        </is>
      </c>
      <c r="D10" s="10" t="inlineStr">
        <is>
          <t>21+ Kampfschaden desselben Commanders eliminiert einen Spieler. Direktschaden-Pläne sind nicht Teil dieses Decks.</t>
        </is>
      </c>
    </row>
    <row r="11" ht="108" customHeight="1">
      <c r="A11" s="9" t="inlineStr">
        <is>
          <t>Nach einem Rückschlag</t>
        </is>
      </c>
      <c r="B11" s="8" t="inlineStr">
        <is>
          <t>Bund neu aufstellen</t>
        </is>
      </c>
      <c r="C11" s="8" t="inlineStr">
        <is>
          <t>Wrenn and Seven holt Länder zurück, Return of the Wildspeaker füllt die Hand; die Portal-Seite baut nach einem Wipe von allein wieder ein Brett auf.</t>
        </is>
      </c>
      <c r="D11" s="8" t="inlineStr">
        <is>
          <t>Zuerst Mana und Schutz, dann Bedrohung. Esika neu zu spielen kostet Commander-Steuer – die Vorderseite bleibt günstig.</t>
        </is>
      </c>
    </row>
    <row r="12" ht="108" customHeight="1">
      <c r="A12" s="11" t="inlineStr">
        <is>
          <t>Esika-Mana</t>
        </is>
      </c>
      <c r="B12" s="10" t="inlineStr">
        <is>
          <t>Legenden werden zu Dorks</t>
        </is>
      </c>
      <c r="C12" s="10" t="inlineStr">
        <is>
          <t>Ab Esika-Vorderseite haben alle anderen legendären Kreaturen „{T}: ein Mana beliebiger Farbe“ und Wachsamkeit – 25+ potenzielle Rainbow-Quellen.</t>
        </is>
      </c>
      <c r="D12" s="10" t="inlineStr">
        <is>
          <t>Nur ANDERE legendäre Kreaturen (nicht Esika selbst), nicht Planeswalker, nicht Spielsteine. Nichtlegendäre Proxys (Serra Paragon, Sakura-Tribe Elder, Wood Elves, Dauthi Voidwalker) sind ausgenommen.</t>
        </is>
      </c>
    </row>
    <row r="13" ht="108" customHeight="1">
      <c r="A13" s="9" t="inlineStr">
        <is>
          <t>Halvar (DFC)</t>
        </is>
      </c>
      <c r="B13" s="8" t="inlineStr">
        <is>
          <t>Krieger oder Klinge</t>
        </is>
      </c>
      <c r="C13" s="8" t="inlineStr">
        <is>
          <t>Vorderseite als 4/4-Doppelschlag-Anthem spielen; wenn eine ausgerüstete Kreatur stirbt, kehrt Sword of the Realms auf die Hand zurück.</t>
        </is>
      </c>
      <c r="D13" s="8" t="inlineStr">
        <is>
          <t>Modale Doppelkarte – immer nur eine Seite im Spiel. Keine Amnesie-Sonderregel, keine zusätzlichen Ahnen-Spielsteine.</t>
        </is>
      </c>
    </row>
    <row r="14" ht="108" customHeight="1">
      <c r="A14" s="11" t="inlineStr">
        <is>
          <t>Nebelhauer / Kardur</t>
        </is>
      </c>
      <c r="B14" s="10" t="inlineStr">
        <is>
          <t>Verrat als Motiv, Zwietracht als Regel</t>
        </is>
      </c>
      <c r="C14" s="10" t="inlineStr">
        <is>
          <t>Kardur bleibt bei dir; ETB zwingt jeden Gegner zum Opfer, danach bluten Gegner, deren Kreaturen andere Gegner angreifen. Das Verrat-/Zwietracht-Motiv ist Gestaltung plus dieser gedruckte Text.</t>
        </is>
      </c>
      <c r="D14" s="10" t="inlineStr">
        <is>
          <t>Kein wählbarer Sabotage-Effekt gegen einen bestimmten Spieler. Kardur zählt normal für den Bund.</t>
        </is>
      </c>
    </row>
    <row r="15" ht="108" customHeight="1">
      <c r="A15" s="9" t="inlineStr">
        <is>
          <t>Manabasis</t>
        </is>
      </c>
      <c r="B15" s="8" t="inlineStr">
        <is>
          <t>37 Länder, davon 15 Standardländer</t>
        </is>
      </c>
      <c r="C15" s="8" t="inlineStr">
        <is>
          <t>15 Basics nach fester Kampagnen-Zuordnung (5 Wald / 3 Ebene / 3 Insel / 2 Sumpf / 2 Gebirge), 6 Doppelländer, 5 Triome, 8 Octo'Con-Utility/Fetch-Länder, Command Tower, Boseiju (Rolling Adventures), The World Tree (Abenteuer im Multiversum).</t>
        </is>
      </c>
      <c r="D15" s="8" t="inlineStr">
        <is>
          <t>Fünf Farben nötig. Grün ist die Startfarbe (Esika-Vorderseite); Shock-/Triome-Länder und Prismatic Vista/Fabled Passage liefern den Rest.</t>
        </is>
      </c>
    </row>
    <row r="16" ht="108" customHeight="1">
      <c r="A16" s="11" t="inlineStr">
        <is>
          <t>Würfel &amp; Schätze</t>
        </is>
      </c>
      <c r="B16" s="10" t="inlineStr">
        <is>
          <t>Echter W20, echte Beute</t>
        </is>
      </c>
      <c r="C16" s="10" t="inlineStr">
        <is>
          <t xml:space="preserve">Delina wirft beim Angriff einen W20 (Insider „Man kann nie genug Würfen haben!“). The Reaver Cleaver und das Windfall-Umfeld erzeugen Schätze; Balefire Dragon („Sardior“) räumt beim Durchkommen ganze Reihen ab.</t>
        </is>
      </c>
      <c r="D16" s="10" t="inlineStr">
        <is>
          <t>Delinas ignorierte/niedrige Würfe zählen nicht doppelt. Kein selbst erdachter Zahlenbonus über den gedruckten Text hinaus.</t>
        </is>
      </c>
    </row>
    <row r="17" ht="108" customHeight="1">
      <c r="A17" s="9" t="inlineStr">
        <is>
          <t>Entfernung / Schutz</t>
        </is>
      </c>
      <c r="B17" s="8" t="inlineStr">
        <is>
          <t>Die Grenzen kennen</t>
        </is>
      </c>
      <c r="C17" s="8" t="inlineStr">
        <is>
          <t>Swords-Ersatz Condemn, Deadly Rollick, Anguished Unmaking, Pongify, Kenrith's Transformation für Einzelziele; Blasphemous Act und Farewell als Wipes.</t>
        </is>
      </c>
      <c r="D17" s="8" t="inlineStr">
        <is>
          <t>Blasphemous Act trifft auch deine Kreaturen. Farewell exiliert auch deine Permanente. Heroic Intervention schützt nicht gegen Opferzwang.</t>
        </is>
      </c>
    </row>
    <row r="18" ht="108" customHeight="1">
      <c r="A18" s="11" t="inlineStr">
        <is>
          <t>Quellenstand</t>
        </is>
      </c>
      <c r="B18" s="10" t="inlineStr">
        <is>
          <t>07.09.2026</t>
        </is>
      </c>
      <c r="C18" s="10" t="inlineStr">
        <is>
          <t>Kartendaten: Scryfall API; Papierdrucke bis zum Stichtag; Commander-Status „legal“. Regeln: offizielle Commander-Regeln.</t>
        </is>
      </c>
      <c r="D18" s="10" t="inlineStr">
        <is>
          <t>Strukturell geprüfte Deck- und Designplanung. Feinschliff im Metaspiel bleibt Sache des Tisches.</t>
        </is>
      </c>
    </row>
    <row r="19" ht="108" customHeight="1">
      <c r="A19" s="9" t="inlineStr">
        <is>
          <t>Gestaltung</t>
        </is>
      </c>
      <c r="B19" s="8" t="inlineStr">
        <is>
          <t>Erkennbar WürfelWächter</t>
        </is>
      </c>
      <c r="C19" s="8" t="inlineStr">
        <is>
          <t>Grundfarben der Website: Petrol #173744, Cyan #45D4E8, Gold #E3A83B, Violett #8B6CF6. Oben der große WürfelWächter-Titel, direkt darunter der echte englische Kartenname.</t>
        </is>
      </c>
      <c r="D19" s="8" t="inlineStr">
        <is>
          <t>Legendärstatus, Kreaturentypen und Namen in Selbstreferenzen NICHT als neue Regeln umdeuten.</t>
        </is>
      </c>
    </row>
    <row r="20" ht="108" customHeight="1">
      <c r="A20" s="11" t="inlineStr">
        <is>
          <t>Gestaltung</t>
        </is>
      </c>
      <c r="B20" s="10" t="inlineStr">
        <is>
          <t>Spielbarkeit vor Typ-Fantasie</t>
        </is>
      </c>
      <c r="C20" s="10" t="inlineStr">
        <is>
          <t>Ein benannter Charakter ist nicht automatisch legendär (Serra Paragon für Alaric bleibt nichtlegendär). Kreaturentypen bleiben wie gedruckt (D&amp;D-Kobolde = MTG-Goblins bei Scorch, Beholder bei Verte/Xanathar).</t>
        </is>
      </c>
      <c r="D20" s="10" t="inlineStr">
        <is>
          <t>Eigene D&amp;D-Klassen, Patron-/Seelenregeln, Food-/Wolf-/Boo-Spielsteine nur, wenn die echte Karte sie bereits hat.</t>
        </is>
      </c>
    </row>
    <row r="21" ht="108" customHeight="1">
      <c r="A21" s="9" t="inlineStr">
        <is>
          <t>Auswahl</t>
        </is>
      </c>
      <c r="B21" s="8" t="inlineStr">
        <is>
          <t>Vorgaben aus Kartenliste</t>
        </is>
      </c>
      <c r="C21" s="8" t="inlineStr">
        <is>
          <t>Alle 27 Charaktere haben eine eigene Karte, die vier angenommenen Zusatzfiguren ebenso, die fünf Kampagnen-Farben und der Octo'Con-8er sind erhalten.</t>
        </is>
      </c>
      <c r="D21" s="8" t="inlineStr">
        <is>
          <t>Kleinere Vorschläge-Gags ohne eigenen Slot (z. B. „Die Siebte von oben“) laufen als Bild-/Flavor-Motiv mit – wie im Original.</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cols>
    <col width="6.1" customWidth="1" min="1" max="1"/>
    <col width="30" customWidth="1" min="2" max="2"/>
    <col width="40" customWidth="1" min="3" max="3"/>
    <col width="26" customWidth="1" min="4" max="4"/>
    <col width="30" customWidth="1" min="5" max="5"/>
    <col width="52" customWidth="1" min="6" max="6"/>
    <col width="16" customWidth="1" min="7" max="7"/>
  </cols>
  <sheetData>
    <row r="1" ht="34.5" customHeight="1">
      <c r="A1" s="1" t="inlineStr">
        <is>
          <t>Vorlagen-Abgleich · vollständige Abdeckung aller Kartenliste-Vorgaben</t>
        </is>
      </c>
    </row>
    <row r="2" ht="28.5" customHeight="1">
      <c r="A2" s="2" t="inlineStr">
        <is>
          <t xml:space="preserve">Alle 27 Charaktere und alle 23 Insider aus Kartenliste.xlsx haben eine eigene Karte. Jeder Spieler und jeder Gast wird erwähnt (Spieler/Gäste bekommen bewusst KEINE eigene Karte – außer der gemeinsamen Sammelkarte „Gastauftritte“). Danach sinnvoll aufgefüllt.</t>
        </is>
      </c>
    </row>
    <row r="3" ht="9" customHeight="1"/>
    <row r="4">
      <c r="A4" s="12" t="inlineStr">
        <is>
          <t xml:space="preserve">A · Alle 14 Spieler + Gäste (Chrys Mats, Josh/Spieleabend) aus Kartenliste.xlsx – jeder wird erwähnt (keine eigene Karte außer „Gastauftritte“)</t>
        </is>
      </c>
    </row>
    <row r="5" ht="30" customHeight="1">
      <c r="A5" s="7" t="inlineStr">
        <is>
          <t>Nr.</t>
        </is>
      </c>
      <c r="B5" s="7" t="inlineStr">
        <is>
          <t>Spieler</t>
        </is>
      </c>
      <c r="C5" s="7" t="inlineStr">
        <is>
          <t>Erwähnt auf Karte(n)</t>
        </is>
      </c>
      <c r="D5" s="7" t="inlineStr">
        <is>
          <t>Art der Erwähnung</t>
        </is>
      </c>
      <c r="E5" s="7" t="inlineStr"/>
      <c r="F5" s="7" t="inlineStr"/>
      <c r="G5" s="7" t="inlineStr"/>
    </row>
    <row r="6" ht="40" customHeight="1">
      <c r="A6" s="8" t="n">
        <v>1</v>
      </c>
      <c r="B6" s="9" t="inlineStr">
        <is>
          <t>Dani</t>
        </is>
      </c>
      <c r="C6" s="8" t="inlineStr">
        <is>
          <t>über den Charakter Shara (#011) und den Insider „Es bleibt spannend.“ (#029)</t>
        </is>
      </c>
      <c r="D6" s="8" t="inlineStr">
        <is>
          <t>✓ erwähnt</t>
        </is>
      </c>
    </row>
    <row r="7" ht="40" customHeight="1">
      <c r="A7" s="10" t="n">
        <v>2</v>
      </c>
      <c r="B7" s="11" t="inlineStr">
        <is>
          <t>Jonas</t>
        </is>
      </c>
      <c r="C7" s="10" t="inlineStr">
        <is>
          <t>über 6 Charaktere: Jonvus #002, Damon #006, Nebelhauer #007, Quill #012, Bucky #015, Tasim #019; Insider „Wüstenadler“ #052</t>
        </is>
      </c>
      <c r="D7" s="10" t="inlineStr">
        <is>
          <t>✓ erwähnt</t>
        </is>
      </c>
    </row>
    <row r="8" ht="40" customHeight="1">
      <c r="A8" s="8" t="n">
        <v>3</v>
      </c>
      <c r="B8" s="9" t="inlineStr">
        <is>
          <t>Hendrik</t>
        </is>
      </c>
      <c r="C8" s="8" t="inlineStr">
        <is>
          <t xml:space="preserve">über den Charakter Duvek (#009) und die Insider „Ich weiß …“ #030, „Ist Quill in Reichweite?“ #054, „Er ist Schurke.“ #056</t>
        </is>
      </c>
      <c r="D8" s="8" t="inlineStr">
        <is>
          <t>✓ erwähnt</t>
        </is>
      </c>
    </row>
    <row r="9" ht="40" customHeight="1">
      <c r="A9" s="10" t="n">
        <v>4</v>
      </c>
      <c r="B9" s="11" t="inlineStr">
        <is>
          <t>Sabrina</t>
        </is>
      </c>
      <c r="C9" s="10" t="inlineStr">
        <is>
          <t xml:space="preserve">über den Charakter Keya (#016); Actual-Play-Perspektive im Bild von „WürfelWissen“ (#034)</t>
        </is>
      </c>
      <c r="D9" s="10" t="inlineStr">
        <is>
          <t>✓ erwähnt</t>
        </is>
      </c>
    </row>
    <row r="10" ht="40" customHeight="1">
      <c r="A10" s="8" t="n">
        <v>5</v>
      </c>
      <c r="B10" s="9" t="inlineStr">
        <is>
          <t>Janna</t>
        </is>
      </c>
      <c r="C10" s="8" t="inlineStr">
        <is>
          <t>über 5 Charaktere: Susi #005, Cleemoe #008, Juna #018, Blaubeere #020, Ro #027; Insider „Ja, sag ich ja.“ #033; SL von „Rolling Adventures“ #099</t>
        </is>
      </c>
      <c r="D10" s="8" t="inlineStr">
        <is>
          <t>✓ erwähnt</t>
        </is>
      </c>
    </row>
    <row r="11" ht="40" customHeight="1">
      <c r="A11" s="10" t="n">
        <v>6</v>
      </c>
      <c r="B11" s="11" t="inlineStr">
        <is>
          <t>Sebastian</t>
        </is>
      </c>
      <c r="C11" s="10" t="inlineStr">
        <is>
          <t xml:space="preserve">über 3 Charaktere: Neriton #010, Alaric #017, Scorch #025; Insider „Man kann nie genug Würfen haben!“ #049; moderiert „WürfelWissen“ (#034)</t>
        </is>
      </c>
      <c r="D11" s="10" t="inlineStr">
        <is>
          <t>✓ erwähnt</t>
        </is>
      </c>
    </row>
    <row r="12" ht="40" customHeight="1">
      <c r="A12" s="8" t="n">
        <v>7</v>
      </c>
      <c r="B12" s="9" t="inlineStr">
        <is>
          <t>Kevin</t>
        </is>
      </c>
      <c r="C12" s="8" t="inlineStr">
        <is>
          <t xml:space="preserve">über 3 Charaktere: Vorian #003, Brutus #014, Athemus #021; Insider „Stumpf ist Trumpf.“ #031</t>
        </is>
      </c>
      <c r="D12" s="8" t="inlineStr">
        <is>
          <t>✓ erwähnt</t>
        </is>
      </c>
    </row>
    <row r="13" ht="40" customHeight="1">
      <c r="A13" s="10" t="n">
        <v>8</v>
      </c>
      <c r="B13" s="11" t="inlineStr">
        <is>
          <t>Pascal</t>
        </is>
      </c>
      <c r="C13" s="10" t="inlineStr">
        <is>
          <t>über den Charakter Drayven (#013); Cutter-Erwähnung im Bild von Toxic Deluge (#036)</t>
        </is>
      </c>
      <c r="D13" s="10" t="inlineStr">
        <is>
          <t>✓ erwähnt</t>
        </is>
      </c>
    </row>
    <row r="14" ht="40" customHeight="1">
      <c r="A14" s="8" t="n">
        <v>9</v>
      </c>
      <c r="B14" s="9" t="inlineStr">
        <is>
          <t>Jan</t>
        </is>
      </c>
      <c r="C14" s="8" t="inlineStr">
        <is>
          <t>über die Charaktere Hemish (#004) und Ichne (#022)</t>
        </is>
      </c>
      <c r="D14" s="8" t="inlineStr">
        <is>
          <t>✓ erwähnt</t>
        </is>
      </c>
    </row>
    <row r="15" ht="40" customHeight="1">
      <c r="A15" s="10" t="n">
        <v>10</v>
      </c>
      <c r="B15" s="11" t="inlineStr">
        <is>
          <t>Marvin</t>
        </is>
      </c>
      <c r="C15" s="10" t="inlineStr">
        <is>
          <t xml:space="preserve">über den Charakter Malvus (#024) und den Insider „Dead? DEAD DEAD?“ #038</t>
        </is>
      </c>
      <c r="D15" s="10" t="inlineStr">
        <is>
          <t>✓ erwähnt</t>
        </is>
      </c>
    </row>
    <row r="16" ht="40" customHeight="1">
      <c r="A16" s="8" t="n">
        <v>11</v>
      </c>
      <c r="B16" s="9" t="inlineStr">
        <is>
          <t>Patrick</t>
        </is>
      </c>
      <c r="C16" s="8" t="inlineStr">
        <is>
          <t xml:space="preserve">über die Charaktere Boindil (#023) und Verte (#026)</t>
        </is>
      </c>
      <c r="D16" s="8" t="inlineStr">
        <is>
          <t>✓ erwähnt</t>
        </is>
      </c>
    </row>
    <row r="17" ht="40" customHeight="1">
      <c r="A17" s="10" t="n">
        <v>12</v>
      </c>
      <c r="B17" s="11" t="inlineStr">
        <is>
          <t>Nils</t>
        </is>
      </c>
      <c r="C17" s="10" t="inlineStr">
        <is>
          <t xml:space="preserve">kein Charakter in Kartenliste → gemeinsam auf „Gastauftritte“ (#041); Bild-Cameo als knight.birds-Clip</t>
        </is>
      </c>
      <c r="D17" s="10" t="inlineStr">
        <is>
          <t>✓ erwähnt</t>
        </is>
      </c>
    </row>
    <row r="18" ht="40" customHeight="1">
      <c r="A18" s="8" t="n">
        <v>13</v>
      </c>
      <c r="B18" s="9" t="inlineStr">
        <is>
          <t>Dwarfmasters (Deniz &amp; Miguel)</t>
        </is>
      </c>
      <c r="C18" s="8" t="inlineStr">
        <is>
          <t xml:space="preserve">kein Charakter in Kartenliste → gemeinsam auf „Gastauftritte“ (#041, Mimic Vat)</t>
        </is>
      </c>
      <c r="D18" s="8" t="inlineStr">
        <is>
          <t>✓ erwähnt</t>
        </is>
      </c>
    </row>
    <row r="19" ht="40" customHeight="1">
      <c r="A19" s="10" t="n">
        <v>14</v>
      </c>
      <c r="B19" s="11" t="inlineStr">
        <is>
          <t>Questen &amp; Quatschen (Katha &amp; Alex)</t>
        </is>
      </c>
      <c r="C19" s="10" t="inlineStr">
        <is>
          <t xml:space="preserve">kein Charakter in Kartenliste → gemeinsam auf „Gastauftritte“ (#041, Mimic Vat)</t>
        </is>
      </c>
      <c r="D19" s="10" t="inlineStr">
        <is>
          <t>✓ erwähnt</t>
        </is>
      </c>
    </row>
    <row r="22">
      <c r="A22" s="12" t="inlineStr">
        <is>
          <t>B · Alle 27 Charaktere aus Kartenliste.xlsx (Sheet „Charaktere“) – jeder mit eigener Karte</t>
        </is>
      </c>
    </row>
    <row r="23" ht="30" customHeight="1">
      <c r="A23" s="7" t="inlineStr">
        <is>
          <t>Nr.</t>
        </is>
      </c>
      <c r="B23" s="7" t="inlineStr">
        <is>
          <t>Charakter</t>
        </is>
      </c>
      <c r="C23" s="7" t="inlineStr">
        <is>
          <t>Spieler</t>
        </is>
      </c>
      <c r="D23" s="7" t="inlineStr">
        <is>
          <t>Kampagne</t>
        </is>
      </c>
      <c r="E23" s="7" t="inlineStr">
        <is>
          <t>Eigene Karte</t>
        </is>
      </c>
      <c r="F23" s="7" t="inlineStr">
        <is>
          <t>Echte MTG-Karte</t>
        </is>
      </c>
      <c r="G23" s="7" t="inlineStr">
        <is>
          <t>✓</t>
        </is>
      </c>
    </row>
    <row r="24" ht="28" customHeight="1">
      <c r="A24" s="8" t="n">
        <v>1</v>
      </c>
      <c r="B24" s="9" t="inlineStr">
        <is>
          <t>Jonvus</t>
        </is>
      </c>
      <c r="C24" s="8" t="inlineStr">
        <is>
          <t>Jonas</t>
        </is>
      </c>
      <c r="D24" s="8" t="inlineStr">
        <is>
          <t>Die Legende des Rubindrachen</t>
        </is>
      </c>
      <c r="E24" s="9" t="inlineStr">
        <is>
          <t>#002 · Jonvus Sonnenzorn-ChewChew, führt den Bund</t>
        </is>
      </c>
      <c r="F24" s="8" t="inlineStr">
        <is>
          <t>Aurelia, the Warleader</t>
        </is>
      </c>
      <c r="G24" s="8" t="inlineStr">
        <is>
          <t>✓</t>
        </is>
      </c>
    </row>
    <row r="25" ht="28" customHeight="1">
      <c r="A25" s="10" t="n">
        <v>2</v>
      </c>
      <c r="B25" s="11" t="inlineStr">
        <is>
          <t>Vorian</t>
        </is>
      </c>
      <c r="C25" s="10" t="inlineStr">
        <is>
          <t>Kevin</t>
        </is>
      </c>
      <c r="D25" s="10" t="inlineStr">
        <is>
          <t>Die Legende des Rubindrachen</t>
        </is>
      </c>
      <c r="E25" s="11" t="inlineStr">
        <is>
          <t>#003 · Vorian Flammenzorn, zurück unter Sternen</t>
        </is>
      </c>
      <c r="F25" s="10" t="inlineStr">
        <is>
          <t>Selvala, Explorer Returned</t>
        </is>
      </c>
      <c r="G25" s="10" t="inlineStr">
        <is>
          <t>✓</t>
        </is>
      </c>
    </row>
    <row r="26" ht="28" customHeight="1">
      <c r="A26" s="8" t="n">
        <v>3</v>
      </c>
      <c r="B26" s="9" t="inlineStr">
        <is>
          <t>Hemish</t>
        </is>
      </c>
      <c r="C26" s="8" t="inlineStr">
        <is>
          <t>Jan</t>
        </is>
      </c>
      <c r="D26" s="8" t="inlineStr">
        <is>
          <t>Die Legende des Rubindrachen</t>
        </is>
      </c>
      <c r="E26" s="9" t="inlineStr">
        <is>
          <t>#004 · Hemish, Bannerträger Octo’Talis’</t>
        </is>
      </c>
      <c r="F26" s="8" t="inlineStr">
        <is>
          <t>Myrel, Shield of Argive</t>
        </is>
      </c>
      <c r="G26" s="8" t="inlineStr">
        <is>
          <t>✓</t>
        </is>
      </c>
    </row>
    <row r="27" ht="28" customHeight="1">
      <c r="A27" s="10" t="n">
        <v>4</v>
      </c>
      <c r="B27" s="11" t="inlineStr">
        <is>
          <t>Susi</t>
        </is>
      </c>
      <c r="C27" s="10" t="inlineStr">
        <is>
          <t>Janna</t>
        </is>
      </c>
      <c r="D27" s="10" t="inlineStr">
        <is>
          <t>Die Legende des Rubindrachen</t>
        </is>
      </c>
      <c r="E27" s="11" t="inlineStr">
        <is>
          <t>#005 · Susi Lichtschwur, mit leichtem Schritt</t>
        </is>
      </c>
      <c r="F27" s="10" t="inlineStr">
        <is>
          <t>Ranar the Ever-Watchful</t>
        </is>
      </c>
      <c r="G27" s="10" t="inlineStr">
        <is>
          <t>✓</t>
        </is>
      </c>
    </row>
    <row r="28" ht="28" customHeight="1">
      <c r="A28" s="8" t="n">
        <v>5</v>
      </c>
      <c r="B28" s="9" t="inlineStr">
        <is>
          <t>Damon</t>
        </is>
      </c>
      <c r="C28" s="8" t="inlineStr">
        <is>
          <t>Jonas</t>
        </is>
      </c>
      <c r="D28" s="8" t="inlineStr">
        <is>
          <t>Icewind Dale – Rime of the Frostmaiden</t>
        </is>
      </c>
      <c r="E28" s="9" t="inlineStr">
        <is>
          <t>#006 · Damon Driftwood, Stärke schützt</t>
        </is>
      </c>
      <c r="F28" s="8" t="inlineStr">
        <is>
          <t>Arahbo, Roar of the World</t>
        </is>
      </c>
      <c r="G28" s="8" t="inlineStr">
        <is>
          <t>✓</t>
        </is>
      </c>
    </row>
    <row r="29" ht="28" customHeight="1">
      <c r="A29" s="10" t="n">
        <v>6</v>
      </c>
      <c r="B29" s="11" t="inlineStr">
        <is>
          <t>Nebelhauer</t>
        </is>
      </c>
      <c r="C29" s="10" t="inlineStr">
        <is>
          <t>Jonas</t>
        </is>
      </c>
      <c r="D29" s="10" t="inlineStr">
        <is>
          <t>Icewind Dale – Rime of the Frostmaiden</t>
        </is>
      </c>
      <c r="E29" s="11" t="inlineStr">
        <is>
          <t>#007 · Mumpfi Nebelhauer, Schuldner der Phaerimm</t>
        </is>
      </c>
      <c r="F29" s="10" t="inlineStr">
        <is>
          <t>Kardur, Doomscourge</t>
        </is>
      </c>
      <c r="G29" s="10" t="inlineStr">
        <is>
          <t>✓</t>
        </is>
      </c>
    </row>
    <row r="30" ht="28" customHeight="1">
      <c r="A30" s="8" t="n">
        <v>7</v>
      </c>
      <c r="B30" s="9" t="inlineStr">
        <is>
          <t>Cleemoe</t>
        </is>
      </c>
      <c r="C30" s="8" t="inlineStr">
        <is>
          <t>Janna</t>
        </is>
      </c>
      <c r="D30" s="8" t="inlineStr">
        <is>
          <t>Icewind Dale – Rime of the Frostmaiden</t>
        </is>
      </c>
      <c r="E30" s="9" t="inlineStr">
        <is>
          <t>#008 · Cleemoe Driftwood, Hoffnung im Frost</t>
        </is>
      </c>
      <c r="F30" s="8" t="inlineStr">
        <is>
          <t>Giada, Font of Hope</t>
        </is>
      </c>
      <c r="G30" s="8" t="inlineStr">
        <is>
          <t>✓</t>
        </is>
      </c>
    </row>
    <row r="31" ht="28" customHeight="1">
      <c r="A31" s="10" t="n">
        <v>8</v>
      </c>
      <c r="B31" s="11" t="inlineStr">
        <is>
          <t>Duvek</t>
        </is>
      </c>
      <c r="C31" s="10" t="inlineStr">
        <is>
          <t>Hendrik</t>
        </is>
      </c>
      <c r="D31" s="10" t="inlineStr">
        <is>
          <t>Icewind Dale – Rime of the Frostmaiden</t>
        </is>
      </c>
      <c r="E31" s="11" t="inlineStr">
        <is>
          <t>#009 · Lichtträger Duvek, Lathanders Beistand</t>
        </is>
      </c>
      <c r="F31" s="10" t="inlineStr">
        <is>
          <t>Linden, the Steadfast Queen</t>
        </is>
      </c>
      <c r="G31" s="10" t="inlineStr">
        <is>
          <t>✓</t>
        </is>
      </c>
    </row>
    <row r="32" ht="28" customHeight="1">
      <c r="A32" s="8" t="n">
        <v>9</v>
      </c>
      <c r="B32" s="9" t="inlineStr">
        <is>
          <t>Neriton</t>
        </is>
      </c>
      <c r="C32" s="8" t="inlineStr">
        <is>
          <t>Sebastian</t>
        </is>
      </c>
      <c r="D32" s="8" t="inlineStr">
        <is>
          <t>Icewind Dale – Rime of the Frostmaiden</t>
        </is>
      </c>
      <c r="E32" s="9" t="inlineStr">
        <is>
          <t>#010 · Neriton, Geduld der Tiefe</t>
        </is>
      </c>
      <c r="F32" s="8" t="inlineStr">
        <is>
          <t>Svyelun of Sea and Sky</t>
        </is>
      </c>
      <c r="G32" s="8" t="inlineStr">
        <is>
          <t>✓</t>
        </is>
      </c>
    </row>
    <row r="33" ht="28" customHeight="1">
      <c r="A33" s="10" t="n">
        <v>10</v>
      </c>
      <c r="B33" s="11" t="inlineStr">
        <is>
          <t>Shara</t>
        </is>
      </c>
      <c r="C33" s="10" t="inlineStr">
        <is>
          <t>Dani</t>
        </is>
      </c>
      <c r="D33" s="10" t="inlineStr">
        <is>
          <t>Sturm, Staub und Schatten</t>
        </is>
      </c>
      <c r="E33" s="11" t="inlineStr">
        <is>
          <t>#011 · Sharalaq – „Ich bin euer Schild!“</t>
        </is>
      </c>
      <c r="F33" s="10" t="inlineStr">
        <is>
          <t>Elenda, the Dusk Rose</t>
        </is>
      </c>
      <c r="G33" s="10" t="inlineStr">
        <is>
          <t>✓</t>
        </is>
      </c>
    </row>
    <row r="34" ht="28" customHeight="1">
      <c r="A34" s="8" t="n">
        <v>11</v>
      </c>
      <c r="B34" s="9" t="inlineStr">
        <is>
          <t>Quill</t>
        </is>
      </c>
      <c r="C34" s="8" t="inlineStr">
        <is>
          <t>Jonas</t>
        </is>
      </c>
      <c r="D34" s="8" t="inlineStr">
        <is>
          <t>Sturm, Staub und Schatten</t>
        </is>
      </c>
      <c r="E34" s="9" t="inlineStr">
        <is>
          <t>#012 · Quill, Hüter der verlorenen Seelen</t>
        </is>
      </c>
      <c r="F34" s="8" t="inlineStr">
        <is>
          <t>Talrand, Sky Summoner</t>
        </is>
      </c>
      <c r="G34" s="8" t="inlineStr">
        <is>
          <t>✓</t>
        </is>
      </c>
    </row>
    <row r="35" ht="28" customHeight="1">
      <c r="A35" s="10" t="n">
        <v>12</v>
      </c>
      <c r="B35" s="11" t="inlineStr">
        <is>
          <t>Drayven</t>
        </is>
      </c>
      <c r="C35" s="10" t="inlineStr">
        <is>
          <t>Pascal</t>
        </is>
      </c>
      <c r="D35" s="10" t="inlineStr">
        <is>
          <t>Sturm, Staub und Schatten</t>
        </is>
      </c>
      <c r="E35" s="11" t="inlineStr">
        <is>
          <t>#013 · Drayven Shadebreaker, eigene Entscheidungen</t>
        </is>
      </c>
      <c r="F35" s="10" t="inlineStr">
        <is>
          <t>Yuriko, the Tiger's Shadow</t>
        </is>
      </c>
      <c r="G35" s="10" t="inlineStr">
        <is>
          <t>✓</t>
        </is>
      </c>
    </row>
    <row r="36" ht="28" customHeight="1">
      <c r="A36" s="8" t="n">
        <v>13</v>
      </c>
      <c r="B36" s="9" t="inlineStr">
        <is>
          <t>Brutus</t>
        </is>
      </c>
      <c r="C36" s="8" t="inlineStr">
        <is>
          <t>Kevin</t>
        </is>
      </c>
      <c r="D36" s="8" t="inlineStr">
        <is>
          <t>Sturm, Staub und Schatten</t>
        </is>
      </c>
      <c r="E36" s="9" t="inlineStr">
        <is>
          <t>#014 · Brutus, Diener des Gleichgewichts</t>
        </is>
      </c>
      <c r="F36" s="8" t="inlineStr">
        <is>
          <t>Tajic, Legion's Edge</t>
        </is>
      </c>
      <c r="G36" s="8" t="inlineStr">
        <is>
          <t>✓</t>
        </is>
      </c>
    </row>
    <row r="37" ht="28" customHeight="1">
      <c r="A37" s="10" t="n">
        <v>14</v>
      </c>
      <c r="B37" s="11" t="inlineStr">
        <is>
          <t>Bucky</t>
        </is>
      </c>
      <c r="C37" s="10" t="inlineStr">
        <is>
          <t>Jonas</t>
        </is>
      </c>
      <c r="D37" s="10" t="inlineStr">
        <is>
          <t>Dungeons of Drakkenheim</t>
        </is>
      </c>
      <c r="E37" s="11" t="inlineStr">
        <is>
          <t>#015 · Bucky – und Maquha, das sich erinnert</t>
        </is>
      </c>
      <c r="F37" s="10" t="inlineStr">
        <is>
          <t>Halvar, God of Battle</t>
        </is>
      </c>
      <c r="G37" s="10" t="inlineStr">
        <is>
          <t>✓</t>
        </is>
      </c>
    </row>
    <row r="38" ht="28" customHeight="1">
      <c r="A38" s="8" t="n">
        <v>15</v>
      </c>
      <c r="B38" s="9" t="inlineStr">
        <is>
          <t>Keya</t>
        </is>
      </c>
      <c r="C38" s="8" t="inlineStr">
        <is>
          <t>Sabrina</t>
        </is>
      </c>
      <c r="D38" s="8" t="inlineStr">
        <is>
          <t>Dungeons of Drakkenheim</t>
        </is>
      </c>
      <c r="E38" s="9" t="inlineStr">
        <is>
          <t>#016 · Keya Goldschimmer, Wurzeln der Hoffnung</t>
        </is>
      </c>
      <c r="F38" s="8" t="inlineStr">
        <is>
          <t>Wrenn and Seven</t>
        </is>
      </c>
      <c r="G38" s="8" t="inlineStr">
        <is>
          <t>✓</t>
        </is>
      </c>
    </row>
    <row r="39" ht="28" customHeight="1">
      <c r="A39" s="10" t="n">
        <v>16</v>
      </c>
      <c r="B39" s="11" t="inlineStr">
        <is>
          <t>Alaric</t>
        </is>
      </c>
      <c r="C39" s="10" t="inlineStr">
        <is>
          <t>Sebastian</t>
        </is>
      </c>
      <c r="D39" s="10" t="inlineStr">
        <is>
          <t>Dungeons of Drakkenheim</t>
        </is>
      </c>
      <c r="E39" s="11" t="inlineStr">
        <is>
          <t>#017 · Alaric Thorne, verborgenes Licht</t>
        </is>
      </c>
      <c r="F39" s="10" t="inlineStr">
        <is>
          <t>Serra Paragon</t>
        </is>
      </c>
      <c r="G39" s="10" t="inlineStr">
        <is>
          <t>✓</t>
        </is>
      </c>
    </row>
    <row r="40" ht="28" customHeight="1">
      <c r="A40" s="8" t="n">
        <v>17</v>
      </c>
      <c r="B40" s="9" t="inlineStr">
        <is>
          <t>Juna</t>
        </is>
      </c>
      <c r="C40" s="8" t="inlineStr">
        <is>
          <t>Janna</t>
        </is>
      </c>
      <c r="D40" s="8" t="inlineStr">
        <is>
          <t>Dungeons of Drakkenheim</t>
        </is>
      </c>
      <c r="E40" s="9" t="inlineStr">
        <is>
          <t>#018 · Juna von Korn, Ehre lädt nach</t>
        </is>
      </c>
      <c r="F40" s="8" t="inlineStr">
        <is>
          <t>Adeline, Resplendent Cathar</t>
        </is>
      </c>
      <c r="G40" s="8" t="inlineStr">
        <is>
          <t>✓</t>
        </is>
      </c>
    </row>
    <row r="41" ht="28" customHeight="1">
      <c r="A41" s="10" t="n">
        <v>18</v>
      </c>
      <c r="B41" s="11" t="inlineStr">
        <is>
          <t>Tasim</t>
        </is>
      </c>
      <c r="C41" s="10" t="inlineStr">
        <is>
          <t>Jonas</t>
        </is>
      </c>
      <c r="D41" s="10" t="inlineStr">
        <is>
          <t>Die 5 Titanen von Primor - Akt Luminus</t>
        </is>
      </c>
      <c r="E41" s="11" t="inlineStr">
        <is>
          <t>#019 · Tasim und Balthasar, gebundener Wille</t>
        </is>
      </c>
      <c r="F41" s="10" t="inlineStr">
        <is>
          <t>Queen Marchesa</t>
        </is>
      </c>
      <c r="G41" s="10" t="inlineStr">
        <is>
          <t>✓</t>
        </is>
      </c>
    </row>
    <row r="42" ht="28" customHeight="1">
      <c r="A42" s="8" t="n">
        <v>19</v>
      </c>
      <c r="B42" s="9" t="inlineStr">
        <is>
          <t>Blaubeere</t>
        </is>
      </c>
      <c r="C42" s="8" t="inlineStr">
        <is>
          <t>Janna</t>
        </is>
      </c>
      <c r="D42" s="8" t="inlineStr">
        <is>
          <t>Die 5 Titanen von Primor - Akt Luminus</t>
        </is>
      </c>
      <c r="E42" s="9" t="inlineStr">
        <is>
          <t>#020 · Blaubeere, Wissen zwischen den Zeilen</t>
        </is>
      </c>
      <c r="F42" s="8" t="inlineStr">
        <is>
          <t>Kraum, Ludevic's Opus</t>
        </is>
      </c>
      <c r="G42" s="8" t="inlineStr">
        <is>
          <t>✓</t>
        </is>
      </c>
    </row>
    <row r="43" ht="28" customHeight="1">
      <c r="A43" s="10" t="n">
        <v>20</v>
      </c>
      <c r="B43" s="11" t="inlineStr">
        <is>
          <t>Athemus</t>
        </is>
      </c>
      <c r="C43" s="10" t="inlineStr">
        <is>
          <t>Kevin</t>
        </is>
      </c>
      <c r="D43" s="10" t="inlineStr">
        <is>
          <t>Die 5 Titanen von Primor - Akt Luminus</t>
        </is>
      </c>
      <c r="E43" s="11" t="inlineStr">
        <is>
          <t>#021 · Athemus Thalor, Aurelius’ Vermächtnis</t>
        </is>
      </c>
      <c r="F43" s="10" t="inlineStr">
        <is>
          <t>Toxrill, the Corrosive</t>
        </is>
      </c>
      <c r="G43" s="10" t="inlineStr">
        <is>
          <t>✓</t>
        </is>
      </c>
    </row>
    <row r="44" ht="28" customHeight="1">
      <c r="A44" s="8" t="n">
        <v>21</v>
      </c>
      <c r="B44" s="9" t="inlineStr">
        <is>
          <t>Freund / Ichne</t>
        </is>
      </c>
      <c r="C44" s="8" t="inlineStr">
        <is>
          <t>Jan</t>
        </is>
      </c>
      <c r="D44" s="8" t="inlineStr">
        <is>
          <t>Die 5 Titanen von Primor - Akt Luminus</t>
        </is>
      </c>
      <c r="E44" s="9" t="inlineStr">
        <is>
          <t>#022 · Ichne, Freund des verlorenen Waldes</t>
        </is>
      </c>
      <c r="F44" s="8" t="inlineStr">
        <is>
          <t>Nemata, Primeval Warden</t>
        </is>
      </c>
      <c r="G44" s="8" t="inlineStr">
        <is>
          <t>✓</t>
        </is>
      </c>
    </row>
    <row r="45" ht="28" customHeight="1">
      <c r="A45" s="10" t="n">
        <v>22</v>
      </c>
      <c r="B45" s="11" t="inlineStr">
        <is>
          <t>Boindil</t>
        </is>
      </c>
      <c r="C45" s="10" t="inlineStr">
        <is>
          <t>Patrick</t>
        </is>
      </c>
      <c r="D45" s="10" t="inlineStr">
        <is>
          <t>Die Legende des Rubindrachen</t>
        </is>
      </c>
      <c r="E45" s="11" t="inlineStr">
        <is>
          <t>#023 · Boindil Frostzorn, Zorn Octo’Talis’</t>
        </is>
      </c>
      <c r="F45" s="10" t="inlineStr">
        <is>
          <t>Toralf, God of Fury</t>
        </is>
      </c>
      <c r="G45" s="10" t="inlineStr">
        <is>
          <t>✓</t>
        </is>
      </c>
    </row>
    <row r="46" ht="28" customHeight="1">
      <c r="A46" s="8" t="n">
        <v>23</v>
      </c>
      <c r="B46" s="9" t="inlineStr">
        <is>
          <t>Malvus</t>
        </is>
      </c>
      <c r="C46" s="8" t="inlineStr">
        <is>
          <t>Marvin</t>
        </is>
      </c>
      <c r="D46" s="8" t="inlineStr">
        <is>
          <t>Die Legende des Rubindrachen</t>
        </is>
      </c>
      <c r="E46" s="9" t="inlineStr">
        <is>
          <t>#024 · Malvus Sonnenzorn-ChewChew, Ilmaters Gnade</t>
        </is>
      </c>
      <c r="F46" s="8" t="inlineStr">
        <is>
          <t>Heliod, Sun-Crowned</t>
        </is>
      </c>
      <c r="G46" s="8" t="inlineStr">
        <is>
          <t>✓</t>
        </is>
      </c>
    </row>
    <row r="47" ht="28" customHeight="1">
      <c r="A47" s="10" t="n">
        <v>24</v>
      </c>
      <c r="B47" s="11" t="inlineStr">
        <is>
          <t>Scorch</t>
        </is>
      </c>
      <c r="C47" s="10" t="inlineStr">
        <is>
          <t>Sebastian</t>
        </is>
      </c>
      <c r="D47" s="10" t="inlineStr">
        <is>
          <t>Die Legende des Rubindrachen</t>
        </is>
      </c>
      <c r="E47" s="11" t="inlineStr">
        <is>
          <t>#025 · Scorch, der Gefährliche</t>
        </is>
      </c>
      <c r="F47" s="10" t="inlineStr">
        <is>
          <t>Krenko, Mob Boss</t>
        </is>
      </c>
      <c r="G47" s="10" t="inlineStr">
        <is>
          <t>✓</t>
        </is>
      </c>
    </row>
    <row r="48" ht="28" customHeight="1">
      <c r="A48" s="8" t="n">
        <v>25</v>
      </c>
      <c r="B48" s="9" t="inlineStr">
        <is>
          <t>Verte</t>
        </is>
      </c>
      <c r="C48" s="8" t="inlineStr">
        <is>
          <t>Patrick</t>
        </is>
      </c>
      <c r="D48" s="8" t="inlineStr">
        <is>
          <t>Icewind Dale – Rime of the Frostmaiden</t>
        </is>
      </c>
      <c r="E48" s="9" t="inlineStr">
        <is>
          <t>#026 · Verte, Meister der zweiten Wirklichkeit</t>
        </is>
      </c>
      <c r="F48" s="8" t="inlineStr">
        <is>
          <t>Xanathar, Guild Kingpin</t>
        </is>
      </c>
      <c r="G48" s="8" t="inlineStr">
        <is>
          <t>✓</t>
        </is>
      </c>
    </row>
    <row r="49" ht="28" customHeight="1">
      <c r="A49" s="10" t="n">
        <v>26</v>
      </c>
      <c r="B49" s="11" t="inlineStr">
        <is>
          <t>Ro</t>
        </is>
      </c>
      <c r="C49" s="10" t="inlineStr">
        <is>
          <t>Janna</t>
        </is>
      </c>
      <c r="D49" s="10" t="inlineStr">
        <is>
          <t>Icewind Dale – Rime of the Frostmaiden</t>
        </is>
      </c>
      <c r="E49" s="11" t="inlineStr">
        <is>
          <t>#027 · Ro-Khar Donnerfaust, vier Elemente</t>
        </is>
      </c>
      <c r="F49" s="10" t="inlineStr">
        <is>
          <t>Surrak Dragonclaw</t>
        </is>
      </c>
      <c r="G49" s="10" t="inlineStr">
        <is>
          <t>✓</t>
        </is>
      </c>
    </row>
    <row r="50" ht="28" customHeight="1">
      <c r="A50" s="8" t="n">
        <v>27</v>
      </c>
      <c r="B50" s="9" t="inlineStr">
        <is>
          <t>Happy</t>
        </is>
      </c>
      <c r="C50" s="8" t="inlineStr">
        <is>
          <t>Jenny</t>
        </is>
      </c>
      <c r="D50" s="8" t="inlineStr">
        <is>
          <t>Icewind Dale – Rime of the Frostmaiden</t>
        </is>
      </c>
      <c r="E50" s="9" t="inlineStr">
        <is>
          <t>#028 · Happy, Zuflucht für Außenseiter</t>
        </is>
      </c>
      <c r="F50" s="8" t="inlineStr">
        <is>
          <t>Faramir, Steward of Gondor</t>
        </is>
      </c>
      <c r="G50" s="8" t="inlineStr">
        <is>
          <t>✓</t>
        </is>
      </c>
    </row>
    <row r="53">
      <c r="A53" s="12" t="inlineStr">
        <is>
          <t>C · Alle 23 Insider aus Kartenliste.xlsx (Sheet „Insider“, Stand 07.09.) – jeder mit eigener Karte</t>
        </is>
      </c>
    </row>
    <row r="54" ht="30" customHeight="1">
      <c r="A54" s="7" t="inlineStr">
        <is>
          <t>Nr.</t>
        </is>
      </c>
      <c r="B54" s="7" t="inlineStr">
        <is>
          <t>Insider / Running Gag</t>
        </is>
      </c>
      <c r="C54" s="7" t="inlineStr">
        <is>
          <t>Herkunft</t>
        </is>
      </c>
      <c r="D54" s="7" t="inlineStr">
        <is>
          <t>Karte(n)</t>
        </is>
      </c>
      <c r="E54" s="7" t="inlineStr">
        <is>
          <t>Echte MTG-Karte</t>
        </is>
      </c>
      <c r="F54" s="7" t="inlineStr">
        <is>
          <t>Umsetzung / Regelgrenze</t>
        </is>
      </c>
      <c r="G54" s="7" t="inlineStr">
        <is>
          <t>✓</t>
        </is>
      </c>
    </row>
    <row r="55" ht="30" customHeight="1">
      <c r="A55" s="8" t="n">
        <v>1</v>
      </c>
      <c r="B55" s="9" t="inlineStr">
        <is>
          <t>Quillen</t>
        </is>
      </c>
      <c r="C55" s="8" t="inlineStr">
        <is>
          <t>Community-Jargon (von Quill)</t>
        </is>
      </c>
      <c r="D55" s="9" t="inlineStr">
        <is>
          <t>#043</t>
        </is>
      </c>
      <c r="E55" s="8" t="inlineStr">
        <is>
          <t>Pongify</t>
        </is>
      </c>
      <c r="F55" s="8" t="inlineStr">
        <is>
          <t>Pongify — der versaute Zauber endet als Affe.</t>
        </is>
      </c>
      <c r="G55" s="8" t="inlineStr">
        <is>
          <t>✓</t>
        </is>
      </c>
    </row>
    <row r="56" ht="30" customHeight="1">
      <c r="A56" s="10" t="n">
        <v>2</v>
      </c>
      <c r="B56" s="11" t="inlineStr">
        <is>
          <t>„Vertrau mir.“</t>
        </is>
      </c>
      <c r="C56" s="10" t="inlineStr">
        <is>
          <t>Community-Spruch</t>
        </is>
      </c>
      <c r="D56" s="11" t="inlineStr">
        <is>
          <t>#044</t>
        </is>
      </c>
      <c r="E56" s="10" t="inlineStr">
        <is>
          <t>Deadly Rollick</t>
        </is>
      </c>
      <c r="F56" s="10" t="inlineStr">
        <is>
          <t>Deadly Rollick — die Klinge hinter dem Lächeln (gratis mit Commander).</t>
        </is>
      </c>
      <c r="G56" s="10" t="inlineStr">
        <is>
          <t>✓</t>
        </is>
      </c>
    </row>
    <row r="57" ht="30" customHeight="1">
      <c r="A57" s="8" t="n">
        <v>3</v>
      </c>
      <c r="B57" s="9" t="inlineStr">
        <is>
          <t>„Im Endeffekt.“</t>
        </is>
      </c>
      <c r="C57" s="8" t="inlineStr">
        <is>
          <t>Sebastian</t>
        </is>
      </c>
      <c r="D57" s="9" t="inlineStr">
        <is>
          <t>#045</t>
        </is>
      </c>
      <c r="E57" s="8" t="inlineStr">
        <is>
          <t>Wood Elves</t>
        </is>
      </c>
      <c r="F57" s="8" t="inlineStr">
        <is>
          <t>Wood Elves — holen ‚im Endeffekt‘ einfach ein Land.</t>
        </is>
      </c>
      <c r="G57" s="8" t="inlineStr">
        <is>
          <t>✓</t>
        </is>
      </c>
    </row>
    <row r="58" ht="30" customHeight="1">
      <c r="A58" s="10" t="n">
        <v>4</v>
      </c>
      <c r="B58" s="11" t="inlineStr">
        <is>
          <t>„Brauchst du ’ne neue Mammi?“</t>
        </is>
      </c>
      <c r="C58" s="10" t="inlineStr">
        <is>
          <t>Monita McGamble / Oma</t>
        </is>
      </c>
      <c r="D58" s="11" t="inlineStr">
        <is>
          <t>#046</t>
        </is>
      </c>
      <c r="E58" s="10" t="inlineStr">
        <is>
          <t>Kenrith's Transformation</t>
        </is>
      </c>
      <c r="F58" s="10" t="inlineStr">
        <is>
          <t>Kenrith's Transformation — Ziel wird zum biederen 3/3-Verwandten.</t>
        </is>
      </c>
      <c r="G58" s="10" t="inlineStr">
        <is>
          <t>✓</t>
        </is>
      </c>
    </row>
    <row r="59" ht="30" customHeight="1">
      <c r="A59" s="8" t="n">
        <v>5</v>
      </c>
      <c r="B59" s="9" t="inlineStr">
        <is>
          <t>WuerfelWaechter mit UE und AE</t>
        </is>
      </c>
      <c r="C59" s="8" t="inlineStr">
        <is>
          <t>Community-Insider</t>
        </is>
      </c>
      <c r="D59" s="9" t="inlineStr">
        <is>
          <t>#047</t>
        </is>
      </c>
      <c r="E59" s="8" t="inlineStr">
        <is>
          <t>Sol Ring</t>
        </is>
      </c>
      <c r="F59" s="8" t="inlineStr">
        <is>
          <t>Sol Ring mit Insider-Gravur ‚UE = Ü, AE = Ä‘.</t>
        </is>
      </c>
      <c r="G59" s="8" t="inlineStr">
        <is>
          <t>✓</t>
        </is>
      </c>
    </row>
    <row r="60" ht="30" customHeight="1">
      <c r="A60" s="10" t="n">
        <v>6</v>
      </c>
      <c r="B60" s="11" t="inlineStr">
        <is>
          <t>„Bleibt spannend.“</t>
        </is>
      </c>
      <c r="C60" s="10" t="inlineStr">
        <is>
          <t>feste Nachbesprechungs-Floskel / Dani</t>
        </is>
      </c>
      <c r="D60" s="11" t="inlineStr">
        <is>
          <t>#029</t>
        </is>
      </c>
      <c r="E60" s="10" t="inlineStr">
        <is>
          <t>Blasphemous Act</t>
        </is>
      </c>
      <c r="F60" s="10" t="inlineStr">
        <is>
          <t>Blasphemous Act — macht garantiert jede Runde spannend.</t>
        </is>
      </c>
      <c r="G60" s="10" t="inlineStr">
        <is>
          <t>✓</t>
        </is>
      </c>
    </row>
    <row r="61" ht="30" customHeight="1">
      <c r="A61" s="8" t="n">
        <v>7</v>
      </c>
      <c r="B61" s="9" t="inlineStr">
        <is>
          <t>„Böööö“</t>
        </is>
      </c>
      <c r="C61" s="8" t="inlineStr">
        <is>
          <t>Community-Jargon (= ‚Bruder‘)</t>
        </is>
      </c>
      <c r="D61" s="9" t="inlineStr">
        <is>
          <t>#048</t>
        </is>
      </c>
      <c r="E61" s="8" t="inlineStr">
        <is>
          <t>Heroic Intervention</t>
        </is>
      </c>
      <c r="F61" s="8" t="inlineStr">
        <is>
          <t>Heroic Intervention — der Bruder, der im letzten Moment einspringt.</t>
        </is>
      </c>
      <c r="G61" s="8" t="inlineStr">
        <is>
          <t>✓</t>
        </is>
      </c>
    </row>
    <row r="62" ht="30" customHeight="1">
      <c r="A62" s="10" t="n">
        <v>8</v>
      </c>
      <c r="B62" s="11" t="inlineStr">
        <is>
          <t>Stumpf ist Trumpf</t>
        </is>
      </c>
      <c r="C62" s="10" t="inlineStr">
        <is>
          <t>Kevin (Motto)</t>
        </is>
      </c>
      <c r="D62" s="11" t="inlineStr">
        <is>
          <t xml:space="preserve">#031</t>
        </is>
      </c>
      <c r="E62" s="10" t="inlineStr">
        <is>
          <t xml:space="preserve">Rancor</t>
        </is>
      </c>
      <c r="F62" s="10" t="inlineStr">
        <is>
          <t xml:space="preserve">Rancor — den größten Angreifer nach vorn; wird er entfernt, kommt Rancor zurück.</t>
        </is>
      </c>
      <c r="G62" s="10" t="inlineStr">
        <is>
          <t>✓</t>
        </is>
      </c>
    </row>
    <row r="63" ht="30" customHeight="1">
      <c r="A63" s="8" t="n">
        <v>9</v>
      </c>
      <c r="B63" s="9" t="inlineStr">
        <is>
          <t>Ich weiß …</t>
        </is>
      </c>
      <c r="C63" s="8" t="inlineStr">
        <is>
          <t>Hendrik (Zitat)</t>
        </is>
      </c>
      <c r="D63" s="9" t="inlineStr">
        <is>
          <t xml:space="preserve">#030</t>
        </is>
      </c>
      <c r="E63" s="8" t="inlineStr">
        <is>
          <t xml:space="preserve">Mystic Remora</t>
        </is>
      </c>
      <c r="F63" s="8" t="inlineStr">
        <is>
          <t xml:space="preserve">Mystic Remora — weiß schon, was kommt: Gegner zahlt {4} oder du ziehst.</t>
        </is>
      </c>
      <c r="G63" s="8" t="inlineStr">
        <is>
          <t>✓</t>
        </is>
      </c>
    </row>
    <row r="64" ht="30" customHeight="1">
      <c r="A64" s="10" t="n">
        <v>10</v>
      </c>
      <c r="B64" s="11" t="inlineStr">
        <is>
          <t>Ja, sag ich ja.</t>
        </is>
      </c>
      <c r="C64" s="10" t="inlineStr">
        <is>
          <t>Janna (Zitat)</t>
        </is>
      </c>
      <c r="D64" s="11" t="inlineStr">
        <is>
          <t xml:space="preserve">#032</t>
        </is>
      </c>
      <c r="E64" s="10" t="inlineStr">
        <is>
          <t xml:space="preserve">Bloom Tender</t>
        </is>
      </c>
      <c r="F64" s="10" t="inlineStr">
        <is>
          <t xml:space="preserve">Bloom Tender — sagt zu jeder Farbe Ja und bringt genau dafür Mana.</t>
        </is>
      </c>
      <c r="G64" s="10" t="inlineStr">
        <is>
          <t>✓</t>
        </is>
      </c>
    </row>
    <row r="65" ht="30" customHeight="1">
      <c r="A65" s="8" t="n">
        <v>11</v>
      </c>
      <c r="B65" s="9" t="inlineStr">
        <is>
          <t>Man kann nie genug Würfen haben!</t>
        </is>
      </c>
      <c r="C65" s="8" t="inlineStr">
        <is>
          <t>Sebastian, der ‚Würfeldrache‘</t>
        </is>
      </c>
      <c r="D65" s="9" t="inlineStr">
        <is>
          <t xml:space="preserve">#049</t>
        </is>
      </c>
      <c r="E65" s="8" t="inlineStr">
        <is>
          <t xml:space="preserve">Delina, Wild Mage</t>
        </is>
      </c>
      <c r="F65" s="8" t="inlineStr">
        <is>
          <t xml:space="preserve">Delina, Wild Mage — echter W20 beim Angriff.</t>
        </is>
      </c>
      <c r="G65" s="8" t="inlineStr">
        <is>
          <t>✓</t>
        </is>
      </c>
    </row>
    <row r="66" ht="30" customHeight="1">
      <c r="A66" s="10" t="n">
        <v>12</v>
      </c>
      <c r="B66" s="11" t="inlineStr">
        <is>
          <t>Wollen Blaubeerne?</t>
        </is>
      </c>
      <c r="C66" s="10" t="inlineStr">
        <is>
          <t>Blaubeere / Blume</t>
        </is>
      </c>
      <c r="D66" s="11" t="inlineStr">
        <is>
          <t>#020 · #050</t>
        </is>
      </c>
      <c r="E66" s="10" t="inlineStr">
        <is>
          <t>Bake into a Pie / Kraum, Ludevic's Opus</t>
        </is>
      </c>
      <c r="F66" s="10" t="inlineStr">
        <is>
          <t>Blaubeere als Charakter (Kraum) und Bake into a Pie (Entfernung + Food).</t>
        </is>
      </c>
      <c r="G66" s="10" t="inlineStr">
        <is>
          <t>✓</t>
        </is>
      </c>
    </row>
    <row r="67" ht="30" customHeight="1">
      <c r="A67" s="8" t="n">
        <v>13</v>
      </c>
      <c r="B67" s="9" t="inlineStr">
        <is>
          <t>Jaime</t>
        </is>
      </c>
      <c r="C67" s="8" t="inlineStr">
        <is>
          <t>Gast / Freund der Community</t>
        </is>
      </c>
      <c r="D67" s="9" t="inlineStr">
        <is>
          <t>#051</t>
        </is>
      </c>
      <c r="E67" s="8" t="inlineStr">
        <is>
          <t>Sakura-Tribe Elder</t>
        </is>
      </c>
      <c r="F67" s="8" t="inlineStr">
        <is>
          <t>Sakura-Tribe Elder — blockt einmal, hilft dann sofort weiter.</t>
        </is>
      </c>
      <c r="G67" s="8" t="inlineStr">
        <is>
          <t>✓</t>
        </is>
      </c>
    </row>
    <row r="68" ht="30" customHeight="1">
      <c r="A68" s="10" t="n">
        <v>14</v>
      </c>
      <c r="B68" s="11" t="inlineStr">
        <is>
          <t>Rolling Adventures</t>
        </is>
      </c>
      <c r="C68" s="10" t="inlineStr">
        <is>
          <t>Kampagnen-Format (SL Janna)</t>
        </is>
      </c>
      <c r="D68" s="11" t="inlineStr">
        <is>
          <t>#099</t>
        </is>
      </c>
      <c r="E68" s="10" t="inlineStr">
        <is>
          <t>Boseiju, Who Endures</t>
        </is>
      </c>
      <c r="F68" s="10" t="inlineStr">
        <is>
          <t>Boseiju, Who Endures — das ‚Dorf namens Stadt‘, das alles übersteht (Land).</t>
        </is>
      </c>
      <c r="G68" s="10" t="inlineStr">
        <is>
          <t>✓</t>
        </is>
      </c>
    </row>
    <row r="69" ht="30" customHeight="1">
      <c r="A69" s="8" t="n">
        <v>15</v>
      </c>
      <c r="B69" s="9" t="inlineStr">
        <is>
          <t>Abenteuer im Multiversum</t>
        </is>
      </c>
      <c r="C69" s="8" t="inlineStr">
        <is>
          <t>Kampagnen-Format (SL Dani)</t>
        </is>
      </c>
      <c r="D69" s="9" t="inlineStr">
        <is>
          <t>#100</t>
        </is>
      </c>
      <c r="E69" s="8" t="inlineStr">
        <is>
          <t>The World Tree</t>
        </is>
      </c>
      <c r="F69" s="8" t="inlineStr">
        <is>
          <t>The World Tree — Portal durchs All; KORG, Dr. Boom, Jack im Bild (Land).</t>
        </is>
      </c>
      <c r="G69" s="8" t="inlineStr">
        <is>
          <t>✓</t>
        </is>
      </c>
    </row>
    <row r="70" ht="30" customHeight="1">
      <c r="A70" s="10" t="n">
        <v>16</v>
      </c>
      <c r="B70" s="11" t="inlineStr">
        <is>
          <t>Octo’Con</t>
        </is>
      </c>
      <c r="C70" s="10" t="inlineStr">
        <is>
          <t>eigene Convention</t>
        </is>
      </c>
      <c r="D70" s="11" t="inlineStr">
        <is>
          <t>#090 · #091 · #092 · #093 · #094 · #095 · #096 · #097</t>
        </is>
      </c>
      <c r="E70" s="10" t="inlineStr">
        <is>
          <t>Bojuka Bog / Fabled Passage / Path of Ancestry / Prismatic Vista / Reliquary Tower / Rogue's Passage / Terramorphic Expanse / War Room</t>
        </is>
      </c>
      <c r="F70" s="10" t="inlineStr">
        <is>
          <t>Acht Themenwelt-Länder (Cosplay, Pen &amp; Paper, Gaming, Technik, Kunst, Anime &amp; Manga, Shops, TCG).</t>
        </is>
      </c>
      <c r="G70" s="10" t="inlineStr">
        <is>
          <t>✓</t>
        </is>
      </c>
    </row>
    <row r="71" ht="30" customHeight="1">
      <c r="A71" s="8" t="n">
        <v>17</v>
      </c>
      <c r="B71" s="9" t="inlineStr">
        <is>
          <t>„Wüstenadler“ (Desert Eagle)</t>
        </is>
      </c>
      <c r="C71" s="8" t="inlineStr">
        <is>
          <t>magische Waffe, 7 Schuss</t>
        </is>
      </c>
      <c r="D71" s="9" t="inlineStr">
        <is>
          <t>#052</t>
        </is>
      </c>
      <c r="E71" s="8" t="inlineStr">
        <is>
          <t>The Reaver Cleaver</t>
        </is>
      </c>
      <c r="F71" s="8" t="inlineStr">
        <is>
          <t>The Reaver Cleaver — Schätze (leere Hülsen) bei jedem Treffer.</t>
        </is>
      </c>
      <c r="G71" s="8" t="inlineStr">
        <is>
          <t>✓</t>
        </is>
      </c>
    </row>
    <row r="72" ht="30" customHeight="1">
      <c r="A72" s="10" t="n">
        <v>18</v>
      </c>
      <c r="B72" s="11" t="inlineStr">
        <is>
          <t>„Helden“ bzw. „Edgelords“</t>
        </is>
      </c>
      <c r="C72" s="10" t="inlineStr">
        <is>
          <t>Sturm-Gruppe</t>
        </is>
      </c>
      <c r="D72" s="11" t="inlineStr">
        <is>
          <t>#053</t>
        </is>
      </c>
      <c r="E72" s="10" t="inlineStr">
        <is>
          <t>Return of the Wildspeaker</t>
        </is>
      </c>
      <c r="F72" s="10" t="inlineStr">
        <is>
          <t>Return of the Wildspeaker — die Gruppe, je nach Auftreten Helden oder Edgelords.</t>
        </is>
      </c>
      <c r="G72" s="10" t="inlineStr">
        <is>
          <t>✓</t>
        </is>
      </c>
    </row>
    <row r="73" ht="30" customHeight="1">
      <c r="A73" s="8" t="n">
        <v>19</v>
      </c>
      <c r="B73" s="9" t="inlineStr">
        <is>
          <t>„Ist Quill in Reichweite?“ – „Ja.“</t>
        </is>
      </c>
      <c r="C73" s="8" t="inlineStr">
        <is>
          <t>Hendrik</t>
        </is>
      </c>
      <c r="D73" s="9" t="inlineStr">
        <is>
          <t>#054</t>
        </is>
      </c>
      <c r="E73" s="8" t="inlineStr">
        <is>
          <t>Condemn</t>
        </is>
      </c>
      <c r="F73" s="8" t="inlineStr">
        <is>
          <t>Condemn — Quill wird trotz Deckung getroffen.</t>
        </is>
      </c>
      <c r="G73" s="8" t="inlineStr">
        <is>
          <t>✓</t>
        </is>
      </c>
    </row>
    <row r="74" ht="30" customHeight="1">
      <c r="A74" s="10" t="n">
        <v>20</v>
      </c>
      <c r="B74" s="11" t="inlineStr">
        <is>
          <t>„Ich bin euer Schild!“</t>
        </is>
      </c>
      <c r="C74" s="10" t="inlineStr">
        <is>
          <t>Dani als Shara</t>
        </is>
      </c>
      <c r="D74" s="11" t="inlineStr">
        <is>
          <t>#011</t>
        </is>
      </c>
      <c r="E74" s="10" t="inlineStr">
        <is>
          <t>Elenda, the Dusk Rose</t>
        </is>
      </c>
      <c r="F74" s="10" t="inlineStr">
        <is>
          <t>Elenda, the Dusk Rose — hält stand, fällt, steht als Armee wieder auf.</t>
        </is>
      </c>
      <c r="G74" s="10" t="inlineStr">
        <is>
          <t>✓</t>
        </is>
      </c>
    </row>
    <row r="75" ht="30" customHeight="1">
      <c r="A75" s="8" t="n">
        <v>21</v>
      </c>
      <c r="B75" s="9" t="inlineStr">
        <is>
          <t>„Das Buch beginnt mit Wahrheit.“</t>
        </is>
      </c>
      <c r="C75" s="8" t="inlineStr">
        <is>
          <t>Quill</t>
        </is>
      </c>
      <c r="D75" s="9" t="inlineStr">
        <is>
          <t>#055</t>
        </is>
      </c>
      <c r="E75" s="8" t="inlineStr">
        <is>
          <t>Fierce Guardianship</t>
        </is>
      </c>
      <c r="F75" s="8" t="inlineStr">
        <is>
          <t>Fierce Guardianship — stoppt die eine unangenehme Wahrheit des Gegners (gratis).</t>
        </is>
      </c>
      <c r="G75" s="8" t="inlineStr">
        <is>
          <t>✓</t>
        </is>
      </c>
    </row>
    <row r="76" ht="30" customHeight="1">
      <c r="A76" s="10" t="n">
        <v>22</v>
      </c>
      <c r="B76" s="11" t="inlineStr">
        <is>
          <t>„Er ist Schurke.“</t>
        </is>
      </c>
      <c r="C76" s="10" t="inlineStr">
        <is>
          <t>Hendrik</t>
        </is>
      </c>
      <c r="D76" s="11" t="inlineStr">
        <is>
          <t>#056</t>
        </is>
      </c>
      <c r="E76" s="10" t="inlineStr">
        <is>
          <t>Dauthi Voidwalker</t>
        </is>
      </c>
      <c r="F76" s="10" t="inlineStr">
        <is>
          <t>Dauthi Voidwalker — der Schurke im Schatten (kaum blockbar, Friedhofshass).</t>
        </is>
      </c>
      <c r="G76" s="10" t="inlineStr">
        <is>
          <t>✓</t>
        </is>
      </c>
    </row>
    <row r="77" ht="30" customHeight="1">
      <c r="A77" s="8" t="n">
        <v>23</v>
      </c>
      <c r="B77" s="9" t="inlineStr">
        <is>
          <t>„Dead? DEAD DEAD?“</t>
        </is>
      </c>
      <c r="C77" s="8" t="inlineStr">
        <is>
          <t>Marvin</t>
        </is>
      </c>
      <c r="D77" s="9" t="inlineStr">
        <is>
          <t>#038</t>
        </is>
      </c>
      <c r="E77" s="8" t="inlineStr">
        <is>
          <t>Anguished Unmaking</t>
        </is>
      </c>
      <c r="F77" s="8" t="inlineStr">
        <is>
          <t>Anguished Unmaking — Exil, keine Rückkehr: dead dead.</t>
        </is>
      </c>
      <c r="G77" s="8" t="inlineStr">
        <is>
          <t>✓</t>
        </is>
      </c>
    </row>
    <row r="80">
      <c r="A80" s="12" t="inlineStr">
        <is>
          <t>D · Feste Kampagnen-Farben aus Kartenliste.xlsx (Sheet „Kampagnen-Länder“)</t>
        </is>
      </c>
    </row>
    <row r="81" ht="30" customHeight="1">
      <c r="A81" s="7" t="inlineStr"/>
      <c r="B81" s="7" t="inlineStr">
        <is>
          <t>Kampagne</t>
        </is>
      </c>
      <c r="C81" s="7" t="inlineStr">
        <is>
          <t>MTG-Farbe / Land</t>
        </is>
      </c>
      <c r="D81" s="7" t="inlineStr">
        <is>
          <t>Anzahl Standardländer</t>
        </is>
      </c>
      <c r="E81" s="7" t="inlineStr">
        <is>
          <t>Karten</t>
        </is>
      </c>
      <c r="F81" s="7" t="inlineStr"/>
      <c r="G81" s="7" t="inlineStr"/>
    </row>
    <row r="82" ht="26" customHeight="1">
      <c r="B82" s="9" t="inlineStr">
        <is>
          <t>Die 5 Titanen von Primor – Akt Luminus</t>
        </is>
      </c>
      <c r="C82" s="8" t="inlineStr">
        <is>
          <t>Ebene · Weiß</t>
        </is>
      </c>
      <c r="D82" s="8" t="n">
        <v>3</v>
      </c>
      <c r="E82" s="8" t="inlineStr">
        <is>
          <t>#064–#066</t>
        </is>
      </c>
    </row>
    <row r="83" ht="26" customHeight="1">
      <c r="B83" s="11" t="inlineStr">
        <is>
          <t>Icewind Dale – Rime of the Frostmaiden</t>
        </is>
      </c>
      <c r="C83" s="10" t="inlineStr">
        <is>
          <t>Insel · Blau</t>
        </is>
      </c>
      <c r="D83" s="10" t="n">
        <v>3</v>
      </c>
      <c r="E83" s="10" t="inlineStr">
        <is>
          <t>#067–#069</t>
        </is>
      </c>
    </row>
    <row r="84" ht="26" customHeight="1">
      <c r="B84" s="9" t="inlineStr">
        <is>
          <t>Dungeons of Drakkenheim</t>
        </is>
      </c>
      <c r="C84" s="8" t="inlineStr">
        <is>
          <t>Sumpf · Schwarz</t>
        </is>
      </c>
      <c r="D84" s="8" t="n">
        <v>2</v>
      </c>
      <c r="E84" s="8" t="inlineStr">
        <is>
          <t>#070–#071</t>
        </is>
      </c>
    </row>
    <row r="85" ht="26" customHeight="1">
      <c r="B85" s="11" t="inlineStr">
        <is>
          <t>Die Legende des Rubindrachen</t>
        </is>
      </c>
      <c r="C85" s="10" t="inlineStr">
        <is>
          <t>Gebirge · Rot</t>
        </is>
      </c>
      <c r="D85" s="10" t="n">
        <v>2</v>
      </c>
      <c r="E85" s="10" t="inlineStr">
        <is>
          <t>#072–#073</t>
        </is>
      </c>
    </row>
    <row r="86" ht="26" customHeight="1">
      <c r="B86" s="9" t="inlineStr">
        <is>
          <t>Sturm, Staub und Schatten</t>
        </is>
      </c>
      <c r="C86" s="8" t="inlineStr">
        <is>
          <t>Wald · Grün</t>
        </is>
      </c>
      <c r="D86" s="8" t="n">
        <v>5</v>
      </c>
      <c r="E86" s="8" t="inlineStr">
        <is>
          <t>#074–#078</t>
        </is>
      </c>
    </row>
    <row r="89">
      <c r="A89" s="12" t="inlineStr">
        <is>
          <t>E · Danach sinnvoll aufgefüllt (kein Kartenliste-Bezug nötig; Kampagnen-/Bund-Flavor)</t>
        </is>
      </c>
    </row>
    <row r="90" ht="30" customHeight="1">
      <c r="A90" s="7" t="inlineStr"/>
      <c r="B90" s="7" t="inlineStr">
        <is>
          <t>Bereich</t>
        </is>
      </c>
      <c r="C90" s="7" t="inlineStr">
        <is>
          <t>Karten</t>
        </is>
      </c>
      <c r="D90" s="7" t="inlineStr">
        <is>
          <t>Zweck</t>
        </is>
      </c>
      <c r="E90" s="7" t="inlineStr"/>
      <c r="F90" s="7" t="inlineStr"/>
      <c r="G90" s="7" t="inlineStr"/>
    </row>
    <row r="91" ht="30" customHeight="1">
      <c r="B91" s="9" t="inlineStr">
        <is>
          <t>Engine / Kartenvorteil</t>
        </is>
      </c>
      <c r="C91" s="8" t="inlineStr">
        <is>
          <t xml:space="preserve">#034 #039 #040 #042</t>
        </is>
      </c>
      <c r="D91" s="8" t="inlineStr">
        <is>
          <t xml:space="preserve">Rhystic Study („WürfelWissen“), Garruk's Uprising („Das Logbuch des Bundes“), Cathars' Crusade („Octo’Talis rückt vor“) und Seedborn Muse („Moss Mane“) – Motoren, die mit dem Legenden-Deck skalieren.</t>
        </is>
      </c>
    </row>
    <row r="92" ht="30" customHeight="1">
      <c r="B92" s="11" t="inlineStr">
        <is>
          <t xml:space="preserve">Massenentfernung / Finisher</t>
        </is>
      </c>
      <c r="C92" s="10" t="inlineStr">
        <is>
          <t xml:space="preserve">#035 #036</t>
        </is>
      </c>
      <c r="D92" s="10" t="inlineStr">
        <is>
          <t xml:space="preserve">Balefire Dragon („Sardior, der Rubindrache“) brennt beim Durchkommen ganze Reihen ab; Toxic Deluge ist der skalierbare Wipe gegen Unzerstörbare.</t>
        </is>
      </c>
    </row>
    <row r="93" ht="30" customHeight="1">
      <c r="B93" s="9" t="inlineStr">
        <is>
          <t xml:space="preserve">Reset &amp; Gäste</t>
        </is>
      </c>
      <c r="C93" s="8" t="inlineStr">
        <is>
          <t xml:space="preserve">#041 #062</t>
        </is>
      </c>
      <c r="D93" s="8" t="inlineStr">
        <is>
          <t xml:space="preserve">Farewell („Der große Meister“) – modularer Reset des Meistertischs. Mimic Vat („Gastauftritte“) holt Questen &amp; Quatschen, Dwarfmasters, Chrys Mats, Josh und Nils Runde für Runde an den Tisch.</t>
        </is>
      </c>
    </row>
    <row r="94" ht="30" customHeight="1">
      <c r="B94" s="11" t="inlineStr">
        <is>
          <t>Ramp / Fixierung</t>
        </is>
      </c>
      <c r="C94" s="10" t="inlineStr">
        <is>
          <t xml:space="preserve">#033 #057 #058 #060 #061</t>
        </is>
      </c>
      <c r="D94" s="10" t="inlineStr">
        <is>
          <t xml:space="preserve">Kodama's Reach („Der lange Kampagnenweg“), Streamingplan (Arcane Signet), Der Essenzträger-Kern (Wayfarer's Bauble), Cultivate, Farseek – Manaaufbau und Farbfixierung.</t>
        </is>
      </c>
    </row>
    <row r="95" ht="30" customHeight="1">
      <c r="B95" s="9" t="inlineStr">
        <is>
          <t>Ausrüstung</t>
        </is>
      </c>
      <c r="C95" s="8" t="inlineStr">
        <is>
          <t xml:space="preserve">#059 #063</t>
        </is>
      </c>
      <c r="D95" s="8" t="inlineStr">
        <is>
          <t xml:space="preserve">Skullclamp (Kartenmotor) und „Die schnellen Stiefel aus dem Fundus“ (Lightning Greaves: Eile + Fluchsicherheit).</t>
        </is>
      </c>
    </row>
    <row r="96" ht="30" customHeight="1">
      <c r="B96" s="11" t="inlineStr">
        <is>
          <t>Grenzland (6)</t>
        </is>
      </c>
      <c r="C96" s="10" t="inlineStr">
        <is>
          <t>#079–#084</t>
        </is>
      </c>
      <c r="D96" s="10" t="inlineStr">
        <is>
          <t>Ungetappte Zweifarb-Doppelländer zwischen zwei Kampagnen-Regionen.</t>
        </is>
      </c>
    </row>
    <row r="97" ht="30" customHeight="1">
      <c r="B97" s="9" t="inlineStr">
        <is>
          <t>Triome (5)</t>
        </is>
      </c>
      <c r="C97" s="8" t="inlineStr">
        <is>
          <t>#085–#089</t>
        </is>
      </c>
      <c r="D97" s="8" t="inlineStr">
        <is>
          <t>Dreifarb-Länder für die 5-Farben-Manabasis.</t>
        </is>
      </c>
    </row>
    <row r="98" ht="30" customHeight="1">
      <c r="B98" s="11" t="inlineStr">
        <is>
          <t>Bund-Land</t>
        </is>
      </c>
      <c r="C98" s="10" t="inlineStr">
        <is>
          <t>#098</t>
        </is>
      </c>
      <c r="D98" s="10" t="inlineStr">
        <is>
          <t>Command Tower – Regenbogen-Fixierung.</t>
        </is>
      </c>
    </row>
    <row r="100">
      <c r="A100" s="13" t="inlineStr">
        <is>
          <t xml:space="preserve">Ergebnis: 1 Commander + 27 Charaktere + 23 Insider-Karten (davon 10 Länder) + „Gastauftritte“ (#041) für Questen &amp; Quatschen, Dwarfmasters, Chrys Mats, Josh &amp; Nils + 15 Kampagnen-Basics + 20 Füller = 100. Alle Spieler und Gäste werden erwähnt.</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6.1" customWidth="1" min="1" max="1"/>
    <col width="18" customWidth="1" min="2" max="2"/>
    <col width="26" customWidth="1" min="3" max="3"/>
    <col width="34" customWidth="1" min="4" max="4"/>
    <col width="38" customWidth="1" min="5" max="5"/>
    <col width="40" customWidth="1" min="6" max="6"/>
    <col width="40" customWidth="1" min="7" max="7"/>
  </cols>
  <sheetData>
    <row r="1" ht="34.5" customHeight="1">
      <c r="A1" s="1" t="inlineStr">
        <is>
          <t>Spielsteine und Hilfen · zusätzlich zu den 100 Karten</t>
        </is>
      </c>
    </row>
    <row r="2" ht="28.5" customHeight="1">
      <c r="A2" s="2" t="inlineStr">
        <is>
          <t xml:space="preserve">Treasure, Food, Saproling, Soldier, Human, Ape, Slug, Gast-Kopie, Treefolk, Assassin, Goblin, Drake, Vampir – dazu ein echter W20. Nicht Teil der 100.</t>
        </is>
      </c>
    </row>
    <row r="3" ht="9" customHeight="1"/>
    <row r="4" ht="30" customHeight="1">
      <c r="A4" s="7" t="inlineStr">
        <is>
          <t>Nr.</t>
        </is>
      </c>
      <c r="B4" s="7" t="inlineStr">
        <is>
          <t>Echte Hilfskarte</t>
        </is>
      </c>
      <c r="C4" s="7" t="inlineStr">
        <is>
          <t>WürfelWächter-Motiv</t>
        </is>
      </c>
      <c r="D4" s="7" t="inlineStr">
        <is>
          <t>Unveränderter Spieltyp / Werte</t>
        </is>
      </c>
      <c r="E4" s="7" t="inlineStr">
        <is>
          <t>Erzeugt / gebraucht von</t>
        </is>
      </c>
      <c r="F4" s="7" t="inlineStr">
        <is>
          <t>Funktion</t>
        </is>
      </c>
      <c r="G4" s="7" t="inlineStr">
        <is>
          <t>Hinweis</t>
        </is>
      </c>
    </row>
    <row r="5" ht="46" customHeight="1">
      <c r="A5" s="8" t="n">
        <v>1</v>
      </c>
      <c r="B5" s="9" t="inlineStr">
        <is>
          <t>Treasure</t>
        </is>
      </c>
      <c r="C5" s="8" t="inlineStr">
        <is>
          <t>Würfelbeute</t>
        </is>
      </c>
      <c r="D5" s="8" t="inlineStr">
        <is>
          <t>Artifact — Treasure</t>
        </is>
      </c>
      <c r="E5" s="8" t="inlineStr">
        <is>
          <t xml:space="preserve">The Reaver Cleaver, Windfall-Umfeld</t>
        </is>
      </c>
      <c r="F5" s="8" t="inlineStr">
        <is>
          <t>{T}, opfern: ein Mana beliebiger Farbe</t>
        </is>
      </c>
      <c r="G5" s="8" t="inlineStr">
        <is>
          <t>Farbfixierung für teure Zauber und Esikas Portal-Seite.</t>
        </is>
      </c>
    </row>
    <row r="6" ht="46" customHeight="1">
      <c r="A6" s="10" t="n">
        <v>2</v>
      </c>
      <c r="B6" s="11" t="inlineStr">
        <is>
          <t>Food</t>
        </is>
      </c>
      <c r="C6" s="10" t="inlineStr">
        <is>
          <t>Blaubeeren für den Weg</t>
        </is>
      </c>
      <c r="D6" s="10" t="inlineStr">
        <is>
          <t>Artifact — Food</t>
        </is>
      </c>
      <c r="E6" s="10" t="inlineStr">
        <is>
          <t>Bake into a Pie, Faramir Steward of Gondor</t>
        </is>
      </c>
      <c r="F6" s="10" t="inlineStr">
        <is>
          <t>{2}, {T}, opfern: 3 Leben</t>
        </is>
      </c>
      <c r="G6" s="10" t="inlineStr">
        <is>
          <t>Reiner gedruckter Text; keine zusätzliche Heilmechanik.</t>
        </is>
      </c>
    </row>
    <row r="7" ht="46" customHeight="1">
      <c r="A7" s="8" t="n">
        <v>3</v>
      </c>
      <c r="B7" s="9" t="inlineStr">
        <is>
          <t>Saproling</t>
        </is>
      </c>
      <c r="C7" s="8" t="inlineStr">
        <is>
          <t>Ichnes nachwachsender Wald</t>
        </is>
      </c>
      <c r="D7" s="8" t="inlineStr">
        <is>
          <t>Creature — Saproling 1/1 grün</t>
        </is>
      </c>
      <c r="E7" s="8" t="inlineStr">
        <is>
          <t>Nemata, Primeval Warden</t>
        </is>
      </c>
      <c r="F7" s="8" t="inlineStr">
        <is>
          <t>1/1-Spielstein, Opfermaterial</t>
        </is>
      </c>
      <c r="G7" s="8" t="inlineStr">
        <is>
          <t>Nemata verwandelt Opfer in Marken und Karten.</t>
        </is>
      </c>
    </row>
    <row r="8" ht="46" customHeight="1">
      <c r="A8" s="10" t="n">
        <v>4</v>
      </c>
      <c r="B8" s="11" t="inlineStr">
        <is>
          <t>Soldier</t>
        </is>
      </c>
      <c r="C8" s="10" t="inlineStr">
        <is>
          <t>Octo’Talis-Aufgebot</t>
        </is>
      </c>
      <c r="D8" s="10" t="inlineStr">
        <is>
          <t>Creature — Soldier 1/1 weiß</t>
        </is>
      </c>
      <c r="E8" s="10" t="inlineStr">
        <is>
          <t>Myrel, Shield of Argive</t>
        </is>
      </c>
      <c r="F8" s="10" t="inlineStr">
        <is>
          <t>1/1-Spielstein je Kampf</t>
        </is>
      </c>
      <c r="G8" s="10" t="inlineStr">
        <is>
          <t>Entsteht in deinem Kampf, nicht dauerhaft.</t>
        </is>
      </c>
    </row>
    <row r="9" ht="46" customHeight="1">
      <c r="A9" s="8" t="n">
        <v>5</v>
      </c>
      <c r="B9" s="9" t="inlineStr">
        <is>
          <t>Human</t>
        </is>
      </c>
      <c r="C9" s="8" t="inlineStr">
        <is>
          <t>Adelines Ehrengarde</t>
        </is>
      </c>
      <c r="D9" s="8" t="inlineStr">
        <is>
          <t>Creature — Human 1/1 weiß</t>
        </is>
      </c>
      <c r="E9" s="8" t="inlineStr">
        <is>
          <t>Adeline, Resplendent Cathar</t>
        </is>
      </c>
      <c r="F9" s="8" t="inlineStr">
        <is>
          <t>1/1-Spielstein je Gegner beim Angriff</t>
        </is>
      </c>
      <c r="G9" s="8" t="inlineStr">
        <is>
          <t>Adelines Stärke = Zahl deiner Kreaturen.</t>
        </is>
      </c>
    </row>
    <row r="10" ht="46" customHeight="1">
      <c r="A10" s="10" t="n">
        <v>6</v>
      </c>
      <c r="B10" s="11" t="inlineStr">
        <is>
          <t>Ape</t>
        </is>
      </c>
      <c r="C10" s="10" t="inlineStr">
        <is>
          <t>Der verpatzte Zauber („Gequillt.“)</t>
        </is>
      </c>
      <c r="D10" s="10" t="inlineStr">
        <is>
          <t>Creature — Ape 3/3 grün</t>
        </is>
      </c>
      <c r="E10" s="10" t="inlineStr">
        <is>
          <t>Pongify</t>
        </is>
      </c>
      <c r="F10" s="10" t="inlineStr">
        <is>
          <t>3/3, geht an den Beherrscher der zerstörten Kreatur</t>
        </is>
      </c>
      <c r="G10" s="10" t="inlineStr">
        <is>
          <t>Kein Würfelwurf.</t>
        </is>
      </c>
    </row>
    <row r="11" ht="46" customHeight="1">
      <c r="A11" s="8" t="n">
        <v>7</v>
      </c>
      <c r="B11" s="9" t="inlineStr">
        <is>
          <t>Slug</t>
        </is>
      </c>
      <c r="C11" s="8" t="inlineStr">
        <is>
          <t>Athemus’ Zersetzung</t>
        </is>
      </c>
      <c r="D11" s="8" t="inlineStr">
        <is>
          <t>Creature — Slug 1/1 schwarz</t>
        </is>
      </c>
      <c r="E11" s="8" t="inlineStr">
        <is>
          <t>Toxrill, the Corrosive</t>
        </is>
      </c>
      <c r="F11" s="8" t="inlineStr">
        <is>
          <t>1/1-Spielstein, wenn gegnerische Kreaturen sterben</t>
        </is>
      </c>
      <c r="G11" s="8" t="inlineStr">
        <is>
          <t>Reiner gedruckter Text.</t>
        </is>
      </c>
    </row>
    <row r="12" ht="46" customHeight="1">
      <c r="A12" s="10" t="n">
        <v>8</v>
      </c>
      <c r="B12" s="11" t="inlineStr">
        <is>
          <t xml:space="preserve">Kopie</t>
        </is>
      </c>
      <c r="C12" s="10" t="inlineStr">
        <is>
          <t xml:space="preserve">Gastauftritt-Kopie</t>
        </is>
      </c>
      <c r="D12" s="10" t="inlineStr">
        <is>
          <t xml:space="preserve">Spielstein-Kopie der eingeprägten Kreatur (Eile; am Zugende exiliert)</t>
        </is>
      </c>
      <c r="E12" s="10" t="inlineStr">
        <is>
          <t xml:space="preserve">Mimic Vat („Gastauftritte“)</t>
        </is>
      </c>
      <c r="F12" s="10" t="inlineStr">
        <is>
          <t xml:space="preserve">Eine Gast-Kopie pro Runde für {3}</t>
        </is>
      </c>
      <c r="G12" s="10" t="inlineStr">
        <is>
          <t xml:space="preserve">Wird zu Beginn des nächsten Endsegments exiliert.</t>
        </is>
      </c>
    </row>
    <row r="13" ht="46" customHeight="1">
      <c r="A13" s="8" t="n">
        <v>9</v>
      </c>
      <c r="B13" s="9" t="inlineStr">
        <is>
          <t>Treefolk</t>
        </is>
      </c>
      <c r="C13" s="8" t="inlineStr">
        <is>
          <t>Keyas Wurzelbaum</t>
        </is>
      </c>
      <c r="D13" s="8" t="inlineStr">
        <is>
          <t>Creature — Treefolk 7/7 grün</t>
        </is>
      </c>
      <c r="E13" s="8" t="inlineStr">
        <is>
          <t>Wrenn and Seven (−3)</t>
        </is>
      </c>
      <c r="F13" s="8" t="inlineStr">
        <is>
          <t>7/7 mit Reichweite</t>
        </is>
      </c>
      <c r="G13" s="8" t="inlineStr">
        <is>
          <t>Planeswalker-Fähigkeit, kein Kreaturen-Kartentext.</t>
        </is>
      </c>
    </row>
    <row r="14" ht="46" customHeight="1">
      <c r="A14" s="10" t="n">
        <v>10</v>
      </c>
      <c r="B14" s="11" t="inlineStr">
        <is>
          <t>Assassin</t>
        </is>
      </c>
      <c r="C14" s="10" t="inlineStr">
        <is>
          <t>Balthasars Zugriff</t>
        </is>
      </c>
      <c r="D14" s="10" t="inlineStr">
        <is>
          <t>Creature — Assassin 1/1 schwarz, Todesberührung</t>
        </is>
      </c>
      <c r="E14" s="10" t="inlineStr">
        <is>
          <t>Queen Marchesa (Monarch, wenn du angegriffen wirst)</t>
        </is>
      </c>
      <c r="F14" s="10" t="inlineStr">
        <is>
          <t>1/1 Deathtouch</t>
        </is>
      </c>
      <c r="G14" s="10" t="inlineStr">
        <is>
          <t>Nur solange/kurz nachdem du Monarch bist.</t>
        </is>
      </c>
    </row>
    <row r="15" ht="46" customHeight="1">
      <c r="A15" s="8" t="n">
        <v>11</v>
      </c>
      <c r="B15" s="9" t="inlineStr">
        <is>
          <t>Goblin</t>
        </is>
      </c>
      <c r="C15" s="8" t="inlineStr">
        <is>
          <t>Scorchs Rache-Armee</t>
        </is>
      </c>
      <c r="D15" s="8" t="inlineStr">
        <is>
          <t>Creature — Goblin 1/1 rot</t>
        </is>
      </c>
      <c r="E15" s="8" t="inlineStr">
        <is>
          <t>Krenko, Mob Boss</t>
        </is>
      </c>
      <c r="F15" s="8" t="inlineStr">
        <is>
          <t>1/1-Spielstein je Krenko-Aktivierung (X = Zahl deiner Goblins)</t>
        </is>
      </c>
      <c r="G15" s="8" t="inlineStr">
        <is>
          <t>Kobolde in der D&amp;D-Fiktion, Goblins nach MTG-Regel.</t>
        </is>
      </c>
    </row>
    <row r="16" ht="46" customHeight="1">
      <c r="A16" s="10" t="n">
        <v>12</v>
      </c>
      <c r="B16" s="11" t="inlineStr">
        <is>
          <t>Drake</t>
        </is>
      </c>
      <c r="C16" s="10" t="inlineStr">
        <is>
          <t>Quills Seelenlichter</t>
        </is>
      </c>
      <c r="D16" s="10" t="inlineStr">
        <is>
          <t>Creature — Drake 2/2 blau, fliegend</t>
        </is>
      </c>
      <c r="E16" s="10" t="inlineStr">
        <is>
          <t>Talrand, Sky Summoner</t>
        </is>
      </c>
      <c r="F16" s="10" t="inlineStr">
        <is>
          <t>2/2-Flieger je Spontanzauber/Hexerei</t>
        </is>
      </c>
      <c r="G16" s="10" t="inlineStr">
        <is>
          <t>Fliegende Armee aus dem Zauberbuch.</t>
        </is>
      </c>
    </row>
    <row r="17" ht="46" customHeight="1">
      <c r="A17" s="8" t="n">
        <v>13</v>
      </c>
      <c r="B17" s="9" t="inlineStr">
        <is>
          <t>Vampir</t>
        </is>
      </c>
      <c r="C17" s="8" t="inlineStr">
        <is>
          <t>Sharas Schatten-Armee</t>
        </is>
      </c>
      <c r="D17" s="8" t="inlineStr">
        <is>
          <t>Creature — Vampire 1/1 schwarz, Lebensverknüpfung</t>
        </is>
      </c>
      <c r="E17" s="8" t="inlineStr">
        <is>
          <t>Elenda, the Dusk Rose (beim Sterben)</t>
        </is>
      </c>
      <c r="F17" s="8" t="inlineStr">
        <is>
          <t>X 1/1 mit Lebensverknüpfung, X = Elendas Stärke</t>
        </is>
      </c>
      <c r="G17" s="8" t="inlineStr">
        <is>
          <t>Der Schild fällt – und steht als viele wieder auf.</t>
        </is>
      </c>
    </row>
    <row r="18" ht="46" customHeight="1">
      <c r="A18" s="10" t="n">
        <v>14</v>
      </c>
      <c r="B18" s="11" t="inlineStr">
        <is>
          <t>W20 (echter Würfel)</t>
        </is>
      </c>
      <c r="C18" s="10" t="inlineStr">
        <is>
          <t>Der Würfel des Bundes („Man kann nie genug Würfen haben!“)</t>
        </is>
      </c>
      <c r="D18" s="10" t="inlineStr">
        <is>
          <t>20-seitiger Würfel</t>
        </is>
      </c>
      <c r="E18" s="10" t="inlineStr">
        <is>
          <t>Delina, Wild Mage</t>
        </is>
      </c>
      <c r="F18" s="10" t="inlineStr">
        <is>
          <t>echtes Würfeln am Tisch</t>
        </is>
      </c>
      <c r="G18" s="10" t="inlineStr">
        <is>
          <t>Bei 1–14 zusätzliche Kopien einer angreifenden Kreatur (exiliert am Zugende).</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2026-09-07T19:46:58Z</dcterms:created>
  <dcterms:modified xsi:type="dcterms:W3CDTF">2026-09-07T19:46:58Z</dcterms:modified>
</cp:coreProperties>
</file>