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boris\Desktop\SPZ hospital\SPZ-Project\"/>
    </mc:Choice>
  </mc:AlternateContent>
  <xr:revisionPtr revIDLastSave="0" documentId="13_ncr:1_{6F647180-96B0-408C-ABA9-DEFC9C4AA38B}" xr6:coauthVersionLast="47" xr6:coauthVersionMax="47" xr10:uidLastSave="{00000000-0000-0000-0000-000000000000}"/>
  <bookViews>
    <workbookView minimized="1" xWindow="410" yWindow="410" windowWidth="3560" windowHeight="840" tabRatio="891" firstSheet="1" activeTab="1" xr2:uid="{00000000-000D-0000-FFFF-FFFF00000000}"/>
  </bookViews>
  <sheets>
    <sheet name="Auswertung" sheetId="9" r:id="rId1"/>
    <sheet name="input" sheetId="3" r:id="rId2"/>
  </sheets>
  <definedNames>
    <definedName name="_xlnm._FilterDatabase" localSheetId="0" hidden="1">Auswertung!$A$9:$A$81</definedName>
    <definedName name="_xlnm._FilterDatabase" localSheetId="1" hidden="1">input!$A$1:$AM$180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9" l="1"/>
  <c r="B18" i="9"/>
  <c r="B24" i="9"/>
  <c r="B20" i="9"/>
  <c r="B21" i="9"/>
  <c r="B25" i="9"/>
  <c r="B19" i="9"/>
  <c r="B26" i="9"/>
  <c r="B27" i="9"/>
  <c r="B28" i="9"/>
  <c r="B29" i="9"/>
  <c r="B30" i="9"/>
  <c r="B23" i="9"/>
  <c r="D13" i="9" l="1" a="1"/>
  <c r="D13" i="9" s="1"/>
  <c r="G13" i="9" s="1"/>
  <c r="D12" i="9" a="1"/>
  <c r="D12" i="9" s="1"/>
  <c r="G12" i="9" s="1"/>
  <c r="C13" i="9" a="1"/>
  <c r="C13" i="9" s="1"/>
  <c r="F13" i="9" s="1"/>
  <c r="C12" i="9" a="1"/>
  <c r="C12" i="9" s="1"/>
  <c r="F12" i="9" s="1"/>
  <c r="B13" i="9"/>
  <c r="E13" i="9" s="1"/>
  <c r="B12" i="9"/>
  <c r="E12" i="9" s="1"/>
  <c r="AB180" i="3"/>
  <c r="AB179" i="3"/>
  <c r="C15" i="9" l="1"/>
  <c r="B15" i="9"/>
  <c r="D15" i="9"/>
  <c r="AB172" i="3"/>
  <c r="AB173" i="3"/>
  <c r="AB174" i="3"/>
  <c r="AB175" i="3"/>
  <c r="AB176" i="3"/>
  <c r="AB177" i="3"/>
  <c r="AB178" i="3"/>
  <c r="T180" i="3"/>
  <c r="R180" i="3"/>
  <c r="P180" i="3"/>
  <c r="O180" i="3"/>
  <c r="U180" i="3" s="1"/>
  <c r="T179" i="3"/>
  <c r="R179" i="3"/>
  <c r="P179" i="3"/>
  <c r="O179" i="3"/>
  <c r="U179" i="3" s="1"/>
  <c r="T178" i="3"/>
  <c r="R178" i="3"/>
  <c r="P178" i="3"/>
  <c r="O178" i="3"/>
  <c r="U178" i="3" s="1"/>
  <c r="T177" i="3"/>
  <c r="R177" i="3"/>
  <c r="P177" i="3"/>
  <c r="O177" i="3"/>
  <c r="U177" i="3" s="1"/>
  <c r="T176" i="3"/>
  <c r="R176" i="3"/>
  <c r="P176" i="3"/>
  <c r="O176" i="3"/>
  <c r="U176" i="3" s="1"/>
  <c r="T175" i="3"/>
  <c r="R175" i="3"/>
  <c r="P175" i="3"/>
  <c r="O175" i="3"/>
  <c r="U175" i="3" s="1"/>
  <c r="T174" i="3"/>
  <c r="R174" i="3"/>
  <c r="P174" i="3"/>
  <c r="O174" i="3"/>
  <c r="U174" i="3" s="1"/>
  <c r="T173" i="3"/>
  <c r="R173" i="3"/>
  <c r="P173" i="3"/>
  <c r="O173" i="3"/>
  <c r="U173" i="3" s="1"/>
  <c r="T172" i="3"/>
  <c r="R172" i="3"/>
  <c r="P172" i="3"/>
  <c r="O172" i="3"/>
  <c r="U172" i="3" s="1"/>
  <c r="AB171" i="3" l="1"/>
  <c r="T171" i="3"/>
  <c r="R171" i="3"/>
  <c r="P171" i="3"/>
  <c r="O171" i="3"/>
  <c r="U171" i="3" s="1"/>
  <c r="AB170" i="3" l="1"/>
  <c r="T170" i="3"/>
  <c r="R170" i="3"/>
  <c r="P170" i="3"/>
  <c r="O170" i="3"/>
  <c r="U170" i="3" s="1"/>
  <c r="AB169" i="3" l="1"/>
  <c r="T169" i="3"/>
  <c r="R169" i="3"/>
  <c r="P169" i="3"/>
  <c r="O169" i="3"/>
  <c r="U169" i="3" s="1"/>
  <c r="I13" i="9" l="1" a="1"/>
  <c r="I13" i="9" s="1"/>
  <c r="I12" i="9" a="1"/>
  <c r="I12" i="9" s="1"/>
  <c r="H12" i="9" a="1"/>
  <c r="H12" i="9" s="1"/>
  <c r="H13" i="9" a="1"/>
  <c r="H13" i="9" s="1"/>
  <c r="AB143" i="3"/>
  <c r="AB115" i="3" l="1"/>
  <c r="AB116" i="3"/>
  <c r="AB117" i="3"/>
  <c r="AB118" i="3"/>
  <c r="AB119" i="3"/>
  <c r="AB120" i="3"/>
  <c r="AB121" i="3"/>
  <c r="AB122" i="3"/>
  <c r="AB123" i="3"/>
  <c r="AB124" i="3"/>
  <c r="AB125" i="3"/>
  <c r="AB126" i="3"/>
  <c r="AB127" i="3"/>
  <c r="AB128" i="3"/>
  <c r="AB129" i="3"/>
  <c r="AB130" i="3"/>
  <c r="AB132" i="3"/>
  <c r="AB133" i="3"/>
  <c r="AB134" i="3"/>
  <c r="AB135" i="3"/>
  <c r="AB136" i="3"/>
  <c r="AB137" i="3"/>
  <c r="AB138" i="3"/>
  <c r="AB139" i="3"/>
  <c r="AB140" i="3"/>
  <c r="AB141" i="3"/>
  <c r="AB142" i="3"/>
  <c r="AB144" i="3"/>
  <c r="AB145" i="3"/>
  <c r="AB146" i="3"/>
  <c r="AB148" i="3"/>
  <c r="AB149" i="3"/>
  <c r="AB150" i="3"/>
  <c r="AB151" i="3"/>
  <c r="AB152" i="3"/>
  <c r="AB153" i="3"/>
  <c r="AB154" i="3"/>
  <c r="AB155" i="3"/>
  <c r="AB156" i="3"/>
  <c r="AB157" i="3"/>
  <c r="AB158" i="3"/>
  <c r="AB159" i="3"/>
  <c r="AB160" i="3"/>
  <c r="AB161" i="3"/>
  <c r="AB162" i="3"/>
  <c r="AB163" i="3"/>
  <c r="AB164" i="3"/>
  <c r="AB165" i="3"/>
  <c r="AB166" i="3"/>
  <c r="AB167" i="3"/>
  <c r="AB168" i="3"/>
  <c r="AB103" i="3" l="1"/>
  <c r="AB104" i="3"/>
  <c r="AB105" i="3"/>
  <c r="AB106" i="3"/>
  <c r="AB107" i="3"/>
  <c r="AB108" i="3"/>
  <c r="AB109" i="3"/>
  <c r="AB110" i="3"/>
  <c r="AB111" i="3"/>
  <c r="AB112" i="3"/>
  <c r="AB113" i="3"/>
  <c r="AB114" i="3"/>
  <c r="AB99" i="3"/>
  <c r="AB100" i="3"/>
  <c r="AB101" i="3"/>
  <c r="AB102" i="3"/>
  <c r="AB93" i="3"/>
  <c r="AB94" i="3"/>
  <c r="AB95" i="3"/>
  <c r="AB96" i="3"/>
  <c r="AB97" i="3"/>
  <c r="AB98" i="3"/>
  <c r="AB90" i="3"/>
  <c r="AB91" i="3"/>
  <c r="AB92" i="3"/>
  <c r="AB76" i="3" l="1"/>
  <c r="AB77" i="3"/>
  <c r="AB78" i="3"/>
  <c r="AB79" i="3"/>
  <c r="AB80" i="3"/>
  <c r="AB81" i="3"/>
  <c r="AB82" i="3"/>
  <c r="AB83" i="3"/>
  <c r="AB84" i="3"/>
  <c r="AB85" i="3"/>
  <c r="AB86" i="3"/>
  <c r="AB87" i="3"/>
  <c r="AB88" i="3"/>
  <c r="AB89" i="3"/>
  <c r="AB66" i="3"/>
  <c r="AB67" i="3"/>
  <c r="AB68" i="3"/>
  <c r="AB69" i="3"/>
  <c r="AB70" i="3"/>
  <c r="AB71" i="3"/>
  <c r="AB72" i="3"/>
  <c r="AB73" i="3"/>
  <c r="AB74" i="3"/>
  <c r="AB75" i="3"/>
  <c r="AB62" i="3" l="1"/>
  <c r="AB63" i="3"/>
  <c r="AB64" i="3"/>
  <c r="AB65" i="3"/>
  <c r="AB61" i="3"/>
  <c r="AB56" i="3"/>
  <c r="AB58" i="3"/>
  <c r="AB59" i="3"/>
  <c r="AB60" i="3"/>
  <c r="AB54" i="3"/>
  <c r="AB55" i="3"/>
  <c r="AB53" i="3"/>
  <c r="AB52" i="3"/>
  <c r="AB46" i="3"/>
  <c r="AB47" i="3"/>
  <c r="AB48" i="3"/>
  <c r="AB49" i="3"/>
  <c r="AB50" i="3"/>
  <c r="AB51" i="3"/>
  <c r="AB45" i="3"/>
  <c r="AB41" i="3" l="1"/>
  <c r="AB42" i="3"/>
  <c r="AB36" i="3"/>
  <c r="AB37" i="3"/>
  <c r="AB38" i="3"/>
  <c r="AB39" i="3"/>
  <c r="AB40" i="3"/>
  <c r="AB35" i="3"/>
  <c r="AB34" i="3" l="1"/>
  <c r="AB33" i="3"/>
  <c r="AB32" i="3"/>
  <c r="AB31" i="3"/>
  <c r="AB30" i="3"/>
  <c r="AB29" i="3"/>
  <c r="AB28" i="3"/>
  <c r="AB27" i="3"/>
  <c r="AB26" i="3"/>
  <c r="AB25" i="3"/>
  <c r="AB22" i="3"/>
  <c r="AB19" i="3"/>
  <c r="AB17" i="3"/>
  <c r="B45" i="9" l="1"/>
  <c r="D45" i="9" s="1"/>
  <c r="B51" i="9"/>
  <c r="D51" i="9" s="1"/>
  <c r="B42" i="9"/>
  <c r="D42" i="9" s="1"/>
  <c r="B38" i="9"/>
  <c r="D38" i="9" s="1"/>
  <c r="B52" i="9"/>
  <c r="D52" i="9" s="1"/>
  <c r="B44" i="9"/>
  <c r="D44" i="9" s="1"/>
  <c r="B46" i="9"/>
  <c r="D46" i="9" s="1"/>
  <c r="B34" i="9"/>
  <c r="D34" i="9" s="1"/>
  <c r="B53" i="9"/>
  <c r="D53" i="9" s="1"/>
  <c r="B36" i="9"/>
  <c r="D36" i="9" s="1"/>
  <c r="B49" i="9"/>
  <c r="D49" i="9" s="1"/>
  <c r="B50" i="9"/>
  <c r="D50" i="9" s="1"/>
  <c r="B35" i="9"/>
  <c r="D35" i="9" s="1"/>
  <c r="B41" i="9"/>
  <c r="D41" i="9" s="1"/>
  <c r="B43" i="9"/>
  <c r="D43" i="9" s="1"/>
  <c r="B40" i="9"/>
  <c r="D40" i="9" s="1"/>
  <c r="B39" i="9"/>
  <c r="D39" i="9" s="1"/>
  <c r="B47" i="9"/>
  <c r="D47" i="9" s="1"/>
  <c r="B37" i="9"/>
  <c r="D37" i="9" s="1"/>
  <c r="B48" i="9"/>
  <c r="D48" i="9" s="1"/>
  <c r="B54" i="9"/>
  <c r="D54" i="9" s="1"/>
  <c r="B33" i="9"/>
  <c r="D33" i="9" s="1"/>
  <c r="C6" i="9"/>
  <c r="C5" i="9"/>
  <c r="D22" i="9" s="1"/>
  <c r="C7" i="9"/>
  <c r="C2" i="9"/>
  <c r="C3" i="9"/>
  <c r="G5" i="9" l="1"/>
  <c r="G6" i="9"/>
  <c r="G3" i="9"/>
  <c r="D30" i="9"/>
  <c r="D26" i="9"/>
  <c r="D21" i="9"/>
  <c r="D27" i="9"/>
  <c r="D24" i="9"/>
  <c r="D25" i="9"/>
  <c r="D23" i="9"/>
  <c r="D20" i="9"/>
  <c r="D19" i="9"/>
  <c r="D18" i="9"/>
  <c r="D29" i="9"/>
  <c r="D28" i="9"/>
  <c r="C9" i="9"/>
  <c r="G7" i="9"/>
  <c r="G4" i="9"/>
  <c r="H3" i="9" l="1"/>
  <c r="H4" i="9"/>
  <c r="H7" i="9"/>
  <c r="H6" i="9"/>
  <c r="H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schwegmann_w</author>
  </authors>
  <commentList>
    <comment ref="A4" authorId="0" shapeId="0" xr:uid="{00000000-0006-0000-0000-000001000000}">
      <text>
        <r>
          <rPr>
            <b/>
            <sz val="9"/>
            <color indexed="81"/>
            <rFont val="Tahoma"/>
            <family val="2"/>
          </rPr>
          <t xml:space="preserve">manuell nachführen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schwegmann_w</author>
  </authors>
  <commentList>
    <comment ref="G44" authorId="0" shapeId="0" xr:uid="{00000000-0006-0000-0300-000001000000}">
      <text>
        <r>
          <rPr>
            <b/>
            <sz val="9"/>
            <color indexed="81"/>
            <rFont val="Tahoma"/>
            <family val="2"/>
          </rPr>
          <t xml:space="preserve">Indikation falsch
</t>
        </r>
        <r>
          <rPr>
            <sz val="9"/>
            <color indexed="81"/>
            <rFont val="Tahoma"/>
            <family val="2"/>
          </rPr>
          <t xml:space="preserve">
</t>
        </r>
      </text>
    </comment>
    <comment ref="AC171" authorId="0" shapeId="0" xr:uid="{00000000-0006-0000-0300-000002000000}">
      <text>
        <r>
          <rPr>
            <b/>
            <sz val="9"/>
            <color indexed="81"/>
            <rFont val="Tahoma"/>
            <family val="2"/>
          </rPr>
          <t xml:space="preserve">Pat wurde wegen Osteosyntheseinfektes wieder ins Insel zurückverlegt -&gt; WA am 19.01.2016
</t>
        </r>
        <r>
          <rPr>
            <sz val="9"/>
            <color indexed="81"/>
            <rFont val="Tahoma"/>
            <family val="2"/>
          </rPr>
          <t xml:space="preserve">
</t>
        </r>
      </text>
    </comment>
  </commentList>
</comments>
</file>

<file path=xl/sharedStrings.xml><?xml version="1.0" encoding="utf-8"?>
<sst xmlns="http://schemas.openxmlformats.org/spreadsheetml/2006/main" count="3694" uniqueCount="1098">
  <si>
    <t>Patientennummer _x000D_
code</t>
  </si>
  <si>
    <t>Geschlecht _x000D_
code</t>
  </si>
  <si>
    <t>Geburtsdatum _x000D_
code</t>
  </si>
  <si>
    <t>Aufnahmedatum _x000D_
TAG</t>
  </si>
  <si>
    <t>Entlassungsdatum _x000D_
TAG</t>
  </si>
  <si>
    <t>Pflegekategorie _x000D_
code</t>
  </si>
  <si>
    <t>Patientenkategorie _x000D_
code</t>
  </si>
  <si>
    <t>Aufnahmeart _x000D_
code</t>
  </si>
  <si>
    <t>Entlassungsart _x000D_
code</t>
  </si>
  <si>
    <t>Fakturatage TT gesamt</t>
  </si>
  <si>
    <t>Anwesenheitstage</t>
  </si>
  <si>
    <t>Erstrehapatient?</t>
  </si>
  <si>
    <t>Alter</t>
  </si>
  <si>
    <t>Alter
Range</t>
  </si>
  <si>
    <t>Geschlecht</t>
  </si>
  <si>
    <t>Jahr
Aufnahme</t>
  </si>
  <si>
    <t>Ursache</t>
  </si>
  <si>
    <t>P/T</t>
  </si>
  <si>
    <t>AISA</t>
  </si>
  <si>
    <t xml:space="preserve">Läsionshöhe </t>
  </si>
  <si>
    <t>Grund 1</t>
  </si>
  <si>
    <t>Grund 2</t>
  </si>
  <si>
    <t>Bemerkung 1</t>
  </si>
  <si>
    <t>Einweiser</t>
  </si>
  <si>
    <t>Rollstuhl</t>
  </si>
  <si>
    <t>Anforderung
RS</t>
  </si>
  <si>
    <t>Entscheid
RS</t>
  </si>
  <si>
    <t>Help</t>
  </si>
  <si>
    <t>check</t>
  </si>
  <si>
    <t>Extremsport</t>
  </si>
  <si>
    <t>Anmerkung</t>
  </si>
  <si>
    <t>001 männlich</t>
  </si>
  <si>
    <t>100 1101 ASIA A,B,C,D mn-u Störung</t>
  </si>
  <si>
    <t>996 REHA</t>
  </si>
  <si>
    <t>100 auf Initiative des Behandelnde</t>
  </si>
  <si>
    <t>002 weiblich</t>
  </si>
  <si>
    <t>104 1299 alle anderen (zB MS, ALS)</t>
  </si>
  <si>
    <t>05.01.2015</t>
  </si>
  <si>
    <t xml:space="preserve"> 519</t>
  </si>
  <si>
    <t>21.01.2015</t>
  </si>
  <si>
    <t>26.03.2015</t>
  </si>
  <si>
    <t>26.08.2015</t>
  </si>
  <si>
    <t>08.06.2015</t>
  </si>
  <si>
    <t>12.03.2015</t>
  </si>
  <si>
    <t>16.01.2015</t>
  </si>
  <si>
    <t>147 1301 ASIA A,B,C,D mn-u Störung</t>
  </si>
  <si>
    <t>16.07.2015</t>
  </si>
  <si>
    <t>5193234</t>
  </si>
  <si>
    <t>144207</t>
  </si>
  <si>
    <t>24.09.2014</t>
  </si>
  <si>
    <t>15.01.2015</t>
  </si>
  <si>
    <t>100 AKUT</t>
  </si>
  <si>
    <t>100 Normaleintritt</t>
  </si>
  <si>
    <t>109 Interner Uebertritt</t>
  </si>
  <si>
    <t>5193284</t>
  </si>
  <si>
    <t>144215</t>
  </si>
  <si>
    <t>09.10.2014</t>
  </si>
  <si>
    <t>17.03.2015</t>
  </si>
  <si>
    <t>5193310</t>
  </si>
  <si>
    <t>142220</t>
  </si>
  <si>
    <t>18.01.2015</t>
  </si>
  <si>
    <t>31.03.2015</t>
  </si>
  <si>
    <t>17.06.2015</t>
  </si>
  <si>
    <t>07.01.2015</t>
  </si>
  <si>
    <t>5193462</t>
  </si>
  <si>
    <t>144101</t>
  </si>
  <si>
    <t>27.11.2014</t>
  </si>
  <si>
    <t>01.02.2015</t>
  </si>
  <si>
    <t>29.04.2015</t>
  </si>
  <si>
    <t>25.03.2015</t>
  </si>
  <si>
    <t>5194216</t>
  </si>
  <si>
    <t>140563</t>
  </si>
  <si>
    <t>06.11.2014</t>
  </si>
  <si>
    <t>26.02.2015</t>
  </si>
  <si>
    <t>11.03.2015</t>
  </si>
  <si>
    <t>5194318</t>
  </si>
  <si>
    <t>144648</t>
  </si>
  <si>
    <t>03.11.2014</t>
  </si>
  <si>
    <t>103 1201 Vaskulär, Infektiös</t>
  </si>
  <si>
    <t>5194605</t>
  </si>
  <si>
    <t>144767</t>
  </si>
  <si>
    <t>13.11.2014</t>
  </si>
  <si>
    <t>5194621</t>
  </si>
  <si>
    <t>144775</t>
  </si>
  <si>
    <t>5194657</t>
  </si>
  <si>
    <t>144791</t>
  </si>
  <si>
    <t>12.11.2014</t>
  </si>
  <si>
    <t>149 1401 Vaskulär, Infektiös</t>
  </si>
  <si>
    <t>5195046</t>
  </si>
  <si>
    <t>144932</t>
  </si>
  <si>
    <t>26.11.2014</t>
  </si>
  <si>
    <t>14.09.2015</t>
  </si>
  <si>
    <t>5195366</t>
  </si>
  <si>
    <t>145087</t>
  </si>
  <si>
    <t>29.11.2014</t>
  </si>
  <si>
    <t>12.01.2015</t>
  </si>
  <si>
    <t>15.04.2015</t>
  </si>
  <si>
    <t>5195442</t>
  </si>
  <si>
    <t>144313</t>
  </si>
  <si>
    <t>12.12.2014</t>
  </si>
  <si>
    <t>28.04.2015</t>
  </si>
  <si>
    <t>5195454</t>
  </si>
  <si>
    <t>145124</t>
  </si>
  <si>
    <t>02.12.2014</t>
  </si>
  <si>
    <t>23.01.2015</t>
  </si>
  <si>
    <t>5195472</t>
  </si>
  <si>
    <t>145126</t>
  </si>
  <si>
    <t>04.12.2014</t>
  </si>
  <si>
    <t>5195489</t>
  </si>
  <si>
    <t>145129</t>
  </si>
  <si>
    <t>05.12.2014</t>
  </si>
  <si>
    <t>14.01.2015</t>
  </si>
  <si>
    <t>5195559</t>
  </si>
  <si>
    <t>145151</t>
  </si>
  <si>
    <t>17.12.2014</t>
  </si>
  <si>
    <t>19.01.2015</t>
  </si>
  <si>
    <t>5195663</t>
  </si>
  <si>
    <t>145198</t>
  </si>
  <si>
    <t>15.12.2014</t>
  </si>
  <si>
    <t>5195680</t>
  </si>
  <si>
    <t>145206</t>
  </si>
  <si>
    <t>08.01.2015</t>
  </si>
  <si>
    <t>27.05.2015</t>
  </si>
  <si>
    <t>5195722</t>
  </si>
  <si>
    <t>145234</t>
  </si>
  <si>
    <t>5195735</t>
  </si>
  <si>
    <t>145239</t>
  </si>
  <si>
    <t>16.04.2015</t>
  </si>
  <si>
    <t>21.05.2015</t>
  </si>
  <si>
    <t>10.07.2015</t>
  </si>
  <si>
    <t>5196134</t>
  </si>
  <si>
    <t>145433</t>
  </si>
  <si>
    <t>06.01.2015</t>
  </si>
  <si>
    <t>23.02.2015</t>
  </si>
  <si>
    <t>24.12.2014</t>
  </si>
  <si>
    <t>5196221</t>
  </si>
  <si>
    <t>145471</t>
  </si>
  <si>
    <t>5196273</t>
  </si>
  <si>
    <t>143968</t>
  </si>
  <si>
    <t>02.05.2015</t>
  </si>
  <si>
    <t>5196300</t>
  </si>
  <si>
    <t>145489</t>
  </si>
  <si>
    <t>24.03.2015</t>
  </si>
  <si>
    <t>5196410</t>
  </si>
  <si>
    <t>145529</t>
  </si>
  <si>
    <t>09.01.2015</t>
  </si>
  <si>
    <t>18.03.2015</t>
  </si>
  <si>
    <t>5196419</t>
  </si>
  <si>
    <t>145530</t>
  </si>
  <si>
    <t>5196586</t>
  </si>
  <si>
    <t>145590</t>
  </si>
  <si>
    <t>5196591</t>
  </si>
  <si>
    <t>145594</t>
  </si>
  <si>
    <t>06.02.2015</t>
  </si>
  <si>
    <t>5196608</t>
  </si>
  <si>
    <t>145602</t>
  </si>
  <si>
    <t>101 Notfall</t>
  </si>
  <si>
    <t>25.06.2015</t>
  </si>
  <si>
    <t>03.06.2015</t>
  </si>
  <si>
    <t>no</t>
  </si>
  <si>
    <t>*000 no</t>
  </si>
  <si>
    <t>5196779</t>
  </si>
  <si>
    <t>145682</t>
  </si>
  <si>
    <t>22.01.2015</t>
  </si>
  <si>
    <t>5196804</t>
  </si>
  <si>
    <t>145692</t>
  </si>
  <si>
    <t>5196877</t>
  </si>
  <si>
    <t>145736</t>
  </si>
  <si>
    <t>06.03.2015</t>
  </si>
  <si>
    <t>5196917</t>
  </si>
  <si>
    <t>145766</t>
  </si>
  <si>
    <t>10.02.2015</t>
  </si>
  <si>
    <t>5196993</t>
  </si>
  <si>
    <t>145816</t>
  </si>
  <si>
    <t>03.02.2015</t>
  </si>
  <si>
    <t>5197035</t>
  </si>
  <si>
    <t>145843</t>
  </si>
  <si>
    <t>27.02.2015</t>
  </si>
  <si>
    <t>19.06.2015</t>
  </si>
  <si>
    <t>5197062</t>
  </si>
  <si>
    <t>145856</t>
  </si>
  <si>
    <t>27.01.2015</t>
  </si>
  <si>
    <t>5197168</t>
  </si>
  <si>
    <t>145911</t>
  </si>
  <si>
    <t>5197425</t>
  </si>
  <si>
    <t>146016</t>
  </si>
  <si>
    <t>5197462</t>
  </si>
  <si>
    <t>146033</t>
  </si>
  <si>
    <t>04.03.2015</t>
  </si>
  <si>
    <t>30.04.2015</t>
  </si>
  <si>
    <t>106 Spitalüberweisung</t>
  </si>
  <si>
    <t>5197622</t>
  </si>
  <si>
    <t>146102</t>
  </si>
  <si>
    <t>5197692</t>
  </si>
  <si>
    <t>146135</t>
  </si>
  <si>
    <t>03.03.2015</t>
  </si>
  <si>
    <t>09.04.2015</t>
  </si>
  <si>
    <t>5197782</t>
  </si>
  <si>
    <t>146188</t>
  </si>
  <si>
    <t>17.02.2015</t>
  </si>
  <si>
    <t>5197794</t>
  </si>
  <si>
    <t>137453</t>
  </si>
  <si>
    <t>13.04.2015</t>
  </si>
  <si>
    <t>17.04.2015</t>
  </si>
  <si>
    <t>5197834</t>
  </si>
  <si>
    <t>146205</t>
  </si>
  <si>
    <t>5197849</t>
  </si>
  <si>
    <t>146215</t>
  </si>
  <si>
    <t>5198020</t>
  </si>
  <si>
    <t>146222</t>
  </si>
  <si>
    <t>5198134</t>
  </si>
  <si>
    <t>146351</t>
  </si>
  <si>
    <t>5198363</t>
  </si>
  <si>
    <t>146465</t>
  </si>
  <si>
    <t>06.05.2015</t>
  </si>
  <si>
    <t>03.09.2015</t>
  </si>
  <si>
    <t>5198528</t>
  </si>
  <si>
    <t>146538</t>
  </si>
  <si>
    <t>24.06.2015</t>
  </si>
  <si>
    <t>5198563</t>
  </si>
  <si>
    <t>146557</t>
  </si>
  <si>
    <t>5198656</t>
  </si>
  <si>
    <t>146606</t>
  </si>
  <si>
    <t>16.03.2015</t>
  </si>
  <si>
    <t>5198677</t>
  </si>
  <si>
    <t>146615</t>
  </si>
  <si>
    <t>03.08.2015</t>
  </si>
  <si>
    <t>5198864</t>
  </si>
  <si>
    <t>146716</t>
  </si>
  <si>
    <t>20.04.2015</t>
  </si>
  <si>
    <t>5198871</t>
  </si>
  <si>
    <t>146719</t>
  </si>
  <si>
    <t>29.07.2015</t>
  </si>
  <si>
    <t>5199122</t>
  </si>
  <si>
    <t>146817</t>
  </si>
  <si>
    <t>11.05.2015</t>
  </si>
  <si>
    <t>18.06.2015</t>
  </si>
  <si>
    <t>5199218</t>
  </si>
  <si>
    <t>146870</t>
  </si>
  <si>
    <t>14.04.2015</t>
  </si>
  <si>
    <t>5199292</t>
  </si>
  <si>
    <t>146901</t>
  </si>
  <si>
    <t>08.04.2015</t>
  </si>
  <si>
    <t>5199297</t>
  </si>
  <si>
    <t>146902</t>
  </si>
  <si>
    <t>5199357</t>
  </si>
  <si>
    <t>146923</t>
  </si>
  <si>
    <t>5199374</t>
  </si>
  <si>
    <t>146934</t>
  </si>
  <si>
    <t>10.05.2015</t>
  </si>
  <si>
    <t>5199443</t>
  </si>
  <si>
    <t>146966</t>
  </si>
  <si>
    <t>26.06.2015</t>
  </si>
  <si>
    <t>5199446</t>
  </si>
  <si>
    <t>146968</t>
  </si>
  <si>
    <t>02.06.2015</t>
  </si>
  <si>
    <t>5199459</t>
  </si>
  <si>
    <t>146976</t>
  </si>
  <si>
    <t>5199505</t>
  </si>
  <si>
    <t>146999</t>
  </si>
  <si>
    <t>21.04.2015</t>
  </si>
  <si>
    <t>5199520</t>
  </si>
  <si>
    <t>147006</t>
  </si>
  <si>
    <t>09.07.2015</t>
  </si>
  <si>
    <t>5199543</t>
  </si>
  <si>
    <t>147010</t>
  </si>
  <si>
    <t>5199548</t>
  </si>
  <si>
    <t>147013</t>
  </si>
  <si>
    <t>16.06.2015</t>
  </si>
  <si>
    <t>5199600</t>
  </si>
  <si>
    <t>147045</t>
  </si>
  <si>
    <t>22.05.2015</t>
  </si>
  <si>
    <t>5199655</t>
  </si>
  <si>
    <t>147068</t>
  </si>
  <si>
    <t>04.05.2015</t>
  </si>
  <si>
    <t>5199676</t>
  </si>
  <si>
    <t>147081</t>
  </si>
  <si>
    <t>23.04.2015</t>
  </si>
  <si>
    <t>5199796</t>
  </si>
  <si>
    <t>147144</t>
  </si>
  <si>
    <t>13.05.2015</t>
  </si>
  <si>
    <t>104 Gestorben</t>
  </si>
  <si>
    <t>07.08.2015</t>
  </si>
  <si>
    <t>11.11.2015</t>
  </si>
  <si>
    <t>5199928</t>
  </si>
  <si>
    <t>147208</t>
  </si>
  <si>
    <t>05.05.2015</t>
  </si>
  <si>
    <t>5199958</t>
  </si>
  <si>
    <t>5199971</t>
  </si>
  <si>
    <t>147220</t>
  </si>
  <si>
    <t>01.07.2015</t>
  </si>
  <si>
    <t xml:space="preserve"> 520</t>
  </si>
  <si>
    <t>5200066</t>
  </si>
  <si>
    <t>147256</t>
  </si>
  <si>
    <t>03.05.2015</t>
  </si>
  <si>
    <t>5200149</t>
  </si>
  <si>
    <t>147293</t>
  </si>
  <si>
    <t>12.05.2015</t>
  </si>
  <si>
    <t>15.10.2015</t>
  </si>
  <si>
    <t>5200325</t>
  </si>
  <si>
    <t>147362</t>
  </si>
  <si>
    <t>5200461</t>
  </si>
  <si>
    <t>147431</t>
  </si>
  <si>
    <t>01.06.2015</t>
  </si>
  <si>
    <t>13.11.2015</t>
  </si>
  <si>
    <t>5200750</t>
  </si>
  <si>
    <t>147561</t>
  </si>
  <si>
    <t>5200754</t>
  </si>
  <si>
    <t>147565</t>
  </si>
  <si>
    <t>25.09.2015</t>
  </si>
  <si>
    <t>5200792</t>
  </si>
  <si>
    <t>134630</t>
  </si>
  <si>
    <t>07.09.2015</t>
  </si>
  <si>
    <t>29.10.2015</t>
  </si>
  <si>
    <t>5201013</t>
  </si>
  <si>
    <t>147689</t>
  </si>
  <si>
    <t>17.09.2015</t>
  </si>
  <si>
    <t>5201112</t>
  </si>
  <si>
    <t>147725</t>
  </si>
  <si>
    <t>11.06.2015</t>
  </si>
  <si>
    <t>12.08.2015</t>
  </si>
  <si>
    <t>5201221</t>
  </si>
  <si>
    <t>83381</t>
  </si>
  <si>
    <t>21.07.2015</t>
  </si>
  <si>
    <t>5201244</t>
  </si>
  <si>
    <t>05.10.2015</t>
  </si>
  <si>
    <t>5201302</t>
  </si>
  <si>
    <t>146092</t>
  </si>
  <si>
    <t>22.06.2015</t>
  </si>
  <si>
    <t>5201303</t>
  </si>
  <si>
    <t>147814</t>
  </si>
  <si>
    <t>13.06.2015</t>
  </si>
  <si>
    <t>14.07.2015</t>
  </si>
  <si>
    <t>14.08.2015</t>
  </si>
  <si>
    <t>5201472</t>
  </si>
  <si>
    <t>147901</t>
  </si>
  <si>
    <t>13.07.2015</t>
  </si>
  <si>
    <t>5201496</t>
  </si>
  <si>
    <t>147910</t>
  </si>
  <si>
    <t>03.07.2015</t>
  </si>
  <si>
    <t>5201502</t>
  </si>
  <si>
    <t>147914</t>
  </si>
  <si>
    <t>5201521</t>
  </si>
  <si>
    <t>147918</t>
  </si>
  <si>
    <t>5201588</t>
  </si>
  <si>
    <t>147961</t>
  </si>
  <si>
    <t>23.06.2015</t>
  </si>
  <si>
    <t>5201597</t>
  </si>
  <si>
    <t>147964</t>
  </si>
  <si>
    <t>5201628</t>
  </si>
  <si>
    <t>5201634</t>
  </si>
  <si>
    <t>147977</t>
  </si>
  <si>
    <t>28.07.2015</t>
  </si>
  <si>
    <t>5201650</t>
  </si>
  <si>
    <t>147978</t>
  </si>
  <si>
    <t>29.06.2015</t>
  </si>
  <si>
    <t>5201651</t>
  </si>
  <si>
    <t>147981</t>
  </si>
  <si>
    <t>05.08.2015</t>
  </si>
  <si>
    <t>5201850</t>
  </si>
  <si>
    <t>148098</t>
  </si>
  <si>
    <t>02.07.2015</t>
  </si>
  <si>
    <t>10.11.2015</t>
  </si>
  <si>
    <t>5201871</t>
  </si>
  <si>
    <t>148108</t>
  </si>
  <si>
    <t>5201886</t>
  </si>
  <si>
    <t>148113</t>
  </si>
  <si>
    <t>5202057</t>
  </si>
  <si>
    <t>148197</t>
  </si>
  <si>
    <t>10.09.2015</t>
  </si>
  <si>
    <t>5202128</t>
  </si>
  <si>
    <t>1862</t>
  </si>
  <si>
    <t>08.10.2015</t>
  </si>
  <si>
    <t>5202150</t>
  </si>
  <si>
    <t>146642</t>
  </si>
  <si>
    <t>5202151</t>
  </si>
  <si>
    <t>148227</t>
  </si>
  <si>
    <t>15.07.2015</t>
  </si>
  <si>
    <t>5202233</t>
  </si>
  <si>
    <t>148270</t>
  </si>
  <si>
    <t>5202243</t>
  </si>
  <si>
    <t>148272</t>
  </si>
  <si>
    <t>31.07.2015</t>
  </si>
  <si>
    <t>28.10.2015</t>
  </si>
  <si>
    <t>5202355</t>
  </si>
  <si>
    <t>148324</t>
  </si>
  <si>
    <t>17.07.2015</t>
  </si>
  <si>
    <t>09.09.2015</t>
  </si>
  <si>
    <t>5202397</t>
  </si>
  <si>
    <t>148348</t>
  </si>
  <si>
    <t>5202547</t>
  </si>
  <si>
    <t>148446</t>
  </si>
  <si>
    <t>5202602</t>
  </si>
  <si>
    <t>148468</t>
  </si>
  <si>
    <t>5202643</t>
  </si>
  <si>
    <t>148490</t>
  </si>
  <si>
    <t>13.08.2015</t>
  </si>
  <si>
    <t>5202659</t>
  </si>
  <si>
    <t>148501</t>
  </si>
  <si>
    <t>08.09.2015</t>
  </si>
  <si>
    <t>5202666</t>
  </si>
  <si>
    <t>148507</t>
  </si>
  <si>
    <t>23.07.2015</t>
  </si>
  <si>
    <t>5202686</t>
  </si>
  <si>
    <t>148531</t>
  </si>
  <si>
    <t>5202712</t>
  </si>
  <si>
    <t>148543</t>
  </si>
  <si>
    <t>24.07.2015</t>
  </si>
  <si>
    <t>22.10.2015</t>
  </si>
  <si>
    <t>5202729</t>
  </si>
  <si>
    <t>148556</t>
  </si>
  <si>
    <t>30.10.2015</t>
  </si>
  <si>
    <t>5202733</t>
  </si>
  <si>
    <t>148561</t>
  </si>
  <si>
    <t>26.07.2015</t>
  </si>
  <si>
    <t>5202765</t>
  </si>
  <si>
    <t>148573</t>
  </si>
  <si>
    <t>5202794</t>
  </si>
  <si>
    <t>148580</t>
  </si>
  <si>
    <t>5202821</t>
  </si>
  <si>
    <t>148011</t>
  </si>
  <si>
    <t>18.11.2015</t>
  </si>
  <si>
    <t>5202898</t>
  </si>
  <si>
    <t>148640</t>
  </si>
  <si>
    <t>17.08.2015</t>
  </si>
  <si>
    <t>5203003</t>
  </si>
  <si>
    <t>148690</t>
  </si>
  <si>
    <t>20.08.2015</t>
  </si>
  <si>
    <t>12.11.2015</t>
  </si>
  <si>
    <t>5203009</t>
  </si>
  <si>
    <t>148695</t>
  </si>
  <si>
    <t>10.08.2015</t>
  </si>
  <si>
    <t>5203035</t>
  </si>
  <si>
    <t>148705</t>
  </si>
  <si>
    <t>5203038</t>
  </si>
  <si>
    <t>148707</t>
  </si>
  <si>
    <t>5203083</t>
  </si>
  <si>
    <t>148729</t>
  </si>
  <si>
    <t>5203167</t>
  </si>
  <si>
    <t>148768</t>
  </si>
  <si>
    <t>18.08.2015</t>
  </si>
  <si>
    <t>5203204</t>
  </si>
  <si>
    <t>148786</t>
  </si>
  <si>
    <t>5203283</t>
  </si>
  <si>
    <t>148819</t>
  </si>
  <si>
    <t>148826</t>
  </si>
  <si>
    <t>21.08.2015</t>
  </si>
  <si>
    <t>5203307</t>
  </si>
  <si>
    <t>148830</t>
  </si>
  <si>
    <t>04.09.2015</t>
  </si>
  <si>
    <t>5203337</t>
  </si>
  <si>
    <t>148846</t>
  </si>
  <si>
    <t>24.08.2015</t>
  </si>
  <si>
    <t>5203380</t>
  </si>
  <si>
    <t>148869</t>
  </si>
  <si>
    <t>5203442</t>
  </si>
  <si>
    <t>148903</t>
  </si>
  <si>
    <t>5203504</t>
  </si>
  <si>
    <t>148945</t>
  </si>
  <si>
    <t>5203644</t>
  </si>
  <si>
    <t>149021</t>
  </si>
  <si>
    <t>18.09.2015</t>
  </si>
  <si>
    <t>5203673</t>
  </si>
  <si>
    <t>149037</t>
  </si>
  <si>
    <t>5203678</t>
  </si>
  <si>
    <t>149040</t>
  </si>
  <si>
    <t>29.09.2015</t>
  </si>
  <si>
    <t>5203785</t>
  </si>
  <si>
    <t>149089</t>
  </si>
  <si>
    <t>5203909</t>
  </si>
  <si>
    <t>149140</t>
  </si>
  <si>
    <t>22.09.2015</t>
  </si>
  <si>
    <t>5203984</t>
  </si>
  <si>
    <t>149174</t>
  </si>
  <si>
    <t>5203993</t>
  </si>
  <si>
    <t>149181</t>
  </si>
  <si>
    <t>21.09.2015</t>
  </si>
  <si>
    <t>5204125</t>
  </si>
  <si>
    <t>5204260</t>
  </si>
  <si>
    <t>149339</t>
  </si>
  <si>
    <t>09.10.2015</t>
  </si>
  <si>
    <t>5204375</t>
  </si>
  <si>
    <t>149398</t>
  </si>
  <si>
    <t>5204438</t>
  </si>
  <si>
    <t>149437</t>
  </si>
  <si>
    <t>23.09.2015</t>
  </si>
  <si>
    <t>5204503</t>
  </si>
  <si>
    <t>149462</t>
  </si>
  <si>
    <t>26.09.2015</t>
  </si>
  <si>
    <t>5204566</t>
  </si>
  <si>
    <t>149488</t>
  </si>
  <si>
    <t>5204696</t>
  </si>
  <si>
    <t>149546</t>
  </si>
  <si>
    <t>5204786</t>
  </si>
  <si>
    <t>149583</t>
  </si>
  <si>
    <t>02.10.2015</t>
  </si>
  <si>
    <t>5204887</t>
  </si>
  <si>
    <t>149622</t>
  </si>
  <si>
    <t>5204921</t>
  </si>
  <si>
    <t>149635</t>
  </si>
  <si>
    <t>14.10.2015</t>
  </si>
  <si>
    <t>5205011</t>
  </si>
  <si>
    <t>59702</t>
  </si>
  <si>
    <t>5205253</t>
  </si>
  <si>
    <t>149769</t>
  </si>
  <si>
    <t>21.10.2015</t>
  </si>
  <si>
    <t>5205301</t>
  </si>
  <si>
    <t>149799</t>
  </si>
  <si>
    <t>5205338</t>
  </si>
  <si>
    <t>149819</t>
  </si>
  <si>
    <t>5205371</t>
  </si>
  <si>
    <t>149835</t>
  </si>
  <si>
    <t>16.11.2015</t>
  </si>
  <si>
    <t>5205450</t>
  </si>
  <si>
    <t>149888</t>
  </si>
  <si>
    <t>25.10.2015</t>
  </si>
  <si>
    <t>5205478</t>
  </si>
  <si>
    <t>149899</t>
  </si>
  <si>
    <t>5205584</t>
  </si>
  <si>
    <t>149953</t>
  </si>
  <si>
    <t>5205779</t>
  </si>
  <si>
    <t>150032</t>
  </si>
  <si>
    <t>5205866</t>
  </si>
  <si>
    <t>150062</t>
  </si>
  <si>
    <t>06.11.2015</t>
  </si>
  <si>
    <t>5205912</t>
  </si>
  <si>
    <t>150091</t>
  </si>
  <si>
    <t>08.11.2015</t>
  </si>
  <si>
    <t>5206001</t>
  </si>
  <si>
    <t>150131</t>
  </si>
  <si>
    <t>5206022</t>
  </si>
  <si>
    <t>25228</t>
  </si>
  <si>
    <t>ja</t>
  </si>
  <si>
    <t>m</t>
  </si>
  <si>
    <t>Unfall</t>
  </si>
  <si>
    <t>PT-Para</t>
  </si>
  <si>
    <t>C</t>
  </si>
  <si>
    <t>TH12</t>
  </si>
  <si>
    <t>Reitunfall</t>
  </si>
  <si>
    <t>Sportunfall</t>
  </si>
  <si>
    <t>nein</t>
  </si>
  <si>
    <t>PH-Tetra</t>
  </si>
  <si>
    <t>A</t>
  </si>
  <si>
    <t>TH4</t>
  </si>
  <si>
    <t>Sturz</t>
  </si>
  <si>
    <t>08.11.1977</t>
  </si>
  <si>
    <t>C5</t>
  </si>
  <si>
    <t>Krankheit</t>
  </si>
  <si>
    <t>D</t>
  </si>
  <si>
    <t>TH11</t>
  </si>
  <si>
    <t>Spinalkanalstenose</t>
  </si>
  <si>
    <t>Post-OP</t>
  </si>
  <si>
    <t>C4</t>
  </si>
  <si>
    <t>Motorradunfall</t>
  </si>
  <si>
    <t>Verkehr</t>
  </si>
  <si>
    <t>w</t>
  </si>
  <si>
    <t>TH5</t>
  </si>
  <si>
    <t>C3</t>
  </si>
  <si>
    <t>ohne</t>
  </si>
  <si>
    <t>TH10</t>
  </si>
  <si>
    <t>B</t>
  </si>
  <si>
    <t>TH7</t>
  </si>
  <si>
    <t>C2</t>
  </si>
  <si>
    <t>Tumor</t>
  </si>
  <si>
    <t>L2</t>
  </si>
  <si>
    <t>metastatiertes Mamma CA</t>
  </si>
  <si>
    <t>Critical Illness Polyneuropathie</t>
  </si>
  <si>
    <t>CIP</t>
  </si>
  <si>
    <t>L1</t>
  </si>
  <si>
    <t>C1</t>
  </si>
  <si>
    <t>Autounfall</t>
  </si>
  <si>
    <t>Hämatom</t>
  </si>
  <si>
    <t>Meningoencephalitis</t>
  </si>
  <si>
    <t>Verkehrsunfall</t>
  </si>
  <si>
    <t>TH3</t>
  </si>
  <si>
    <t>Fremdverletzung</t>
  </si>
  <si>
    <t>Arbeitsunfall</t>
  </si>
  <si>
    <t>C7</t>
  </si>
  <si>
    <t xml:space="preserve"> </t>
  </si>
  <si>
    <t>C6</t>
  </si>
  <si>
    <t>Guillain-Barré-Syndrom</t>
  </si>
  <si>
    <t>GBS</t>
  </si>
  <si>
    <t>TH9</t>
  </si>
  <si>
    <t>TH6</t>
  </si>
  <si>
    <t>Neurosarkoidose</t>
  </si>
  <si>
    <t>Skiunfall</t>
  </si>
  <si>
    <t>L3</t>
  </si>
  <si>
    <t>C0</t>
  </si>
  <si>
    <t>Velosturz</t>
  </si>
  <si>
    <t>26.09.1971</t>
  </si>
  <si>
    <t>27.02.1985</t>
  </si>
  <si>
    <t>Myelonkompression</t>
  </si>
  <si>
    <t>Spinale Ischämie</t>
  </si>
  <si>
    <t>Sturz aus 3m Höhe</t>
  </si>
  <si>
    <t>TH8</t>
  </si>
  <si>
    <t>Sturz vom Baum</t>
  </si>
  <si>
    <t>Badeunfall</t>
  </si>
  <si>
    <t>Spinalis anterior Syndrom</t>
  </si>
  <si>
    <t>ischämischer Insult</t>
  </si>
  <si>
    <t>S1</t>
  </si>
  <si>
    <t>Gleitschirmunfall</t>
  </si>
  <si>
    <t>TH2</t>
  </si>
  <si>
    <t>Basilaristhrombose</t>
  </si>
  <si>
    <t>Tauchunfall</t>
  </si>
  <si>
    <t>31.01.1947</t>
  </si>
  <si>
    <t>03.05.1981</t>
  </si>
  <si>
    <t>08.10.1988</t>
  </si>
  <si>
    <t>13.07.1971</t>
  </si>
  <si>
    <t>Epiduralabszess</t>
  </si>
  <si>
    <t>27.10.1967</t>
  </si>
  <si>
    <t>Skolioseaufrichtung</t>
  </si>
  <si>
    <t>10.10.1939</t>
  </si>
  <si>
    <t>TH1</t>
  </si>
  <si>
    <t>22.10.1936</t>
  </si>
  <si>
    <t>01.01.1985</t>
  </si>
  <si>
    <t>05.08.1944</t>
  </si>
  <si>
    <t>24.01.1934</t>
  </si>
  <si>
    <t>07.01.1992</t>
  </si>
  <si>
    <t>29.11.1941</t>
  </si>
  <si>
    <t>11.11.1934</t>
  </si>
  <si>
    <t>20.11.1986</t>
  </si>
  <si>
    <t>10.01.1941</t>
  </si>
  <si>
    <t>02.12.1948</t>
  </si>
  <si>
    <t>01.03.1989</t>
  </si>
  <si>
    <t>03.06.1985</t>
  </si>
  <si>
    <t>12.12.1955</t>
  </si>
  <si>
    <t>Jahr</t>
  </si>
  <si>
    <t>20.04.1926</t>
  </si>
  <si>
    <t>07.05.1956</t>
  </si>
  <si>
    <t>14.12.1953</t>
  </si>
  <si>
    <t>16.02.1969</t>
  </si>
  <si>
    <t>27.01.1995</t>
  </si>
  <si>
    <t>15.05.1959</t>
  </si>
  <si>
    <t>03.07.1964</t>
  </si>
  <si>
    <t>02.09.1944</t>
  </si>
  <si>
    <t>26.06.1985</t>
  </si>
  <si>
    <t>30.07.1948</t>
  </si>
  <si>
    <t>19.05.1935</t>
  </si>
  <si>
    <t>20.01.1984</t>
  </si>
  <si>
    <t>04.01.1968</t>
  </si>
  <si>
    <t>23.09.1940</t>
  </si>
  <si>
    <t>05.05.1947</t>
  </si>
  <si>
    <t>16.10.1999</t>
  </si>
  <si>
    <t>16.09.1988</t>
  </si>
  <si>
    <t>14.05.1960</t>
  </si>
  <si>
    <t>17.03.1964</t>
  </si>
  <si>
    <t>17.07.1939</t>
  </si>
  <si>
    <t>04.04.1970</t>
  </si>
  <si>
    <t>18.08.1959</t>
  </si>
  <si>
    <t>09.06.1995</t>
  </si>
  <si>
    <t>22.05.1942</t>
  </si>
  <si>
    <t>11.11.1945</t>
  </si>
  <si>
    <t>09.09.1928</t>
  </si>
  <si>
    <t>20.08.1940</t>
  </si>
  <si>
    <t>19.07.1944</t>
  </si>
  <si>
    <t>09.09.1950</t>
  </si>
  <si>
    <t>21.10.1962</t>
  </si>
  <si>
    <t>22.01.1953</t>
  </si>
  <si>
    <t>18.04.1945</t>
  </si>
  <si>
    <t>20.03.1947</t>
  </si>
  <si>
    <t>15.02.1984</t>
  </si>
  <si>
    <t>06.02.1941</t>
  </si>
  <si>
    <t>17.05.1943</t>
  </si>
  <si>
    <t>30.05.1981</t>
  </si>
  <si>
    <t>17.12.1951</t>
  </si>
  <si>
    <t>10.11.1947</t>
  </si>
  <si>
    <t>08.05.1950</t>
  </si>
  <si>
    <t>28.05.1988</t>
  </si>
  <si>
    <t>20.07.1952</t>
  </si>
  <si>
    <t>29.05.1945</t>
  </si>
  <si>
    <t>30.01.1990</t>
  </si>
  <si>
    <t>19.08.1955</t>
  </si>
  <si>
    <t>18.10.1939</t>
  </si>
  <si>
    <t>15.07.1943</t>
  </si>
  <si>
    <t>19.11.1949</t>
  </si>
  <si>
    <t>19.03.1958</t>
  </si>
  <si>
    <t>07.09.1958</t>
  </si>
  <si>
    <t>21.07.1956</t>
  </si>
  <si>
    <t>28.07.1996</t>
  </si>
  <si>
    <t>05.03.1976</t>
  </si>
  <si>
    <t>13.07.1970</t>
  </si>
  <si>
    <t>18.03.1939</t>
  </si>
  <si>
    <t>23.09.1968</t>
  </si>
  <si>
    <t>06.04.1952</t>
  </si>
  <si>
    <t>16.01.1944</t>
  </si>
  <si>
    <t>18.02.1986</t>
  </si>
  <si>
    <t>02.07.1972</t>
  </si>
  <si>
    <t>18.08.1962</t>
  </si>
  <si>
    <t>20.04.1966</t>
  </si>
  <si>
    <t>23.03.1950</t>
  </si>
  <si>
    <t>11.03.1947</t>
  </si>
  <si>
    <t>28.09.1947</t>
  </si>
  <si>
    <t>27.06.1945</t>
  </si>
  <si>
    <t>10.09.1963</t>
  </si>
  <si>
    <t>11.08.2001</t>
  </si>
  <si>
    <t>03.04.1980</t>
  </si>
  <si>
    <t>27.09.1968</t>
  </si>
  <si>
    <t>19.07.1966</t>
  </si>
  <si>
    <t>29.08.1947</t>
  </si>
  <si>
    <t>10.04.1989</t>
  </si>
  <si>
    <t>04.07.1960</t>
  </si>
  <si>
    <t>11.04.1945</t>
  </si>
  <si>
    <t>09.11.1944</t>
  </si>
  <si>
    <t>25.01.1953</t>
  </si>
  <si>
    <t>09.11.1972</t>
  </si>
  <si>
    <t>23.07.1934</t>
  </si>
  <si>
    <t>07.02.1953</t>
  </si>
  <si>
    <t>31.08.1955</t>
  </si>
  <si>
    <t>18.03.1990</t>
  </si>
  <si>
    <t>21.11.1954</t>
  </si>
  <si>
    <t>25.06.1950</t>
  </si>
  <si>
    <t>03.02.1924</t>
  </si>
  <si>
    <t>03.02.1994</t>
  </si>
  <si>
    <t>11.03.1958</t>
  </si>
  <si>
    <t>05.11.1988</t>
  </si>
  <si>
    <t>10.06.1970</t>
  </si>
  <si>
    <t>17.05.1941</t>
  </si>
  <si>
    <t>18.01.1962</t>
  </si>
  <si>
    <t>20.12.1956</t>
  </si>
  <si>
    <t>12.06.1946</t>
  </si>
  <si>
    <t>27.07.1941</t>
  </si>
  <si>
    <t>18.01.1999</t>
  </si>
  <si>
    <t>20.05.1961</t>
  </si>
  <si>
    <t>03.07.1992</t>
  </si>
  <si>
    <t>22.10.1983</t>
  </si>
  <si>
    <t>20.09.1961</t>
  </si>
  <si>
    <t>01.01.1979</t>
  </si>
  <si>
    <t>07.10.1962</t>
  </si>
  <si>
    <t>05.06.1947</t>
  </si>
  <si>
    <t>01.09.1982</t>
  </si>
  <si>
    <t>24.04.1955</t>
  </si>
  <si>
    <t>12.03.1935</t>
  </si>
  <si>
    <t>29.09.1968</t>
  </si>
  <si>
    <t>24.05.1987</t>
  </si>
  <si>
    <t>17.07.1962</t>
  </si>
  <si>
    <t>05.05.1943</t>
  </si>
  <si>
    <t>29.09.1946</t>
  </si>
  <si>
    <t>08.03.1965</t>
  </si>
  <si>
    <t>17.05.1933</t>
  </si>
  <si>
    <t>22.12.1996</t>
  </si>
  <si>
    <t>31.08.1974</t>
  </si>
  <si>
    <t>01.03.1965</t>
  </si>
  <si>
    <t>21.10.1949</t>
  </si>
  <si>
    <t>15.05.1991</t>
  </si>
  <si>
    <t>29.10.1984</t>
  </si>
  <si>
    <t>15.12.1961</t>
  </si>
  <si>
    <t>26.09.1991</t>
  </si>
  <si>
    <t>28.03.1965</t>
  </si>
  <si>
    <t>03.03.1949</t>
  </si>
  <si>
    <t>08.12.1995</t>
  </si>
  <si>
    <t>08.07.1964</t>
  </si>
  <si>
    <t>03.12.1946</t>
  </si>
  <si>
    <t>29.12.1934</t>
  </si>
  <si>
    <t>29.06.1963</t>
  </si>
  <si>
    <t>04.11.1999</t>
  </si>
  <si>
    <t>11.05.1990</t>
  </si>
  <si>
    <t>16.02.1954</t>
  </si>
  <si>
    <t>12.01.1958</t>
  </si>
  <si>
    <t>29.11.1945</t>
  </si>
  <si>
    <t>02.08.1945</t>
  </si>
  <si>
    <t>09.02.1947</t>
  </si>
  <si>
    <t>22.02.1987</t>
  </si>
  <si>
    <t>21.07.1957</t>
  </si>
  <si>
    <t>16.09.1955</t>
  </si>
  <si>
    <t>06.12.1953</t>
  </si>
  <si>
    <t>Locked in-Syndrom</t>
  </si>
  <si>
    <t>Miller-Fisher Syndrom</t>
  </si>
  <si>
    <t>MS</t>
  </si>
  <si>
    <t>Schlittenunfall</t>
  </si>
  <si>
    <t>Schussverletzung</t>
  </si>
  <si>
    <t>Sturz aus 10m Höhe</t>
  </si>
  <si>
    <t>Sturz aus 8m Höhe</t>
  </si>
  <si>
    <t>Sturz vom Balkon</t>
  </si>
  <si>
    <t>Subduralabszesses</t>
  </si>
  <si>
    <t>Treppensturz</t>
  </si>
  <si>
    <t>Fallnummer _x000D_
EBENE_2</t>
  </si>
  <si>
    <t>Belegungstage</t>
  </si>
  <si>
    <t>Erstrehapatient 2015</t>
  </si>
  <si>
    <t xml:space="preserve">Tetraparese bei Guillain-Barré-Syndrom (ED 05.09.2014) mit respiratorischer Insuffizienz (in Folge von gastrointestinaler Infektion)
</t>
  </si>
  <si>
    <t xml:space="preserve">Sensomotorisch inkomplette Paraplegie sub L1 (AIS C) nach Sturz aus 6 m Höhe am 02.09.2014 mit instabiler LWK1-Fraktur </t>
  </si>
  <si>
    <t xml:space="preserve">Sensomotorisch inkomplette Paraplegie sub L1 (ASIA C) bei St.n. Korrekturspondylodese L3-S1 am 24.11.14 bei schwerer degenerativer Lumbalskoliose, Instabilität und Stenose </t>
  </si>
  <si>
    <t>St.n. Korrekturspondylodese</t>
  </si>
  <si>
    <t xml:space="preserve">Sensomotorisch inkomplette Paraplegie sub Th12 (AIS D) bei absoluter Spinalkanalstenose BWK11/12 mit Myelonkompression (bei Lumbalisation SWK1)
</t>
  </si>
  <si>
    <t>Tetraparese bei Critical Illness Polyneuropathie nach kardiogenem Schock und SIRS am 11.12.2014</t>
  </si>
  <si>
    <t xml:space="preserve">Inkomplette Tetraplegie sub C3 (AIS D) bei HWK 2 und HWK 3 Fraktur nach Sprung in untiefes Wasser am 19.08.2014
</t>
  </si>
  <si>
    <t>Fortsetzung Erstreha; Beginn ausserhalb</t>
  </si>
  <si>
    <t xml:space="preserve">Inkomplette linksbetonte Paraplegie sub L2 (AIS D) nach Klettersturz am 13.12.2014
Neurogene Blasen- und Darmentleerungsstörung
</t>
  </si>
  <si>
    <t>Klettersturz</t>
  </si>
  <si>
    <t>Sensomotorisch inkomplette Paraplegie sub L3 (AIS D, initial AIS C) bei St.n. LWK1-Berstungsfraktur nach Sturz vom Balkon aus 16 m Höhe am 02.01.2015</t>
  </si>
  <si>
    <t>Cauda equina-Syndrom bei St.n. BWK12 Berstungsfraktur nach Speedbootunfall am 16.12.2014</t>
  </si>
  <si>
    <t>Speedbootunfall</t>
  </si>
  <si>
    <t>Sensomotorisch komplette Paraplegie sub Th12 (ASIA A) im Sinne eines Cauda equina-Syndroms / Post-OP nach OP im KS Winthertur</t>
  </si>
  <si>
    <t>KS Winthertur</t>
  </si>
  <si>
    <t>26.11.2015</t>
  </si>
  <si>
    <t>30.11.2015</t>
  </si>
  <si>
    <t>5206391</t>
  </si>
  <si>
    <t>150295</t>
  </si>
  <si>
    <t>27.11.2015</t>
  </si>
  <si>
    <t>26.04.1982</t>
  </si>
  <si>
    <t>5206433</t>
  </si>
  <si>
    <t>150325</t>
  </si>
  <si>
    <t>08.01.1929</t>
  </si>
  <si>
    <t>5206459</t>
  </si>
  <si>
    <t>150339</t>
  </si>
  <si>
    <t>03.09.1942</t>
  </si>
  <si>
    <t>Sensomotorisch inkomplette Paraplegie sub Th4 (AIS D) bei St.n. Berstungsfraktur BWK6 im Rahmen einer Osteoporose und SAPHO-Syndrom am 03.01.2015</t>
  </si>
  <si>
    <t>Berstungsfraktur BWK6</t>
  </si>
  <si>
    <t>SAPHO-Syndrom</t>
  </si>
  <si>
    <t>Cauda Equina-Syndrom</t>
  </si>
  <si>
    <t>Sensomotorisch inkomplette Tetraplegie sub C3, ASIA E (initial ASIA D) nach Anpralltrauma beim Eishockeyspielen am 10.01.2015</t>
  </si>
  <si>
    <t>E</t>
  </si>
  <si>
    <t>Anpralltrauma beim Eishockeyspielen</t>
  </si>
  <si>
    <t>Sensomotorisch inkomplette Tetraplegie sub C4 (AIS D)  bei cervicaler Myelopathie aufgrund einer absoluten Spinalkanalstenose HWK3/4, cervikaler Instabilität mit Anterolisthese von HWK4 über HWK5 sowie foraminaler Einengung bds.</t>
  </si>
  <si>
    <t>Sensomotorisch inkomplette Tetraplegie sub C5 (AIS D) nach Treppensturz am 12.01.2015 (Central Cord Syndrom)</t>
  </si>
  <si>
    <t>Multifaktoriell bedingte Gangstörung mit inkompletter Paraplegie sub L3 (ASIA D) bei Chronischem lumbovertebralen Schmerzsyndrom und Status nach Failed Back Surgery</t>
  </si>
  <si>
    <t>Degenerative WS-Veränderungen</t>
  </si>
  <si>
    <t>Guillain-Barré-Syndrom (ED 04.12.2014) mit Übergang in eine chronisch inflammatorische demyelinisierende Polyneuropathie (CIPD)</t>
  </si>
  <si>
    <t>Tetraparese bei Bickerstaff-Encephalltis/Miller-Fisher-Overlap</t>
  </si>
  <si>
    <t>Inkomplette Paraplegie sub Th12 (AIS D) bei Cauda Equina-Syndrom 21.01.2015</t>
  </si>
  <si>
    <t>Sensomotorisch inkomplette Tetraplegie sub C5 (AIS B) bei St.n. Luxationsfraktur HWK5/6 nach Reitunfall am 21.01.2015</t>
  </si>
  <si>
    <t>Sensomotorisch inkomplette Paraplegie sub Th11 (AIS B) bei St.n. Kompressionsfraktur Th12  nach Schlittelunfall am 28.01.2015</t>
  </si>
  <si>
    <t>Paraplegie sub Th 6 (ASIA A) nach Sturz am 02.02.2015</t>
  </si>
  <si>
    <t>Inkomplette Tetraplegie sub C4 (AIS D) nach einem Pferdeunfall am 18.01.2015</t>
  </si>
  <si>
    <t>Sensomotorisch inkomplette Tetraplegie sub C3 (AIS C) im Verlauf (01.07.2015) sub C4 (AIS D) nach Sturz am 23.01.2015</t>
  </si>
  <si>
    <t>Akute limbische Enzephalitis</t>
  </si>
  <si>
    <t>Limbische Enzephalitis</t>
  </si>
  <si>
    <t>Enzephalitis</t>
  </si>
  <si>
    <t>Sensomotorisch komplette Tetraplegie sub C5 (AIS A) bei Luxationsfraktur HWK 5 nach Sprung in untiefes Wasser am 14.02.2015</t>
  </si>
  <si>
    <t>Inkomplette Tetraplegie sub C6 (AIS D) Typ Brown-Séquard bei St.n. instabiler HWK 6-Fraktur nach Skiunfall am 14.02.2015</t>
  </si>
  <si>
    <t xml:space="preserve">Inkomplette sensomotorische Paraplegie sub Th 10 (ASIA A) bei St.n. Tumorlaminektomie BWK 10-12 (fecit Dr. Khamis, KSA) mit subtotaler Exstirpation eines intraspinaler-epiduraler Metastase Höhe Th 10-12 eines metastasierenden Prostatakarzinom cT3 cN1 cM1 Gleason Score 8, ED 05/2013
</t>
  </si>
  <si>
    <t>Metastasierendes Prostatakarzinom</t>
  </si>
  <si>
    <t>Inkomplette Paraplegie sub Th12  (AIS C) im Verlauf sensibel sub S3, motorisch sub L2 (ASIA D)  nach Sturz von Baum am 17.02.2015</t>
  </si>
  <si>
    <t>Sturz von Baum</t>
  </si>
  <si>
    <t>Sensomotorisch inkomplette Tetraplegie sensibel sub L2, motorisch sub C5 rechts, sub S1 links (AIS D) bei Spinalkanalstenose C3/C4 mit Myeloptahie</t>
  </si>
  <si>
    <t xml:space="preserve">Sensomotorisch kompletter Tetraplegiker sub C5 (AIS A) spontanes epidurales Hämatom HWK3-BWK4/5 unter Xarelto und Aspirin
</t>
  </si>
  <si>
    <t>Epidurales Hämatom</t>
  </si>
  <si>
    <t>Inkomplette Paraplegie motorisch sub L2 (AIS D) bei metastasierendem Prostata-Ca</t>
  </si>
  <si>
    <t>Motorisch inkomplette Tetraplegie sub C8 rechts und sub Th1 links (AIS D; initial sub C5 AIS C) bei St.n. HWK6-Fraktur bds. mit Beteiligung des Querfortsatzes rechts, HWK7-, BWK1-, BWK2-Fraktur nach Skiunfall am 06.03.2015</t>
  </si>
  <si>
    <t>C8</t>
  </si>
  <si>
    <t xml:space="preserve">Inkomplette Tetraplegie sub C6 (AIS B) im Verlauf nur motorisch sub C8 (AIS D) nach Skiunfall am 12.03.2015 </t>
  </si>
  <si>
    <t xml:space="preserve">Komplette Tetraplegie sub C5 (AIS A) aufgrund eines Polytraumas nach Sturz aus 7m Höhe am 14.03.15 </t>
  </si>
  <si>
    <t>Sturz aus 7m Höhe</t>
  </si>
  <si>
    <t>Central-Cord-Syndrom mit distal rechtsbetonter Parese bis zu den oberen Extremitäten ab C5 nach Treppensturz am 16.03.2015</t>
  </si>
  <si>
    <t>Locked-in-Syndrom, partiell remittiert nach Thrombose der A. basilaris mit ausgedehntem ischämischen Hirnstamm-Infarkt am 03.03.2015</t>
  </si>
  <si>
    <t>Komplette sensomotorische Paraplegie Sub Th 5 (AIS A) nach Mountainbike-Sturz am 10.01.2015</t>
  </si>
  <si>
    <t>Mountainbike-Sturz</t>
  </si>
  <si>
    <t>Nicht klassifizierbare neuromuskuläre Erkrankung / 3 Tage IPS</t>
  </si>
  <si>
    <t>Sensomotorisch komplette Paraplegie sub Th10 (AIS A) bei Myelonkompression BWK 8-9 i.R. eines metastasierenden myofibrosblastischen Sarkoms Grad 2 (pleural, muskulär)</t>
  </si>
  <si>
    <t>Myofibrosblastischen Sarkoms</t>
  </si>
  <si>
    <t>Guillain-Barré/Miller-Fischer-Overlap-Syndrom EM 22.03.2015</t>
  </si>
  <si>
    <t>Komplette Tetraplegie sub C4 (AIS A) im Verlauf (AIS D) mit Hirnnervensymptomen infolge ausgedehnter Hirnstammischämie am 25.03.2015</t>
  </si>
  <si>
    <t>Hirnstammischämie</t>
  </si>
  <si>
    <t>Sensomotorisch inkomplette, stark linksbetonte Tetraplegie sub C3 (AIS D) bei raumforderndem Pseudotumor mit Densabszes</t>
  </si>
  <si>
    <t>Pseudotumor mit Densabszes</t>
  </si>
  <si>
    <t>Inkomplette Tetraplegie sensibel sub C5, motorisch sub C4 (AIS B nach Sturz beim Wandern am 10.04.2015</t>
  </si>
  <si>
    <t>Sturz beim Wandern</t>
  </si>
  <si>
    <t>Komplette Paraplegie sub Th6 im Verlauf sub Th8 (AIS A) aufgrund eines Polytraumas nach Sturz aus 3-5m Höhe am 12.04.2015</t>
  </si>
  <si>
    <t>Sensomotorisch inkomplette Tetraplegie sub 3 (ASIA D) nach Sturz beim Rasenmähen 10.04.2015</t>
  </si>
  <si>
    <t>Sturz beim Rasenmähen</t>
  </si>
  <si>
    <t>Komplette Tetraplegie sub C3 (AIS A) nach Skiunfall am 08.04.2015</t>
  </si>
  <si>
    <t xml:space="preserve">Sensomotorisch komplette Paraplegie sub Th 10 (AIS A) im Verlauf inkomplette Paraplegie sub L1 (AIS B) nach Gleitschirmabsturz am 10.04.2015 </t>
  </si>
  <si>
    <t xml:space="preserve">Sensomotorisch inkomplette Paraplegie sub Th10 AIS C (im Verlauf AIS  D 20.04.2015) bei BWK11-Fraktur i.S. einer Insuffizienzfraktur und Frühinfekt thorakolumbal mit/bei   hochgradigem V.a. Osteomyelitis Bereich BWK 11;St. n. ventraler Spondylodese mittels XLIF L1/2 - L4/5, TLIF L5/S1 und dorsaler   Spondylodese BWK11 - S2 am 10.03.2015 (Dr. Busch, Biel)
</t>
  </si>
  <si>
    <t>Osteomyelitis</t>
  </si>
  <si>
    <t>Critical-Illness-Polyneuromyopathie (CIPMN)</t>
  </si>
  <si>
    <t>Critical-Illness-Polyneuromyopathie</t>
  </si>
  <si>
    <t>Sensomotorisch inkomplette Paraplegie sub L1 (AIS D) bei Spinalkanalstenose und multiplen Wirbelsäulenoperationen im LUKS Luzern 2015</t>
  </si>
  <si>
    <t>Sensomotorisch inkomplette Paraplegie sub L3 (AIS C) bei diffusem grosszelligem B-Zell Lymphom im Cauda equina seit 09.03.2015.</t>
  </si>
  <si>
    <t>B-Zell Lymphom in Cauda equina</t>
  </si>
  <si>
    <t>Critical illness Polyneuropathie</t>
  </si>
  <si>
    <t>Guillain-Barre-Syndrom (ED 13.04.2015)</t>
  </si>
  <si>
    <t>Inkomplette Tetraplegie sub C5 (AIS D) bei St.n. Kompressionsfraktur HWK3/4 sowie Discushernie nach Sturz am 16.04.2015</t>
  </si>
  <si>
    <t>Sensomotorisch inkomplette, stark linksbetonte Tetraplegie sub C3 (AIS D) bei raumforderndem Pseudotumor mit Densabszess</t>
  </si>
  <si>
    <t>Pseudotumor</t>
  </si>
  <si>
    <t>Sensomotorische inkomplette Paraplegie sub L2 (AIS B) bei Sturz aus 4-5 m am 26.04.2015</t>
  </si>
  <si>
    <t>Sturz aus 4m Höhe</t>
  </si>
  <si>
    <t xml:space="preserve">Inkomplette Paraplegie sub L1 (AIS D) am 03.05.2015 (initial sub Th 8 AIS B) nach Sturz mit dem Pocket bike am 02.05.2015 </t>
  </si>
  <si>
    <t>Sturz mit dem Pocket bike</t>
  </si>
  <si>
    <t>Sensomotorisch inkomplette Paraplegie sub Th10 (AIS D) nach Sturz aus ungefähr 3m Höhe mit dem Gleitschirm am 02.05.2015</t>
  </si>
  <si>
    <t>Komplette Paraplegie sub Th5 (AIS A) nach Sinterungsfraktur BWK 5 mit Myelonkompression am 08.05.2015</t>
  </si>
  <si>
    <t>Sinterungsfraktur BWK 5</t>
  </si>
  <si>
    <t>Fraktur</t>
  </si>
  <si>
    <t xml:space="preserve">Sensomotorisch inkomplette Paraplegie sub Th10 (AIS C), im Rahmen des Verdachtes auf Neurosarkoidose ED 2010
</t>
  </si>
  <si>
    <t>keine Aufnahme</t>
  </si>
  <si>
    <t>Critical- Illnes- Polyneuropathie</t>
  </si>
  <si>
    <t>falsche Indikation im Hospis</t>
  </si>
  <si>
    <t>Tetraparese bei Mycoplasmen-Pneumonie assoziierte Encephalomyelitis mit Locked-In Plus Syndrom seit 11/2014</t>
  </si>
  <si>
    <t>Encephalomyelitis</t>
  </si>
  <si>
    <t>Sensomotorisch inkomplette Paraplegie sub Th10 (ASIA D) bei akuter Dekompressionskrankheit am 28.05.2015 bei V.a Gasembolie auf Höhe Th5</t>
  </si>
  <si>
    <t>Dekompressionskrankheit</t>
  </si>
  <si>
    <t>Tetraparese sub C3 (AIS C) seit 2004; Tumorrezidivs und Hämatom ist es zu einer Verschlechterung der neurologischen Situation mit Zwerchfelllähmung und Beatmungspflichtigkeit, die Patientin musste tracheotomiert werden.</t>
  </si>
  <si>
    <t>Tumorrezidiv</t>
  </si>
  <si>
    <t>Sensomotorisch inkomplette Paraplegie sub L3 (AIS C) bei diffusem grosszelligem B-Zell Lymphom im Cauda equina seit 09.03.2015</t>
  </si>
  <si>
    <t>B-Zell Lymphom</t>
  </si>
  <si>
    <t>Rechtsbetonte, atrophe Tetraparese mit rechtsbetonter Tonussteigerung bei schwerere, axional betonter sensomotorischer Polyneuropathie und CIP (ED 03/2015)</t>
  </si>
  <si>
    <t>inkomplette Tetraplegie initial sub C4, aktuell sub C6 (AIS D) nach Fahrradsturz am 06.06.2015</t>
  </si>
  <si>
    <t>Fahrradsturz</t>
  </si>
  <si>
    <t>Komplette Paraplegie sub Th 8 (AIS A)  nach Sturz aus 8m Höhe 15.06.2015</t>
  </si>
  <si>
    <t>Inkomplette Tetraplegie sub C4 (initial AIS D, aktuell AIS E) bei cervikaler Spinalkanalstenose</t>
  </si>
  <si>
    <t>cervikaler Spinalkanalstenose</t>
  </si>
  <si>
    <t>Sensomotorisch inkomplette Paraplegie sub Th 8 (AIS C), im Verlauf AISA D nach spinaler Ischämie (periinterventionell) 08.05.2015</t>
  </si>
  <si>
    <t>spinaler Ischämie</t>
  </si>
  <si>
    <t xml:space="preserve">Sensomotorisch inkomplette Paraplegie sub L5 mit/bei Cauda Equina Syndrom (initial AIS B, zuletzt AIS D) nach Massenprolaps LWK5/SWK1 am 13.06.2015 mit/bei Cauda Equina Syndrom, </t>
  </si>
  <si>
    <t>L5</t>
  </si>
  <si>
    <t>Cauda Equina Syndrom</t>
  </si>
  <si>
    <t>Sensomotorisch inkomplette Tetraplegie sub C2 (AIS D) bei St.n. Epiduralabszess C1-7 mit Staphylococcus aureus, ED 06.06.2015</t>
  </si>
  <si>
    <t>Inkomplette Paraplegie sub Th4 (AIS D), im Verlauf sub L2 (AIS D) nach intraoperativer iatrogener Rückenmarksverletzung am 18.06.2015</t>
  </si>
  <si>
    <t>intraoperativer iatrogener Rückenmarksverletzung</t>
  </si>
  <si>
    <t>Multiple Sklerose Typ Marburg mit Bulbär und Temporallappen links Läsionen ED 2007</t>
  </si>
  <si>
    <t>Komplette Tetraplegie sub C3 (AIS A) seit 16.06.2015 bei Spondylodiszitis HWK 6/7 und Epiduralabszess von HWK4 - BWK1</t>
  </si>
  <si>
    <t>Inkomplette Tetraplegie sub C5 (initial AIS C, im Verlauf AIS D) bei spinaler Ischämie nach Aortendissektion Typ A am 18.06.2015</t>
  </si>
  <si>
    <t>spinaler Ischämie nach Aortendissektion</t>
  </si>
  <si>
    <r>
      <t xml:space="preserve">Inkomplette sensomotorische Tetraplegie sub C5  </t>
    </r>
    <r>
      <rPr>
        <sz val="8"/>
        <color rgb="FFFF0000"/>
        <rFont val="Arial"/>
        <family val="2"/>
      </rPr>
      <t>AIS B</t>
    </r>
    <r>
      <rPr>
        <sz val="8"/>
        <rFont val="Arial"/>
        <family val="2"/>
      </rPr>
      <t xml:space="preserve"> bei instabiler HWK6-Fraktur nach Sturz, ED 28.06.2015</t>
    </r>
  </si>
  <si>
    <t>Sensomotorische inkomplette Tetraplegie sub C7 (AIS C) bei traumatischer Diskushernie C6/7 nach Schleudertrauma bei Auffahrunfall im März 2015, postoperativ sensomotorisch inkomplette Tetraplegie sub C5 (AIS B) , im Verlauf sub C7/C8 AISA D</t>
  </si>
  <si>
    <t>Sensomotorisch inkomplette Tetraplegie sub C1 (ASIA D) bei hochgradiger zervikaler Spinalkanalstenose HWK5-HWK7</t>
  </si>
  <si>
    <t>Sensomotorisch inkomplette Tetraplegie sub C2 (AIS D) nach Sturz in eine Armierungseisen mit sensomotorischer Störung beider Arme, rechtsbetont.</t>
  </si>
  <si>
    <t>Sturz in eine Armierungseisen</t>
  </si>
  <si>
    <t>kein Erstrehapatient - falsche Indikation im Hospis</t>
  </si>
  <si>
    <t>09.12.2015</t>
  </si>
  <si>
    <t>5206862</t>
  </si>
  <si>
    <t>150506</t>
  </si>
  <si>
    <t>20.07.1956</t>
  </si>
  <si>
    <t>Inkomplette Tetraplegie bei Guillain Barré Syndrom</t>
  </si>
  <si>
    <t>Sensomotorisch komplette Paraplegie sub Th12 (AIS A) nach Gleitschirmunfall  am 05.07.2015, im Verlauf inkomplette Paraplegie sub L4 (AIS C); beim Austritt, inkomplette Paraplegie sub L3 (AIS D)</t>
  </si>
  <si>
    <t>Sensomotorisch komplette Tetraplegie sub C2 (AIS A) nach einem Sturz aus 4m Höhe am 09.07.2015</t>
  </si>
  <si>
    <t>Sensomotorisch inkomplette Paraplegie sub S1 (AIS D) bei St.n. sacraler Arachnoiditis nach intrathekaler Morphinpumpe als Schmerztherapie am 23.06.2015</t>
  </si>
  <si>
    <t>Sacrale Arachnoiditis</t>
  </si>
  <si>
    <t>Komplette Paraplegie sub Th7 (AIS A) nach Polytrauma nach Sturz von einer Leiter am 10.07.2015</t>
  </si>
  <si>
    <t>Sturz von einer Leiter</t>
  </si>
  <si>
    <t>Sensomotorisch komplette Paraplegie sub Th9 (AIS A) bei St.n. Polytrauma durch Sturz aus 5m Höhe am 15.06.2015</t>
  </si>
  <si>
    <t>Sturz aus 5m Höhe</t>
  </si>
  <si>
    <t>Tetraparese bei immunologisch vermittelter Meningoradikulitis mit zentraler und peripherer neurologischer Beteiligung ausgelöst durch unklares Agens (AIS C) ED 02.07.2015</t>
  </si>
  <si>
    <t>Meningoradikulitis</t>
  </si>
  <si>
    <t>Inkomplette Paraplegie sub L1 (AIS C) nach Teilvertebrektomie BWK12 und dorsaler perkutaner Stabilisation BWK11-LWK3 am 10.07.2015 bei St. n. Kyphoplastik mit Zementplomeneinlage BWK12, LWK4, LWK5 bei osteoporotischer Impressionsfraktur am 11.05.2015</t>
  </si>
  <si>
    <t>Osteoporotische Impressionsfraktur</t>
  </si>
  <si>
    <t>Sensomotorisch inkomplette Tetraplegie sub C4 (AIS D) im Verlauf sub C6 (AIS D) seit 26.03.2015 nach Sturz</t>
  </si>
  <si>
    <t xml:space="preserve">Sensomotorisch inkomplette Paraplegie sub L3 (AIS D) nach Sturz aus 1.5 m Höhe am 18.07.2015 </t>
  </si>
  <si>
    <t>Sturz aus 1.5 m Höhe</t>
  </si>
  <si>
    <t>Komplette Tetraplegie sub C4 (ASIA A) nach Velounfall am 21.07.2015</t>
  </si>
  <si>
    <t>Inkomplette Tetraplegie sub C6 (AIS B), initial komplette Tetraplegie sub C4 (AIS A) nach instabiler HWK5 Fraktur am 22.07.2015</t>
  </si>
  <si>
    <t>Überfall mit Fahrradsturz</t>
  </si>
  <si>
    <t xml:space="preserve">Sensomotorisch komplette Paraplegie sub Th2 nach Velounfall am 23.07.2015 um ca.19:30 </t>
  </si>
  <si>
    <t>Sensomotorisch inkomplette Paraplegie sub L2 (AIS D) bei stenosierendem multiplen Myelom Th8</t>
  </si>
  <si>
    <t>multiples Myelom</t>
  </si>
  <si>
    <t>Komplette Paraplegie sub Th11 (AIS A) nach Sturz aus 8 Meter Höhe am 25.07.2015 bei bekannter Non-REM Parasomnie</t>
  </si>
  <si>
    <t>Inkomplette Tetraplegie sub C3 (AIS C) seit dem 25.07.2015 Flexions-/Extensionsverletzung im Segment C4/5 nach bike Unfall</t>
  </si>
  <si>
    <t>Komplette Paraplegie sub Th12/L1 bei hochgradiger Instabilität Th10/11 bei Anschlussdegeneration und funktioneller Spinalkanalstenose</t>
  </si>
  <si>
    <t>Sensomotorisch inkomplette PROGREDIENTE Paraplegie sub Th 6 (AIS D)  im Sinne eines Brown-Sequard-Syndroms</t>
  </si>
  <si>
    <t>Brown-Sequard-Syndrom</t>
  </si>
  <si>
    <t>Inkomplette Paraplegie sub Th12 (AIS D) bei Flexions-Distraktionsverletzung L1 mit Duraleck und hernierten Cauda Fasern im Laminasplit rechts nach Gleitschirmunfall am 28.07.2015</t>
  </si>
  <si>
    <t xml:space="preserve">Sensomotorisch komplette Paraplegie sub Th12 (AIS  A)  (08/2015) nach Myelitis DD: Komplexe Form eines Guillain-Barré-Syndroms ED 23.05.2015 (Erstmanifestation 20.05.2015) </t>
  </si>
  <si>
    <t>Myelitis</t>
  </si>
  <si>
    <t>Sensomotorisch komplette Paraplegie sub Th8 (AIS A) St.n BWK7-Fraktur (Typ B) nach Autounfall am 31.07.2015</t>
  </si>
  <si>
    <t>Inkomplette Tetraplegie sub C5 (initial AIS C, im Verlauf AIS D) nach Dekompressionstrauma am 17.07.2015</t>
  </si>
  <si>
    <t>Brown Séquard-Syndrom nach Sturz aus 5 m Höhe vom Dach mit Myelon-Kontusion HWK6 und mit inkomplette Tetraplegie initial sub C5 (AIS C) am 03.08.2015 im Verlauf sensorisch rechts sub Th5, links sub Th2, motorisch rechts sub Th5, links sub C5 (AIS D)</t>
  </si>
  <si>
    <t>Sensomotorisch inkomplette Paraplegie sub L1 (AIS D) im Verlauf sub L2 mit/bei inkompletter Rückenmarkdurchtrennung auf Höhe BWK 11/12 und mit kleinstem  Knochenfragment der Lamina auf gleicher Segmenthöhe infolge einer Messerstichverletzung auf Höhe BWK 11/12 am 04.08.2015</t>
  </si>
  <si>
    <t>Sensomotorisch inkomplette Paraplegie sub Th11 (AIS D) seit 07.08.2015 langstreckige Ischämie des Myelons beginnend ab Höhe BWK6/7 bis zum Conus medullaris</t>
  </si>
  <si>
    <t>Ischämie des Myelons</t>
  </si>
  <si>
    <t>Messerstichverletzung</t>
  </si>
  <si>
    <t>Komplette Paraplegie sub Th12 (AIS A) nach Sturz aus 5 m Höhe mit Flexionsdistraktionsverletzung Th11/12 mit Luxation der Facettengelenke bds. und traumatischem Duraleck Th11/12 rechts am 11.08.2015</t>
  </si>
  <si>
    <t>Tetraplegie sub C0 (AIS A) Hämangioblastomblutung auf Höhe der Medulla oblongata, Cerebellum rechts, IV. Ventrikel mit raumfordernder Wirkung am 11.08.2015</t>
  </si>
  <si>
    <t>Hämangioblastom</t>
  </si>
  <si>
    <t>Inkomplette Paraplegie sub Th11 (AIS B) nach Roller-Unfall am 12.08.2015</t>
  </si>
  <si>
    <t>Roller-Unfall</t>
  </si>
  <si>
    <t>Sensomotorisch inkomplette Paraplegie sub Th6 (AIS B) bei intraspinaler, extraduraler Raumforderung BWK6 unklarer Genese mit Myelonkompression</t>
  </si>
  <si>
    <t>Tetraparese sub C0 unklarer Ursache (DD: Polytoxikomanie, Rhabdomyolyse, CIP) seit 07.07.2015</t>
  </si>
  <si>
    <t>Sympathomimetisches Toxidrom</t>
  </si>
  <si>
    <t>Sensomotorisch inkomplette Paraplegie sub Th12 (AIS B) seit 18.08.2015 Paraglidingunfall am 18.08.2015 in Mazedonien</t>
  </si>
  <si>
    <t>Sensomotorisch komplette Tetraplegie sub C2 (AIS A) bei St.n. mehrfragmentäre Fraktur C3/C4 nach Sturz am 20.08.2015</t>
  </si>
  <si>
    <t>Paraplegie sub Th4 (AIS A) nach Motorradunfall am 22.08.2015</t>
  </si>
  <si>
    <t>Sensomotorisch inkomplette Paraplegie sub Th10/11 (AIS B) bei akuter Aortendissektion Typ A am 22.08.2015</t>
  </si>
  <si>
    <t>Aortendissektion</t>
  </si>
  <si>
    <t>Inkomplette Paraplegie sub Th1 (AIS D) mit/bei Brown-Séquard Symptomatik im Rahmen einer Diskushernienoperation</t>
  </si>
  <si>
    <t>Diskushernienoperation</t>
  </si>
  <si>
    <t>Sensomotorisch komplette Paraplegie sub Th10 (ASIA A) nach Unfall unklarer Genese</t>
  </si>
  <si>
    <t>Komplette Paraplegie sub Th6 (AIS A) nach Rollerunfall am 04.08.2015</t>
  </si>
  <si>
    <t>Sensomotorisch komplette Paraplegie sub Th3 (AIS A), infolge Unfall Zusammenstoss mit Motorradfahrer am 06.06.2015 in Italien</t>
  </si>
  <si>
    <t>Kompletter Paraplegiker sub Th4 (AIS A) nach Sturz aus 5 Meter Höhe am 02.09.2015</t>
  </si>
  <si>
    <t>Sensomotorisch inkomplette Paraplegie sub Th8 (AIS C) am ehesten ischämisch bei Spinalis anterior Syndrom am 03.09.2015</t>
  </si>
  <si>
    <t>Inkomplette Paraplegie initial sub Th 11 (ASIA A), im Verlauf sub L1 (ASIA C), dann (ASIA E) bei spinaler Kontusion nach Sturz vom Pferd am 13.09.2015</t>
  </si>
  <si>
    <t>funktionelle Sensomotorisch inkomplette Paraplegie sub L1 (AIS C) nach Autounfall am 17.09.2015</t>
  </si>
  <si>
    <t>Sensomotorisch inkomplette Tetraplegie sub C4 nach Sturz vom Baum unklarer Höhe am 18.09.2015</t>
  </si>
  <si>
    <t xml:space="preserve">Sensomotorisch inkomplette Tetraplegie AIS C (im Verlauf AIS D) sub C4/5 bei Hyperextension bei Kopfsprung ins Wasser mit Grundberührung am 17.09.2015 </t>
  </si>
  <si>
    <t>Inkomplette Tetraplegie sub C4 (initial AIS B, im Verlauf AIS D) nach Hyperextensionstrauma HWS nach Mountainbikeunfall am 24.09.2015</t>
  </si>
  <si>
    <t>Sensomotorisch inkomplette Paraplegie sensibel sub T11, motorisch sub L4 (AIS D) bei ossär metastasierendem Prostata-Karzinom</t>
  </si>
  <si>
    <t>T11</t>
  </si>
  <si>
    <t>Inkomplette Paraplegie sub Th4 (AIS D) nach Sturz beim Ringturnen am 01.10.2015</t>
  </si>
  <si>
    <t>Sturz beim Ringturnen</t>
  </si>
  <si>
    <t>Komplette Paraplegie sub Th12 (AIS A) nach einer instabile Berstungsfraktur LWK1 mit Spinalkanalstenose infolge Sturz aus 4 m Höhe am 10.09.2015</t>
  </si>
  <si>
    <t>Sensomotorisch inkomplette Paraplegie sub Th4 (AIS D) nach Korrekturspondylodese Th5-Ilium, TLIF L4/L5 und L5/S1 am 01.06.2015</t>
  </si>
  <si>
    <t>Korrekturspondylodese</t>
  </si>
  <si>
    <t>Komplette Paraplegie sub Th12 (AIS A) bei St.n. tumorbedingter Spinalkanalstenose</t>
  </si>
  <si>
    <t>tumorbedingter Spinalkanalstenose</t>
  </si>
  <si>
    <t>Sensomotorisch inkomplette Tetraplegie sub C4 AISA D (initial ASIA B) infolge eines HWS-Hyperextensionstraumas nach Velounfall am 17.10.2015</t>
  </si>
  <si>
    <t>Komplette Tetraplegie sub C5 (ASIA A) bei cervikaler Durschussverletzung am 13.10.2015</t>
  </si>
  <si>
    <t>Komplette Tetraplegie sub C3 (AIS A) nach Unfall beim Seitenwagenrennen am 17.10.2015</t>
  </si>
  <si>
    <t>Unfall beim Seitenwagenrennen</t>
  </si>
  <si>
    <t>Guillain-Barre-Syndrom ED 09.10.2015</t>
  </si>
  <si>
    <t>Komplette Tetraplegie sub C4 (AIS C) mit Teilinnervation bis C6 nach Sturz von einer Landmaschine am 23.10.2015</t>
  </si>
  <si>
    <t>Sturz von einer Landmaschine</t>
  </si>
  <si>
    <t>Inkomplette Paraplegie sub Th6 (AIS C) bei Myelonkompression und Myelopathie TH5-7 nach Frakturen BWK6 und BWK8 und Spondylitis BWK5-8 teilweise BWK9 bei Sturz im Spital Bülach</t>
  </si>
  <si>
    <t>Critical Illness Polyneuropathie ED 05.10.2015</t>
  </si>
  <si>
    <t>Aysmmetrische rechtsbetonte motorische Tetraparese AIS C bei Frühsommermeningoenzephalitis (FSME)</t>
  </si>
  <si>
    <t>Frühsommermeningoenzephalitis (FSME)</t>
  </si>
  <si>
    <t>FSME</t>
  </si>
  <si>
    <t>Sturz vom Pferdefuhrwerk</t>
  </si>
  <si>
    <t>Komplette Paraplegie sub Th10 (AIS A) bei Polytrauma nach Verkehrsunfall in Marrakech am 05.11.2015</t>
  </si>
  <si>
    <t>Komplette Tetraplegie sub C5 (AIS A) nach Sturz vom Pferdefuhrwerk unter Alkoholeinfluss am 05.11.2015</t>
  </si>
  <si>
    <t>Ossär, lymphogen und pulmonal metastasiertes Mammakarzinom ED 06.10.2015</t>
  </si>
  <si>
    <t>Muskeldystrophie</t>
  </si>
  <si>
    <r>
      <t>Muskeldystrophie vom Beckentyp; (</t>
    </r>
    <r>
      <rPr>
        <sz val="8"/>
        <color rgb="FFFF0000"/>
        <rFont val="Arial"/>
        <family val="2"/>
      </rPr>
      <t>nicht zwingend Erstrehapatient aber bleibt in Liste</t>
    </r>
    <r>
      <rPr>
        <sz val="8"/>
        <rFont val="Arial"/>
        <family val="2"/>
      </rPr>
      <t>)</t>
    </r>
  </si>
  <si>
    <t>Sensomotorisch inkomplette Paraplegie sub Th10 (AIS D) bei/mit Epitheloides Hämangiom des Weichgewebes BWK 8/9 (extradural, intraspinal)</t>
  </si>
  <si>
    <t>Epitheloides Hämangiom</t>
  </si>
  <si>
    <t>Sensomotorisch inkomplette Paraplegie sub Th4 infolge Raumforderung auf Höhe T 4-6 bei knochenüberschreitender Metastasierung in BWK 4 und BWK 5 mit Duralsackkompression sowie leichte zentrale Myelopathie</t>
  </si>
  <si>
    <t>Sensomotorisch inkomplette Tetraplegie sub C5 (AIS D) nach HWS-Distorsion bei Sturz am 04.10.2015</t>
  </si>
  <si>
    <t>Komplette Paraplegie motorisch sub L1 (AIS A) nach Skolioseaufrichtung am 26.11.2015</t>
  </si>
  <si>
    <t>ISCOS</t>
  </si>
  <si>
    <t>Anzahl</t>
  </si>
  <si>
    <t>andere</t>
  </si>
  <si>
    <t>%</t>
  </si>
  <si>
    <t>Sport</t>
  </si>
  <si>
    <t>ISCOS3</t>
  </si>
  <si>
    <t>ISCOS1</t>
  </si>
  <si>
    <t>Stürze</t>
  </si>
  <si>
    <t>ISCOS4</t>
  </si>
  <si>
    <t>ISCOS2</t>
  </si>
  <si>
    <t>ISCOS5</t>
  </si>
  <si>
    <t>L4</t>
  </si>
  <si>
    <t>5206899</t>
  </si>
  <si>
    <t>150528</t>
  </si>
  <si>
    <t>15.12.2015</t>
  </si>
  <si>
    <t>30.10.1936</t>
  </si>
  <si>
    <t>Inkomplette Paraplegie sub L4 nach dorsaler Verlängerungsspondylodese und Aufrichtung
dorsoventral und intraoperativ Massentransfusion</t>
  </si>
  <si>
    <t>Verlängerungsspondylodese</t>
  </si>
  <si>
    <t>5207118</t>
  </si>
  <si>
    <t>150642</t>
  </si>
  <si>
    <t>13.03.1972</t>
  </si>
  <si>
    <t xml:space="preserve">Critical Illness Polyneuropathie /  Polytrauma nach Sturz aus über 10m Höhe bei akuter Psychose DD: in suizldaler Absicht </t>
  </si>
  <si>
    <t>22.12.2015</t>
  </si>
  <si>
    <t>12.01.2016</t>
  </si>
  <si>
    <t>18.12.2015</t>
  </si>
  <si>
    <t>5207016</t>
  </si>
  <si>
    <t>150580</t>
  </si>
  <si>
    <t>04.04.1944</t>
  </si>
  <si>
    <t>5207179</t>
  </si>
  <si>
    <t>53196</t>
  </si>
  <si>
    <t>26.10.1945</t>
  </si>
  <si>
    <t>5207218</t>
  </si>
  <si>
    <t>150682</t>
  </si>
  <si>
    <t>14.06.1967</t>
  </si>
  <si>
    <t>5207329</t>
  </si>
  <si>
    <t>150746</t>
  </si>
  <si>
    <t>23.12.2015</t>
  </si>
  <si>
    <t>17.04.1944</t>
  </si>
  <si>
    <t>5207362</t>
  </si>
  <si>
    <t>150763</t>
  </si>
  <si>
    <t>15.05.1987</t>
  </si>
  <si>
    <t>5207448</t>
  </si>
  <si>
    <t>150801</t>
  </si>
  <si>
    <t>25.12.2015</t>
  </si>
  <si>
    <t>06.01.2016</t>
  </si>
  <si>
    <t>15.07.1975</t>
  </si>
  <si>
    <t>5207458</t>
  </si>
  <si>
    <t>150802</t>
  </si>
  <si>
    <t>29.12.2015</t>
  </si>
  <si>
    <t>22.12.1928</t>
  </si>
  <si>
    <t>5207474</t>
  </si>
  <si>
    <t>150807</t>
  </si>
  <si>
    <t>08.03.1935</t>
  </si>
  <si>
    <t>5207508</t>
  </si>
  <si>
    <t>62305</t>
  </si>
  <si>
    <t>30.12.2015</t>
  </si>
  <si>
    <t>29.03.1968</t>
  </si>
  <si>
    <t>Sensomotorisch inkomplette Paraplegie sub L2 (AIS D) bei LWK 2 Berstungsfraktur mit traumatischer Durazerreissung und freiliegender Cauda equina über ca. 2 cm links dorsal, mit Verlegung des Spinalkanals und initialer linksseitiger Schwäche (Hüftflexion links)</t>
  </si>
  <si>
    <t>Critical Illness Neuropathie mit Tetraparese, Schluckstörung</t>
  </si>
  <si>
    <t>Sensomotirisch inkomplette Paraplegie sub L1 (AIS B) nach Spinalkanaldekompression</t>
  </si>
  <si>
    <t>Spinalkanaldekompression</t>
  </si>
  <si>
    <t>Komplette Paraplegie sub Th 6 (AIS A) nach unklarem Sturz am 12.12.2015 unter C2 Einfluss</t>
  </si>
  <si>
    <t>Sturz unter C2 Einfluss</t>
  </si>
  <si>
    <t>Sensomotorisch inkomplette Paraplegie sub Th 12 (ASIA C) nach Auffahrunfall bei niedriger Geschwindigkeit (10 km/h) am 01.12.2015</t>
  </si>
  <si>
    <t>Auffahrunfall bei niedriger Geschwindigkeit</t>
  </si>
  <si>
    <t xml:space="preserve">Inkomplette Paraplegie sub L5 (AIS D) seit 17.12.2015, postoperativ eingetreten; Implantation Diskusprothese L4/5 von ventral am 17.12.2015 (Balgrist)
</t>
  </si>
  <si>
    <t>Implantation Diskusprothese L4/5 von ventral</t>
  </si>
  <si>
    <t>Sensomotorisch inkomplette Tetraplegie sub C1 (AIS C) bei Cervikale Myelopathie HWK 1/2 bei atlantodentaler Dislokation</t>
  </si>
  <si>
    <t>Cervikale Myelopathie HWK 1/2 bei atlantodentaler Dislokation</t>
  </si>
  <si>
    <t>Tetraparese unklarer Genese mit respiratorischer Insuffizienz im Rahmen eines protrahiert verlaufenden, septischen Prozesses nach AKE und 3-fach-ACVB (12/2015)</t>
  </si>
  <si>
    <t>Inkomplette Tetraplegie sub C2 (AIS C) nach Velounfall am 26.12.2015</t>
  </si>
  <si>
    <t>Anzahl alle Erstrehafälle</t>
  </si>
  <si>
    <t>Anzahl Unfälle</t>
  </si>
  <si>
    <t>Anzahl Krankheit</t>
  </si>
  <si>
    <t>% alle Erstrehafälle</t>
  </si>
  <si>
    <t>% Unfälle</t>
  </si>
  <si>
    <t>% Krankheit</t>
  </si>
  <si>
    <t>Pat in 2014
Liste</t>
  </si>
  <si>
    <t>Rang</t>
  </si>
  <si>
    <t>Summe</t>
  </si>
  <si>
    <t>Geschlecht m
Anzahl</t>
  </si>
  <si>
    <t>Geschlecht w
Anzahl</t>
  </si>
  <si>
    <t xml:space="preserve">Fallnummer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</si>
</sst>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theme="1"/>
      <name val="Arial"/>
      <family val="2"/>
    </font>
    <font>
      <sz val="10"/>
      <color theme="1"/>
      <name val="Arial"/>
      <family val="2"/>
    </font>
    <font>
      <sz val="8"/>
      <name val="Arial"/>
      <family val="2"/>
    </font>
    <font>
      <b/>
      <sz val="9"/>
      <color indexed="9"/>
      <name val="Calibri"/>
      <family val="2"/>
    </font>
    <font>
      <b/>
      <sz val="8"/>
      <name val="Arial"/>
      <family val="2"/>
    </font>
    <font>
      <sz val="10"/>
      <color indexed="8"/>
      <name val="Arial"/>
      <family val="2"/>
    </font>
    <font>
      <b/>
      <sz val="8"/>
      <color indexed="8"/>
      <name val="Arial"/>
      <family val="2"/>
    </font>
    <font>
      <b/>
      <sz val="8"/>
      <color theme="0"/>
      <name val="Arial"/>
      <family val="2"/>
    </font>
    <font>
      <b/>
      <sz val="8"/>
      <color theme="1"/>
      <name val="Arial"/>
      <family val="2"/>
    </font>
    <font>
      <b/>
      <sz val="8"/>
      <color rgb="FF0000FF"/>
      <name val="Arial"/>
      <family val="2"/>
    </font>
    <font>
      <sz val="8"/>
      <name val="Arial"/>
      <family val="2"/>
    </font>
    <font>
      <sz val="10"/>
      <name val="Arial"/>
      <family val="2"/>
    </font>
    <font>
      <sz val="8"/>
      <color rgb="FFFF0000"/>
      <name val="Arial"/>
      <family val="2"/>
    </font>
    <font>
      <sz val="8"/>
      <color theme="1"/>
      <name val="Arial"/>
      <family val="2"/>
    </font>
    <font>
      <sz val="10"/>
      <name val="Arial"/>
      <family val="2"/>
    </font>
    <font>
      <sz val="11"/>
      <color theme="1"/>
      <name val="Calibri"/>
      <family val="2"/>
      <scheme val="minor"/>
    </font>
    <font>
      <sz val="9"/>
      <color indexed="81"/>
      <name val="Tahoma"/>
      <family val="2"/>
    </font>
    <font>
      <b/>
      <sz val="9"/>
      <color indexed="81"/>
      <name val="Tahoma"/>
      <family val="2"/>
    </font>
    <font>
      <b/>
      <sz val="10"/>
      <color theme="1"/>
      <name val="Arial"/>
      <family val="2"/>
    </font>
    <font>
      <b/>
      <sz val="9"/>
      <color theme="1"/>
      <name val="Arial"/>
      <family val="2"/>
    </font>
    <font>
      <sz val="10"/>
      <color theme="1"/>
      <name val="Verdana"/>
      <family val="2"/>
    </font>
    <font>
      <sz val="8"/>
      <name val="Arial"/>
      <family val="2"/>
    </font>
    <font>
      <b/>
      <sz val="10"/>
      <name val="Arial"/>
      <family val="2"/>
    </font>
  </fonts>
  <fills count="6">
    <fill>
      <patternFill patternType="none"/>
    </fill>
    <fill>
      <patternFill patternType="gray125"/>
    </fill>
    <fill>
      <patternFill patternType="solid">
        <fgColor rgb="FF017DB9"/>
        <bgColor indexed="64"/>
      </patternFill>
    </fill>
    <fill>
      <patternFill patternType="solid">
        <fgColor rgb="FF00B0F0"/>
        <bgColor indexed="64"/>
      </patternFill>
    </fill>
    <fill>
      <patternFill patternType="solid">
        <fgColor rgb="FF92D050"/>
        <bgColor indexed="64"/>
      </patternFill>
    </fill>
    <fill>
      <patternFill patternType="solid">
        <fgColor rgb="FF92D050"/>
        <bgColor indexed="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7">
    <xf numFmtId="0" fontId="0" fillId="0" borderId="0"/>
    <xf numFmtId="0" fontId="2" fillId="0" borderId="0"/>
    <xf numFmtId="0" fontId="5" fillId="0" borderId="0"/>
    <xf numFmtId="0" fontId="1" fillId="0" borderId="0"/>
    <xf numFmtId="0" fontId="10" fillId="0" borderId="0"/>
    <xf numFmtId="0" fontId="11" fillId="0" borderId="0"/>
    <xf numFmtId="0" fontId="10" fillId="0" borderId="0"/>
    <xf numFmtId="0" fontId="2" fillId="0" borderId="0"/>
    <xf numFmtId="0" fontId="10" fillId="0" borderId="0"/>
    <xf numFmtId="0" fontId="14" fillId="0" borderId="0"/>
    <xf numFmtId="0" fontId="15" fillId="0" borderId="0"/>
    <xf numFmtId="0" fontId="20" fillId="0" borderId="0"/>
    <xf numFmtId="0" fontId="21" fillId="0" borderId="0"/>
    <xf numFmtId="0" fontId="2" fillId="0" borderId="0"/>
    <xf numFmtId="0" fontId="2" fillId="0" borderId="0"/>
    <xf numFmtId="0" fontId="2" fillId="0" borderId="0"/>
    <xf numFmtId="0" fontId="11" fillId="0" borderId="0"/>
  </cellStyleXfs>
  <cellXfs count="116">
    <xf numFmtId="0" fontId="0" fillId="0" borderId="0" xfId="0"/>
    <xf numFmtId="0" fontId="10" fillId="0" borderId="0" xfId="4"/>
    <xf numFmtId="0" fontId="2" fillId="0" borderId="0" xfId="4" applyFont="1"/>
    <xf numFmtId="0" fontId="10" fillId="0" borderId="0" xfId="4" applyAlignment="1">
      <alignment wrapText="1"/>
    </xf>
    <xf numFmtId="0" fontId="3" fillId="2" borderId="0" xfId="4" applyFont="1" applyFill="1" applyAlignment="1">
      <alignment vertical="center" wrapText="1"/>
    </xf>
    <xf numFmtId="0" fontId="13" fillId="0" borderId="0" xfId="0" applyFont="1" applyAlignment="1">
      <alignment wrapText="1"/>
    </xf>
    <xf numFmtId="0" fontId="10" fillId="0" borderId="0" xfId="4" applyAlignment="1">
      <alignment horizontal="center"/>
    </xf>
    <xf numFmtId="0" fontId="3" fillId="3" borderId="0" xfId="4" applyFont="1" applyFill="1" applyAlignment="1">
      <alignment horizontal="center" vertical="center" wrapText="1"/>
    </xf>
    <xf numFmtId="164" fontId="10" fillId="0" borderId="0" xfId="4" applyNumberFormat="1"/>
    <xf numFmtId="0" fontId="4" fillId="4" borderId="0" xfId="0" applyFont="1" applyFill="1" applyAlignment="1">
      <alignment horizontal="center" vertical="center" wrapText="1"/>
    </xf>
    <xf numFmtId="0" fontId="6" fillId="5" borderId="1" xfId="2" applyFont="1" applyFill="1" applyBorder="1" applyAlignment="1">
      <alignment horizontal="center" vertical="center"/>
    </xf>
    <xf numFmtId="0" fontId="7" fillId="4" borderId="1" xfId="3" applyFont="1" applyFill="1" applyBorder="1" applyAlignment="1">
      <alignment horizontal="center" vertical="center"/>
    </xf>
    <xf numFmtId="0" fontId="8" fillId="0" borderId="1" xfId="3" applyFont="1" applyBorder="1" applyAlignment="1">
      <alignment horizontal="center"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6" fillId="5" borderId="1" xfId="2"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5" applyFont="1"/>
    <xf numFmtId="0" fontId="9" fillId="4" borderId="1" xfId="1" applyFont="1" applyFill="1" applyBorder="1" applyAlignment="1">
      <alignment horizontal="center" vertical="center"/>
    </xf>
    <xf numFmtId="0" fontId="13" fillId="0" borderId="0" xfId="0" applyFont="1"/>
    <xf numFmtId="0" fontId="4" fillId="3" borderId="0" xfId="0" applyFont="1" applyFill="1" applyAlignment="1">
      <alignment horizontal="center" vertical="center" wrapText="1"/>
    </xf>
    <xf numFmtId="164" fontId="13" fillId="0" borderId="0" xfId="0" applyNumberFormat="1" applyFont="1"/>
    <xf numFmtId="0" fontId="13" fillId="0" borderId="0" xfId="0" applyFont="1" applyAlignment="1">
      <alignment horizontal="center"/>
    </xf>
    <xf numFmtId="0" fontId="2" fillId="0" borderId="0" xfId="4" applyFont="1" applyAlignment="1">
      <alignment wrapText="1"/>
    </xf>
    <xf numFmtId="14" fontId="10" fillId="0" borderId="0" xfId="4" applyNumberFormat="1" applyAlignment="1">
      <alignment horizontal="left"/>
    </xf>
    <xf numFmtId="0" fontId="12" fillId="0" borderId="0" xfId="4" applyFont="1"/>
    <xf numFmtId="0" fontId="2" fillId="0" borderId="0" xfId="4" applyFont="1" applyAlignment="1">
      <alignment vertical="top" wrapText="1"/>
    </xf>
    <xf numFmtId="0" fontId="7" fillId="4" borderId="2" xfId="3" applyFont="1" applyFill="1" applyBorder="1" applyAlignment="1">
      <alignment horizontal="center" vertical="center"/>
    </xf>
    <xf numFmtId="0" fontId="7" fillId="4" borderId="0" xfId="0" applyFont="1" applyFill="1" applyAlignment="1">
      <alignment horizontal="center" vertical="center"/>
    </xf>
    <xf numFmtId="0" fontId="8" fillId="0" borderId="0" xfId="0" applyFont="1" applyAlignment="1">
      <alignment horizontal="center"/>
    </xf>
    <xf numFmtId="0" fontId="2" fillId="0" borderId="3" xfId="1" applyBorder="1"/>
    <xf numFmtId="0" fontId="0" fillId="0" borderId="4" xfId="0" applyBorder="1"/>
    <xf numFmtId="0" fontId="19" fillId="0" borderId="0" xfId="0" applyFont="1" applyAlignment="1">
      <alignment horizontal="center"/>
    </xf>
    <xf numFmtId="0" fontId="2" fillId="0" borderId="6" xfId="1" applyBorder="1"/>
    <xf numFmtId="0" fontId="0" fillId="0" borderId="1" xfId="0" applyBorder="1"/>
    <xf numFmtId="0" fontId="18" fillId="0" borderId="4" xfId="0" applyFont="1" applyBorder="1"/>
    <xf numFmtId="0" fontId="18" fillId="0" borderId="1" xfId="0" applyFont="1" applyBorder="1"/>
    <xf numFmtId="0" fontId="18" fillId="0" borderId="8" xfId="0" applyFont="1" applyBorder="1"/>
    <xf numFmtId="0" fontId="0" fillId="0" borderId="8" xfId="0" applyBorder="1"/>
    <xf numFmtId="0" fontId="2" fillId="0" borderId="10" xfId="1" applyBorder="1"/>
    <xf numFmtId="0" fontId="18" fillId="0" borderId="3" xfId="0" applyFont="1" applyBorder="1"/>
    <xf numFmtId="0" fontId="18" fillId="0" borderId="6" xfId="0" applyFont="1" applyBorder="1"/>
    <xf numFmtId="0" fontId="18" fillId="0" borderId="10" xfId="0" applyFont="1" applyBorder="1"/>
    <xf numFmtId="14" fontId="13" fillId="0" borderId="0" xfId="0" applyNumberFormat="1" applyFont="1"/>
    <xf numFmtId="0" fontId="3" fillId="4" borderId="0" xfId="4" applyFont="1" applyFill="1" applyAlignment="1">
      <alignment horizontal="right" vertical="center" wrapText="1"/>
    </xf>
    <xf numFmtId="0" fontId="10" fillId="0" borderId="0" xfId="4" applyAlignment="1">
      <alignment horizontal="right"/>
    </xf>
    <xf numFmtId="14" fontId="10" fillId="0" borderId="0" xfId="4" applyNumberFormat="1" applyAlignment="1">
      <alignment horizontal="right"/>
    </xf>
    <xf numFmtId="0" fontId="0" fillId="0" borderId="0" xfId="0" applyAlignment="1">
      <alignment horizontal="right"/>
    </xf>
    <xf numFmtId="0" fontId="4" fillId="0" borderId="13" xfId="4" applyFont="1" applyBorder="1"/>
    <xf numFmtId="0" fontId="8" fillId="0" borderId="13" xfId="0" applyFont="1" applyBorder="1"/>
    <xf numFmtId="0" fontId="8" fillId="0" borderId="14" xfId="0" applyFont="1" applyBorder="1"/>
    <xf numFmtId="0" fontId="10" fillId="0" borderId="15" xfId="4" applyBorder="1"/>
    <xf numFmtId="0" fontId="4" fillId="0" borderId="16" xfId="4" applyFont="1" applyBorder="1"/>
    <xf numFmtId="0" fontId="4" fillId="0" borderId="17" xfId="4" applyFont="1" applyBorder="1"/>
    <xf numFmtId="0" fontId="0" fillId="0" borderId="5"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10" fillId="0" borderId="3" xfId="4" applyBorder="1" applyAlignment="1">
      <alignment horizontal="center"/>
    </xf>
    <xf numFmtId="0" fontId="0" fillId="0" borderId="4" xfId="0" applyBorder="1" applyAlignment="1">
      <alignment horizontal="center"/>
    </xf>
    <xf numFmtId="0" fontId="10" fillId="0" borderId="10" xfId="4" applyBorder="1" applyAlignment="1">
      <alignment horizontal="center"/>
    </xf>
    <xf numFmtId="0" fontId="0" fillId="0" borderId="8" xfId="0" applyBorder="1" applyAlignment="1">
      <alignment horizontal="center"/>
    </xf>
    <xf numFmtId="2" fontId="0" fillId="0" borderId="5" xfId="0" applyNumberFormat="1" applyBorder="1" applyAlignment="1">
      <alignment horizontal="center"/>
    </xf>
    <xf numFmtId="0" fontId="0" fillId="0" borderId="1" xfId="0" applyBorder="1" applyAlignment="1">
      <alignment horizontal="center"/>
    </xf>
    <xf numFmtId="2" fontId="0" fillId="0" borderId="7" xfId="0" applyNumberFormat="1" applyBorder="1" applyAlignment="1">
      <alignment horizontal="center"/>
    </xf>
    <xf numFmtId="2" fontId="0" fillId="0" borderId="9" xfId="0" applyNumberForma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xf numFmtId="164" fontId="0" fillId="0" borderId="10" xfId="0" applyNumberFormat="1" applyBorder="1" applyAlignment="1">
      <alignment horizontal="center"/>
    </xf>
    <xf numFmtId="164" fontId="0" fillId="0" borderId="8" xfId="0" applyNumberFormat="1" applyBorder="1" applyAlignment="1">
      <alignment horizontal="center"/>
    </xf>
    <xf numFmtId="0" fontId="0" fillId="0" borderId="11" xfId="0" applyBorder="1" applyAlignment="1">
      <alignment horizontal="center"/>
    </xf>
    <xf numFmtId="0" fontId="8" fillId="0" borderId="20" xfId="0" applyFont="1" applyBorder="1"/>
    <xf numFmtId="164" fontId="0" fillId="0" borderId="18" xfId="0" applyNumberFormat="1" applyBorder="1" applyAlignment="1">
      <alignment horizontal="center"/>
    </xf>
    <xf numFmtId="164" fontId="0" fillId="0" borderId="19" xfId="0" applyNumberFormat="1" applyBorder="1" applyAlignment="1">
      <alignment horizontal="center"/>
    </xf>
    <xf numFmtId="0" fontId="0" fillId="0" borderId="1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4" fillId="0" borderId="6" xfId="1" applyFont="1" applyBorder="1"/>
    <xf numFmtId="0" fontId="10" fillId="0" borderId="1" xfId="4" applyBorder="1" applyAlignment="1">
      <alignment horizontal="center"/>
    </xf>
    <xf numFmtId="0" fontId="2" fillId="0" borderId="1" xfId="4" applyFont="1" applyBorder="1" applyAlignment="1">
      <alignment horizontal="center"/>
    </xf>
    <xf numFmtId="0" fontId="12" fillId="0" borderId="1" xfId="4" applyFont="1" applyBorder="1" applyAlignment="1">
      <alignment horizontal="center"/>
    </xf>
    <xf numFmtId="0" fontId="2" fillId="0" borderId="6" xfId="4" applyFont="1" applyBorder="1"/>
    <xf numFmtId="0" fontId="12" fillId="0" borderId="6" xfId="4" applyFont="1" applyBorder="1"/>
    <xf numFmtId="0" fontId="10" fillId="0" borderId="8" xfId="4" applyBorder="1" applyAlignment="1">
      <alignment horizontal="center"/>
    </xf>
    <xf numFmtId="0" fontId="22" fillId="0" borderId="15" xfId="1" applyFont="1" applyBorder="1"/>
    <xf numFmtId="0" fontId="18" fillId="0" borderId="13" xfId="0" applyFont="1" applyBorder="1" applyAlignment="1">
      <alignment horizontal="center"/>
    </xf>
    <xf numFmtId="0" fontId="18" fillId="0" borderId="14" xfId="0" applyFont="1" applyBorder="1" applyAlignment="1">
      <alignment horizontal="center"/>
    </xf>
    <xf numFmtId="164" fontId="0" fillId="0" borderId="7" xfId="0" applyNumberFormat="1" applyBorder="1" applyAlignment="1">
      <alignment horizontal="center"/>
    </xf>
    <xf numFmtId="164" fontId="0" fillId="0" borderId="9" xfId="0" applyNumberFormat="1" applyBorder="1" applyAlignment="1">
      <alignment horizontal="center"/>
    </xf>
    <xf numFmtId="0" fontId="4" fillId="0" borderId="6" xfId="4" applyFont="1" applyBorder="1"/>
    <xf numFmtId="164" fontId="13" fillId="0" borderId="5" xfId="0" applyNumberFormat="1" applyFont="1" applyBorder="1" applyAlignment="1">
      <alignment horizontal="center"/>
    </xf>
    <xf numFmtId="164" fontId="13" fillId="0" borderId="7" xfId="0" applyNumberFormat="1" applyFont="1" applyBorder="1" applyAlignment="1">
      <alignment horizontal="center"/>
    </xf>
    <xf numFmtId="164" fontId="13" fillId="0" borderId="9" xfId="0" applyNumberFormat="1" applyFont="1" applyBorder="1" applyAlignment="1">
      <alignment horizontal="center"/>
    </xf>
    <xf numFmtId="0" fontId="2" fillId="0" borderId="10" xfId="4" applyFont="1" applyBorder="1"/>
    <xf numFmtId="0" fontId="13" fillId="0" borderId="4" xfId="0" applyFont="1" applyBorder="1" applyAlignment="1">
      <alignment horizontal="center"/>
    </xf>
    <xf numFmtId="0" fontId="13" fillId="0" borderId="1" xfId="0" applyFont="1" applyBorder="1" applyAlignment="1">
      <alignment horizontal="center"/>
    </xf>
    <xf numFmtId="0" fontId="13" fillId="0" borderId="8" xfId="0" applyFont="1" applyBorder="1" applyAlignment="1">
      <alignment horizontal="center"/>
    </xf>
    <xf numFmtId="0" fontId="6" fillId="5" borderId="23" xfId="2" applyFont="1" applyFill="1" applyBorder="1" applyAlignment="1">
      <alignment horizontal="center" vertical="center" wrapText="1"/>
    </xf>
    <xf numFmtId="0" fontId="6" fillId="5" borderId="24" xfId="2" applyFont="1" applyFill="1" applyBorder="1" applyAlignment="1">
      <alignment horizontal="center" vertical="center" wrapText="1"/>
    </xf>
    <xf numFmtId="0" fontId="4" fillId="0" borderId="11" xfId="4" applyFont="1" applyBorder="1"/>
    <xf numFmtId="0" fontId="4" fillId="0" borderId="23" xfId="4" applyFont="1" applyBorder="1" applyAlignment="1">
      <alignment horizontal="center"/>
    </xf>
    <xf numFmtId="0" fontId="4" fillId="0" borderId="25" xfId="4" applyFont="1" applyBorder="1" applyAlignment="1">
      <alignment horizontal="center"/>
    </xf>
    <xf numFmtId="0" fontId="4" fillId="0" borderId="24" xfId="4" applyFont="1" applyBorder="1" applyAlignment="1">
      <alignment horizontal="center"/>
    </xf>
    <xf numFmtId="0" fontId="13" fillId="0" borderId="6" xfId="0" applyFont="1" applyBorder="1"/>
    <xf numFmtId="0" fontId="13" fillId="0" borderId="10" xfId="0" applyFont="1" applyBorder="1"/>
    <xf numFmtId="0" fontId="13" fillId="0" borderId="21" xfId="0" applyFont="1" applyBorder="1"/>
    <xf numFmtId="0" fontId="0" fillId="0" borderId="26" xfId="0" applyBorder="1" applyAlignment="1">
      <alignment horizontal="center"/>
    </xf>
    <xf numFmtId="0" fontId="0" fillId="0" borderId="26" xfId="0" applyBorder="1"/>
    <xf numFmtId="0" fontId="22" fillId="0" borderId="23" xfId="4" applyFont="1" applyBorder="1"/>
    <xf numFmtId="0" fontId="18" fillId="0" borderId="25" xfId="0" applyFont="1" applyBorder="1" applyAlignment="1">
      <alignment horizontal="center"/>
    </xf>
    <xf numFmtId="0" fontId="18" fillId="0" borderId="24" xfId="0" applyFont="1" applyBorder="1" applyAlignment="1">
      <alignment horizontal="center"/>
    </xf>
    <xf numFmtId="0" fontId="4" fillId="0" borderId="3" xfId="4" applyFont="1" applyBorder="1"/>
    <xf numFmtId="0" fontId="10" fillId="0" borderId="4" xfId="4" applyBorder="1" applyAlignment="1">
      <alignment horizontal="center"/>
    </xf>
    <xf numFmtId="164" fontId="0" fillId="0" borderId="22" xfId="0" applyNumberFormat="1" applyBorder="1" applyAlignment="1">
      <alignment horizontal="center"/>
    </xf>
  </cellXfs>
  <cellStyles count="17">
    <cellStyle name="Normal" xfId="0" builtinId="0"/>
    <cellStyle name="Standard 10" xfId="12" xr:uid="{00000000-0005-0000-0000-000002000000}"/>
    <cellStyle name="Standard 2" xfId="1" xr:uid="{00000000-0005-0000-0000-000003000000}"/>
    <cellStyle name="Standard 3" xfId="4" xr:uid="{00000000-0005-0000-0000-000004000000}"/>
    <cellStyle name="Standard 3 2" xfId="10" xr:uid="{00000000-0005-0000-0000-000005000000}"/>
    <cellStyle name="Standard 3 3" xfId="13" xr:uid="{00000000-0005-0000-0000-000006000000}"/>
    <cellStyle name="Standard 4" xfId="5" xr:uid="{00000000-0005-0000-0000-000007000000}"/>
    <cellStyle name="Standard 5" xfId="3" xr:uid="{00000000-0005-0000-0000-000008000000}"/>
    <cellStyle name="Standard 5 2" xfId="6" xr:uid="{00000000-0005-0000-0000-000009000000}"/>
    <cellStyle name="Standard 5 2 2" xfId="14" xr:uid="{00000000-0005-0000-0000-00000A000000}"/>
    <cellStyle name="Standard 6" xfId="7" xr:uid="{00000000-0005-0000-0000-00000B000000}"/>
    <cellStyle name="Standard 7" xfId="8" xr:uid="{00000000-0005-0000-0000-00000C000000}"/>
    <cellStyle name="Standard 7 2" xfId="15" xr:uid="{00000000-0005-0000-0000-00000D000000}"/>
    <cellStyle name="Standard 8" xfId="9" xr:uid="{00000000-0005-0000-0000-00000E000000}"/>
    <cellStyle name="Standard 8 2" xfId="16" xr:uid="{00000000-0005-0000-0000-00000F000000}"/>
    <cellStyle name="Standard 9" xfId="11" xr:uid="{00000000-0005-0000-0000-000010000000}"/>
    <cellStyle name="Standard_Tabelle3_1" xfId="2" xr:uid="{00000000-0005-0000-0000-000011000000}"/>
  </cellStyles>
  <dxfs count="0"/>
  <tableStyles count="0" defaultTableStyle="TableStyleMedium2" defaultPivotStyle="PivotStyleLight16"/>
  <colors>
    <mruColors>
      <color rgb="FF0000FF"/>
      <color rgb="FFFFCC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J108"/>
  <sheetViews>
    <sheetView workbookViewId="0">
      <selection activeCell="F32" sqref="F32"/>
    </sheetView>
  </sheetViews>
  <sheetFormatPr defaultColWidth="10.90625" defaultRowHeight="12.5" x14ac:dyDescent="0.25"/>
  <cols>
    <col min="1" max="1" width="26.81640625" bestFit="1" customWidth="1"/>
    <col min="2" max="2" width="20" bestFit="1" customWidth="1"/>
    <col min="3" max="3" width="12" bestFit="1" customWidth="1"/>
    <col min="4" max="4" width="16.54296875" bestFit="1" customWidth="1"/>
    <col min="5" max="5" width="15.81640625" bestFit="1" customWidth="1"/>
    <col min="6" max="6" width="8" bestFit="1" customWidth="1"/>
    <col min="7" max="7" width="10.26953125" bestFit="1" customWidth="1"/>
    <col min="8" max="8" width="11.81640625" bestFit="1" customWidth="1"/>
    <col min="9" max="9" width="11.7265625" bestFit="1" customWidth="1"/>
    <col min="10" max="10" width="3.453125" customWidth="1"/>
  </cols>
  <sheetData>
    <row r="1" spans="1:9" ht="13" thickBot="1" x14ac:dyDescent="0.3">
      <c r="A1" s="28" t="s">
        <v>21</v>
      </c>
      <c r="B1" s="29" t="s">
        <v>1015</v>
      </c>
      <c r="C1" s="30" t="s">
        <v>1016</v>
      </c>
    </row>
    <row r="2" spans="1:9" ht="13" thickBot="1" x14ac:dyDescent="0.3">
      <c r="A2" s="31" t="s">
        <v>576</v>
      </c>
      <c r="B2" s="32" t="s">
        <v>1017</v>
      </c>
      <c r="C2" s="55">
        <f>COUNTIF(input!AB:AB,A2)</f>
        <v>0</v>
      </c>
      <c r="G2" s="33" t="s">
        <v>1016</v>
      </c>
      <c r="H2" s="33" t="s">
        <v>1018</v>
      </c>
    </row>
    <row r="3" spans="1:9" ht="13" x14ac:dyDescent="0.3">
      <c r="A3" s="34" t="s">
        <v>575</v>
      </c>
      <c r="B3" s="35" t="s">
        <v>575</v>
      </c>
      <c r="C3" s="56">
        <f>COUNTIF(input!AB:AB,A3)</f>
        <v>0</v>
      </c>
      <c r="D3" s="41" t="s">
        <v>554</v>
      </c>
      <c r="E3" s="36" t="s">
        <v>1020</v>
      </c>
      <c r="F3" s="36">
        <v>1</v>
      </c>
      <c r="G3" s="59">
        <f>SUMIF(B:B,D3,C:C)</f>
        <v>0</v>
      </c>
      <c r="H3" s="62">
        <f>G3*100/$C$9</f>
        <v>0</v>
      </c>
    </row>
    <row r="4" spans="1:9" ht="13" x14ac:dyDescent="0.3">
      <c r="A4" s="34" t="s">
        <v>551</v>
      </c>
      <c r="B4" s="35" t="s">
        <v>1017</v>
      </c>
      <c r="C4" s="56">
        <v>0</v>
      </c>
      <c r="D4" s="42" t="s">
        <v>1019</v>
      </c>
      <c r="E4" s="37" t="s">
        <v>1021</v>
      </c>
      <c r="F4" s="37">
        <v>2</v>
      </c>
      <c r="G4" s="63">
        <f>SUMIF(B:B,D4,C:C)</f>
        <v>3</v>
      </c>
      <c r="H4" s="64">
        <f t="shared" ref="H4:H7" si="0">G4*100/$C$9</f>
        <v>100</v>
      </c>
    </row>
    <row r="5" spans="1:9" ht="13" x14ac:dyDescent="0.3">
      <c r="A5" s="34" t="s">
        <v>539</v>
      </c>
      <c r="B5" s="35" t="s">
        <v>1019</v>
      </c>
      <c r="C5" s="56">
        <f>COUNTIF(input!AB:AB,A5)</f>
        <v>3</v>
      </c>
      <c r="D5" s="42" t="s">
        <v>1022</v>
      </c>
      <c r="E5" s="37" t="s">
        <v>1023</v>
      </c>
      <c r="F5" s="37">
        <v>3</v>
      </c>
      <c r="G5" s="63">
        <f>SUMIF(B:B,D5,C:C)</f>
        <v>0</v>
      </c>
      <c r="H5" s="64">
        <f t="shared" si="0"/>
        <v>0</v>
      </c>
    </row>
    <row r="6" spans="1:9" ht="13" x14ac:dyDescent="0.3">
      <c r="A6" s="34" t="s">
        <v>544</v>
      </c>
      <c r="B6" s="35" t="s">
        <v>1022</v>
      </c>
      <c r="C6" s="56">
        <f>COUNTIF(input!AB:AB,A6)</f>
        <v>0</v>
      </c>
      <c r="D6" s="42" t="s">
        <v>575</v>
      </c>
      <c r="E6" s="37" t="s">
        <v>1024</v>
      </c>
      <c r="F6" s="37">
        <v>4</v>
      </c>
      <c r="G6" s="63">
        <f>SUMIF(B:B,D6,C:C)</f>
        <v>0</v>
      </c>
      <c r="H6" s="64">
        <f t="shared" si="0"/>
        <v>0</v>
      </c>
    </row>
    <row r="7" spans="1:9" ht="13.5" thickBot="1" x14ac:dyDescent="0.35">
      <c r="A7" s="40" t="s">
        <v>554</v>
      </c>
      <c r="B7" s="39" t="s">
        <v>554</v>
      </c>
      <c r="C7" s="57">
        <f>COUNTIF(input!AB:AB,A7)</f>
        <v>0</v>
      </c>
      <c r="D7" s="43" t="s">
        <v>1017</v>
      </c>
      <c r="E7" s="38" t="s">
        <v>1025</v>
      </c>
      <c r="F7" s="38">
        <v>5</v>
      </c>
      <c r="G7" s="61">
        <f>SUMIF(B:B,D7,C:C)</f>
        <v>0</v>
      </c>
      <c r="H7" s="65">
        <f t="shared" si="0"/>
        <v>0</v>
      </c>
    </row>
    <row r="8" spans="1:9" ht="13" thickBot="1" x14ac:dyDescent="0.3"/>
    <row r="9" spans="1:9" ht="13" thickBot="1" x14ac:dyDescent="0.3">
      <c r="A9" s="1"/>
      <c r="B9" s="1"/>
      <c r="C9" s="72">
        <f>SUM(C2:C8)</f>
        <v>3</v>
      </c>
    </row>
    <row r="10" spans="1:9" ht="13" thickBot="1" x14ac:dyDescent="0.3">
      <c r="A10" s="1"/>
      <c r="B10" s="1"/>
    </row>
    <row r="11" spans="1:9" ht="21.5" thickBot="1" x14ac:dyDescent="0.3">
      <c r="A11" s="52"/>
      <c r="B11" s="49" t="s">
        <v>1086</v>
      </c>
      <c r="C11" s="50" t="s">
        <v>1087</v>
      </c>
      <c r="D11" s="51" t="s">
        <v>1088</v>
      </c>
      <c r="E11" s="49" t="s">
        <v>1089</v>
      </c>
      <c r="F11" s="50" t="s">
        <v>1090</v>
      </c>
      <c r="G11" s="73" t="s">
        <v>1091</v>
      </c>
      <c r="H11" s="99" t="s">
        <v>1095</v>
      </c>
      <c r="I11" s="100" t="s">
        <v>1096</v>
      </c>
    </row>
    <row r="12" spans="1:9" x14ac:dyDescent="0.25">
      <c r="A12" s="53" t="s">
        <v>535</v>
      </c>
      <c r="B12" s="58">
        <f>COUNTIF(input!X:X,A12)</f>
        <v>81</v>
      </c>
      <c r="C12" s="59">
        <f t="array" ref="C12">SUM(IF(input!$X$2:$X$200=Auswertung!$A12,IF(input!$W$2:$W$200="Unfall",input!$AH$2:$AH$200)))</f>
        <v>39</v>
      </c>
      <c r="D12" s="66">
        <f t="array" ref="D12">SUM(IF(input!$X$2:$X$200=Auswertung!$A12,IF(input!$W$2:$W$200="Krankheit",input!$AH$2:$AH$200)))</f>
        <v>42</v>
      </c>
      <c r="E12" s="68">
        <f>B12*100/155</f>
        <v>52.258064516129032</v>
      </c>
      <c r="F12" s="69">
        <f>C12*100/78</f>
        <v>50</v>
      </c>
      <c r="G12" s="74">
        <f>D12*100/77</f>
        <v>54.545454545454547</v>
      </c>
      <c r="H12" s="77">
        <f t="array" ref="H12">SUM(IF($A12=input!$X$2:$X$200,IF(input!$T$2:$T$200="m",input!$AH$2:$AH$200)))</f>
        <v>52</v>
      </c>
      <c r="I12" s="78">
        <f t="array" ref="I12">SUM(IF($A12=input!$X$2:$X$200,IF(input!$T$2:$T$200="w",input!$AH$2:$AH$200)))</f>
        <v>29</v>
      </c>
    </row>
    <row r="13" spans="1:9" ht="13" thickBot="1" x14ac:dyDescent="0.3">
      <c r="A13" s="54" t="s">
        <v>541</v>
      </c>
      <c r="B13" s="60">
        <f>COUNTIF(input!X:X,A13)</f>
        <v>74</v>
      </c>
      <c r="C13" s="61">
        <f t="array" ref="C13">SUM(IF(input!$X$2:$X$200=Auswertung!$A13,IF(input!$W$2:$W$200="Unfall",input!$AH$2:$AH$200)))</f>
        <v>39</v>
      </c>
      <c r="D13" s="67">
        <f t="array" ref="D13">SUM(IF(input!$X$2:$X$200=Auswertung!$A13,IF(input!$W$2:$W$200="Krankheit",input!$AH$2:$AH$200)))</f>
        <v>35</v>
      </c>
      <c r="E13" s="70">
        <f>B13*100/155</f>
        <v>47.741935483870968</v>
      </c>
      <c r="F13" s="71">
        <f>C13*100/78</f>
        <v>50</v>
      </c>
      <c r="G13" s="75">
        <f>D13*100/77</f>
        <v>45.454545454545453</v>
      </c>
      <c r="H13" s="76">
        <f t="array" ref="H13">SUM(IF($A13=input!$X$2:$X$200,IF(input!$T$2:$T$200="m",input!$AH$2:$AH$200)))</f>
        <v>55</v>
      </c>
      <c r="I13" s="57">
        <f t="array" ref="I13">SUM(IF($A13=input!$X$2:$X$200,IF(input!$T$2:$T$200="w",input!$AH$2:$AH$200)))</f>
        <v>19</v>
      </c>
    </row>
    <row r="14" spans="1:9" ht="13" thickBot="1" x14ac:dyDescent="0.3">
      <c r="A14" s="1"/>
      <c r="B14" s="1"/>
    </row>
    <row r="15" spans="1:9" ht="13" thickBot="1" x14ac:dyDescent="0.3">
      <c r="A15" s="101" t="s">
        <v>1094</v>
      </c>
      <c r="B15" s="102">
        <f>SUM(B12:B13)</f>
        <v>155</v>
      </c>
      <c r="C15" s="103">
        <f>SUM(C12:C13)</f>
        <v>78</v>
      </c>
      <c r="D15" s="104">
        <f>SUM(D12:D13)</f>
        <v>77</v>
      </c>
    </row>
    <row r="16" spans="1:9" ht="13" thickBot="1" x14ac:dyDescent="0.3">
      <c r="A16" s="1"/>
    </row>
    <row r="17" spans="1:10" ht="13.5" thickBot="1" x14ac:dyDescent="0.35">
      <c r="A17" s="86" t="s">
        <v>1019</v>
      </c>
      <c r="B17" s="87" t="s">
        <v>1016</v>
      </c>
      <c r="C17" s="87" t="s">
        <v>1093</v>
      </c>
      <c r="D17" s="88" t="s">
        <v>1018</v>
      </c>
    </row>
    <row r="18" spans="1:10" x14ac:dyDescent="0.25">
      <c r="A18" s="113" t="s">
        <v>600</v>
      </c>
      <c r="B18" s="96">
        <f>SUMIF(input!AA:AA,A18,input!AH:AH)</f>
        <v>6</v>
      </c>
      <c r="C18" s="114">
        <v>1</v>
      </c>
      <c r="D18" s="92">
        <f t="shared" ref="D18:D30" si="1">B18*100/$C$5</f>
        <v>200</v>
      </c>
    </row>
    <row r="19" spans="1:10" x14ac:dyDescent="0.25">
      <c r="A19" s="91" t="s">
        <v>585</v>
      </c>
      <c r="B19" s="97">
        <f>SUMIF(input!AA:AA,A19,input!AH:AH)</f>
        <v>4</v>
      </c>
      <c r="C19" s="81">
        <v>2</v>
      </c>
      <c r="D19" s="93">
        <f t="shared" si="1"/>
        <v>133.33333333333334</v>
      </c>
    </row>
    <row r="20" spans="1:10" x14ac:dyDescent="0.25">
      <c r="A20" s="91" t="s">
        <v>845</v>
      </c>
      <c r="B20" s="97">
        <f>SUMIF(input!AA:AA,A20,input!AH:AH)</f>
        <v>3</v>
      </c>
      <c r="C20" s="80">
        <v>3</v>
      </c>
      <c r="D20" s="93">
        <f t="shared" si="1"/>
        <v>100</v>
      </c>
    </row>
    <row r="21" spans="1:10" x14ac:dyDescent="0.25">
      <c r="A21" s="91" t="s">
        <v>538</v>
      </c>
      <c r="B21" s="97">
        <f>SUMIF(input!AA:AA,A21,input!AH:AH)</f>
        <v>3</v>
      </c>
      <c r="C21" s="81">
        <v>3</v>
      </c>
      <c r="D21" s="93">
        <f t="shared" si="1"/>
        <v>100</v>
      </c>
    </row>
    <row r="22" spans="1:10" x14ac:dyDescent="0.25">
      <c r="A22" s="79" t="s">
        <v>596</v>
      </c>
      <c r="B22" s="97">
        <f>SUMIF(input!AA:AA,A22,input!AH:AH)</f>
        <v>3</v>
      </c>
      <c r="C22" s="81">
        <v>3</v>
      </c>
      <c r="D22" s="93">
        <f t="shared" si="1"/>
        <v>100</v>
      </c>
    </row>
    <row r="23" spans="1:10" x14ac:dyDescent="0.25">
      <c r="A23" s="83" t="s">
        <v>811</v>
      </c>
      <c r="B23" s="97">
        <f>SUMIF(input!AA:AA,A23,input!AH:AH)</f>
        <v>1</v>
      </c>
      <c r="C23" s="63"/>
      <c r="D23" s="93">
        <f t="shared" si="1"/>
        <v>33.333333333333336</v>
      </c>
    </row>
    <row r="24" spans="1:10" x14ac:dyDescent="0.25">
      <c r="A24" s="83" t="s">
        <v>787</v>
      </c>
      <c r="B24" s="97">
        <f>SUMIF(input!AA:AA,A24,input!AH:AH)</f>
        <v>1</v>
      </c>
      <c r="C24" s="80"/>
      <c r="D24" s="93">
        <f t="shared" si="1"/>
        <v>33.333333333333336</v>
      </c>
    </row>
    <row r="25" spans="1:10" x14ac:dyDescent="0.25">
      <c r="A25" s="83" t="s">
        <v>768</v>
      </c>
      <c r="B25" s="97">
        <f>SUMIF(input!AA:AA,A25,input!AH:AH)</f>
        <v>1</v>
      </c>
      <c r="C25" s="80"/>
      <c r="D25" s="93">
        <f t="shared" si="1"/>
        <v>33.333333333333336</v>
      </c>
    </row>
    <row r="26" spans="1:10" x14ac:dyDescent="0.25">
      <c r="A26" s="83" t="s">
        <v>790</v>
      </c>
      <c r="B26" s="97">
        <f>SUMIF(input!AA:AA,A26,input!AH:AH)</f>
        <v>1</v>
      </c>
      <c r="C26" s="81"/>
      <c r="D26" s="93">
        <f t="shared" si="1"/>
        <v>33.333333333333336</v>
      </c>
      <c r="J26" t="s">
        <v>578</v>
      </c>
    </row>
    <row r="27" spans="1:10" x14ac:dyDescent="0.25">
      <c r="A27" s="83" t="s">
        <v>986</v>
      </c>
      <c r="B27" s="97">
        <f>SUMIF(input!AA:AA,A27,input!AH:AH)</f>
        <v>1</v>
      </c>
      <c r="C27" s="82"/>
      <c r="D27" s="93">
        <f t="shared" si="1"/>
        <v>33.333333333333336</v>
      </c>
    </row>
    <row r="28" spans="1:10" x14ac:dyDescent="0.25">
      <c r="A28" s="84" t="s">
        <v>876</v>
      </c>
      <c r="B28" s="97">
        <f>SUMIF(input!AA:AA,A28,input!AH:AH)</f>
        <v>1</v>
      </c>
      <c r="C28" s="81"/>
      <c r="D28" s="93">
        <f t="shared" si="1"/>
        <v>33.333333333333336</v>
      </c>
    </row>
    <row r="29" spans="1:10" x14ac:dyDescent="0.25">
      <c r="A29" s="83" t="s">
        <v>603</v>
      </c>
      <c r="B29" s="97">
        <f>SUMIF(input!AA:AA,A29,input!AH:AH)</f>
        <v>1</v>
      </c>
      <c r="C29" s="80"/>
      <c r="D29" s="93">
        <f t="shared" si="1"/>
        <v>33.333333333333336</v>
      </c>
    </row>
    <row r="30" spans="1:10" ht="13" thickBot="1" x14ac:dyDescent="0.3">
      <c r="A30" s="95" t="s">
        <v>995</v>
      </c>
      <c r="B30" s="98">
        <f>SUMIF(input!AA:AA,A30,input!AH:AH)</f>
        <v>1</v>
      </c>
      <c r="C30" s="85"/>
      <c r="D30" s="94">
        <f t="shared" si="1"/>
        <v>33.333333333333336</v>
      </c>
    </row>
    <row r="31" spans="1:10" ht="13" thickBot="1" x14ac:dyDescent="0.3">
      <c r="A31" s="2"/>
      <c r="C31" s="1"/>
    </row>
    <row r="32" spans="1:10" ht="13.5" thickBot="1" x14ac:dyDescent="0.35">
      <c r="A32" s="110" t="s">
        <v>547</v>
      </c>
      <c r="B32" s="111" t="s">
        <v>1016</v>
      </c>
      <c r="C32" s="111" t="s">
        <v>1093</v>
      </c>
      <c r="D32" s="112" t="s">
        <v>1018</v>
      </c>
    </row>
    <row r="33" spans="1:5" x14ac:dyDescent="0.25">
      <c r="A33" s="107" t="s">
        <v>563</v>
      </c>
      <c r="B33" s="108">
        <f>SUMIF(input!AB:AB,A33,input!AH:AH)</f>
        <v>1</v>
      </c>
      <c r="C33" s="109">
        <v>1</v>
      </c>
      <c r="D33" s="115">
        <f>B33*100/$D$15</f>
        <v>1.2987012987012987</v>
      </c>
      <c r="E33" t="s">
        <v>578</v>
      </c>
    </row>
    <row r="34" spans="1:5" x14ac:dyDescent="0.25">
      <c r="A34" s="105" t="s">
        <v>551</v>
      </c>
      <c r="B34" s="63">
        <f>SUMIF(input!AB:AB,A34,input!AH:AH)</f>
        <v>0</v>
      </c>
      <c r="C34" s="35">
        <v>2</v>
      </c>
      <c r="D34" s="89">
        <f t="shared" ref="D34:D54" si="2">B34*100/$D$15</f>
        <v>0</v>
      </c>
    </row>
    <row r="35" spans="1:5" x14ac:dyDescent="0.25">
      <c r="A35" s="105" t="s">
        <v>567</v>
      </c>
      <c r="B35" s="63">
        <f>SUMIF(input!AB:AB,A35,input!AH:AH)</f>
        <v>0</v>
      </c>
      <c r="C35" s="35">
        <v>3</v>
      </c>
      <c r="D35" s="89">
        <f t="shared" si="2"/>
        <v>0</v>
      </c>
    </row>
    <row r="36" spans="1:5" x14ac:dyDescent="0.25">
      <c r="A36" s="105" t="s">
        <v>550</v>
      </c>
      <c r="B36" s="63">
        <f>SUMIF(input!AB:AB,A36,input!AH:AH)</f>
        <v>0</v>
      </c>
      <c r="C36" s="35">
        <v>4</v>
      </c>
      <c r="D36" s="89">
        <f t="shared" si="2"/>
        <v>0</v>
      </c>
    </row>
    <row r="37" spans="1:5" x14ac:dyDescent="0.25">
      <c r="A37" s="105" t="s">
        <v>592</v>
      </c>
      <c r="B37" s="63">
        <f>SUMIF(input!AB:AB,A37,input!AH:AH)</f>
        <v>0</v>
      </c>
      <c r="C37" s="35">
        <v>5</v>
      </c>
      <c r="D37" s="89">
        <f t="shared" si="2"/>
        <v>0</v>
      </c>
    </row>
    <row r="38" spans="1:5" x14ac:dyDescent="0.25">
      <c r="A38" s="105" t="s">
        <v>581</v>
      </c>
      <c r="B38" s="63">
        <f>SUMIF(input!AB:AB,A38,input!AH:AH)</f>
        <v>0</v>
      </c>
      <c r="C38" s="35">
        <v>6</v>
      </c>
      <c r="D38" s="89">
        <f t="shared" si="2"/>
        <v>0</v>
      </c>
    </row>
    <row r="39" spans="1:5" x14ac:dyDescent="0.25">
      <c r="A39" s="105" t="s">
        <v>815</v>
      </c>
      <c r="B39" s="63">
        <f>SUMIF(input!AB:AB,A39,input!AH:AH)</f>
        <v>0</v>
      </c>
      <c r="C39" s="35">
        <v>7</v>
      </c>
      <c r="D39" s="89">
        <f t="shared" si="2"/>
        <v>0</v>
      </c>
    </row>
    <row r="40" spans="1:5" x14ac:dyDescent="0.25">
      <c r="A40" s="105" t="s">
        <v>608</v>
      </c>
      <c r="B40" s="63">
        <f>SUMIF(input!AB:AB,A40,input!AH:AH)</f>
        <v>0</v>
      </c>
      <c r="C40" s="35">
        <v>8</v>
      </c>
      <c r="D40" s="89">
        <f t="shared" si="2"/>
        <v>0</v>
      </c>
    </row>
    <row r="41" spans="1:5" x14ac:dyDescent="0.25">
      <c r="A41" s="105" t="s">
        <v>598</v>
      </c>
      <c r="B41" s="63">
        <f>SUMIF(input!AB:AB,A41,input!AH:AH)</f>
        <v>0</v>
      </c>
      <c r="C41" s="35">
        <v>8</v>
      </c>
      <c r="D41" s="89">
        <f t="shared" si="2"/>
        <v>0</v>
      </c>
    </row>
    <row r="42" spans="1:5" x14ac:dyDescent="0.25">
      <c r="A42" s="105" t="s">
        <v>947</v>
      </c>
      <c r="B42" s="63">
        <f>SUMIF(input!AB:AB,A42,input!AH:AH)</f>
        <v>0</v>
      </c>
      <c r="C42" s="35"/>
      <c r="D42" s="89">
        <f t="shared" si="2"/>
        <v>0</v>
      </c>
    </row>
    <row r="43" spans="1:5" x14ac:dyDescent="0.25">
      <c r="A43" s="105" t="s">
        <v>826</v>
      </c>
      <c r="B43" s="63">
        <f>SUMIF(input!AB:AB,A43,input!AH:AH)</f>
        <v>0</v>
      </c>
      <c r="C43" s="35"/>
      <c r="D43" s="89">
        <f t="shared" si="2"/>
        <v>0</v>
      </c>
    </row>
    <row r="44" spans="1:5" x14ac:dyDescent="0.25">
      <c r="A44" s="105" t="s">
        <v>880</v>
      </c>
      <c r="B44" s="63">
        <f>SUMIF(input!AB:AB,A44,input!AH:AH)</f>
        <v>0</v>
      </c>
      <c r="C44" s="35"/>
      <c r="D44" s="89">
        <f t="shared" si="2"/>
        <v>0</v>
      </c>
    </row>
    <row r="45" spans="1:5" x14ac:dyDescent="0.25">
      <c r="A45" s="105" t="s">
        <v>1003</v>
      </c>
      <c r="B45" s="63">
        <f>SUMIF(input!AB:AB,A45,input!AH:AH)</f>
        <v>0</v>
      </c>
      <c r="C45" s="35"/>
      <c r="D45" s="89">
        <f t="shared" si="2"/>
        <v>0</v>
      </c>
    </row>
    <row r="46" spans="1:5" x14ac:dyDescent="0.25">
      <c r="A46" s="105" t="s">
        <v>571</v>
      </c>
      <c r="B46" s="63">
        <f>SUMIF(input!AB:AB,A46,input!AH:AH)</f>
        <v>0</v>
      </c>
      <c r="C46" s="35"/>
      <c r="D46" s="89">
        <f t="shared" si="2"/>
        <v>0</v>
      </c>
    </row>
    <row r="47" spans="1:5" x14ac:dyDescent="0.25">
      <c r="A47" s="105" t="s">
        <v>765</v>
      </c>
      <c r="B47" s="63">
        <f>SUMIF(input!AB:AB,A47,input!AH:AH)</f>
        <v>0</v>
      </c>
      <c r="C47" s="35"/>
      <c r="D47" s="89">
        <f t="shared" si="2"/>
        <v>0</v>
      </c>
    </row>
    <row r="48" spans="1:5" x14ac:dyDescent="0.25">
      <c r="A48" s="105" t="s">
        <v>572</v>
      </c>
      <c r="B48" s="63">
        <f>SUMIF(input!AB:AB,A48,input!AH:AH)</f>
        <v>0</v>
      </c>
      <c r="C48" s="35"/>
      <c r="D48" s="89">
        <f t="shared" si="2"/>
        <v>0</v>
      </c>
    </row>
    <row r="49" spans="1:4" x14ac:dyDescent="0.25">
      <c r="A49" s="105" t="s">
        <v>766</v>
      </c>
      <c r="B49" s="63">
        <f>SUMIF(input!AB:AB,A49,input!AH:AH)</f>
        <v>0</v>
      </c>
      <c r="C49" s="35"/>
      <c r="D49" s="89">
        <f t="shared" si="2"/>
        <v>0</v>
      </c>
    </row>
    <row r="50" spans="1:4" x14ac:dyDescent="0.25">
      <c r="A50" s="105" t="s">
        <v>767</v>
      </c>
      <c r="B50" s="63">
        <f>SUMIF(input!AB:AB,A50,input!AH:AH)</f>
        <v>0</v>
      </c>
      <c r="C50" s="35"/>
      <c r="D50" s="89">
        <f t="shared" si="2"/>
        <v>0</v>
      </c>
    </row>
    <row r="51" spans="1:4" x14ac:dyDescent="0.25">
      <c r="A51" s="105" t="s">
        <v>1008</v>
      </c>
      <c r="B51" s="63">
        <f>SUMIF(input!AB:AB,A51,input!AH:AH)</f>
        <v>0</v>
      </c>
      <c r="C51" s="35"/>
      <c r="D51" s="89">
        <f t="shared" si="2"/>
        <v>0</v>
      </c>
    </row>
    <row r="52" spans="1:4" x14ac:dyDescent="0.25">
      <c r="A52" s="105" t="s">
        <v>950</v>
      </c>
      <c r="B52" s="63">
        <f>SUMIF(input!AB:AB,A52,input!AH:AH)</f>
        <v>0</v>
      </c>
      <c r="C52" s="35"/>
      <c r="D52" s="89">
        <f t="shared" si="2"/>
        <v>0</v>
      </c>
    </row>
    <row r="53" spans="1:4" x14ac:dyDescent="0.25">
      <c r="A53" s="105" t="s">
        <v>807</v>
      </c>
      <c r="B53" s="63">
        <f>SUMIF(input!AB:AB,A53,input!AH:AH)</f>
        <v>0</v>
      </c>
      <c r="C53" s="35"/>
      <c r="D53" s="89">
        <f t="shared" si="2"/>
        <v>0</v>
      </c>
    </row>
    <row r="54" spans="1:4" ht="13" thickBot="1" x14ac:dyDescent="0.3">
      <c r="A54" s="106" t="s">
        <v>773</v>
      </c>
      <c r="B54" s="61">
        <f>SUMIF(input!AB:AB,A54,input!AH:AH)</f>
        <v>0</v>
      </c>
      <c r="C54" s="39"/>
      <c r="D54" s="90">
        <f t="shared" si="2"/>
        <v>0</v>
      </c>
    </row>
    <row r="55" spans="1:4" x14ac:dyDescent="0.25">
      <c r="A55" s="1"/>
    </row>
    <row r="56" spans="1:4" x14ac:dyDescent="0.25">
      <c r="A56" s="1"/>
    </row>
    <row r="57" spans="1:4" x14ac:dyDescent="0.25">
      <c r="A57" s="1"/>
    </row>
    <row r="58" spans="1:4" x14ac:dyDescent="0.25">
      <c r="A58" s="1"/>
    </row>
    <row r="59" spans="1:4" x14ac:dyDescent="0.25">
      <c r="A59" s="1"/>
    </row>
    <row r="60" spans="1:4" x14ac:dyDescent="0.25">
      <c r="A60" s="1"/>
    </row>
    <row r="61" spans="1:4" x14ac:dyDescent="0.25">
      <c r="A61" s="1"/>
    </row>
    <row r="62" spans="1:4" x14ac:dyDescent="0.25">
      <c r="A62" s="1"/>
    </row>
    <row r="63" spans="1:4" x14ac:dyDescent="0.25">
      <c r="A63" s="1"/>
    </row>
    <row r="64" spans="1:4"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2"/>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sheetData>
  <sortState xmlns:xlrd2="http://schemas.microsoft.com/office/spreadsheetml/2017/richdata2" ref="A18:D30">
    <sortCondition descending="1" ref="B18:B30"/>
  </sortState>
  <pageMargins left="0.7" right="0.7" top="0.78740157499999996" bottom="0.78740157499999996"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M180"/>
  <sheetViews>
    <sheetView tabSelected="1" workbookViewId="0">
      <pane xSplit="2" ySplit="1" topLeftCell="W2" activePane="bottomRight" state="frozen"/>
      <selection pane="topRight" activeCell="C1" sqref="C1"/>
      <selection pane="bottomLeft" activeCell="A2" sqref="A2"/>
      <selection pane="bottomRight" activeCell="C21" sqref="C21"/>
    </sheetView>
  </sheetViews>
  <sheetFormatPr defaultColWidth="10.90625" defaultRowHeight="12.5" x14ac:dyDescent="0.25"/>
  <cols>
    <col min="1" max="1" width="10" bestFit="1" customWidth="1"/>
    <col min="3" max="3" width="13.54296875" customWidth="1"/>
    <col min="4" max="4" width="10.90625" customWidth="1"/>
    <col min="5" max="5" width="13.26953125" customWidth="1"/>
    <col min="6" max="6" width="15" customWidth="1"/>
    <col min="7" max="7" width="12.7265625" customWidth="1"/>
    <col min="8" max="8" width="15.1796875" customWidth="1"/>
    <col min="9" max="14" width="10.90625" customWidth="1"/>
    <col min="22" max="22" width="11.453125" style="48"/>
    <col min="28" max="28" width="17.453125" customWidth="1"/>
    <col min="29" max="29" width="88.1796875" bestFit="1" customWidth="1"/>
  </cols>
  <sheetData>
    <row r="1" spans="1:39" ht="36" x14ac:dyDescent="0.25">
      <c r="A1" s="4" t="s">
        <v>775</v>
      </c>
      <c r="B1" s="4" t="s">
        <v>1097</v>
      </c>
      <c r="C1" s="4" t="s">
        <v>0</v>
      </c>
      <c r="D1" s="4" t="s">
        <v>1</v>
      </c>
      <c r="E1" s="4" t="s">
        <v>3</v>
      </c>
      <c r="F1" s="4" t="s">
        <v>4</v>
      </c>
      <c r="G1" s="4" t="s">
        <v>5</v>
      </c>
      <c r="H1" s="4" t="s">
        <v>6</v>
      </c>
      <c r="I1" s="4" t="s">
        <v>7</v>
      </c>
      <c r="J1" s="4" t="s">
        <v>8</v>
      </c>
      <c r="K1" s="4" t="s">
        <v>2</v>
      </c>
      <c r="L1" s="4" t="s">
        <v>9</v>
      </c>
      <c r="M1" s="4" t="s">
        <v>776</v>
      </c>
      <c r="N1" s="4" t="s">
        <v>10</v>
      </c>
      <c r="O1" s="7" t="s">
        <v>626</v>
      </c>
      <c r="P1" s="21" t="s">
        <v>1092</v>
      </c>
      <c r="Q1" s="9" t="s">
        <v>11</v>
      </c>
      <c r="R1" s="10" t="s">
        <v>12</v>
      </c>
      <c r="S1" s="16" t="s">
        <v>13</v>
      </c>
      <c r="T1" s="10" t="s">
        <v>14</v>
      </c>
      <c r="U1" s="16" t="s">
        <v>15</v>
      </c>
      <c r="V1" s="45" t="s">
        <v>2</v>
      </c>
      <c r="W1" s="10" t="s">
        <v>16</v>
      </c>
      <c r="X1" s="11" t="s">
        <v>17</v>
      </c>
      <c r="Y1" s="11" t="s">
        <v>18</v>
      </c>
      <c r="Z1" s="11" t="s">
        <v>19</v>
      </c>
      <c r="AA1" s="11" t="s">
        <v>20</v>
      </c>
      <c r="AB1" s="11" t="s">
        <v>21</v>
      </c>
      <c r="AC1" s="12" t="s">
        <v>22</v>
      </c>
      <c r="AD1" s="13" t="s">
        <v>23</v>
      </c>
      <c r="AE1" s="13" t="s">
        <v>24</v>
      </c>
      <c r="AF1" s="17" t="s">
        <v>25</v>
      </c>
      <c r="AG1" s="17" t="s">
        <v>26</v>
      </c>
      <c r="AH1" s="13" t="s">
        <v>27</v>
      </c>
      <c r="AI1" s="14" t="s">
        <v>28</v>
      </c>
      <c r="AJ1" s="15" t="s">
        <v>29</v>
      </c>
      <c r="AK1" s="10" t="s">
        <v>12</v>
      </c>
      <c r="AL1" s="19" t="s">
        <v>30</v>
      </c>
      <c r="AM1" s="10" t="s">
        <v>16</v>
      </c>
    </row>
    <row r="2" spans="1:39" ht="37.5" customHeight="1" x14ac:dyDescent="0.25">
      <c r="A2" s="2" t="s">
        <v>38</v>
      </c>
      <c r="B2" s="1" t="s">
        <v>47</v>
      </c>
      <c r="C2" s="1" t="s">
        <v>48</v>
      </c>
      <c r="D2" s="1" t="s">
        <v>31</v>
      </c>
      <c r="E2" s="1" t="s">
        <v>49</v>
      </c>
      <c r="F2" s="1" t="s">
        <v>50</v>
      </c>
      <c r="G2" s="1" t="s">
        <v>36</v>
      </c>
      <c r="H2" s="1" t="s">
        <v>51</v>
      </c>
      <c r="I2" s="1" t="s">
        <v>52</v>
      </c>
      <c r="J2" s="1" t="s">
        <v>53</v>
      </c>
      <c r="K2" s="1" t="s">
        <v>604</v>
      </c>
      <c r="L2" s="1">
        <v>15</v>
      </c>
      <c r="M2" s="1">
        <v>15</v>
      </c>
      <c r="N2" s="1">
        <v>15</v>
      </c>
      <c r="O2" s="6">
        <v>2014</v>
      </c>
      <c r="P2" s="2" t="s">
        <v>532</v>
      </c>
      <c r="Q2" s="2" t="s">
        <v>540</v>
      </c>
      <c r="R2" s="8">
        <v>67.69315068493151</v>
      </c>
      <c r="S2" s="1">
        <v>4</v>
      </c>
      <c r="T2" s="6" t="s">
        <v>533</v>
      </c>
      <c r="U2" s="1">
        <v>2014</v>
      </c>
      <c r="V2" s="46" t="s">
        <v>604</v>
      </c>
      <c r="W2" s="1"/>
      <c r="X2" s="1"/>
      <c r="Y2" s="1"/>
      <c r="Z2" s="1"/>
      <c r="AA2" s="1"/>
      <c r="AB2" s="1"/>
      <c r="AC2" s="3" t="s">
        <v>778</v>
      </c>
      <c r="AD2" s="1"/>
      <c r="AE2" s="1"/>
      <c r="AF2" s="1"/>
      <c r="AG2" s="1"/>
      <c r="AH2" s="1">
        <v>1</v>
      </c>
      <c r="AI2" s="1"/>
      <c r="AJ2" s="1"/>
      <c r="AK2" s="1"/>
      <c r="AL2" s="1"/>
      <c r="AM2" s="1"/>
    </row>
    <row r="3" spans="1:39" x14ac:dyDescent="0.25">
      <c r="A3" s="2" t="s">
        <v>38</v>
      </c>
      <c r="B3" s="1" t="s">
        <v>54</v>
      </c>
      <c r="C3" s="1" t="s">
        <v>55</v>
      </c>
      <c r="D3" s="1" t="s">
        <v>31</v>
      </c>
      <c r="E3" s="1" t="s">
        <v>56</v>
      </c>
      <c r="F3" s="1" t="s">
        <v>57</v>
      </c>
      <c r="G3" s="1" t="s">
        <v>45</v>
      </c>
      <c r="H3" s="1" t="s">
        <v>33</v>
      </c>
      <c r="I3" s="1" t="s">
        <v>52</v>
      </c>
      <c r="J3" s="1" t="s">
        <v>34</v>
      </c>
      <c r="K3" s="1" t="s">
        <v>605</v>
      </c>
      <c r="L3" s="1">
        <v>76</v>
      </c>
      <c r="M3" s="1">
        <v>76</v>
      </c>
      <c r="N3" s="1">
        <v>76</v>
      </c>
      <c r="O3" s="6">
        <v>2014</v>
      </c>
      <c r="P3" s="2" t="s">
        <v>532</v>
      </c>
      <c r="Q3" s="2" t="s">
        <v>540</v>
      </c>
      <c r="R3" s="8">
        <v>33.457534246575342</v>
      </c>
      <c r="S3" s="1">
        <v>2</v>
      </c>
      <c r="T3" s="6" t="s">
        <v>533</v>
      </c>
      <c r="U3" s="1">
        <v>2014</v>
      </c>
      <c r="V3" s="46" t="s">
        <v>605</v>
      </c>
      <c r="W3" s="1"/>
      <c r="X3" s="1"/>
      <c r="Y3" s="1"/>
      <c r="Z3" s="1"/>
      <c r="AA3" s="1"/>
      <c r="AB3" s="1"/>
      <c r="AC3" s="1" t="s">
        <v>779</v>
      </c>
      <c r="AD3" s="1"/>
      <c r="AE3" s="1"/>
      <c r="AF3" s="1"/>
      <c r="AG3" s="1"/>
      <c r="AH3" s="1">
        <v>1</v>
      </c>
      <c r="AI3" s="1"/>
      <c r="AJ3" s="1"/>
      <c r="AK3" s="1"/>
      <c r="AL3" s="1"/>
      <c r="AM3" s="1"/>
    </row>
    <row r="4" spans="1:39" x14ac:dyDescent="0.25">
      <c r="A4" s="2" t="s">
        <v>38</v>
      </c>
      <c r="B4" s="1" t="s">
        <v>58</v>
      </c>
      <c r="C4" s="1" t="s">
        <v>59</v>
      </c>
      <c r="D4" s="1" t="s">
        <v>35</v>
      </c>
      <c r="E4" s="1" t="s">
        <v>60</v>
      </c>
      <c r="F4" s="1" t="s">
        <v>61</v>
      </c>
      <c r="G4" s="1" t="s">
        <v>36</v>
      </c>
      <c r="H4" s="1" t="s">
        <v>33</v>
      </c>
      <c r="I4" s="1" t="s">
        <v>52</v>
      </c>
      <c r="J4" s="1" t="s">
        <v>34</v>
      </c>
      <c r="K4" s="1" t="s">
        <v>590</v>
      </c>
      <c r="L4" s="1">
        <v>73</v>
      </c>
      <c r="M4" s="1">
        <v>73</v>
      </c>
      <c r="N4" s="1">
        <v>73</v>
      </c>
      <c r="O4" s="6">
        <v>2015</v>
      </c>
      <c r="P4" s="1" t="s">
        <v>777</v>
      </c>
      <c r="Q4" s="2" t="s">
        <v>540</v>
      </c>
      <c r="R4" s="8">
        <v>29.909589041095892</v>
      </c>
      <c r="S4" s="1">
        <v>2</v>
      </c>
      <c r="T4" s="6" t="s">
        <v>555</v>
      </c>
      <c r="U4" s="1">
        <v>2015</v>
      </c>
      <c r="V4" s="46" t="s">
        <v>590</v>
      </c>
      <c r="W4" s="1"/>
      <c r="X4" s="1"/>
      <c r="Y4" s="1"/>
      <c r="Z4" s="1"/>
      <c r="AA4" s="1"/>
      <c r="AB4" s="1"/>
      <c r="AC4" s="1"/>
      <c r="AD4" s="1"/>
      <c r="AE4" s="1"/>
      <c r="AF4" s="1"/>
      <c r="AG4" s="1"/>
      <c r="AH4" s="1">
        <v>1</v>
      </c>
      <c r="AI4" s="1"/>
      <c r="AJ4" s="1"/>
      <c r="AK4" s="1"/>
      <c r="AL4" s="1"/>
      <c r="AM4" s="1"/>
    </row>
    <row r="5" spans="1:39" x14ac:dyDescent="0.25">
      <c r="A5" s="2" t="s">
        <v>38</v>
      </c>
      <c r="B5" s="1" t="s">
        <v>64</v>
      </c>
      <c r="C5" s="1" t="s">
        <v>65</v>
      </c>
      <c r="D5" s="1" t="s">
        <v>31</v>
      </c>
      <c r="E5" s="1" t="s">
        <v>66</v>
      </c>
      <c r="F5" s="1" t="s">
        <v>67</v>
      </c>
      <c r="G5" s="1" t="s">
        <v>32</v>
      </c>
      <c r="H5" s="1" t="s">
        <v>51</v>
      </c>
      <c r="I5" s="1" t="s">
        <v>52</v>
      </c>
      <c r="J5" s="1" t="s">
        <v>34</v>
      </c>
      <c r="K5" s="1" t="s">
        <v>606</v>
      </c>
      <c r="L5" s="1">
        <v>32</v>
      </c>
      <c r="M5" s="1">
        <v>32</v>
      </c>
      <c r="N5" s="1">
        <v>32</v>
      </c>
      <c r="O5" s="6">
        <v>2014</v>
      </c>
      <c r="P5" s="1" t="s">
        <v>541</v>
      </c>
      <c r="Q5" s="2" t="s">
        <v>540</v>
      </c>
      <c r="R5" s="8">
        <v>26.153424657534245</v>
      </c>
      <c r="S5" s="1">
        <v>2</v>
      </c>
      <c r="T5" s="6" t="s">
        <v>533</v>
      </c>
      <c r="U5" s="1">
        <v>2014</v>
      </c>
      <c r="V5" s="46" t="s">
        <v>606</v>
      </c>
      <c r="W5" s="1"/>
      <c r="X5" s="1"/>
      <c r="Y5" s="1"/>
      <c r="Z5" s="1"/>
      <c r="AA5" s="1"/>
      <c r="AB5" s="1"/>
      <c r="AC5" s="1"/>
      <c r="AD5" s="1"/>
      <c r="AE5" s="1"/>
      <c r="AF5" s="1"/>
      <c r="AG5" s="1"/>
      <c r="AH5" s="1">
        <v>1</v>
      </c>
      <c r="AI5" s="1"/>
      <c r="AJ5" s="1"/>
      <c r="AK5" s="1"/>
      <c r="AL5" s="1"/>
      <c r="AM5" s="1"/>
    </row>
    <row r="6" spans="1:39" x14ac:dyDescent="0.25">
      <c r="A6" s="2" t="s">
        <v>38</v>
      </c>
      <c r="B6" s="1" t="s">
        <v>70</v>
      </c>
      <c r="C6" s="1" t="s">
        <v>71</v>
      </c>
      <c r="D6" s="1" t="s">
        <v>35</v>
      </c>
      <c r="E6" s="1" t="s">
        <v>72</v>
      </c>
      <c r="F6" s="1" t="s">
        <v>73</v>
      </c>
      <c r="G6" s="1" t="s">
        <v>32</v>
      </c>
      <c r="H6" s="1" t="s">
        <v>33</v>
      </c>
      <c r="I6" s="1" t="s">
        <v>52</v>
      </c>
      <c r="J6" s="1" t="s">
        <v>34</v>
      </c>
      <c r="K6" s="1" t="s">
        <v>609</v>
      </c>
      <c r="L6" s="1">
        <v>57</v>
      </c>
      <c r="M6" s="1">
        <v>57</v>
      </c>
      <c r="N6" s="1">
        <v>57</v>
      </c>
      <c r="O6" s="6">
        <v>2014</v>
      </c>
      <c r="P6" s="1" t="s">
        <v>541</v>
      </c>
      <c r="Q6" s="2" t="s">
        <v>540</v>
      </c>
      <c r="R6" s="8">
        <v>47.060273972602737</v>
      </c>
      <c r="S6" s="1">
        <v>3</v>
      </c>
      <c r="T6" s="6" t="s">
        <v>555</v>
      </c>
      <c r="U6" s="1">
        <v>2014</v>
      </c>
      <c r="V6" s="46" t="s">
        <v>609</v>
      </c>
      <c r="W6" s="1"/>
      <c r="X6" s="1"/>
      <c r="Y6" s="1"/>
      <c r="Z6" s="1"/>
      <c r="AA6" s="1"/>
      <c r="AB6" s="1"/>
      <c r="AC6" s="1"/>
      <c r="AD6" s="1"/>
      <c r="AE6" s="1"/>
      <c r="AF6" s="1"/>
      <c r="AG6" s="1"/>
      <c r="AH6" s="1">
        <v>1</v>
      </c>
      <c r="AI6" s="1"/>
      <c r="AJ6" s="1"/>
      <c r="AK6" s="1"/>
      <c r="AL6" s="1"/>
      <c r="AM6" s="1"/>
    </row>
    <row r="7" spans="1:39" x14ac:dyDescent="0.25">
      <c r="A7" s="2" t="s">
        <v>38</v>
      </c>
      <c r="B7" s="1" t="s">
        <v>75</v>
      </c>
      <c r="C7" s="1" t="s">
        <v>76</v>
      </c>
      <c r="D7" s="1" t="s">
        <v>35</v>
      </c>
      <c r="E7" s="1" t="s">
        <v>77</v>
      </c>
      <c r="F7" s="1" t="s">
        <v>39</v>
      </c>
      <c r="G7" s="1" t="s">
        <v>78</v>
      </c>
      <c r="H7" s="1" t="s">
        <v>33</v>
      </c>
      <c r="I7" s="1" t="s">
        <v>52</v>
      </c>
      <c r="J7" s="1" t="s">
        <v>34</v>
      </c>
      <c r="K7" s="1" t="s">
        <v>611</v>
      </c>
      <c r="L7" s="1">
        <v>21</v>
      </c>
      <c r="M7" s="1">
        <v>21</v>
      </c>
      <c r="N7" s="1">
        <v>21</v>
      </c>
      <c r="O7" s="6">
        <v>2014</v>
      </c>
      <c r="P7" s="1" t="s">
        <v>541</v>
      </c>
      <c r="Q7" s="2" t="s">
        <v>540</v>
      </c>
      <c r="R7" s="8">
        <v>75.117808219178087</v>
      </c>
      <c r="S7" s="1">
        <v>4</v>
      </c>
      <c r="T7" s="6" t="s">
        <v>555</v>
      </c>
      <c r="U7" s="1">
        <v>2014</v>
      </c>
      <c r="V7" s="46" t="s">
        <v>611</v>
      </c>
      <c r="W7" s="1"/>
      <c r="X7" s="1"/>
      <c r="Y7" s="1"/>
      <c r="Z7" s="1"/>
      <c r="AA7" s="1"/>
      <c r="AB7" s="1"/>
      <c r="AC7" s="1"/>
      <c r="AD7" s="1"/>
      <c r="AE7" s="1"/>
      <c r="AF7" s="1"/>
      <c r="AG7" s="1"/>
      <c r="AH7" s="1">
        <v>1</v>
      </c>
      <c r="AI7" s="1"/>
      <c r="AJ7" s="1"/>
      <c r="AK7" s="1"/>
      <c r="AL7" s="1"/>
      <c r="AM7" s="1"/>
    </row>
    <row r="8" spans="1:39" x14ac:dyDescent="0.25">
      <c r="A8" s="2" t="s">
        <v>38</v>
      </c>
      <c r="B8" s="1" t="s">
        <v>79</v>
      </c>
      <c r="C8" s="1" t="s">
        <v>80</v>
      </c>
      <c r="D8" s="1" t="s">
        <v>31</v>
      </c>
      <c r="E8" s="1" t="s">
        <v>81</v>
      </c>
      <c r="F8" s="1" t="s">
        <v>63</v>
      </c>
      <c r="G8" s="1" t="s">
        <v>32</v>
      </c>
      <c r="H8" s="1" t="s">
        <v>51</v>
      </c>
      <c r="I8" s="1" t="s">
        <v>52</v>
      </c>
      <c r="J8" s="1" t="s">
        <v>53</v>
      </c>
      <c r="K8" s="1" t="s">
        <v>613</v>
      </c>
      <c r="L8" s="1">
        <v>7</v>
      </c>
      <c r="M8" s="1">
        <v>7</v>
      </c>
      <c r="N8" s="1">
        <v>7</v>
      </c>
      <c r="O8" s="6">
        <v>2014</v>
      </c>
      <c r="P8" s="1" t="s">
        <v>541</v>
      </c>
      <c r="Q8" s="2" t="s">
        <v>540</v>
      </c>
      <c r="R8" s="8">
        <v>78.112328767123287</v>
      </c>
      <c r="S8" s="1">
        <v>4</v>
      </c>
      <c r="T8" s="6" t="s">
        <v>533</v>
      </c>
      <c r="U8" s="1">
        <v>2014</v>
      </c>
      <c r="V8" s="46" t="s">
        <v>613</v>
      </c>
      <c r="W8" s="1"/>
      <c r="X8" s="1"/>
      <c r="Y8" s="1"/>
      <c r="Z8" s="1"/>
      <c r="AA8" s="1"/>
      <c r="AB8" s="1"/>
      <c r="AC8" s="1"/>
      <c r="AD8" s="1"/>
      <c r="AE8" s="1"/>
      <c r="AF8" s="1"/>
      <c r="AG8" s="1"/>
      <c r="AH8" s="1">
        <v>1</v>
      </c>
      <c r="AI8" s="1"/>
      <c r="AJ8" s="1"/>
      <c r="AK8" s="1"/>
      <c r="AL8" s="1"/>
      <c r="AM8" s="1"/>
    </row>
    <row r="9" spans="1:39" x14ac:dyDescent="0.25">
      <c r="A9" s="2" t="s">
        <v>38</v>
      </c>
      <c r="B9" s="1" t="s">
        <v>82</v>
      </c>
      <c r="C9" s="1" t="s">
        <v>83</v>
      </c>
      <c r="D9" s="1" t="s">
        <v>31</v>
      </c>
      <c r="E9" s="1" t="s">
        <v>72</v>
      </c>
      <c r="F9" s="1" t="s">
        <v>37</v>
      </c>
      <c r="G9" s="1" t="s">
        <v>32</v>
      </c>
      <c r="H9" s="1" t="s">
        <v>51</v>
      </c>
      <c r="I9" s="1" t="s">
        <v>52</v>
      </c>
      <c r="J9" s="1" t="s">
        <v>53</v>
      </c>
      <c r="K9" s="1" t="s">
        <v>614</v>
      </c>
      <c r="L9" s="1">
        <v>5</v>
      </c>
      <c r="M9" s="1">
        <v>5</v>
      </c>
      <c r="N9" s="1">
        <v>5</v>
      </c>
      <c r="O9" s="6">
        <v>2014</v>
      </c>
      <c r="P9" s="1" t="s">
        <v>541</v>
      </c>
      <c r="Q9" s="2" t="s">
        <v>540</v>
      </c>
      <c r="R9" s="8">
        <v>29.865753424657534</v>
      </c>
      <c r="S9" s="1">
        <v>2</v>
      </c>
      <c r="T9" s="6" t="s">
        <v>533</v>
      </c>
      <c r="U9" s="1">
        <v>2014</v>
      </c>
      <c r="V9" s="46" t="s">
        <v>614</v>
      </c>
      <c r="W9" s="1"/>
      <c r="X9" s="1"/>
      <c r="Y9" s="1"/>
      <c r="Z9" s="1"/>
      <c r="AA9" s="1"/>
      <c r="AB9" s="1"/>
      <c r="AC9" s="1"/>
      <c r="AD9" s="1"/>
      <c r="AE9" s="1"/>
      <c r="AF9" s="1"/>
      <c r="AG9" s="1"/>
      <c r="AH9" s="1">
        <v>1</v>
      </c>
      <c r="AI9" s="1"/>
      <c r="AJ9" s="1"/>
      <c r="AK9" s="1"/>
      <c r="AL9" s="1"/>
      <c r="AM9" s="1"/>
    </row>
    <row r="10" spans="1:39" x14ac:dyDescent="0.25">
      <c r="A10" s="2" t="s">
        <v>38</v>
      </c>
      <c r="B10" s="1" t="s">
        <v>84</v>
      </c>
      <c r="C10" s="1" t="s">
        <v>85</v>
      </c>
      <c r="D10" s="1" t="s">
        <v>31</v>
      </c>
      <c r="E10" s="1" t="s">
        <v>86</v>
      </c>
      <c r="F10" s="1" t="s">
        <v>63</v>
      </c>
      <c r="G10" s="1" t="s">
        <v>87</v>
      </c>
      <c r="H10" s="1" t="s">
        <v>51</v>
      </c>
      <c r="I10" s="1" t="s">
        <v>52</v>
      </c>
      <c r="J10" s="1" t="s">
        <v>53</v>
      </c>
      <c r="K10" s="1" t="s">
        <v>615</v>
      </c>
      <c r="L10" s="1">
        <v>7</v>
      </c>
      <c r="M10" s="1">
        <v>7</v>
      </c>
      <c r="N10" s="1">
        <v>7</v>
      </c>
      <c r="O10" s="6">
        <v>2014</v>
      </c>
      <c r="P10" s="1" t="s">
        <v>535</v>
      </c>
      <c r="Q10" s="2" t="s">
        <v>540</v>
      </c>
      <c r="R10" s="8">
        <v>70.317808219178076</v>
      </c>
      <c r="S10" s="1">
        <v>4</v>
      </c>
      <c r="T10" s="6" t="s">
        <v>533</v>
      </c>
      <c r="U10" s="1">
        <v>2014</v>
      </c>
      <c r="V10" s="46" t="s">
        <v>615</v>
      </c>
      <c r="W10" s="1"/>
      <c r="X10" s="1"/>
      <c r="Y10" s="1"/>
      <c r="Z10" s="1"/>
      <c r="AA10" s="1"/>
      <c r="AB10" s="1"/>
      <c r="AC10" s="1"/>
      <c r="AD10" s="1"/>
      <c r="AE10" s="1"/>
      <c r="AF10" s="1"/>
      <c r="AG10" s="1"/>
      <c r="AH10" s="1">
        <v>1</v>
      </c>
      <c r="AI10" s="1"/>
      <c r="AJ10" s="1"/>
      <c r="AK10" s="1"/>
      <c r="AL10" s="1"/>
      <c r="AM10" s="1"/>
    </row>
    <row r="11" spans="1:39" x14ac:dyDescent="0.25">
      <c r="A11" s="2" t="s">
        <v>38</v>
      </c>
      <c r="B11" s="1" t="s">
        <v>88</v>
      </c>
      <c r="C11" s="1" t="s">
        <v>89</v>
      </c>
      <c r="D11" s="1" t="s">
        <v>31</v>
      </c>
      <c r="E11" s="1" t="s">
        <v>90</v>
      </c>
      <c r="F11" s="1" t="s">
        <v>63</v>
      </c>
      <c r="G11" s="1" t="s">
        <v>32</v>
      </c>
      <c r="H11" s="1" t="s">
        <v>51</v>
      </c>
      <c r="I11" s="1" t="s">
        <v>52</v>
      </c>
      <c r="J11" s="1" t="s">
        <v>53</v>
      </c>
      <c r="K11" s="1" t="s">
        <v>616</v>
      </c>
      <c r="L11" s="1">
        <v>7</v>
      </c>
      <c r="M11" s="1">
        <v>7</v>
      </c>
      <c r="N11" s="1">
        <v>7</v>
      </c>
      <c r="O11" s="6">
        <v>2014</v>
      </c>
      <c r="P11" s="1" t="s">
        <v>541</v>
      </c>
      <c r="Q11" s="2" t="s">
        <v>540</v>
      </c>
      <c r="R11" s="8">
        <v>80.893150684931513</v>
      </c>
      <c r="S11" s="1">
        <v>5</v>
      </c>
      <c r="T11" s="6" t="s">
        <v>533</v>
      </c>
      <c r="U11" s="1">
        <v>2014</v>
      </c>
      <c r="V11" s="46" t="s">
        <v>616</v>
      </c>
      <c r="W11" s="1"/>
      <c r="X11" s="1"/>
      <c r="Y11" s="1"/>
      <c r="Z11" s="1"/>
      <c r="AA11" s="1"/>
      <c r="AB11" s="1"/>
      <c r="AC11" s="1"/>
      <c r="AD11" s="1"/>
      <c r="AE11" s="1"/>
      <c r="AF11" s="1"/>
      <c r="AG11" s="1"/>
      <c r="AH11" s="1">
        <v>1</v>
      </c>
      <c r="AI11" s="1"/>
      <c r="AJ11" s="1"/>
      <c r="AK11" s="1"/>
      <c r="AL11" s="1"/>
      <c r="AM11" s="1"/>
    </row>
    <row r="12" spans="1:39" x14ac:dyDescent="0.25">
      <c r="A12" s="2" t="s">
        <v>38</v>
      </c>
      <c r="B12" s="1" t="s">
        <v>92</v>
      </c>
      <c r="C12" s="1" t="s">
        <v>93</v>
      </c>
      <c r="D12" s="1" t="s">
        <v>31</v>
      </c>
      <c r="E12" s="1" t="s">
        <v>94</v>
      </c>
      <c r="F12" s="1" t="s">
        <v>95</v>
      </c>
      <c r="G12" s="1" t="s">
        <v>78</v>
      </c>
      <c r="H12" s="1" t="s">
        <v>51</v>
      </c>
      <c r="I12" s="1" t="s">
        <v>52</v>
      </c>
      <c r="J12" s="1" t="s">
        <v>53</v>
      </c>
      <c r="K12" s="1" t="s">
        <v>617</v>
      </c>
      <c r="L12" s="1">
        <v>12</v>
      </c>
      <c r="M12" s="1">
        <v>12</v>
      </c>
      <c r="N12" s="1">
        <v>6</v>
      </c>
      <c r="O12" s="6">
        <v>2014</v>
      </c>
      <c r="P12" s="1" t="s">
        <v>541</v>
      </c>
      <c r="Q12" s="2" t="s">
        <v>540</v>
      </c>
      <c r="R12" s="8">
        <v>22.909589041095892</v>
      </c>
      <c r="S12" s="1">
        <v>2</v>
      </c>
      <c r="T12" s="6" t="s">
        <v>533</v>
      </c>
      <c r="U12" s="1">
        <v>2014</v>
      </c>
      <c r="V12" s="46" t="s">
        <v>617</v>
      </c>
      <c r="W12" s="1"/>
      <c r="X12" s="1"/>
      <c r="Y12" s="1"/>
      <c r="Z12" s="1"/>
      <c r="AA12" s="1"/>
      <c r="AB12" s="1"/>
      <c r="AC12" s="1"/>
      <c r="AD12" s="1"/>
      <c r="AE12" s="1"/>
      <c r="AF12" s="1"/>
      <c r="AG12" s="1"/>
      <c r="AH12" s="1">
        <v>1</v>
      </c>
      <c r="AI12" s="1"/>
      <c r="AJ12" s="1"/>
      <c r="AK12" s="1"/>
      <c r="AL12" s="1"/>
      <c r="AM12" s="1"/>
    </row>
    <row r="13" spans="1:39" x14ac:dyDescent="0.25">
      <c r="A13" s="2" t="s">
        <v>38</v>
      </c>
      <c r="B13" s="1" t="s">
        <v>97</v>
      </c>
      <c r="C13" s="1" t="s">
        <v>98</v>
      </c>
      <c r="D13" s="1" t="s">
        <v>35</v>
      </c>
      <c r="E13" s="1" t="s">
        <v>99</v>
      </c>
      <c r="F13" s="1" t="s">
        <v>100</v>
      </c>
      <c r="G13" s="1" t="s">
        <v>45</v>
      </c>
      <c r="H13" s="1" t="s">
        <v>33</v>
      </c>
      <c r="I13" s="1" t="s">
        <v>52</v>
      </c>
      <c r="J13" s="1" t="s">
        <v>34</v>
      </c>
      <c r="K13" s="1" t="s">
        <v>607</v>
      </c>
      <c r="L13" s="1">
        <v>118</v>
      </c>
      <c r="M13" s="1">
        <v>118</v>
      </c>
      <c r="N13" s="1">
        <v>107</v>
      </c>
      <c r="O13" s="6">
        <v>2014</v>
      </c>
      <c r="P13" s="1" t="s">
        <v>535</v>
      </c>
      <c r="Q13" s="2" t="s">
        <v>540</v>
      </c>
      <c r="R13" s="8">
        <v>43.446575342465756</v>
      </c>
      <c r="S13" s="1">
        <v>3</v>
      </c>
      <c r="T13" s="6" t="s">
        <v>555</v>
      </c>
      <c r="U13" s="1">
        <v>2014</v>
      </c>
      <c r="V13" s="46" t="s">
        <v>607</v>
      </c>
      <c r="W13" s="1"/>
      <c r="X13" s="1"/>
      <c r="Y13" s="1"/>
      <c r="Z13" s="1"/>
      <c r="AA13" s="1"/>
      <c r="AB13" s="1"/>
      <c r="AC13" s="1"/>
      <c r="AD13" s="1"/>
      <c r="AE13" s="1"/>
      <c r="AF13" s="1"/>
      <c r="AG13" s="1"/>
      <c r="AH13" s="1">
        <v>1</v>
      </c>
      <c r="AI13" s="1"/>
      <c r="AJ13" s="1"/>
      <c r="AK13" s="1"/>
      <c r="AL13" s="1"/>
      <c r="AM13" s="1"/>
    </row>
    <row r="14" spans="1:39" x14ac:dyDescent="0.25">
      <c r="A14" s="2" t="s">
        <v>38</v>
      </c>
      <c r="B14" s="1" t="s">
        <v>101</v>
      </c>
      <c r="C14" s="1" t="s">
        <v>102</v>
      </c>
      <c r="D14" s="1" t="s">
        <v>31</v>
      </c>
      <c r="E14" s="1" t="s">
        <v>103</v>
      </c>
      <c r="F14" s="1" t="s">
        <v>104</v>
      </c>
      <c r="G14" s="1" t="s">
        <v>32</v>
      </c>
      <c r="H14" s="1" t="s">
        <v>51</v>
      </c>
      <c r="I14" s="1" t="s">
        <v>52</v>
      </c>
      <c r="J14" s="1" t="s">
        <v>53</v>
      </c>
      <c r="K14" s="1" t="s">
        <v>618</v>
      </c>
      <c r="L14" s="1">
        <v>23</v>
      </c>
      <c r="M14" s="1">
        <v>23</v>
      </c>
      <c r="N14" s="1">
        <v>23</v>
      </c>
      <c r="O14" s="6">
        <v>2014</v>
      </c>
      <c r="P14" s="1" t="s">
        <v>541</v>
      </c>
      <c r="Q14" s="2" t="s">
        <v>540</v>
      </c>
      <c r="R14" s="8">
        <v>73.057534246575344</v>
      </c>
      <c r="S14" s="1">
        <v>4</v>
      </c>
      <c r="T14" s="6" t="s">
        <v>533</v>
      </c>
      <c r="U14" s="1">
        <v>2014</v>
      </c>
      <c r="V14" s="46" t="s">
        <v>618</v>
      </c>
      <c r="W14" s="1"/>
      <c r="X14" s="1"/>
      <c r="Y14" s="1"/>
      <c r="Z14" s="1"/>
      <c r="AA14" s="1"/>
      <c r="AB14" s="1"/>
      <c r="AC14" s="1"/>
      <c r="AD14" s="1"/>
      <c r="AE14" s="1"/>
      <c r="AF14" s="1"/>
      <c r="AG14" s="1"/>
      <c r="AH14" s="1">
        <v>1</v>
      </c>
      <c r="AI14" s="1"/>
      <c r="AJ14" s="1"/>
      <c r="AK14" s="1"/>
      <c r="AL14" s="1"/>
      <c r="AM14" s="1"/>
    </row>
    <row r="15" spans="1:39" x14ac:dyDescent="0.25">
      <c r="A15" s="2" t="s">
        <v>38</v>
      </c>
      <c r="B15" s="1" t="s">
        <v>105</v>
      </c>
      <c r="C15" s="1" t="s">
        <v>106</v>
      </c>
      <c r="D15" s="1" t="s">
        <v>31</v>
      </c>
      <c r="E15" s="1" t="s">
        <v>107</v>
      </c>
      <c r="F15" s="1" t="s">
        <v>95</v>
      </c>
      <c r="G15" s="1" t="s">
        <v>32</v>
      </c>
      <c r="H15" s="1" t="s">
        <v>51</v>
      </c>
      <c r="I15" s="1" t="s">
        <v>52</v>
      </c>
      <c r="J15" s="1" t="s">
        <v>53</v>
      </c>
      <c r="K15" s="1" t="s">
        <v>619</v>
      </c>
      <c r="L15" s="1">
        <v>12</v>
      </c>
      <c r="M15" s="1">
        <v>12</v>
      </c>
      <c r="N15" s="1">
        <v>12</v>
      </c>
      <c r="O15" s="6">
        <v>2014</v>
      </c>
      <c r="P15" s="1" t="s">
        <v>541</v>
      </c>
      <c r="Q15" s="2" t="s">
        <v>540</v>
      </c>
      <c r="R15" s="8">
        <v>80.117808219178087</v>
      </c>
      <c r="S15" s="1">
        <v>5</v>
      </c>
      <c r="T15" s="6" t="s">
        <v>533</v>
      </c>
      <c r="U15" s="1">
        <v>2014</v>
      </c>
      <c r="V15" s="46" t="s">
        <v>619</v>
      </c>
      <c r="W15" s="1"/>
      <c r="X15" s="1"/>
      <c r="Y15" s="1"/>
      <c r="Z15" s="1"/>
      <c r="AA15" s="1"/>
      <c r="AB15" s="1"/>
      <c r="AC15" s="1"/>
      <c r="AD15" s="1"/>
      <c r="AE15" s="1"/>
      <c r="AF15" s="1"/>
      <c r="AG15" s="1"/>
      <c r="AH15" s="1">
        <v>1</v>
      </c>
      <c r="AI15" s="1"/>
      <c r="AJ15" s="1"/>
      <c r="AK15" s="1"/>
      <c r="AL15" s="1"/>
      <c r="AM15" s="1"/>
    </row>
    <row r="16" spans="1:39" x14ac:dyDescent="0.25">
      <c r="A16" s="2" t="s">
        <v>38</v>
      </c>
      <c r="B16" s="1" t="s">
        <v>108</v>
      </c>
      <c r="C16" s="1" t="s">
        <v>109</v>
      </c>
      <c r="D16" s="1" t="s">
        <v>31</v>
      </c>
      <c r="E16" s="1" t="s">
        <v>110</v>
      </c>
      <c r="F16" s="1" t="s">
        <v>111</v>
      </c>
      <c r="G16" s="1" t="s">
        <v>45</v>
      </c>
      <c r="H16" s="1" t="s">
        <v>51</v>
      </c>
      <c r="I16" s="1" t="s">
        <v>52</v>
      </c>
      <c r="J16" s="1" t="s">
        <v>53</v>
      </c>
      <c r="K16" s="1" t="s">
        <v>620</v>
      </c>
      <c r="L16" s="1">
        <v>14</v>
      </c>
      <c r="M16" s="1">
        <v>14</v>
      </c>
      <c r="N16" s="1">
        <v>14</v>
      </c>
      <c r="O16" s="6">
        <v>2014</v>
      </c>
      <c r="P16" s="1" t="s">
        <v>535</v>
      </c>
      <c r="Q16" s="2" t="s">
        <v>540</v>
      </c>
      <c r="R16" s="8">
        <v>28.06027397260274</v>
      </c>
      <c r="S16" s="1">
        <v>2</v>
      </c>
      <c r="T16" s="6" t="s">
        <v>533</v>
      </c>
      <c r="U16" s="1">
        <v>2014</v>
      </c>
      <c r="V16" s="46" t="s">
        <v>620</v>
      </c>
      <c r="W16" s="1"/>
      <c r="X16" s="1"/>
      <c r="Y16" s="1"/>
      <c r="Z16" s="1"/>
      <c r="AA16" s="1"/>
      <c r="AB16" s="1"/>
      <c r="AC16" s="1"/>
      <c r="AD16" s="1"/>
      <c r="AE16" s="1"/>
      <c r="AF16" s="1"/>
      <c r="AG16" s="1"/>
      <c r="AH16" s="1">
        <v>1</v>
      </c>
      <c r="AI16" s="1"/>
      <c r="AJ16" s="1"/>
      <c r="AK16" s="1"/>
      <c r="AL16" s="1"/>
      <c r="AM16" s="1"/>
    </row>
    <row r="17" spans="1:39" x14ac:dyDescent="0.25">
      <c r="A17" s="2" t="s">
        <v>38</v>
      </c>
      <c r="B17" s="1" t="s">
        <v>112</v>
      </c>
      <c r="C17" s="1" t="s">
        <v>113</v>
      </c>
      <c r="D17" s="1" t="s">
        <v>31</v>
      </c>
      <c r="E17" s="1" t="s">
        <v>114</v>
      </c>
      <c r="F17" s="1" t="s">
        <v>115</v>
      </c>
      <c r="G17" s="1" t="s">
        <v>45</v>
      </c>
      <c r="H17" s="1" t="s">
        <v>51</v>
      </c>
      <c r="I17" s="1" t="s">
        <v>52</v>
      </c>
      <c r="J17" s="1" t="s">
        <v>34</v>
      </c>
      <c r="K17" s="1" t="s">
        <v>625</v>
      </c>
      <c r="L17" s="1">
        <v>19</v>
      </c>
      <c r="M17" s="1">
        <v>19</v>
      </c>
      <c r="N17" s="1">
        <v>19</v>
      </c>
      <c r="O17" s="6">
        <v>2014</v>
      </c>
      <c r="P17" s="1" t="s">
        <v>777</v>
      </c>
      <c r="Q17" s="2" t="s">
        <v>532</v>
      </c>
      <c r="R17" s="8">
        <v>59.054794520547944</v>
      </c>
      <c r="S17" s="1">
        <v>3</v>
      </c>
      <c r="T17" s="6" t="s">
        <v>533</v>
      </c>
      <c r="U17" s="1">
        <v>2014</v>
      </c>
      <c r="V17" s="46" t="s">
        <v>625</v>
      </c>
      <c r="W17" s="1" t="s">
        <v>547</v>
      </c>
      <c r="X17" s="1" t="s">
        <v>535</v>
      </c>
      <c r="Y17" s="1" t="s">
        <v>536</v>
      </c>
      <c r="Z17" s="1" t="s">
        <v>568</v>
      </c>
      <c r="AA17" s="1" t="s">
        <v>781</v>
      </c>
      <c r="AB17" s="1" t="e">
        <f>VLOOKUP(AA17,#REF!,2,0)</f>
        <v>#REF!</v>
      </c>
      <c r="AC17" s="1" t="s">
        <v>780</v>
      </c>
      <c r="AD17" s="1"/>
      <c r="AE17" s="1"/>
      <c r="AF17" s="1"/>
      <c r="AG17" s="1"/>
      <c r="AH17" s="1">
        <v>1</v>
      </c>
      <c r="AI17" s="1"/>
      <c r="AJ17" s="1"/>
      <c r="AK17" s="1"/>
      <c r="AL17" s="1"/>
      <c r="AM17" s="1"/>
    </row>
    <row r="18" spans="1:39" x14ac:dyDescent="0.25">
      <c r="A18" s="2" t="s">
        <v>38</v>
      </c>
      <c r="B18" s="1" t="s">
        <v>116</v>
      </c>
      <c r="C18" s="1" t="s">
        <v>117</v>
      </c>
      <c r="D18" s="1" t="s">
        <v>35</v>
      </c>
      <c r="E18" s="1" t="s">
        <v>118</v>
      </c>
      <c r="F18" s="1" t="s">
        <v>44</v>
      </c>
      <c r="G18" s="1" t="s">
        <v>45</v>
      </c>
      <c r="H18" s="1" t="s">
        <v>51</v>
      </c>
      <c r="I18" s="1" t="s">
        <v>52</v>
      </c>
      <c r="J18" s="1" t="s">
        <v>53</v>
      </c>
      <c r="K18" s="1" t="s">
        <v>624</v>
      </c>
      <c r="L18" s="1">
        <v>16</v>
      </c>
      <c r="M18" s="1">
        <v>16</v>
      </c>
      <c r="N18" s="1">
        <v>16</v>
      </c>
      <c r="O18" s="6">
        <v>2014</v>
      </c>
      <c r="P18" s="1" t="s">
        <v>535</v>
      </c>
      <c r="Q18" s="2" t="s">
        <v>540</v>
      </c>
      <c r="R18" s="8">
        <v>29.553424657534247</v>
      </c>
      <c r="S18" s="1">
        <v>2</v>
      </c>
      <c r="T18" s="6" t="s">
        <v>555</v>
      </c>
      <c r="U18" s="1">
        <v>2014</v>
      </c>
      <c r="V18" s="46" t="s">
        <v>624</v>
      </c>
      <c r="W18" s="1"/>
      <c r="X18" s="1"/>
      <c r="Y18" s="1"/>
      <c r="Z18" s="1"/>
      <c r="AA18" s="1"/>
      <c r="AB18" s="1"/>
      <c r="AC18" s="1"/>
      <c r="AD18" s="1"/>
      <c r="AE18" s="1"/>
      <c r="AF18" s="1"/>
      <c r="AG18" s="1"/>
      <c r="AH18" s="1">
        <v>1</v>
      </c>
      <c r="AI18" s="1"/>
      <c r="AJ18" s="1"/>
      <c r="AK18" s="1"/>
      <c r="AL18" s="1"/>
      <c r="AM18" s="1"/>
    </row>
    <row r="19" spans="1:39" ht="30.5" x14ac:dyDescent="0.25">
      <c r="A19" s="2" t="s">
        <v>38</v>
      </c>
      <c r="B19" s="1" t="s">
        <v>119</v>
      </c>
      <c r="C19" s="1" t="s">
        <v>120</v>
      </c>
      <c r="D19" s="1" t="s">
        <v>31</v>
      </c>
      <c r="E19" s="1" t="s">
        <v>121</v>
      </c>
      <c r="F19" s="1" t="s">
        <v>122</v>
      </c>
      <c r="G19" s="1" t="s">
        <v>45</v>
      </c>
      <c r="H19" s="1" t="s">
        <v>33</v>
      </c>
      <c r="I19" s="1" t="s">
        <v>52</v>
      </c>
      <c r="J19" s="1" t="s">
        <v>34</v>
      </c>
      <c r="K19" s="1" t="s">
        <v>627</v>
      </c>
      <c r="L19" s="1">
        <v>140</v>
      </c>
      <c r="M19" s="1">
        <v>140</v>
      </c>
      <c r="N19" s="1">
        <v>140</v>
      </c>
      <c r="O19" s="6">
        <v>2015</v>
      </c>
      <c r="P19" s="1" t="s">
        <v>777</v>
      </c>
      <c r="Q19" s="2" t="s">
        <v>532</v>
      </c>
      <c r="R19" s="8">
        <v>88.780821917808225</v>
      </c>
      <c r="S19" s="1">
        <v>5</v>
      </c>
      <c r="T19" s="6" t="s">
        <v>533</v>
      </c>
      <c r="U19" s="1">
        <v>2015</v>
      </c>
      <c r="V19" s="46" t="s">
        <v>627</v>
      </c>
      <c r="W19" s="1" t="s">
        <v>547</v>
      </c>
      <c r="X19" s="1" t="s">
        <v>535</v>
      </c>
      <c r="Y19" s="1" t="s">
        <v>548</v>
      </c>
      <c r="Z19" s="1" t="s">
        <v>537</v>
      </c>
      <c r="AA19" s="1" t="s">
        <v>550</v>
      </c>
      <c r="AB19" s="1" t="e">
        <f>VLOOKUP(AA19,#REF!,2,0)</f>
        <v>#REF!</v>
      </c>
      <c r="AC19" s="3" t="s">
        <v>782</v>
      </c>
      <c r="AD19" s="1"/>
      <c r="AE19" s="1"/>
      <c r="AF19" s="1"/>
      <c r="AG19" s="1"/>
      <c r="AH19" s="1">
        <v>1</v>
      </c>
      <c r="AI19" s="1"/>
      <c r="AJ19" s="1"/>
      <c r="AK19" s="1"/>
      <c r="AL19" s="1"/>
      <c r="AM19" s="1"/>
    </row>
    <row r="20" spans="1:39" x14ac:dyDescent="0.25">
      <c r="A20" s="2" t="s">
        <v>38</v>
      </c>
      <c r="B20" s="1" t="s">
        <v>123</v>
      </c>
      <c r="C20" s="1" t="s">
        <v>124</v>
      </c>
      <c r="D20" s="1" t="s">
        <v>35</v>
      </c>
      <c r="E20" s="1" t="s">
        <v>99</v>
      </c>
      <c r="F20" s="1" t="s">
        <v>104</v>
      </c>
      <c r="G20" s="1" t="s">
        <v>87</v>
      </c>
      <c r="H20" s="1" t="s">
        <v>51</v>
      </c>
      <c r="I20" s="1" t="s">
        <v>52</v>
      </c>
      <c r="J20" s="1" t="s">
        <v>53</v>
      </c>
      <c r="K20" s="1" t="s">
        <v>621</v>
      </c>
      <c r="L20" s="1">
        <v>23</v>
      </c>
      <c r="M20" s="1">
        <v>23</v>
      </c>
      <c r="N20" s="1">
        <v>23</v>
      </c>
      <c r="O20" s="6">
        <v>2014</v>
      </c>
      <c r="P20" s="1" t="s">
        <v>535</v>
      </c>
      <c r="Q20" s="2" t="s">
        <v>540</v>
      </c>
      <c r="R20" s="8">
        <v>73.969863013698628</v>
      </c>
      <c r="S20" s="1">
        <v>4</v>
      </c>
      <c r="T20" s="6" t="s">
        <v>555</v>
      </c>
      <c r="U20" s="1">
        <v>2014</v>
      </c>
      <c r="V20" s="46" t="s">
        <v>621</v>
      </c>
      <c r="W20" s="1"/>
      <c r="X20" s="1"/>
      <c r="Y20" s="1"/>
      <c r="Z20" s="1"/>
      <c r="AA20" s="1"/>
      <c r="AB20" s="1"/>
      <c r="AC20" s="1"/>
      <c r="AD20" s="1"/>
      <c r="AE20" s="1"/>
      <c r="AF20" s="1"/>
      <c r="AG20" s="1"/>
      <c r="AH20" s="1">
        <v>1</v>
      </c>
      <c r="AI20" s="1"/>
      <c r="AJ20" s="1"/>
      <c r="AK20" s="1"/>
      <c r="AL20" s="1"/>
      <c r="AM20" s="1"/>
    </row>
    <row r="21" spans="1:39" x14ac:dyDescent="0.25">
      <c r="A21" s="2" t="s">
        <v>38</v>
      </c>
      <c r="B21" s="1" t="s">
        <v>125</v>
      </c>
      <c r="C21" s="1" t="s">
        <v>126</v>
      </c>
      <c r="D21" s="1" t="s">
        <v>35</v>
      </c>
      <c r="E21" s="1" t="s">
        <v>99</v>
      </c>
      <c r="F21" s="1" t="s">
        <v>127</v>
      </c>
      <c r="G21" s="1" t="s">
        <v>32</v>
      </c>
      <c r="H21" s="1" t="s">
        <v>51</v>
      </c>
      <c r="I21" s="1" t="s">
        <v>52</v>
      </c>
      <c r="J21" s="1" t="s">
        <v>53</v>
      </c>
      <c r="K21" s="1" t="s">
        <v>622</v>
      </c>
      <c r="L21" s="1">
        <v>106</v>
      </c>
      <c r="M21" s="1">
        <v>106</v>
      </c>
      <c r="N21" s="1">
        <v>106</v>
      </c>
      <c r="O21" s="6">
        <v>2014</v>
      </c>
      <c r="P21" s="1" t="s">
        <v>541</v>
      </c>
      <c r="Q21" s="2" t="s">
        <v>540</v>
      </c>
      <c r="R21" s="8">
        <v>66.07123287671233</v>
      </c>
      <c r="S21" s="1">
        <v>4</v>
      </c>
      <c r="T21" s="6" t="s">
        <v>555</v>
      </c>
      <c r="U21" s="1">
        <v>2014</v>
      </c>
      <c r="V21" s="46" t="s">
        <v>622</v>
      </c>
      <c r="W21" s="1"/>
      <c r="X21" s="1"/>
      <c r="Y21" s="1"/>
      <c r="Z21" s="1"/>
      <c r="AA21" s="1"/>
      <c r="AB21" s="1"/>
      <c r="AC21" s="1"/>
      <c r="AD21" s="1"/>
      <c r="AE21" s="1"/>
      <c r="AF21" s="1"/>
      <c r="AG21" s="1"/>
      <c r="AH21" s="1">
        <v>1</v>
      </c>
      <c r="AI21" s="1"/>
      <c r="AJ21" s="1"/>
      <c r="AK21" s="1"/>
      <c r="AL21" s="1"/>
      <c r="AM21" s="1"/>
    </row>
    <row r="22" spans="1:39" x14ac:dyDescent="0.25">
      <c r="A22" s="2" t="s">
        <v>38</v>
      </c>
      <c r="B22" s="1" t="s">
        <v>130</v>
      </c>
      <c r="C22" s="1" t="s">
        <v>131</v>
      </c>
      <c r="D22" s="1" t="s">
        <v>31</v>
      </c>
      <c r="E22" s="1" t="s">
        <v>132</v>
      </c>
      <c r="F22" s="1" t="s">
        <v>133</v>
      </c>
      <c r="G22" s="1" t="s">
        <v>36</v>
      </c>
      <c r="H22" s="1" t="s">
        <v>51</v>
      </c>
      <c r="I22" s="1" t="s">
        <v>52</v>
      </c>
      <c r="J22" s="1" t="s">
        <v>53</v>
      </c>
      <c r="K22" s="1" t="s">
        <v>628</v>
      </c>
      <c r="L22" s="1">
        <v>49</v>
      </c>
      <c r="M22" s="1">
        <v>49</v>
      </c>
      <c r="N22" s="1">
        <v>49</v>
      </c>
      <c r="O22" s="6">
        <v>2015</v>
      </c>
      <c r="P22" s="1" t="s">
        <v>777</v>
      </c>
      <c r="Q22" s="2" t="s">
        <v>532</v>
      </c>
      <c r="R22" s="8">
        <v>58.706849315068496</v>
      </c>
      <c r="S22" s="1">
        <v>3</v>
      </c>
      <c r="T22" s="6" t="s">
        <v>533</v>
      </c>
      <c r="U22" s="1">
        <v>2015</v>
      </c>
      <c r="V22" s="46" t="s">
        <v>628</v>
      </c>
      <c r="W22" s="1" t="s">
        <v>547</v>
      </c>
      <c r="X22" s="1" t="s">
        <v>541</v>
      </c>
      <c r="Y22" s="1" t="s">
        <v>558</v>
      </c>
      <c r="Z22" s="1" t="s">
        <v>558</v>
      </c>
      <c r="AA22" s="18" t="s">
        <v>566</v>
      </c>
      <c r="AB22" s="1" t="e">
        <f>VLOOKUP(AA22,#REF!,2,0)</f>
        <v>#REF!</v>
      </c>
      <c r="AC22" s="1" t="s">
        <v>783</v>
      </c>
      <c r="AD22" s="1"/>
      <c r="AE22" s="1"/>
      <c r="AF22" s="1"/>
      <c r="AG22" s="1"/>
      <c r="AH22" s="1">
        <v>1</v>
      </c>
      <c r="AI22" s="1"/>
      <c r="AJ22" s="1"/>
      <c r="AK22" s="1"/>
      <c r="AL22" s="1"/>
      <c r="AM22" s="1"/>
    </row>
    <row r="23" spans="1:39" x14ac:dyDescent="0.25">
      <c r="A23" s="2" t="s">
        <v>38</v>
      </c>
      <c r="B23" s="1" t="s">
        <v>135</v>
      </c>
      <c r="C23" s="1" t="s">
        <v>136</v>
      </c>
      <c r="D23" s="1" t="s">
        <v>35</v>
      </c>
      <c r="E23" s="1" t="s">
        <v>134</v>
      </c>
      <c r="F23" s="1" t="s">
        <v>104</v>
      </c>
      <c r="G23" s="1" t="s">
        <v>87</v>
      </c>
      <c r="H23" s="1" t="s">
        <v>51</v>
      </c>
      <c r="I23" s="1" t="s">
        <v>52</v>
      </c>
      <c r="J23" s="1" t="s">
        <v>53</v>
      </c>
      <c r="K23" s="1" t="s">
        <v>623</v>
      </c>
      <c r="L23" s="1">
        <v>23</v>
      </c>
      <c r="M23" s="1">
        <v>23</v>
      </c>
      <c r="N23" s="1">
        <v>17</v>
      </c>
      <c r="O23" s="6">
        <v>2014</v>
      </c>
      <c r="P23" s="1" t="s">
        <v>535</v>
      </c>
      <c r="Q23" s="2" t="s">
        <v>540</v>
      </c>
      <c r="R23" s="8">
        <v>25.832876712328765</v>
      </c>
      <c r="S23" s="1">
        <v>2</v>
      </c>
      <c r="T23" s="6" t="s">
        <v>555</v>
      </c>
      <c r="U23" s="1">
        <v>2014</v>
      </c>
      <c r="V23" s="46" t="s">
        <v>623</v>
      </c>
      <c r="W23" s="1"/>
      <c r="X23" s="1"/>
      <c r="Y23" s="1"/>
      <c r="Z23" s="1"/>
      <c r="AA23" s="1"/>
      <c r="AB23" s="1"/>
      <c r="AC23" s="1"/>
      <c r="AD23" s="1"/>
      <c r="AE23" s="1"/>
      <c r="AF23" s="1"/>
      <c r="AG23" s="1"/>
      <c r="AH23" s="1">
        <v>1</v>
      </c>
      <c r="AI23" s="1"/>
      <c r="AJ23" s="1"/>
      <c r="AK23" s="1"/>
      <c r="AL23" s="1"/>
      <c r="AM23" s="1"/>
    </row>
    <row r="24" spans="1:39" ht="20.5" x14ac:dyDescent="0.25">
      <c r="A24" s="2" t="s">
        <v>38</v>
      </c>
      <c r="B24" s="1" t="s">
        <v>137</v>
      </c>
      <c r="C24" s="1" t="s">
        <v>138</v>
      </c>
      <c r="D24" s="1" t="s">
        <v>31</v>
      </c>
      <c r="E24" s="1" t="s">
        <v>121</v>
      </c>
      <c r="F24" s="1" t="s">
        <v>139</v>
      </c>
      <c r="G24" s="1" t="s">
        <v>32</v>
      </c>
      <c r="H24" s="1" t="s">
        <v>33</v>
      </c>
      <c r="I24" s="1" t="s">
        <v>52</v>
      </c>
      <c r="J24" s="1" t="s">
        <v>34</v>
      </c>
      <c r="K24" s="1" t="s">
        <v>629</v>
      </c>
      <c r="L24" s="1">
        <v>115</v>
      </c>
      <c r="M24" s="1">
        <v>115</v>
      </c>
      <c r="N24" s="1">
        <v>115</v>
      </c>
      <c r="O24" s="6">
        <v>2015</v>
      </c>
      <c r="P24" s="1" t="s">
        <v>777</v>
      </c>
      <c r="Q24" s="2" t="s">
        <v>532</v>
      </c>
      <c r="R24" s="8">
        <v>61.109589041095887</v>
      </c>
      <c r="S24" s="1">
        <v>4</v>
      </c>
      <c r="T24" s="6" t="s">
        <v>533</v>
      </c>
      <c r="U24" s="1">
        <v>2015</v>
      </c>
      <c r="V24" s="46" t="s">
        <v>629</v>
      </c>
      <c r="W24" s="1" t="s">
        <v>534</v>
      </c>
      <c r="X24" s="1" t="s">
        <v>541</v>
      </c>
      <c r="Y24" s="1" t="s">
        <v>548</v>
      </c>
      <c r="Z24" s="1" t="s">
        <v>557</v>
      </c>
      <c r="AA24" s="2" t="s">
        <v>596</v>
      </c>
      <c r="AB24" s="2" t="s">
        <v>539</v>
      </c>
      <c r="AC24" s="3" t="s">
        <v>784</v>
      </c>
      <c r="AD24" s="1"/>
      <c r="AE24" s="1"/>
      <c r="AF24" s="1"/>
      <c r="AG24" s="1"/>
      <c r="AH24" s="1">
        <v>1</v>
      </c>
      <c r="AI24" s="1"/>
      <c r="AJ24" s="1"/>
      <c r="AK24" s="1"/>
      <c r="AL24" s="1" t="s">
        <v>785</v>
      </c>
      <c r="AM24" s="1"/>
    </row>
    <row r="25" spans="1:39" ht="30.5" x14ac:dyDescent="0.25">
      <c r="A25" s="2" t="s">
        <v>38</v>
      </c>
      <c r="B25" s="1" t="s">
        <v>140</v>
      </c>
      <c r="C25" s="1" t="s">
        <v>141</v>
      </c>
      <c r="D25" s="1" t="s">
        <v>35</v>
      </c>
      <c r="E25" s="1" t="s">
        <v>132</v>
      </c>
      <c r="F25" s="1" t="s">
        <v>142</v>
      </c>
      <c r="G25" s="1" t="s">
        <v>32</v>
      </c>
      <c r="H25" s="1" t="s">
        <v>51</v>
      </c>
      <c r="I25" s="1" t="s">
        <v>52</v>
      </c>
      <c r="J25" s="1" t="s">
        <v>53</v>
      </c>
      <c r="K25" s="1" t="s">
        <v>630</v>
      </c>
      <c r="L25" s="1">
        <v>78</v>
      </c>
      <c r="M25" s="1">
        <v>78</v>
      </c>
      <c r="N25" s="1">
        <v>78</v>
      </c>
      <c r="O25" s="6">
        <v>2015</v>
      </c>
      <c r="P25" s="1" t="s">
        <v>777</v>
      </c>
      <c r="Q25" s="2" t="s">
        <v>532</v>
      </c>
      <c r="R25" s="8">
        <v>45.917808219178085</v>
      </c>
      <c r="S25" s="1">
        <v>3</v>
      </c>
      <c r="T25" s="6" t="s">
        <v>555</v>
      </c>
      <c r="U25" s="1">
        <v>2015</v>
      </c>
      <c r="V25" s="46" t="s">
        <v>630</v>
      </c>
      <c r="W25" s="1" t="s">
        <v>534</v>
      </c>
      <c r="X25" s="1" t="s">
        <v>535</v>
      </c>
      <c r="Y25" s="1" t="s">
        <v>548</v>
      </c>
      <c r="Z25" s="1" t="s">
        <v>564</v>
      </c>
      <c r="AA25" s="1" t="s">
        <v>787</v>
      </c>
      <c r="AB25" s="1" t="e">
        <f>VLOOKUP(AA25,#REF!,2,0)</f>
        <v>#REF!</v>
      </c>
      <c r="AC25" s="3" t="s">
        <v>786</v>
      </c>
      <c r="AD25" s="1"/>
      <c r="AE25" s="1"/>
      <c r="AF25" s="1"/>
      <c r="AG25" s="1"/>
      <c r="AH25" s="1">
        <v>1</v>
      </c>
      <c r="AI25" s="1"/>
      <c r="AJ25" s="1"/>
      <c r="AK25" s="1"/>
      <c r="AL25" s="1"/>
      <c r="AM25" s="1"/>
    </row>
    <row r="26" spans="1:39" x14ac:dyDescent="0.25">
      <c r="A26" s="2" t="s">
        <v>38</v>
      </c>
      <c r="B26" s="1" t="s">
        <v>143</v>
      </c>
      <c r="C26" s="1" t="s">
        <v>144</v>
      </c>
      <c r="D26" s="1" t="s">
        <v>35</v>
      </c>
      <c r="E26" s="1" t="s">
        <v>145</v>
      </c>
      <c r="F26" s="1" t="s">
        <v>146</v>
      </c>
      <c r="G26" s="1" t="s">
        <v>45</v>
      </c>
      <c r="H26" s="1" t="s">
        <v>51</v>
      </c>
      <c r="I26" s="1" t="s">
        <v>52</v>
      </c>
      <c r="J26" s="1" t="s">
        <v>53</v>
      </c>
      <c r="K26" s="1" t="s">
        <v>631</v>
      </c>
      <c r="L26" s="1">
        <v>69</v>
      </c>
      <c r="M26" s="1">
        <v>69</v>
      </c>
      <c r="N26" s="1">
        <v>69</v>
      </c>
      <c r="O26" s="6">
        <v>2015</v>
      </c>
      <c r="P26" s="1" t="s">
        <v>777</v>
      </c>
      <c r="Q26" s="2" t="s">
        <v>532</v>
      </c>
      <c r="R26" s="8">
        <v>19.964383561643835</v>
      </c>
      <c r="S26" s="1">
        <v>1</v>
      </c>
      <c r="T26" s="6" t="s">
        <v>555</v>
      </c>
      <c r="U26" s="1">
        <v>2015</v>
      </c>
      <c r="V26" s="46" t="s">
        <v>631</v>
      </c>
      <c r="W26" s="1" t="s">
        <v>534</v>
      </c>
      <c r="X26" s="1" t="s">
        <v>535</v>
      </c>
      <c r="Y26" s="1" t="s">
        <v>548</v>
      </c>
      <c r="Z26" s="1" t="s">
        <v>586</v>
      </c>
      <c r="AA26" s="1" t="s">
        <v>772</v>
      </c>
      <c r="AB26" s="1" t="e">
        <f>VLOOKUP(AA26,#REF!,2,0)</f>
        <v>#REF!</v>
      </c>
      <c r="AC26" s="1" t="s">
        <v>788</v>
      </c>
      <c r="AD26" s="1"/>
      <c r="AE26" s="1"/>
      <c r="AF26" s="1"/>
      <c r="AG26" s="1"/>
      <c r="AH26" s="1">
        <v>1</v>
      </c>
      <c r="AI26" s="1"/>
      <c r="AJ26" s="1"/>
      <c r="AK26" s="1"/>
      <c r="AL26" s="1"/>
      <c r="AM26" s="1"/>
    </row>
    <row r="27" spans="1:39" x14ac:dyDescent="0.25">
      <c r="A27" s="2" t="s">
        <v>38</v>
      </c>
      <c r="B27" s="1" t="s">
        <v>147</v>
      </c>
      <c r="C27" s="1" t="s">
        <v>148</v>
      </c>
      <c r="D27" s="1" t="s">
        <v>35</v>
      </c>
      <c r="E27" s="1" t="s">
        <v>39</v>
      </c>
      <c r="F27" s="1" t="s">
        <v>69</v>
      </c>
      <c r="G27" s="1" t="s">
        <v>45</v>
      </c>
      <c r="H27" s="1" t="s">
        <v>51</v>
      </c>
      <c r="I27" s="1" t="s">
        <v>52</v>
      </c>
      <c r="J27" s="1" t="s">
        <v>34</v>
      </c>
      <c r="K27" s="1" t="s">
        <v>632</v>
      </c>
      <c r="L27" s="1">
        <v>64</v>
      </c>
      <c r="M27" s="1">
        <v>64</v>
      </c>
      <c r="N27" s="1">
        <v>64</v>
      </c>
      <c r="O27" s="6">
        <v>2015</v>
      </c>
      <c r="P27" s="1" t="s">
        <v>777</v>
      </c>
      <c r="Q27" s="2" t="s">
        <v>532</v>
      </c>
      <c r="R27" s="8">
        <v>55.726027397260275</v>
      </c>
      <c r="S27" s="1">
        <v>3</v>
      </c>
      <c r="T27" s="6" t="s">
        <v>555</v>
      </c>
      <c r="U27" s="1">
        <v>2015</v>
      </c>
      <c r="V27" s="46" t="s">
        <v>632</v>
      </c>
      <c r="W27" s="1" t="s">
        <v>534</v>
      </c>
      <c r="X27" s="1" t="s">
        <v>535</v>
      </c>
      <c r="Y27" s="1" t="s">
        <v>560</v>
      </c>
      <c r="Z27" s="1" t="s">
        <v>537</v>
      </c>
      <c r="AA27" s="1" t="s">
        <v>790</v>
      </c>
      <c r="AB27" s="1" t="e">
        <f>VLOOKUP(AA27,#REF!,2,0)</f>
        <v>#REF!</v>
      </c>
      <c r="AC27" s="1" t="s">
        <v>789</v>
      </c>
      <c r="AD27" s="1"/>
      <c r="AE27" s="1"/>
      <c r="AF27" s="1"/>
      <c r="AG27" s="1"/>
      <c r="AH27" s="1">
        <v>1</v>
      </c>
      <c r="AI27" s="1"/>
      <c r="AJ27" s="1"/>
      <c r="AK27" s="1"/>
      <c r="AL27" s="1"/>
      <c r="AM27" s="1"/>
    </row>
    <row r="28" spans="1:39" x14ac:dyDescent="0.25">
      <c r="A28" s="2" t="s">
        <v>38</v>
      </c>
      <c r="B28" s="1" t="s">
        <v>149</v>
      </c>
      <c r="C28" s="1" t="s">
        <v>150</v>
      </c>
      <c r="D28" s="1" t="s">
        <v>35</v>
      </c>
      <c r="E28" s="1" t="s">
        <v>44</v>
      </c>
      <c r="F28" s="1" t="s">
        <v>142</v>
      </c>
      <c r="G28" s="1" t="s">
        <v>45</v>
      </c>
      <c r="H28" s="1" t="s">
        <v>51</v>
      </c>
      <c r="I28" s="1" t="s">
        <v>52</v>
      </c>
      <c r="J28" s="1" t="s">
        <v>53</v>
      </c>
      <c r="K28" s="1" t="s">
        <v>633</v>
      </c>
      <c r="L28" s="1">
        <v>68</v>
      </c>
      <c r="M28" s="1">
        <v>68</v>
      </c>
      <c r="N28" s="1">
        <v>68</v>
      </c>
      <c r="O28" s="6">
        <v>2015</v>
      </c>
      <c r="P28" s="1" t="s">
        <v>777</v>
      </c>
      <c r="Q28" s="2" t="s">
        <v>532</v>
      </c>
      <c r="R28" s="8">
        <v>50.57260273972603</v>
      </c>
      <c r="S28" s="1">
        <v>3</v>
      </c>
      <c r="T28" s="6" t="s">
        <v>555</v>
      </c>
      <c r="U28" s="1">
        <v>2015</v>
      </c>
      <c r="V28" s="46" t="s">
        <v>633</v>
      </c>
      <c r="W28" s="1" t="s">
        <v>547</v>
      </c>
      <c r="X28" s="1" t="s">
        <v>535</v>
      </c>
      <c r="Y28" s="1" t="s">
        <v>542</v>
      </c>
      <c r="Z28" s="1" t="s">
        <v>564</v>
      </c>
      <c r="AA28" s="20" t="s">
        <v>808</v>
      </c>
      <c r="AB28" s="1" t="e">
        <f>VLOOKUP(AA28,#REF!,2,0)</f>
        <v>#REF!</v>
      </c>
      <c r="AC28" s="1" t="s">
        <v>791</v>
      </c>
      <c r="AD28" s="1" t="s">
        <v>792</v>
      </c>
      <c r="AE28" s="1"/>
      <c r="AF28" s="1"/>
      <c r="AG28" s="1"/>
      <c r="AH28" s="1">
        <v>1</v>
      </c>
      <c r="AI28" s="1"/>
      <c r="AJ28" s="1"/>
      <c r="AK28" s="1"/>
      <c r="AL28" s="1"/>
      <c r="AM28" s="1"/>
    </row>
    <row r="29" spans="1:39" x14ac:dyDescent="0.25">
      <c r="A29" s="2" t="s">
        <v>38</v>
      </c>
      <c r="B29" s="1" t="s">
        <v>151</v>
      </c>
      <c r="C29" s="1" t="s">
        <v>152</v>
      </c>
      <c r="D29" s="1" t="s">
        <v>35</v>
      </c>
      <c r="E29" s="1" t="s">
        <v>153</v>
      </c>
      <c r="F29" s="1" t="s">
        <v>146</v>
      </c>
      <c r="G29" s="1" t="s">
        <v>32</v>
      </c>
      <c r="H29" s="1" t="s">
        <v>51</v>
      </c>
      <c r="I29" s="1" t="s">
        <v>52</v>
      </c>
      <c r="J29" s="1" t="s">
        <v>53</v>
      </c>
      <c r="K29" s="1" t="s">
        <v>634</v>
      </c>
      <c r="L29" s="1">
        <v>41</v>
      </c>
      <c r="M29" s="1">
        <v>41</v>
      </c>
      <c r="N29" s="1">
        <v>41</v>
      </c>
      <c r="O29" s="6">
        <v>2015</v>
      </c>
      <c r="P29" s="1" t="s">
        <v>777</v>
      </c>
      <c r="Q29" s="2" t="s">
        <v>532</v>
      </c>
      <c r="R29" s="8">
        <v>70.476712328767121</v>
      </c>
      <c r="S29" s="1">
        <v>4</v>
      </c>
      <c r="T29" s="6" t="s">
        <v>555</v>
      </c>
      <c r="U29" s="1">
        <v>2015</v>
      </c>
      <c r="V29" s="46" t="s">
        <v>634</v>
      </c>
      <c r="W29" s="2" t="s">
        <v>547</v>
      </c>
      <c r="X29" s="2" t="s">
        <v>535</v>
      </c>
      <c r="Y29" s="2" t="s">
        <v>548</v>
      </c>
      <c r="Z29" s="2" t="s">
        <v>543</v>
      </c>
      <c r="AA29" s="1" t="s">
        <v>806</v>
      </c>
      <c r="AB29" s="1" t="e">
        <f>VLOOKUP(AA29,#REF!,2,0)</f>
        <v>#REF!</v>
      </c>
      <c r="AC29" s="2" t="s">
        <v>805</v>
      </c>
      <c r="AD29" s="1"/>
      <c r="AE29" s="1"/>
      <c r="AF29" s="1"/>
      <c r="AG29" s="1"/>
      <c r="AH29" s="1">
        <v>1</v>
      </c>
      <c r="AI29" s="1"/>
      <c r="AJ29" s="1"/>
      <c r="AK29" s="1"/>
      <c r="AL29" s="1"/>
      <c r="AM29" s="1"/>
    </row>
    <row r="30" spans="1:39" x14ac:dyDescent="0.25">
      <c r="A30" s="2" t="s">
        <v>38</v>
      </c>
      <c r="B30" s="1" t="s">
        <v>154</v>
      </c>
      <c r="C30" s="1" t="s">
        <v>155</v>
      </c>
      <c r="D30" s="1" t="s">
        <v>31</v>
      </c>
      <c r="E30" s="1" t="s">
        <v>95</v>
      </c>
      <c r="F30" s="1" t="s">
        <v>40</v>
      </c>
      <c r="G30" s="1" t="s">
        <v>32</v>
      </c>
      <c r="H30" s="1" t="s">
        <v>51</v>
      </c>
      <c r="I30" s="1" t="s">
        <v>156</v>
      </c>
      <c r="J30" s="1" t="s">
        <v>34</v>
      </c>
      <c r="K30" s="1" t="s">
        <v>635</v>
      </c>
      <c r="L30" s="1">
        <v>74</v>
      </c>
      <c r="M30" s="1">
        <v>74</v>
      </c>
      <c r="N30" s="1">
        <v>74</v>
      </c>
      <c r="O30" s="6">
        <v>2015</v>
      </c>
      <c r="P30" s="1" t="s">
        <v>777</v>
      </c>
      <c r="Q30" s="2" t="s">
        <v>532</v>
      </c>
      <c r="R30" s="8">
        <v>29.567123287671233</v>
      </c>
      <c r="S30" s="1">
        <v>2</v>
      </c>
      <c r="T30" s="6" t="s">
        <v>533</v>
      </c>
      <c r="U30" s="1">
        <v>2015</v>
      </c>
      <c r="V30" s="46" t="s">
        <v>635</v>
      </c>
      <c r="W30" s="2" t="s">
        <v>534</v>
      </c>
      <c r="X30" s="2" t="s">
        <v>541</v>
      </c>
      <c r="Y30" s="2" t="s">
        <v>810</v>
      </c>
      <c r="Z30" s="2" t="s">
        <v>557</v>
      </c>
      <c r="AA30" s="1" t="s">
        <v>811</v>
      </c>
      <c r="AB30" s="1" t="e">
        <f>VLOOKUP(AA30,#REF!,2,0)</f>
        <v>#REF!</v>
      </c>
      <c r="AC30" s="2" t="s">
        <v>809</v>
      </c>
      <c r="AD30" s="1"/>
      <c r="AE30" s="1"/>
      <c r="AF30" s="1"/>
      <c r="AG30" s="1"/>
      <c r="AH30" s="1">
        <v>1</v>
      </c>
      <c r="AI30" s="1"/>
      <c r="AJ30" s="1"/>
      <c r="AK30" s="1"/>
      <c r="AL30" s="1"/>
      <c r="AM30" s="1"/>
    </row>
    <row r="31" spans="1:39" x14ac:dyDescent="0.25">
      <c r="A31" s="2" t="s">
        <v>38</v>
      </c>
      <c r="B31" s="1" t="s">
        <v>161</v>
      </c>
      <c r="C31" s="1" t="s">
        <v>162</v>
      </c>
      <c r="D31" s="1" t="s">
        <v>35</v>
      </c>
      <c r="E31" s="1" t="s">
        <v>163</v>
      </c>
      <c r="F31" s="1" t="s">
        <v>142</v>
      </c>
      <c r="G31" s="1" t="s">
        <v>32</v>
      </c>
      <c r="H31" s="1" t="s">
        <v>51</v>
      </c>
      <c r="I31" s="1" t="s">
        <v>52</v>
      </c>
      <c r="J31" s="1" t="s">
        <v>53</v>
      </c>
      <c r="K31" s="1" t="s">
        <v>636</v>
      </c>
      <c r="L31" s="1">
        <v>62</v>
      </c>
      <c r="M31" s="1">
        <v>62</v>
      </c>
      <c r="N31" s="1">
        <v>62</v>
      </c>
      <c r="O31" s="6">
        <v>2015</v>
      </c>
      <c r="P31" s="1" t="s">
        <v>777</v>
      </c>
      <c r="Q31" s="2" t="s">
        <v>532</v>
      </c>
      <c r="R31" s="8">
        <v>66.526027397260279</v>
      </c>
      <c r="S31" s="1">
        <v>4</v>
      </c>
      <c r="T31" s="6" t="s">
        <v>555</v>
      </c>
      <c r="U31" s="1">
        <v>2015</v>
      </c>
      <c r="V31" s="46" t="s">
        <v>636</v>
      </c>
      <c r="W31" s="2" t="s">
        <v>547</v>
      </c>
      <c r="X31" s="2" t="s">
        <v>541</v>
      </c>
      <c r="Y31" s="2" t="s">
        <v>548</v>
      </c>
      <c r="Z31" s="2" t="s">
        <v>552</v>
      </c>
      <c r="AA31" s="2" t="s">
        <v>550</v>
      </c>
      <c r="AB31" s="1" t="e">
        <f>VLOOKUP(AA31,#REF!,2,0)</f>
        <v>#REF!</v>
      </c>
      <c r="AC31" s="2" t="s">
        <v>812</v>
      </c>
      <c r="AD31" s="1"/>
      <c r="AE31" s="1"/>
      <c r="AF31" s="1"/>
      <c r="AG31" s="1"/>
      <c r="AH31" s="1">
        <v>1</v>
      </c>
      <c r="AI31" s="1"/>
      <c r="AJ31" s="1"/>
      <c r="AK31" s="1"/>
      <c r="AL31" s="1"/>
      <c r="AM31" s="1"/>
    </row>
    <row r="32" spans="1:39" x14ac:dyDescent="0.25">
      <c r="A32" s="2" t="s">
        <v>38</v>
      </c>
      <c r="B32" s="1" t="s">
        <v>164</v>
      </c>
      <c r="C32" s="1" t="s">
        <v>165</v>
      </c>
      <c r="D32" s="1" t="s">
        <v>35</v>
      </c>
      <c r="E32" s="1" t="s">
        <v>39</v>
      </c>
      <c r="F32" s="1" t="s">
        <v>127</v>
      </c>
      <c r="G32" s="1" t="s">
        <v>32</v>
      </c>
      <c r="H32" s="1" t="s">
        <v>51</v>
      </c>
      <c r="I32" s="1" t="s">
        <v>52</v>
      </c>
      <c r="J32" s="1" t="s">
        <v>53</v>
      </c>
      <c r="K32" s="1" t="s">
        <v>637</v>
      </c>
      <c r="L32" s="1">
        <v>86</v>
      </c>
      <c r="M32" s="1">
        <v>86</v>
      </c>
      <c r="N32" s="1">
        <v>86</v>
      </c>
      <c r="O32" s="6">
        <v>2015</v>
      </c>
      <c r="P32" s="1" t="s">
        <v>777</v>
      </c>
      <c r="Q32" s="2" t="s">
        <v>532</v>
      </c>
      <c r="R32" s="8">
        <v>79.731506849315068</v>
      </c>
      <c r="S32" s="1">
        <v>4</v>
      </c>
      <c r="T32" s="6" t="s">
        <v>555</v>
      </c>
      <c r="U32" s="1">
        <v>2015</v>
      </c>
      <c r="V32" s="46" t="s">
        <v>637</v>
      </c>
      <c r="W32" s="2" t="s">
        <v>534</v>
      </c>
      <c r="X32" s="2" t="s">
        <v>541</v>
      </c>
      <c r="Y32" s="2" t="s">
        <v>548</v>
      </c>
      <c r="Z32" s="2" t="s">
        <v>546</v>
      </c>
      <c r="AA32" s="1" t="s">
        <v>774</v>
      </c>
      <c r="AB32" s="1" t="e">
        <f>VLOOKUP(AA32,#REF!,2,0)</f>
        <v>#REF!</v>
      </c>
      <c r="AC32" s="2" t="s">
        <v>813</v>
      </c>
      <c r="AD32" s="1"/>
      <c r="AE32" s="1"/>
      <c r="AF32" s="1"/>
      <c r="AG32" s="1"/>
      <c r="AH32" s="1">
        <v>1</v>
      </c>
      <c r="AI32" s="1"/>
      <c r="AJ32" s="1"/>
      <c r="AK32" s="1"/>
      <c r="AL32" s="1"/>
      <c r="AM32" s="1"/>
    </row>
    <row r="33" spans="1:39" x14ac:dyDescent="0.25">
      <c r="A33" s="2" t="s">
        <v>38</v>
      </c>
      <c r="B33" s="1" t="s">
        <v>166</v>
      </c>
      <c r="C33" s="1" t="s">
        <v>167</v>
      </c>
      <c r="D33" s="1" t="s">
        <v>35</v>
      </c>
      <c r="E33" s="1" t="s">
        <v>168</v>
      </c>
      <c r="F33" s="1" t="s">
        <v>96</v>
      </c>
      <c r="G33" s="1" t="s">
        <v>45</v>
      </c>
      <c r="H33" s="1" t="s">
        <v>51</v>
      </c>
      <c r="I33" s="1" t="s">
        <v>52</v>
      </c>
      <c r="J33" s="1" t="s">
        <v>53</v>
      </c>
      <c r="K33" s="1" t="s">
        <v>638</v>
      </c>
      <c r="L33" s="1">
        <v>41</v>
      </c>
      <c r="M33" s="1">
        <v>41</v>
      </c>
      <c r="N33" s="1">
        <v>41</v>
      </c>
      <c r="O33" s="6">
        <v>2015</v>
      </c>
      <c r="P33" s="1" t="s">
        <v>777</v>
      </c>
      <c r="Q33" s="2" t="s">
        <v>532</v>
      </c>
      <c r="R33" s="8">
        <v>31.145205479452056</v>
      </c>
      <c r="S33" s="1">
        <v>2</v>
      </c>
      <c r="T33" s="6" t="s">
        <v>555</v>
      </c>
      <c r="U33" s="1">
        <v>2015</v>
      </c>
      <c r="V33" s="46" t="s">
        <v>638</v>
      </c>
      <c r="W33" s="2" t="s">
        <v>547</v>
      </c>
      <c r="X33" s="2" t="s">
        <v>535</v>
      </c>
      <c r="Y33" s="2" t="s">
        <v>548</v>
      </c>
      <c r="Z33" s="2" t="s">
        <v>586</v>
      </c>
      <c r="AA33" s="2" t="s">
        <v>815</v>
      </c>
      <c r="AB33" s="1" t="e">
        <f>VLOOKUP(AA33,#REF!,2,0)</f>
        <v>#REF!</v>
      </c>
      <c r="AC33" s="2" t="s">
        <v>814</v>
      </c>
      <c r="AD33" s="1"/>
      <c r="AE33" s="1"/>
      <c r="AF33" s="1"/>
      <c r="AG33" s="1"/>
      <c r="AH33" s="1">
        <v>1</v>
      </c>
      <c r="AI33" s="1"/>
      <c r="AJ33" s="1"/>
      <c r="AK33" s="1"/>
      <c r="AL33" s="1"/>
      <c r="AM33" s="1"/>
    </row>
    <row r="34" spans="1:39" x14ac:dyDescent="0.25">
      <c r="A34" s="2" t="s">
        <v>38</v>
      </c>
      <c r="B34" s="1" t="s">
        <v>169</v>
      </c>
      <c r="C34" s="1" t="s">
        <v>170</v>
      </c>
      <c r="D34" s="1" t="s">
        <v>35</v>
      </c>
      <c r="E34" s="1" t="s">
        <v>171</v>
      </c>
      <c r="F34" s="1" t="s">
        <v>74</v>
      </c>
      <c r="G34" s="1" t="s">
        <v>36</v>
      </c>
      <c r="H34" s="1" t="s">
        <v>51</v>
      </c>
      <c r="I34" s="1" t="s">
        <v>52</v>
      </c>
      <c r="J34" s="1" t="s">
        <v>53</v>
      </c>
      <c r="K34" s="1" t="s">
        <v>639</v>
      </c>
      <c r="L34" s="1">
        <v>30</v>
      </c>
      <c r="M34" s="1">
        <v>30</v>
      </c>
      <c r="N34" s="1">
        <v>30</v>
      </c>
      <c r="O34" s="6">
        <v>2015</v>
      </c>
      <c r="P34" s="1" t="s">
        <v>777</v>
      </c>
      <c r="Q34" s="2" t="s">
        <v>532</v>
      </c>
      <c r="R34" s="8">
        <v>47.134246575342466</v>
      </c>
      <c r="S34" s="1">
        <v>3</v>
      </c>
      <c r="T34" s="6" t="s">
        <v>555</v>
      </c>
      <c r="U34" s="1">
        <v>2015</v>
      </c>
      <c r="V34" s="46" t="s">
        <v>639</v>
      </c>
      <c r="W34" s="2" t="s">
        <v>547</v>
      </c>
      <c r="X34" s="2" t="s">
        <v>541</v>
      </c>
      <c r="Y34" s="2" t="s">
        <v>558</v>
      </c>
      <c r="Z34" s="2" t="s">
        <v>558</v>
      </c>
      <c r="AA34" s="1" t="s">
        <v>580</v>
      </c>
      <c r="AB34" s="1" t="e">
        <f>VLOOKUP(AA34,#REF!,2,0)</f>
        <v>#REF!</v>
      </c>
      <c r="AC34" s="2" t="s">
        <v>816</v>
      </c>
      <c r="AD34" s="1"/>
      <c r="AE34" s="1"/>
      <c r="AF34" s="1"/>
      <c r="AG34" s="1"/>
      <c r="AH34" s="1">
        <v>1</v>
      </c>
      <c r="AI34" s="1"/>
      <c r="AJ34" s="1"/>
      <c r="AK34" s="1"/>
      <c r="AL34" s="1"/>
      <c r="AM34" s="1"/>
    </row>
    <row r="35" spans="1:39" x14ac:dyDescent="0.25">
      <c r="A35" s="2" t="s">
        <v>38</v>
      </c>
      <c r="B35" s="1" t="s">
        <v>172</v>
      </c>
      <c r="C35" s="1" t="s">
        <v>173</v>
      </c>
      <c r="D35" s="1" t="s">
        <v>31</v>
      </c>
      <c r="E35" s="1" t="s">
        <v>174</v>
      </c>
      <c r="F35" s="1" t="s">
        <v>122</v>
      </c>
      <c r="G35" s="1" t="s">
        <v>32</v>
      </c>
      <c r="H35" s="1" t="s">
        <v>51</v>
      </c>
      <c r="I35" s="1" t="s">
        <v>52</v>
      </c>
      <c r="J35" s="1" t="s">
        <v>34</v>
      </c>
      <c r="K35" s="1" t="s">
        <v>640</v>
      </c>
      <c r="L35" s="1">
        <v>114</v>
      </c>
      <c r="M35" s="1">
        <v>114</v>
      </c>
      <c r="N35" s="1">
        <v>114</v>
      </c>
      <c r="O35" s="6">
        <v>2015</v>
      </c>
      <c r="P35" s="1" t="s">
        <v>777</v>
      </c>
      <c r="Q35" s="2" t="s">
        <v>532</v>
      </c>
      <c r="R35" s="8">
        <v>74.413698630136992</v>
      </c>
      <c r="S35" s="1">
        <v>4</v>
      </c>
      <c r="T35" s="6" t="s">
        <v>533</v>
      </c>
      <c r="U35" s="1">
        <v>2015</v>
      </c>
      <c r="V35" s="46" t="s">
        <v>640</v>
      </c>
      <c r="W35" s="2" t="s">
        <v>547</v>
      </c>
      <c r="X35" s="2" t="s">
        <v>541</v>
      </c>
      <c r="Y35" s="2" t="s">
        <v>558</v>
      </c>
      <c r="Z35" s="2" t="s">
        <v>558</v>
      </c>
      <c r="AA35" s="18" t="s">
        <v>766</v>
      </c>
      <c r="AB35" s="1" t="e">
        <f>VLOOKUP(AA35,#REF!,2,0)</f>
        <v>#REF!</v>
      </c>
      <c r="AC35" s="2" t="s">
        <v>817</v>
      </c>
      <c r="AD35" s="1"/>
      <c r="AE35" s="1"/>
      <c r="AF35" s="1"/>
      <c r="AG35" s="1"/>
      <c r="AH35" s="1">
        <v>1</v>
      </c>
      <c r="AI35" s="1"/>
      <c r="AJ35" s="1"/>
      <c r="AK35" s="1"/>
      <c r="AL35" s="1"/>
      <c r="AM35" s="1"/>
    </row>
    <row r="36" spans="1:39" x14ac:dyDescent="0.25">
      <c r="A36" s="2" t="s">
        <v>38</v>
      </c>
      <c r="B36" s="1" t="s">
        <v>175</v>
      </c>
      <c r="C36" s="1" t="s">
        <v>176</v>
      </c>
      <c r="D36" s="1" t="s">
        <v>31</v>
      </c>
      <c r="E36" s="1" t="s">
        <v>177</v>
      </c>
      <c r="F36" s="1" t="s">
        <v>178</v>
      </c>
      <c r="G36" s="1" t="s">
        <v>45</v>
      </c>
      <c r="H36" s="1" t="s">
        <v>33</v>
      </c>
      <c r="I36" s="1" t="s">
        <v>52</v>
      </c>
      <c r="J36" s="1" t="s">
        <v>34</v>
      </c>
      <c r="K36" s="1" t="s">
        <v>641</v>
      </c>
      <c r="L36" s="1">
        <v>113</v>
      </c>
      <c r="M36" s="1">
        <v>113</v>
      </c>
      <c r="N36" s="1">
        <v>92</v>
      </c>
      <c r="O36" s="6">
        <v>2015</v>
      </c>
      <c r="P36" s="1" t="s">
        <v>777</v>
      </c>
      <c r="Q36" s="2" t="s">
        <v>532</v>
      </c>
      <c r="R36" s="8">
        <v>67.863013698630141</v>
      </c>
      <c r="S36" s="1">
        <v>4</v>
      </c>
      <c r="T36" s="6" t="s">
        <v>533</v>
      </c>
      <c r="U36" s="1">
        <v>2015</v>
      </c>
      <c r="V36" s="46" t="s">
        <v>641</v>
      </c>
      <c r="W36" s="2" t="s">
        <v>547</v>
      </c>
      <c r="X36" s="2" t="s">
        <v>535</v>
      </c>
      <c r="Y36" s="2" t="s">
        <v>548</v>
      </c>
      <c r="Z36" s="2" t="s">
        <v>537</v>
      </c>
      <c r="AA36" s="1" t="s">
        <v>808</v>
      </c>
      <c r="AB36" s="1" t="e">
        <f>VLOOKUP(AA36,#REF!,2,0)</f>
        <v>#REF!</v>
      </c>
      <c r="AC36" s="2" t="s">
        <v>818</v>
      </c>
      <c r="AD36" s="1"/>
      <c r="AE36" s="1"/>
      <c r="AF36" s="1"/>
      <c r="AG36" s="1"/>
      <c r="AH36" s="1">
        <v>1</v>
      </c>
      <c r="AI36" s="1"/>
      <c r="AJ36" s="1"/>
      <c r="AK36" s="1"/>
      <c r="AL36" s="1"/>
      <c r="AM36" s="1"/>
    </row>
    <row r="37" spans="1:39" x14ac:dyDescent="0.25">
      <c r="A37" s="2" t="s">
        <v>38</v>
      </c>
      <c r="B37" s="1" t="s">
        <v>179</v>
      </c>
      <c r="C37" s="1" t="s">
        <v>180</v>
      </c>
      <c r="D37" s="1" t="s">
        <v>35</v>
      </c>
      <c r="E37" s="1" t="s">
        <v>181</v>
      </c>
      <c r="F37" s="1" t="s">
        <v>68</v>
      </c>
      <c r="G37" s="1" t="s">
        <v>32</v>
      </c>
      <c r="H37" s="1" t="s">
        <v>51</v>
      </c>
      <c r="I37" s="1" t="s">
        <v>52</v>
      </c>
      <c r="J37" s="1" t="s">
        <v>53</v>
      </c>
      <c r="K37" s="1" t="s">
        <v>642</v>
      </c>
      <c r="L37" s="1">
        <v>93</v>
      </c>
      <c r="M37" s="1">
        <v>93</v>
      </c>
      <c r="N37" s="1">
        <v>93</v>
      </c>
      <c r="O37" s="6">
        <v>2015</v>
      </c>
      <c r="P37" s="1" t="s">
        <v>777</v>
      </c>
      <c r="Q37" s="2" t="s">
        <v>532</v>
      </c>
      <c r="R37" s="8">
        <v>15.293150684931506</v>
      </c>
      <c r="S37" s="1">
        <v>1</v>
      </c>
      <c r="T37" s="6" t="s">
        <v>555</v>
      </c>
      <c r="U37" s="1">
        <v>2015</v>
      </c>
      <c r="V37" s="46" t="s">
        <v>642</v>
      </c>
      <c r="W37" s="2" t="s">
        <v>534</v>
      </c>
      <c r="X37" s="2" t="s">
        <v>541</v>
      </c>
      <c r="Y37" s="2" t="s">
        <v>560</v>
      </c>
      <c r="Z37" s="2" t="s">
        <v>546</v>
      </c>
      <c r="AA37" s="1" t="s">
        <v>538</v>
      </c>
      <c r="AB37" s="1" t="e">
        <f>VLOOKUP(AA37,#REF!,2,0)</f>
        <v>#REF!</v>
      </c>
      <c r="AC37" s="2" t="s">
        <v>819</v>
      </c>
      <c r="AD37" s="1"/>
      <c r="AE37" s="1"/>
      <c r="AF37" s="1"/>
      <c r="AG37" s="1"/>
      <c r="AH37" s="1">
        <v>1</v>
      </c>
      <c r="AI37" s="1"/>
      <c r="AJ37" s="1"/>
      <c r="AK37" s="1"/>
      <c r="AL37" s="1"/>
      <c r="AM37" s="1"/>
    </row>
    <row r="38" spans="1:39" x14ac:dyDescent="0.25">
      <c r="A38" s="2" t="s">
        <v>38</v>
      </c>
      <c r="B38" s="1" t="s">
        <v>182</v>
      </c>
      <c r="C38" s="1" t="s">
        <v>183</v>
      </c>
      <c r="D38" s="1" t="s">
        <v>35</v>
      </c>
      <c r="E38" s="1" t="s">
        <v>153</v>
      </c>
      <c r="F38" s="1" t="s">
        <v>68</v>
      </c>
      <c r="G38" s="1" t="s">
        <v>45</v>
      </c>
      <c r="H38" s="1" t="s">
        <v>51</v>
      </c>
      <c r="I38" s="1" t="s">
        <v>52</v>
      </c>
      <c r="J38" s="1" t="s">
        <v>53</v>
      </c>
      <c r="K38" s="1" t="s">
        <v>643</v>
      </c>
      <c r="L38" s="1">
        <v>83</v>
      </c>
      <c r="M38" s="1">
        <v>83</v>
      </c>
      <c r="N38" s="1">
        <v>83</v>
      </c>
      <c r="O38" s="6">
        <v>2015</v>
      </c>
      <c r="P38" s="1" t="s">
        <v>777</v>
      </c>
      <c r="Q38" s="2" t="s">
        <v>532</v>
      </c>
      <c r="R38" s="8">
        <v>26.408219178082192</v>
      </c>
      <c r="S38" s="1">
        <v>2</v>
      </c>
      <c r="T38" s="6" t="s">
        <v>555</v>
      </c>
      <c r="U38" s="1">
        <v>2015</v>
      </c>
      <c r="V38" s="46" t="s">
        <v>643</v>
      </c>
      <c r="W38" s="2" t="s">
        <v>534</v>
      </c>
      <c r="X38" s="2" t="s">
        <v>535</v>
      </c>
      <c r="Y38" s="2" t="s">
        <v>560</v>
      </c>
      <c r="Z38" s="2" t="s">
        <v>549</v>
      </c>
      <c r="AA38" s="2" t="s">
        <v>768</v>
      </c>
      <c r="AB38" s="1" t="e">
        <f>VLOOKUP(AA38,#REF!,2,0)</f>
        <v>#REF!</v>
      </c>
      <c r="AC38" s="2" t="s">
        <v>820</v>
      </c>
      <c r="AD38" s="1"/>
      <c r="AE38" s="1"/>
      <c r="AF38" s="1"/>
      <c r="AG38" s="1"/>
      <c r="AH38" s="1">
        <v>1</v>
      </c>
      <c r="AI38" s="1"/>
      <c r="AJ38" s="1"/>
      <c r="AK38" s="1"/>
      <c r="AL38" s="1"/>
      <c r="AM38" s="1"/>
    </row>
    <row r="39" spans="1:39" x14ac:dyDescent="0.25">
      <c r="A39" s="2" t="s">
        <v>38</v>
      </c>
      <c r="B39" s="1" t="s">
        <v>184</v>
      </c>
      <c r="C39" s="1" t="s">
        <v>185</v>
      </c>
      <c r="D39" s="1" t="s">
        <v>31</v>
      </c>
      <c r="E39" s="1" t="s">
        <v>174</v>
      </c>
      <c r="F39" s="1" t="s">
        <v>68</v>
      </c>
      <c r="G39" s="1" t="s">
        <v>32</v>
      </c>
      <c r="H39" s="1" t="s">
        <v>51</v>
      </c>
      <c r="I39" s="1" t="s">
        <v>156</v>
      </c>
      <c r="J39" s="1" t="s">
        <v>53</v>
      </c>
      <c r="K39" s="1" t="s">
        <v>644</v>
      </c>
      <c r="L39" s="1">
        <v>86</v>
      </c>
      <c r="M39" s="1">
        <v>86</v>
      </c>
      <c r="N39" s="1">
        <v>86</v>
      </c>
      <c r="O39" s="6">
        <v>2015</v>
      </c>
      <c r="P39" s="1" t="s">
        <v>777</v>
      </c>
      <c r="Q39" s="2" t="s">
        <v>532</v>
      </c>
      <c r="R39" s="8">
        <v>54.761643835616439</v>
      </c>
      <c r="S39" s="1">
        <v>3</v>
      </c>
      <c r="T39" s="6" t="s">
        <v>533</v>
      </c>
      <c r="U39" s="1">
        <v>2015</v>
      </c>
      <c r="V39" s="46" t="s">
        <v>644</v>
      </c>
      <c r="W39" s="2" t="s">
        <v>534</v>
      </c>
      <c r="X39" s="2" t="s">
        <v>535</v>
      </c>
      <c r="Y39" s="2" t="s">
        <v>542</v>
      </c>
      <c r="Z39" s="2" t="s">
        <v>583</v>
      </c>
      <c r="AA39" s="2" t="s">
        <v>544</v>
      </c>
      <c r="AB39" s="1" t="e">
        <f>VLOOKUP(AA39,#REF!,2,0)</f>
        <v>#REF!</v>
      </c>
      <c r="AC39" s="1" t="s">
        <v>821</v>
      </c>
      <c r="AD39" s="1"/>
      <c r="AE39" s="1"/>
      <c r="AF39" s="1"/>
      <c r="AG39" s="1"/>
      <c r="AH39" s="1">
        <v>1</v>
      </c>
      <c r="AI39" s="1"/>
      <c r="AJ39" s="1"/>
      <c r="AK39" s="1"/>
      <c r="AL39" s="1"/>
      <c r="AM39" s="1"/>
    </row>
    <row r="40" spans="1:39" x14ac:dyDescent="0.25">
      <c r="A40" s="2" t="s">
        <v>38</v>
      </c>
      <c r="B40" s="1" t="s">
        <v>186</v>
      </c>
      <c r="C40" s="1" t="s">
        <v>187</v>
      </c>
      <c r="D40" s="1" t="s">
        <v>35</v>
      </c>
      <c r="E40" s="1" t="s">
        <v>188</v>
      </c>
      <c r="F40" s="1" t="s">
        <v>189</v>
      </c>
      <c r="G40" s="1" t="s">
        <v>32</v>
      </c>
      <c r="H40" s="1" t="s">
        <v>51</v>
      </c>
      <c r="I40" s="1" t="s">
        <v>190</v>
      </c>
      <c r="J40" s="1" t="s">
        <v>53</v>
      </c>
      <c r="K40" s="1" t="s">
        <v>645</v>
      </c>
      <c r="L40" s="1">
        <v>58</v>
      </c>
      <c r="M40" s="1">
        <v>58</v>
      </c>
      <c r="N40" s="1">
        <v>58</v>
      </c>
      <c r="O40" s="6">
        <v>2015</v>
      </c>
      <c r="P40" s="1" t="s">
        <v>777</v>
      </c>
      <c r="Q40" s="2" t="s">
        <v>532</v>
      </c>
      <c r="R40" s="8">
        <v>50.9972602739726</v>
      </c>
      <c r="S40" s="1">
        <v>3</v>
      </c>
      <c r="T40" s="6" t="s">
        <v>555</v>
      </c>
      <c r="U40" s="1">
        <v>2015</v>
      </c>
      <c r="V40" s="46" t="s">
        <v>645</v>
      </c>
      <c r="W40" s="2" t="s">
        <v>534</v>
      </c>
      <c r="X40" s="2" t="s">
        <v>541</v>
      </c>
      <c r="Y40" s="2" t="s">
        <v>548</v>
      </c>
      <c r="Z40" s="2" t="s">
        <v>552</v>
      </c>
      <c r="AA40" s="2" t="s">
        <v>538</v>
      </c>
      <c r="AB40" s="1" t="e">
        <f>VLOOKUP(AA40,#REF!,2,0)</f>
        <v>#REF!</v>
      </c>
      <c r="AC40" s="1" t="s">
        <v>822</v>
      </c>
      <c r="AD40" s="1"/>
      <c r="AE40" s="1"/>
      <c r="AF40" s="1"/>
      <c r="AG40" s="1"/>
      <c r="AH40" s="1">
        <v>1</v>
      </c>
      <c r="AI40" s="1"/>
      <c r="AJ40" s="1"/>
      <c r="AK40" s="1"/>
      <c r="AL40" s="1"/>
      <c r="AM40" s="1"/>
    </row>
    <row r="41" spans="1:39" x14ac:dyDescent="0.25">
      <c r="A41" s="2" t="s">
        <v>38</v>
      </c>
      <c r="B41" s="1" t="s">
        <v>191</v>
      </c>
      <c r="C41" s="1" t="s">
        <v>192</v>
      </c>
      <c r="D41" s="1" t="s">
        <v>31</v>
      </c>
      <c r="E41" s="1" t="s">
        <v>171</v>
      </c>
      <c r="F41" s="1" t="s">
        <v>68</v>
      </c>
      <c r="G41" s="1" t="s">
        <v>32</v>
      </c>
      <c r="H41" s="1" t="s">
        <v>51</v>
      </c>
      <c r="I41" s="1" t="s">
        <v>190</v>
      </c>
      <c r="J41" s="1" t="s">
        <v>53</v>
      </c>
      <c r="K41" s="1" t="s">
        <v>646</v>
      </c>
      <c r="L41" s="1">
        <v>79</v>
      </c>
      <c r="M41" s="1">
        <v>79</v>
      </c>
      <c r="N41" s="1">
        <v>79</v>
      </c>
      <c r="O41" s="6">
        <v>2015</v>
      </c>
      <c r="P41" s="1" t="s">
        <v>777</v>
      </c>
      <c r="Q41" s="2" t="s">
        <v>532</v>
      </c>
      <c r="R41" s="8">
        <v>75.62191780821918</v>
      </c>
      <c r="S41" s="1">
        <v>4</v>
      </c>
      <c r="T41" s="6" t="s">
        <v>533</v>
      </c>
      <c r="U41" s="1">
        <v>2015</v>
      </c>
      <c r="V41" s="46" t="s">
        <v>646</v>
      </c>
      <c r="W41" s="2" t="s">
        <v>534</v>
      </c>
      <c r="X41" s="2" t="s">
        <v>541</v>
      </c>
      <c r="Y41" s="2" t="s">
        <v>536</v>
      </c>
      <c r="Z41" s="2" t="s">
        <v>557</v>
      </c>
      <c r="AA41" s="2" t="s">
        <v>544</v>
      </c>
      <c r="AB41" s="1" t="e">
        <f>VLOOKUP(AA41,#REF!,2,0)</f>
        <v>#REF!</v>
      </c>
      <c r="AC41" s="1" t="s">
        <v>823</v>
      </c>
      <c r="AD41" s="1"/>
      <c r="AE41" s="1"/>
      <c r="AF41" s="1"/>
      <c r="AG41" s="1"/>
      <c r="AH41" s="1">
        <v>1</v>
      </c>
      <c r="AI41" s="1"/>
      <c r="AJ41" s="1"/>
      <c r="AK41" s="1"/>
      <c r="AL41" s="1"/>
      <c r="AM41" s="1"/>
    </row>
    <row r="42" spans="1:39" x14ac:dyDescent="0.25">
      <c r="A42" s="2" t="s">
        <v>38</v>
      </c>
      <c r="B42" s="1" t="s">
        <v>193</v>
      </c>
      <c r="C42" s="1" t="s">
        <v>194</v>
      </c>
      <c r="D42" s="1" t="s">
        <v>31</v>
      </c>
      <c r="E42" s="1" t="s">
        <v>195</v>
      </c>
      <c r="F42" s="1" t="s">
        <v>196</v>
      </c>
      <c r="G42" s="1" t="s">
        <v>78</v>
      </c>
      <c r="H42" s="1" t="s">
        <v>51</v>
      </c>
      <c r="I42" s="1" t="s">
        <v>52</v>
      </c>
      <c r="J42" s="1" t="s">
        <v>34</v>
      </c>
      <c r="K42" s="1" t="s">
        <v>647</v>
      </c>
      <c r="L42" s="1">
        <v>38</v>
      </c>
      <c r="M42" s="1">
        <v>38</v>
      </c>
      <c r="N42" s="1">
        <v>38</v>
      </c>
      <c r="O42" s="6">
        <v>2015</v>
      </c>
      <c r="P42" s="1" t="s">
        <v>777</v>
      </c>
      <c r="Q42" s="2" t="s">
        <v>532</v>
      </c>
      <c r="R42" s="8">
        <v>44.942465753424656</v>
      </c>
      <c r="S42" s="1">
        <v>3</v>
      </c>
      <c r="T42" s="6" t="s">
        <v>533</v>
      </c>
      <c r="U42" s="1">
        <v>2015</v>
      </c>
      <c r="V42" s="46" t="s">
        <v>647</v>
      </c>
      <c r="W42" s="2" t="s">
        <v>547</v>
      </c>
      <c r="X42" s="2" t="s">
        <v>541</v>
      </c>
      <c r="Y42" s="2" t="s">
        <v>558</v>
      </c>
      <c r="Z42" s="2" t="s">
        <v>558</v>
      </c>
      <c r="AA42" s="2" t="s">
        <v>825</v>
      </c>
      <c r="AB42" s="1" t="e">
        <f>VLOOKUP(AA42,#REF!,2,0)</f>
        <v>#REF!</v>
      </c>
      <c r="AC42" s="24" t="s">
        <v>824</v>
      </c>
      <c r="AD42" s="1"/>
      <c r="AE42" s="1"/>
      <c r="AF42" s="1"/>
      <c r="AG42" s="1"/>
      <c r="AH42" s="1">
        <v>1</v>
      </c>
      <c r="AI42" s="1"/>
      <c r="AJ42" s="1"/>
      <c r="AK42" s="1"/>
      <c r="AL42" s="1"/>
      <c r="AM42" s="1"/>
    </row>
    <row r="43" spans="1:39" x14ac:dyDescent="0.25">
      <c r="A43" s="2" t="s">
        <v>38</v>
      </c>
      <c r="B43" s="1" t="s">
        <v>197</v>
      </c>
      <c r="C43" s="1" t="s">
        <v>198</v>
      </c>
      <c r="D43" s="1" t="s">
        <v>31</v>
      </c>
      <c r="E43" s="1" t="s">
        <v>199</v>
      </c>
      <c r="F43" s="1" t="s">
        <v>68</v>
      </c>
      <c r="G43" s="1" t="s">
        <v>32</v>
      </c>
      <c r="H43" s="1" t="s">
        <v>51</v>
      </c>
      <c r="I43" s="1" t="s">
        <v>190</v>
      </c>
      <c r="J43" s="1" t="s">
        <v>53</v>
      </c>
      <c r="K43" s="25">
        <v>34722</v>
      </c>
      <c r="L43" s="1">
        <v>72</v>
      </c>
      <c r="M43" s="1">
        <v>72</v>
      </c>
      <c r="N43" s="1">
        <v>72</v>
      </c>
      <c r="O43" s="6">
        <v>2015</v>
      </c>
      <c r="P43" s="1" t="s">
        <v>777</v>
      </c>
      <c r="Q43" s="2" t="s">
        <v>532</v>
      </c>
      <c r="R43" s="8">
        <v>20.082191780821919</v>
      </c>
      <c r="S43" s="1">
        <v>2</v>
      </c>
      <c r="T43" s="6" t="s">
        <v>533</v>
      </c>
      <c r="U43" s="1">
        <v>2015</v>
      </c>
      <c r="V43" s="47">
        <v>34722</v>
      </c>
      <c r="W43" s="2" t="s">
        <v>534</v>
      </c>
      <c r="X43" s="2" t="s">
        <v>541</v>
      </c>
      <c r="Y43" s="2" t="s">
        <v>542</v>
      </c>
      <c r="Z43" s="2" t="s">
        <v>546</v>
      </c>
      <c r="AA43" s="2" t="s">
        <v>596</v>
      </c>
      <c r="AB43" s="2" t="s">
        <v>539</v>
      </c>
      <c r="AC43" s="1" t="s">
        <v>827</v>
      </c>
      <c r="AD43" s="1"/>
      <c r="AE43" s="1"/>
      <c r="AF43" s="1"/>
      <c r="AG43" s="1"/>
      <c r="AH43" s="1">
        <v>1</v>
      </c>
      <c r="AI43" s="1"/>
      <c r="AJ43" s="1"/>
      <c r="AK43" s="1"/>
      <c r="AL43" s="1"/>
      <c r="AM43" s="1"/>
    </row>
    <row r="44" spans="1:39" x14ac:dyDescent="0.25">
      <c r="A44" s="2" t="s">
        <v>38</v>
      </c>
      <c r="B44" s="26" t="s">
        <v>200</v>
      </c>
      <c r="C44" s="26" t="s">
        <v>201</v>
      </c>
      <c r="D44" s="1" t="s">
        <v>31</v>
      </c>
      <c r="E44" s="1" t="s">
        <v>202</v>
      </c>
      <c r="F44" s="1" t="s">
        <v>203</v>
      </c>
      <c r="G44" s="1" t="s">
        <v>45</v>
      </c>
      <c r="H44" s="1" t="s">
        <v>51</v>
      </c>
      <c r="I44" s="1" t="s">
        <v>52</v>
      </c>
      <c r="J44" s="1" t="s">
        <v>34</v>
      </c>
      <c r="K44" s="1" t="s">
        <v>648</v>
      </c>
      <c r="L44" s="1">
        <v>5</v>
      </c>
      <c r="M44" s="1">
        <v>5</v>
      </c>
      <c r="N44" s="1">
        <v>5</v>
      </c>
      <c r="O44" s="6">
        <v>2015</v>
      </c>
      <c r="P44" s="1" t="s">
        <v>777</v>
      </c>
      <c r="Q44" s="26" t="s">
        <v>540</v>
      </c>
      <c r="R44" s="8">
        <v>55.69041095890411</v>
      </c>
      <c r="S44" s="1">
        <v>3</v>
      </c>
      <c r="T44" s="6" t="s">
        <v>533</v>
      </c>
      <c r="U44" s="1">
        <v>2015</v>
      </c>
      <c r="V44" s="46" t="s">
        <v>648</v>
      </c>
      <c r="W44" s="1"/>
      <c r="X44" s="1"/>
      <c r="Y44" s="1"/>
      <c r="Z44" s="1"/>
      <c r="AA44" s="1"/>
      <c r="AB44" s="1"/>
      <c r="AC44" s="1"/>
      <c r="AD44" s="1"/>
      <c r="AE44" s="1"/>
      <c r="AF44" s="1"/>
      <c r="AG44" s="1"/>
      <c r="AH44" s="1">
        <v>1</v>
      </c>
      <c r="AI44" s="1"/>
      <c r="AJ44" s="1"/>
      <c r="AK44" s="1"/>
      <c r="AL44" s="1"/>
      <c r="AM44" s="1"/>
    </row>
    <row r="45" spans="1:39" x14ac:dyDescent="0.25">
      <c r="A45" s="2" t="s">
        <v>38</v>
      </c>
      <c r="B45" s="1" t="s">
        <v>204</v>
      </c>
      <c r="C45" s="1" t="s">
        <v>205</v>
      </c>
      <c r="D45" s="1" t="s">
        <v>31</v>
      </c>
      <c r="E45" s="1" t="s">
        <v>73</v>
      </c>
      <c r="F45" s="1" t="s">
        <v>203</v>
      </c>
      <c r="G45" s="1" t="s">
        <v>32</v>
      </c>
      <c r="H45" s="1" t="s">
        <v>51</v>
      </c>
      <c r="I45" s="1" t="s">
        <v>52</v>
      </c>
      <c r="J45" s="1" t="s">
        <v>34</v>
      </c>
      <c r="K45" s="1" t="s">
        <v>649</v>
      </c>
      <c r="L45" s="1">
        <v>51</v>
      </c>
      <c r="M45" s="1">
        <v>51</v>
      </c>
      <c r="N45" s="1">
        <v>51</v>
      </c>
      <c r="O45" s="6">
        <v>2015</v>
      </c>
      <c r="P45" s="1" t="s">
        <v>777</v>
      </c>
      <c r="Q45" s="2" t="s">
        <v>532</v>
      </c>
      <c r="R45" s="8">
        <v>19.731506849315068</v>
      </c>
      <c r="S45" s="1">
        <v>1</v>
      </c>
      <c r="T45" s="6" t="s">
        <v>533</v>
      </c>
      <c r="U45" s="1">
        <v>2015</v>
      </c>
      <c r="V45" s="46" t="s">
        <v>649</v>
      </c>
      <c r="W45" s="2" t="s">
        <v>534</v>
      </c>
      <c r="X45" s="2" t="s">
        <v>541</v>
      </c>
      <c r="Y45" s="2" t="s">
        <v>548</v>
      </c>
      <c r="Z45" s="2" t="s">
        <v>579</v>
      </c>
      <c r="AA45" s="1" t="s">
        <v>585</v>
      </c>
      <c r="AB45" s="1" t="e">
        <f>VLOOKUP(AA45,#REF!,2,0)</f>
        <v>#REF!</v>
      </c>
      <c r="AC45" s="2" t="s">
        <v>828</v>
      </c>
      <c r="AD45" s="1"/>
      <c r="AE45" s="1"/>
      <c r="AF45" s="1"/>
      <c r="AG45" s="1"/>
      <c r="AH45" s="1">
        <v>1</v>
      </c>
      <c r="AI45" s="1"/>
      <c r="AJ45" s="1"/>
      <c r="AK45" s="1"/>
      <c r="AL45" s="1"/>
      <c r="AM45" s="1"/>
    </row>
    <row r="46" spans="1:39" ht="40.5" x14ac:dyDescent="0.25">
      <c r="A46" s="2" t="s">
        <v>38</v>
      </c>
      <c r="B46" s="1" t="s">
        <v>206</v>
      </c>
      <c r="C46" s="1" t="s">
        <v>207</v>
      </c>
      <c r="D46" s="1" t="s">
        <v>31</v>
      </c>
      <c r="E46" s="1" t="s">
        <v>188</v>
      </c>
      <c r="F46" s="1" t="s">
        <v>146</v>
      </c>
      <c r="G46" s="1" t="s">
        <v>36</v>
      </c>
      <c r="H46" s="1" t="s">
        <v>51</v>
      </c>
      <c r="I46" s="1" t="s">
        <v>190</v>
      </c>
      <c r="J46" s="1" t="s">
        <v>53</v>
      </c>
      <c r="K46" s="1" t="s">
        <v>650</v>
      </c>
      <c r="L46" s="1">
        <v>15</v>
      </c>
      <c r="M46" s="1">
        <v>15</v>
      </c>
      <c r="N46" s="1">
        <v>15</v>
      </c>
      <c r="O46" s="6">
        <v>2015</v>
      </c>
      <c r="P46" s="1" t="s">
        <v>777</v>
      </c>
      <c r="Q46" s="2" t="s">
        <v>532</v>
      </c>
      <c r="R46" s="8">
        <v>72.832876712328769</v>
      </c>
      <c r="S46" s="1">
        <v>4</v>
      </c>
      <c r="T46" s="6" t="s">
        <v>533</v>
      </c>
      <c r="U46" s="1">
        <v>2015</v>
      </c>
      <c r="V46" s="46" t="s">
        <v>650</v>
      </c>
      <c r="W46" s="2" t="s">
        <v>547</v>
      </c>
      <c r="X46" s="2" t="s">
        <v>535</v>
      </c>
      <c r="Y46" s="2" t="s">
        <v>548</v>
      </c>
      <c r="Z46" s="2" t="s">
        <v>559</v>
      </c>
      <c r="AA46" s="2" t="s">
        <v>830</v>
      </c>
      <c r="AB46" s="1" t="e">
        <f>VLOOKUP(AA46,#REF!,2,0)</f>
        <v>#REF!</v>
      </c>
      <c r="AC46" s="24" t="s">
        <v>829</v>
      </c>
      <c r="AD46" s="1"/>
      <c r="AE46" s="1"/>
      <c r="AF46" s="1"/>
      <c r="AG46" s="1"/>
      <c r="AH46" s="1">
        <v>1</v>
      </c>
      <c r="AI46" s="1"/>
      <c r="AJ46" s="1"/>
      <c r="AK46" s="1"/>
      <c r="AL46" s="1"/>
      <c r="AM46" s="1"/>
    </row>
    <row r="47" spans="1:39" x14ac:dyDescent="0.25">
      <c r="A47" s="2" t="s">
        <v>38</v>
      </c>
      <c r="B47" s="1" t="s">
        <v>208</v>
      </c>
      <c r="C47" s="1" t="s">
        <v>209</v>
      </c>
      <c r="D47" s="1" t="s">
        <v>31</v>
      </c>
      <c r="E47" s="1" t="s">
        <v>177</v>
      </c>
      <c r="F47" s="1" t="s">
        <v>68</v>
      </c>
      <c r="G47" s="1" t="s">
        <v>45</v>
      </c>
      <c r="H47" s="1" t="s">
        <v>51</v>
      </c>
      <c r="I47" s="1" t="s">
        <v>190</v>
      </c>
      <c r="J47" s="1" t="s">
        <v>53</v>
      </c>
      <c r="K47" s="1" t="s">
        <v>651</v>
      </c>
      <c r="L47" s="1">
        <v>62</v>
      </c>
      <c r="M47" s="1">
        <v>62</v>
      </c>
      <c r="N47" s="1">
        <v>62</v>
      </c>
      <c r="O47" s="6">
        <v>2015</v>
      </c>
      <c r="P47" s="1" t="s">
        <v>777</v>
      </c>
      <c r="Q47" s="2" t="s">
        <v>532</v>
      </c>
      <c r="R47" s="8">
        <v>69.342465753424662</v>
      </c>
      <c r="S47" s="1">
        <v>4</v>
      </c>
      <c r="T47" s="6" t="s">
        <v>533</v>
      </c>
      <c r="U47" s="1">
        <v>2015</v>
      </c>
      <c r="V47" s="46" t="s">
        <v>651</v>
      </c>
      <c r="W47" s="2" t="s">
        <v>534</v>
      </c>
      <c r="X47" s="2" t="s">
        <v>535</v>
      </c>
      <c r="Y47" s="2" t="s">
        <v>536</v>
      </c>
      <c r="Z47" s="2" t="s">
        <v>537</v>
      </c>
      <c r="AA47" s="2" t="s">
        <v>832</v>
      </c>
      <c r="AB47" s="1" t="e">
        <f>VLOOKUP(AA47,#REF!,2,0)</f>
        <v>#REF!</v>
      </c>
      <c r="AC47" s="2" t="s">
        <v>831</v>
      </c>
      <c r="AD47" s="1"/>
      <c r="AE47" s="1"/>
      <c r="AF47" s="1"/>
      <c r="AG47" s="1"/>
      <c r="AH47" s="1">
        <v>1</v>
      </c>
      <c r="AI47" s="1"/>
      <c r="AJ47" s="1"/>
      <c r="AK47" s="1"/>
      <c r="AL47" s="1"/>
      <c r="AM47" s="1"/>
    </row>
    <row r="48" spans="1:39" x14ac:dyDescent="0.25">
      <c r="A48" s="2" t="s">
        <v>38</v>
      </c>
      <c r="B48" s="1" t="s">
        <v>210</v>
      </c>
      <c r="C48" s="1" t="s">
        <v>211</v>
      </c>
      <c r="D48" s="1" t="s">
        <v>31</v>
      </c>
      <c r="E48" s="1" t="s">
        <v>43</v>
      </c>
      <c r="F48" s="1" t="s">
        <v>157</v>
      </c>
      <c r="G48" s="1" t="s">
        <v>32</v>
      </c>
      <c r="H48" s="1" t="s">
        <v>33</v>
      </c>
      <c r="I48" s="1" t="s">
        <v>52</v>
      </c>
      <c r="J48" s="1" t="s">
        <v>34</v>
      </c>
      <c r="K48" s="1" t="s">
        <v>652</v>
      </c>
      <c r="L48" s="1">
        <v>106</v>
      </c>
      <c r="M48" s="1">
        <v>106</v>
      </c>
      <c r="N48" s="1">
        <v>106</v>
      </c>
      <c r="O48" s="6">
        <v>2015</v>
      </c>
      <c r="P48" s="1" t="s">
        <v>777</v>
      </c>
      <c r="Q48" s="2" t="s">
        <v>532</v>
      </c>
      <c r="R48" s="8">
        <v>86.561643835616437</v>
      </c>
      <c r="S48" s="1">
        <v>5</v>
      </c>
      <c r="T48" s="6" t="s">
        <v>533</v>
      </c>
      <c r="U48" s="1">
        <v>2015</v>
      </c>
      <c r="V48" s="46" t="s">
        <v>652</v>
      </c>
      <c r="W48" s="2" t="s">
        <v>547</v>
      </c>
      <c r="X48" s="2" t="s">
        <v>535</v>
      </c>
      <c r="Y48" s="2" t="s">
        <v>548</v>
      </c>
      <c r="Z48" s="1"/>
      <c r="AA48" s="1" t="s">
        <v>550</v>
      </c>
      <c r="AB48" s="1" t="e">
        <f>VLOOKUP(AA48,#REF!,2,0)</f>
        <v>#REF!</v>
      </c>
      <c r="AC48" s="2" t="s">
        <v>833</v>
      </c>
      <c r="AD48" s="1"/>
      <c r="AE48" s="1"/>
      <c r="AF48" s="1"/>
      <c r="AG48" s="1"/>
      <c r="AH48" s="1">
        <v>1</v>
      </c>
      <c r="AI48" s="1"/>
      <c r="AJ48" s="1"/>
      <c r="AK48" s="1"/>
      <c r="AL48" s="1"/>
      <c r="AM48" s="1"/>
    </row>
    <row r="49" spans="1:39" ht="20.5" x14ac:dyDescent="0.25">
      <c r="A49" s="2" t="s">
        <v>38</v>
      </c>
      <c r="B49" s="1" t="s">
        <v>212</v>
      </c>
      <c r="C49" s="1" t="s">
        <v>213</v>
      </c>
      <c r="D49" s="1" t="s">
        <v>31</v>
      </c>
      <c r="E49" s="1" t="s">
        <v>168</v>
      </c>
      <c r="F49" s="1" t="s">
        <v>214</v>
      </c>
      <c r="G49" s="1" t="s">
        <v>32</v>
      </c>
      <c r="H49" s="1" t="s">
        <v>51</v>
      </c>
      <c r="I49" s="1" t="s">
        <v>156</v>
      </c>
      <c r="J49" s="1" t="s">
        <v>53</v>
      </c>
      <c r="K49" s="1" t="s">
        <v>653</v>
      </c>
      <c r="L49" s="1">
        <v>62</v>
      </c>
      <c r="M49" s="1">
        <v>62</v>
      </c>
      <c r="N49" s="1">
        <v>62</v>
      </c>
      <c r="O49" s="6">
        <v>2015</v>
      </c>
      <c r="P49" s="1" t="s">
        <v>777</v>
      </c>
      <c r="Q49" s="2" t="s">
        <v>532</v>
      </c>
      <c r="R49" s="8">
        <v>74.591780821917808</v>
      </c>
      <c r="S49" s="1">
        <v>4</v>
      </c>
      <c r="T49" s="6" t="s">
        <v>533</v>
      </c>
      <c r="U49" s="1">
        <v>2015</v>
      </c>
      <c r="V49" s="46" t="s">
        <v>653</v>
      </c>
      <c r="W49" s="2" t="s">
        <v>547</v>
      </c>
      <c r="X49" s="2" t="s">
        <v>541</v>
      </c>
      <c r="Y49" s="2" t="s">
        <v>542</v>
      </c>
      <c r="Z49" s="2" t="s">
        <v>546</v>
      </c>
      <c r="AA49" s="2" t="s">
        <v>835</v>
      </c>
      <c r="AB49" s="1" t="e">
        <f>VLOOKUP(AA49,#REF!,2,0)</f>
        <v>#REF!</v>
      </c>
      <c r="AC49" s="24" t="s">
        <v>834</v>
      </c>
      <c r="AD49" s="1"/>
      <c r="AE49" s="1"/>
      <c r="AF49" s="1"/>
      <c r="AG49" s="1"/>
      <c r="AH49" s="1">
        <v>1</v>
      </c>
      <c r="AI49" s="1"/>
      <c r="AJ49" s="1"/>
      <c r="AK49" s="1"/>
      <c r="AL49" s="1"/>
      <c r="AM49" s="1"/>
    </row>
    <row r="50" spans="1:39" x14ac:dyDescent="0.25">
      <c r="A50" s="2" t="s">
        <v>38</v>
      </c>
      <c r="B50" s="1" t="s">
        <v>216</v>
      </c>
      <c r="C50" s="1" t="s">
        <v>217</v>
      </c>
      <c r="D50" s="1" t="s">
        <v>31</v>
      </c>
      <c r="E50" s="1" t="s">
        <v>40</v>
      </c>
      <c r="F50" s="1" t="s">
        <v>218</v>
      </c>
      <c r="G50" s="1" t="s">
        <v>36</v>
      </c>
      <c r="H50" s="1" t="s">
        <v>33</v>
      </c>
      <c r="I50" s="1" t="s">
        <v>52</v>
      </c>
      <c r="J50" s="1" t="s">
        <v>34</v>
      </c>
      <c r="K50" s="1" t="s">
        <v>654</v>
      </c>
      <c r="L50" s="1">
        <v>91</v>
      </c>
      <c r="M50" s="1">
        <v>91</v>
      </c>
      <c r="N50" s="1">
        <v>89</v>
      </c>
      <c r="O50" s="6">
        <v>2015</v>
      </c>
      <c r="P50" s="1" t="s">
        <v>777</v>
      </c>
      <c r="Q50" s="2" t="s">
        <v>532</v>
      </c>
      <c r="R50" s="8">
        <v>70.731506849315068</v>
      </c>
      <c r="S50" s="1">
        <v>4</v>
      </c>
      <c r="T50" s="6" t="s">
        <v>533</v>
      </c>
      <c r="U50" s="1">
        <v>2015</v>
      </c>
      <c r="V50" s="46" t="s">
        <v>654</v>
      </c>
      <c r="W50" s="2" t="s">
        <v>547</v>
      </c>
      <c r="X50" s="2" t="s">
        <v>535</v>
      </c>
      <c r="Y50" s="2" t="s">
        <v>548</v>
      </c>
      <c r="Z50" s="2" t="s">
        <v>564</v>
      </c>
      <c r="AA50" s="2" t="s">
        <v>830</v>
      </c>
      <c r="AB50" s="1" t="e">
        <f>VLOOKUP(AA50,#REF!,2,0)</f>
        <v>#REF!</v>
      </c>
      <c r="AC50" s="1" t="s">
        <v>836</v>
      </c>
      <c r="AD50" s="1"/>
      <c r="AE50" s="1"/>
      <c r="AF50" s="1"/>
      <c r="AG50" s="1"/>
      <c r="AH50" s="1">
        <v>1</v>
      </c>
      <c r="AI50" s="1"/>
      <c r="AJ50" s="1"/>
      <c r="AK50" s="1"/>
      <c r="AL50" s="1"/>
      <c r="AM50" s="1"/>
    </row>
    <row r="51" spans="1:39" x14ac:dyDescent="0.25">
      <c r="A51" s="2" t="s">
        <v>38</v>
      </c>
      <c r="B51" s="1" t="s">
        <v>219</v>
      </c>
      <c r="C51" s="1" t="s">
        <v>220</v>
      </c>
      <c r="D51" s="1" t="s">
        <v>31</v>
      </c>
      <c r="E51" s="1" t="s">
        <v>43</v>
      </c>
      <c r="F51" s="1" t="s">
        <v>214</v>
      </c>
      <c r="G51" s="1" t="s">
        <v>32</v>
      </c>
      <c r="H51" s="1" t="s">
        <v>51</v>
      </c>
      <c r="I51" s="1" t="s">
        <v>190</v>
      </c>
      <c r="J51" s="1" t="s">
        <v>53</v>
      </c>
      <c r="K51" s="1" t="s">
        <v>655</v>
      </c>
      <c r="L51" s="1">
        <v>56</v>
      </c>
      <c r="M51" s="1">
        <v>56</v>
      </c>
      <c r="N51" s="1">
        <v>56</v>
      </c>
      <c r="O51" s="6">
        <v>2015</v>
      </c>
      <c r="P51" s="1" t="s">
        <v>777</v>
      </c>
      <c r="Q51" s="2" t="s">
        <v>532</v>
      </c>
      <c r="R51" s="8">
        <v>64.547945205479451</v>
      </c>
      <c r="S51" s="1">
        <v>4</v>
      </c>
      <c r="T51" s="6" t="s">
        <v>533</v>
      </c>
      <c r="U51" s="1">
        <v>2015</v>
      </c>
      <c r="V51" s="46" t="s">
        <v>655</v>
      </c>
      <c r="W51" s="2" t="s">
        <v>534</v>
      </c>
      <c r="X51" s="2" t="s">
        <v>541</v>
      </c>
      <c r="Y51" s="2" t="s">
        <v>536</v>
      </c>
      <c r="Z51" s="2" t="s">
        <v>838</v>
      </c>
      <c r="AA51" s="1" t="s">
        <v>585</v>
      </c>
      <c r="AB51" s="1" t="e">
        <f>VLOOKUP(AA51,#REF!,2,0)</f>
        <v>#REF!</v>
      </c>
      <c r="AC51" s="2" t="s">
        <v>837</v>
      </c>
      <c r="AD51" s="1"/>
      <c r="AE51" s="1"/>
      <c r="AF51" s="1"/>
      <c r="AG51" s="1"/>
      <c r="AH51" s="1">
        <v>1</v>
      </c>
      <c r="AI51" s="1"/>
      <c r="AJ51" s="1"/>
      <c r="AK51" s="1"/>
      <c r="AL51" s="1"/>
      <c r="AM51" s="1"/>
    </row>
    <row r="52" spans="1:39" x14ac:dyDescent="0.25">
      <c r="A52" s="2" t="s">
        <v>38</v>
      </c>
      <c r="B52" s="1" t="s">
        <v>221</v>
      </c>
      <c r="C52" s="1" t="s">
        <v>222</v>
      </c>
      <c r="D52" s="1" t="s">
        <v>35</v>
      </c>
      <c r="E52" s="1" t="s">
        <v>223</v>
      </c>
      <c r="F52" s="1" t="s">
        <v>189</v>
      </c>
      <c r="G52" s="1" t="s">
        <v>32</v>
      </c>
      <c r="H52" s="1" t="s">
        <v>51</v>
      </c>
      <c r="I52" s="1" t="s">
        <v>52</v>
      </c>
      <c r="J52" s="1" t="s">
        <v>53</v>
      </c>
      <c r="K52" s="1" t="s">
        <v>656</v>
      </c>
      <c r="L52" s="1">
        <v>46</v>
      </c>
      <c r="M52" s="1">
        <v>46</v>
      </c>
      <c r="N52" s="1">
        <v>46</v>
      </c>
      <c r="O52" s="6">
        <v>2015</v>
      </c>
      <c r="P52" s="1" t="s">
        <v>777</v>
      </c>
      <c r="Q52" s="2" t="s">
        <v>532</v>
      </c>
      <c r="R52" s="8">
        <v>52.435616438356163</v>
      </c>
      <c r="S52" s="1">
        <v>3</v>
      </c>
      <c r="T52" s="6" t="s">
        <v>555</v>
      </c>
      <c r="U52" s="1">
        <v>2015</v>
      </c>
      <c r="V52" s="46" t="s">
        <v>656</v>
      </c>
      <c r="W52" s="2" t="s">
        <v>534</v>
      </c>
      <c r="X52" s="2" t="s">
        <v>541</v>
      </c>
      <c r="Y52" s="2" t="s">
        <v>560</v>
      </c>
      <c r="Z52" s="2" t="s">
        <v>579</v>
      </c>
      <c r="AA52" s="2" t="s">
        <v>585</v>
      </c>
      <c r="AB52" s="1" t="e">
        <f>VLOOKUP(AA52,#REF!,2,0)</f>
        <v>#REF!</v>
      </c>
      <c r="AC52" s="1" t="s">
        <v>839</v>
      </c>
      <c r="AD52" s="1"/>
      <c r="AE52" s="1"/>
      <c r="AF52" s="1"/>
      <c r="AG52" s="1"/>
      <c r="AH52" s="1">
        <v>1</v>
      </c>
      <c r="AI52" s="1"/>
      <c r="AJ52" s="1"/>
      <c r="AK52" s="1"/>
      <c r="AL52" s="1"/>
      <c r="AM52" s="1"/>
    </row>
    <row r="53" spans="1:39" x14ac:dyDescent="0.25">
      <c r="A53" s="2" t="s">
        <v>38</v>
      </c>
      <c r="B53" s="1" t="s">
        <v>224</v>
      </c>
      <c r="C53" s="1" t="s">
        <v>225</v>
      </c>
      <c r="D53" s="1" t="s">
        <v>31</v>
      </c>
      <c r="E53" s="1" t="s">
        <v>146</v>
      </c>
      <c r="F53" s="1" t="s">
        <v>68</v>
      </c>
      <c r="G53" s="1" t="s">
        <v>32</v>
      </c>
      <c r="H53" s="1" t="s">
        <v>51</v>
      </c>
      <c r="I53" s="1" t="s">
        <v>52</v>
      </c>
      <c r="J53" s="1" t="s">
        <v>53</v>
      </c>
      <c r="K53" s="1" t="s">
        <v>657</v>
      </c>
      <c r="L53" s="1">
        <v>43</v>
      </c>
      <c r="M53" s="1">
        <v>43</v>
      </c>
      <c r="N53" s="1">
        <v>43</v>
      </c>
      <c r="O53" s="6">
        <v>2015</v>
      </c>
      <c r="P53" s="1" t="s">
        <v>777</v>
      </c>
      <c r="Q53" s="2" t="s">
        <v>532</v>
      </c>
      <c r="R53" s="8">
        <v>62.19178082191781</v>
      </c>
      <c r="S53" s="1">
        <v>4</v>
      </c>
      <c r="T53" s="6" t="s">
        <v>533</v>
      </c>
      <c r="U53" s="1">
        <v>2015</v>
      </c>
      <c r="V53" s="46" t="s">
        <v>657</v>
      </c>
      <c r="W53" s="2" t="s">
        <v>534</v>
      </c>
      <c r="X53" s="2" t="s">
        <v>541</v>
      </c>
      <c r="Y53" s="2" t="s">
        <v>542</v>
      </c>
      <c r="Z53" s="2" t="s">
        <v>546</v>
      </c>
      <c r="AA53" s="2" t="s">
        <v>841</v>
      </c>
      <c r="AB53" s="1" t="e">
        <f>VLOOKUP(AA53,#REF!,2,0)</f>
        <v>#REF!</v>
      </c>
      <c r="AC53" s="2" t="s">
        <v>840</v>
      </c>
      <c r="AD53" s="1"/>
      <c r="AE53" s="1"/>
      <c r="AF53" s="1"/>
      <c r="AG53" s="1"/>
      <c r="AH53" s="1">
        <v>1</v>
      </c>
      <c r="AI53" s="1"/>
      <c r="AJ53" s="1"/>
      <c r="AK53" s="1"/>
      <c r="AL53" s="1"/>
      <c r="AM53" s="1"/>
    </row>
    <row r="54" spans="1:39" x14ac:dyDescent="0.25">
      <c r="A54" s="2" t="s">
        <v>38</v>
      </c>
      <c r="B54" s="1" t="s">
        <v>227</v>
      </c>
      <c r="C54" s="1" t="s">
        <v>228</v>
      </c>
      <c r="D54" s="1" t="s">
        <v>35</v>
      </c>
      <c r="E54" s="1" t="s">
        <v>229</v>
      </c>
      <c r="F54" s="1" t="s">
        <v>122</v>
      </c>
      <c r="G54" s="1" t="s">
        <v>32</v>
      </c>
      <c r="H54" s="1" t="s">
        <v>51</v>
      </c>
      <c r="I54" s="1" t="s">
        <v>52</v>
      </c>
      <c r="J54" s="1" t="s">
        <v>53</v>
      </c>
      <c r="K54" s="1" t="s">
        <v>658</v>
      </c>
      <c r="L54" s="1">
        <v>38</v>
      </c>
      <c r="M54" s="1">
        <v>38</v>
      </c>
      <c r="N54" s="1">
        <v>38</v>
      </c>
      <c r="O54" s="6">
        <v>2015</v>
      </c>
      <c r="P54" s="1" t="s">
        <v>777</v>
      </c>
      <c r="Q54" s="2" t="s">
        <v>532</v>
      </c>
      <c r="R54" s="8">
        <v>70.052054794520544</v>
      </c>
      <c r="S54" s="1">
        <v>4</v>
      </c>
      <c r="T54" s="6" t="s">
        <v>555</v>
      </c>
      <c r="U54" s="1">
        <v>2015</v>
      </c>
      <c r="V54" s="46" t="s">
        <v>658</v>
      </c>
      <c r="W54" s="2" t="s">
        <v>534</v>
      </c>
      <c r="X54" s="2" t="s">
        <v>541</v>
      </c>
      <c r="Y54" s="2" t="s">
        <v>548</v>
      </c>
      <c r="Z54" s="2" t="s">
        <v>546</v>
      </c>
      <c r="AA54" s="1" t="s">
        <v>774</v>
      </c>
      <c r="AB54" s="1" t="e">
        <f>VLOOKUP(AA54,#REF!,2,0)</f>
        <v>#REF!</v>
      </c>
      <c r="AC54" s="2" t="s">
        <v>842</v>
      </c>
      <c r="AD54" s="1"/>
      <c r="AE54" s="1"/>
      <c r="AF54" s="1"/>
      <c r="AG54" s="1"/>
      <c r="AH54" s="1">
        <v>1</v>
      </c>
      <c r="AI54" s="1"/>
      <c r="AJ54" s="1"/>
      <c r="AK54" s="1"/>
      <c r="AL54" s="1"/>
      <c r="AM54" s="1"/>
    </row>
    <row r="55" spans="1:39" x14ac:dyDescent="0.25">
      <c r="A55" s="2" t="s">
        <v>38</v>
      </c>
      <c r="B55" s="1" t="s">
        <v>230</v>
      </c>
      <c r="C55" s="1" t="s">
        <v>231</v>
      </c>
      <c r="D55" s="1" t="s">
        <v>35</v>
      </c>
      <c r="E55" s="1" t="s">
        <v>229</v>
      </c>
      <c r="F55" s="1" t="s">
        <v>158</v>
      </c>
      <c r="G55" s="1" t="s">
        <v>78</v>
      </c>
      <c r="H55" s="1" t="s">
        <v>51</v>
      </c>
      <c r="I55" s="1" t="s">
        <v>190</v>
      </c>
      <c r="J55" s="1" t="s">
        <v>53</v>
      </c>
      <c r="K55" s="1" t="s">
        <v>659</v>
      </c>
      <c r="L55" s="1">
        <v>45</v>
      </c>
      <c r="M55" s="1">
        <v>45</v>
      </c>
      <c r="N55" s="1">
        <v>45</v>
      </c>
      <c r="O55" s="6">
        <v>2015</v>
      </c>
      <c r="P55" s="1" t="s">
        <v>777</v>
      </c>
      <c r="Q55" s="2" t="s">
        <v>532</v>
      </c>
      <c r="R55" s="8">
        <v>68.131506849315073</v>
      </c>
      <c r="S55" s="1">
        <v>4</v>
      </c>
      <c r="T55" s="6" t="s">
        <v>555</v>
      </c>
      <c r="U55" s="1">
        <v>2015</v>
      </c>
      <c r="V55" s="46" t="s">
        <v>659</v>
      </c>
      <c r="W55" s="2" t="s">
        <v>547</v>
      </c>
      <c r="X55" s="2" t="s">
        <v>541</v>
      </c>
      <c r="Y55" s="2" t="s">
        <v>558</v>
      </c>
      <c r="Z55" s="2" t="s">
        <v>558</v>
      </c>
      <c r="AA55" s="20" t="s">
        <v>602</v>
      </c>
      <c r="AB55" s="1" t="e">
        <f>VLOOKUP(AA55,#REF!,2,0)</f>
        <v>#REF!</v>
      </c>
      <c r="AC55" s="2" t="s">
        <v>843</v>
      </c>
      <c r="AD55" s="1"/>
      <c r="AE55" s="1"/>
      <c r="AF55" s="1"/>
      <c r="AG55" s="1"/>
      <c r="AH55" s="1">
        <v>1</v>
      </c>
      <c r="AI55" s="1"/>
      <c r="AJ55" s="1"/>
      <c r="AK55" s="1"/>
      <c r="AL55" s="1"/>
      <c r="AM55" s="1"/>
    </row>
    <row r="56" spans="1:39" x14ac:dyDescent="0.25">
      <c r="A56" s="2" t="s">
        <v>38</v>
      </c>
      <c r="B56" s="1" t="s">
        <v>233</v>
      </c>
      <c r="C56" s="1" t="s">
        <v>234</v>
      </c>
      <c r="D56" s="1" t="s">
        <v>31</v>
      </c>
      <c r="E56" s="1" t="s">
        <v>235</v>
      </c>
      <c r="F56" s="1" t="s">
        <v>236</v>
      </c>
      <c r="G56" s="1" t="s">
        <v>45</v>
      </c>
      <c r="H56" s="1" t="s">
        <v>33</v>
      </c>
      <c r="I56" s="1" t="s">
        <v>52</v>
      </c>
      <c r="J56" s="1" t="s">
        <v>34</v>
      </c>
      <c r="K56" s="1" t="s">
        <v>660</v>
      </c>
      <c r="L56" s="1">
        <v>39</v>
      </c>
      <c r="M56" s="1">
        <v>39</v>
      </c>
      <c r="N56" s="1">
        <v>39</v>
      </c>
      <c r="O56" s="6">
        <v>2015</v>
      </c>
      <c r="P56" s="1" t="s">
        <v>777</v>
      </c>
      <c r="Q56" s="2" t="s">
        <v>532</v>
      </c>
      <c r="R56" s="8">
        <v>31.254794520547946</v>
      </c>
      <c r="S56" s="1">
        <v>2</v>
      </c>
      <c r="T56" s="6" t="s">
        <v>533</v>
      </c>
      <c r="U56" s="1">
        <v>2015</v>
      </c>
      <c r="V56" s="46" t="s">
        <v>660</v>
      </c>
      <c r="W56" s="2" t="s">
        <v>534</v>
      </c>
      <c r="X56" s="2" t="s">
        <v>535</v>
      </c>
      <c r="Y56" s="2" t="s">
        <v>542</v>
      </c>
      <c r="Z56" s="2" t="s">
        <v>556</v>
      </c>
      <c r="AA56" s="2" t="s">
        <v>845</v>
      </c>
      <c r="AB56" s="1" t="e">
        <f>VLOOKUP(AA56,#REF!,2,0)</f>
        <v>#REF!</v>
      </c>
      <c r="AC56" s="2" t="s">
        <v>844</v>
      </c>
      <c r="AD56" s="1"/>
      <c r="AE56" s="1"/>
      <c r="AF56" s="1"/>
      <c r="AG56" s="1"/>
      <c r="AH56" s="1">
        <v>1</v>
      </c>
      <c r="AI56" s="1"/>
      <c r="AJ56" s="1"/>
      <c r="AK56" s="1"/>
      <c r="AL56" s="1"/>
      <c r="AM56" s="1"/>
    </row>
    <row r="57" spans="1:39" x14ac:dyDescent="0.25">
      <c r="A57" s="2" t="s">
        <v>38</v>
      </c>
      <c r="B57" s="26" t="s">
        <v>237</v>
      </c>
      <c r="C57" s="26" t="s">
        <v>238</v>
      </c>
      <c r="D57" s="1" t="s">
        <v>31</v>
      </c>
      <c r="E57" s="1" t="s">
        <v>239</v>
      </c>
      <c r="F57" s="1" t="s">
        <v>203</v>
      </c>
      <c r="G57" s="1" t="s">
        <v>36</v>
      </c>
      <c r="H57" s="1" t="s">
        <v>51</v>
      </c>
      <c r="I57" s="1" t="s">
        <v>52</v>
      </c>
      <c r="J57" s="1" t="s">
        <v>34</v>
      </c>
      <c r="K57" s="1" t="s">
        <v>661</v>
      </c>
      <c r="L57" s="1">
        <v>4</v>
      </c>
      <c r="M57" s="1">
        <v>4</v>
      </c>
      <c r="N57" s="1">
        <v>4</v>
      </c>
      <c r="O57" s="6">
        <v>2015</v>
      </c>
      <c r="P57" s="1" t="s">
        <v>777</v>
      </c>
      <c r="Q57" s="26" t="s">
        <v>540</v>
      </c>
      <c r="R57" s="8">
        <v>74.232876712328761</v>
      </c>
      <c r="S57" s="1">
        <v>4</v>
      </c>
      <c r="T57" s="6" t="s">
        <v>533</v>
      </c>
      <c r="U57" s="1">
        <v>2015</v>
      </c>
      <c r="V57" s="46" t="s">
        <v>661</v>
      </c>
      <c r="W57" s="2"/>
      <c r="X57" s="1"/>
      <c r="Y57" s="1"/>
      <c r="Z57" s="1"/>
      <c r="AA57" s="1"/>
      <c r="AB57" s="1"/>
      <c r="AC57" s="2" t="s">
        <v>846</v>
      </c>
      <c r="AD57" s="1"/>
      <c r="AE57" s="1"/>
      <c r="AF57" s="1"/>
      <c r="AG57" s="1"/>
      <c r="AH57" s="1">
        <v>1</v>
      </c>
      <c r="AI57" s="1"/>
      <c r="AJ57" s="1"/>
      <c r="AK57" s="1"/>
      <c r="AL57" s="1"/>
      <c r="AM57" s="1"/>
    </row>
    <row r="58" spans="1:39" x14ac:dyDescent="0.25">
      <c r="A58" s="2" t="s">
        <v>38</v>
      </c>
      <c r="B58" s="1" t="s">
        <v>240</v>
      </c>
      <c r="C58" s="1" t="s">
        <v>241</v>
      </c>
      <c r="D58" s="1" t="s">
        <v>31</v>
      </c>
      <c r="E58" s="1" t="s">
        <v>242</v>
      </c>
      <c r="F58" s="1" t="s">
        <v>68</v>
      </c>
      <c r="G58" s="1" t="s">
        <v>36</v>
      </c>
      <c r="H58" s="1" t="s">
        <v>51</v>
      </c>
      <c r="I58" s="1" t="s">
        <v>190</v>
      </c>
      <c r="J58" s="1" t="s">
        <v>53</v>
      </c>
      <c r="K58" s="1" t="s">
        <v>662</v>
      </c>
      <c r="L58" s="1">
        <v>22</v>
      </c>
      <c r="M58" s="1">
        <v>22</v>
      </c>
      <c r="N58" s="1">
        <v>22</v>
      </c>
      <c r="O58" s="6">
        <v>2015</v>
      </c>
      <c r="P58" s="1" t="s">
        <v>777</v>
      </c>
      <c r="Q58" s="2" t="s">
        <v>532</v>
      </c>
      <c r="R58" s="8">
        <v>71.942465753424656</v>
      </c>
      <c r="S58" s="1">
        <v>4</v>
      </c>
      <c r="T58" s="6" t="s">
        <v>533</v>
      </c>
      <c r="U58" s="1">
        <v>2015</v>
      </c>
      <c r="V58" s="46" t="s">
        <v>662</v>
      </c>
      <c r="W58" s="2" t="s">
        <v>547</v>
      </c>
      <c r="X58" s="2" t="s">
        <v>535</v>
      </c>
      <c r="Y58" s="2" t="s">
        <v>542</v>
      </c>
      <c r="Z58" s="2" t="s">
        <v>559</v>
      </c>
      <c r="AA58" s="2" t="s">
        <v>848</v>
      </c>
      <c r="AB58" s="1" t="e">
        <f>VLOOKUP(AA58,#REF!,2,0)</f>
        <v>#REF!</v>
      </c>
      <c r="AC58" s="2" t="s">
        <v>847</v>
      </c>
      <c r="AD58" s="1"/>
      <c r="AE58" s="1"/>
      <c r="AF58" s="1"/>
      <c r="AG58" s="1"/>
      <c r="AH58" s="1">
        <v>1</v>
      </c>
      <c r="AI58" s="1"/>
      <c r="AJ58" s="1"/>
      <c r="AK58" s="1"/>
      <c r="AL58" s="1"/>
      <c r="AM58" s="1"/>
    </row>
    <row r="59" spans="1:39" x14ac:dyDescent="0.25">
      <c r="A59" s="2" t="s">
        <v>38</v>
      </c>
      <c r="B59" s="1" t="s">
        <v>243</v>
      </c>
      <c r="C59" s="1" t="s">
        <v>244</v>
      </c>
      <c r="D59" s="1" t="s">
        <v>35</v>
      </c>
      <c r="E59" s="1" t="s">
        <v>229</v>
      </c>
      <c r="F59" s="1" t="s">
        <v>158</v>
      </c>
      <c r="G59" s="1" t="s">
        <v>36</v>
      </c>
      <c r="H59" s="1" t="s">
        <v>51</v>
      </c>
      <c r="I59" s="1" t="s">
        <v>190</v>
      </c>
      <c r="J59" s="1" t="s">
        <v>53</v>
      </c>
      <c r="K59" s="1" t="s">
        <v>663</v>
      </c>
      <c r="L59" s="1">
        <v>45</v>
      </c>
      <c r="M59" s="1">
        <v>45</v>
      </c>
      <c r="N59" s="1">
        <v>45</v>
      </c>
      <c r="O59" s="6">
        <v>2015</v>
      </c>
      <c r="P59" s="1" t="s">
        <v>777</v>
      </c>
      <c r="Q59" s="2" t="s">
        <v>532</v>
      </c>
      <c r="R59" s="8">
        <v>33.912328767123284</v>
      </c>
      <c r="S59" s="1">
        <v>2</v>
      </c>
      <c r="T59" s="6" t="s">
        <v>555</v>
      </c>
      <c r="U59" s="1">
        <v>2015</v>
      </c>
      <c r="V59" s="46" t="s">
        <v>663</v>
      </c>
      <c r="W59" s="2" t="s">
        <v>547</v>
      </c>
      <c r="X59" s="2" t="s">
        <v>541</v>
      </c>
      <c r="Y59" s="2" t="s">
        <v>558</v>
      </c>
      <c r="Z59" s="2" t="s">
        <v>558</v>
      </c>
      <c r="AA59" s="1" t="s">
        <v>580</v>
      </c>
      <c r="AB59" s="1" t="e">
        <f>VLOOKUP(AA59,#REF!,2,0)</f>
        <v>#REF!</v>
      </c>
      <c r="AC59" s="1" t="s">
        <v>849</v>
      </c>
      <c r="AD59" s="1"/>
      <c r="AE59" s="1"/>
      <c r="AF59" s="1"/>
      <c r="AG59" s="1"/>
      <c r="AH59" s="1">
        <v>1</v>
      </c>
      <c r="AI59" s="1"/>
      <c r="AJ59" s="1"/>
      <c r="AK59" s="1"/>
      <c r="AL59" s="1"/>
      <c r="AM59" s="1"/>
    </row>
    <row r="60" spans="1:39" x14ac:dyDescent="0.25">
      <c r="A60" s="2" t="s">
        <v>38</v>
      </c>
      <c r="B60" s="1" t="s">
        <v>245</v>
      </c>
      <c r="C60" s="1" t="s">
        <v>246</v>
      </c>
      <c r="D60" s="1" t="s">
        <v>31</v>
      </c>
      <c r="E60" s="1" t="s">
        <v>196</v>
      </c>
      <c r="F60" s="1" t="s">
        <v>214</v>
      </c>
      <c r="G60" s="1" t="s">
        <v>78</v>
      </c>
      <c r="H60" s="1" t="s">
        <v>51</v>
      </c>
      <c r="I60" s="1" t="s">
        <v>52</v>
      </c>
      <c r="J60" s="1" t="s">
        <v>53</v>
      </c>
      <c r="K60" s="1" t="s">
        <v>664</v>
      </c>
      <c r="L60" s="1">
        <v>28</v>
      </c>
      <c r="M60" s="1">
        <v>28</v>
      </c>
      <c r="N60" s="1">
        <v>28</v>
      </c>
      <c r="O60" s="6">
        <v>2015</v>
      </c>
      <c r="P60" s="1" t="s">
        <v>777</v>
      </c>
      <c r="Q60" s="2" t="s">
        <v>532</v>
      </c>
      <c r="R60" s="8">
        <v>63.353424657534248</v>
      </c>
      <c r="S60" s="1">
        <v>4</v>
      </c>
      <c r="T60" s="6" t="s">
        <v>533</v>
      </c>
      <c r="U60" s="1">
        <v>2015</v>
      </c>
      <c r="V60" s="46" t="s">
        <v>664</v>
      </c>
      <c r="W60" s="2" t="s">
        <v>547</v>
      </c>
      <c r="X60" s="2" t="s">
        <v>541</v>
      </c>
      <c r="Y60" s="2" t="s">
        <v>542</v>
      </c>
      <c r="Z60" s="2" t="s">
        <v>552</v>
      </c>
      <c r="AA60" s="1" t="s">
        <v>851</v>
      </c>
      <c r="AB60" s="1" t="e">
        <f>VLOOKUP(AA60,#REF!,2,0)</f>
        <v>#REF!</v>
      </c>
      <c r="AC60" s="2" t="s">
        <v>850</v>
      </c>
      <c r="AD60" s="1"/>
      <c r="AE60" s="1"/>
      <c r="AF60" s="1"/>
      <c r="AG60" s="1"/>
      <c r="AH60" s="1">
        <v>1</v>
      </c>
      <c r="AI60" s="1"/>
      <c r="AJ60" s="1"/>
      <c r="AK60" s="1"/>
      <c r="AL60" s="1"/>
      <c r="AM60" s="1"/>
    </row>
    <row r="61" spans="1:39" x14ac:dyDescent="0.25">
      <c r="A61" s="2" t="s">
        <v>38</v>
      </c>
      <c r="B61" s="1" t="s">
        <v>247</v>
      </c>
      <c r="C61" s="1" t="s">
        <v>248</v>
      </c>
      <c r="D61" s="1" t="s">
        <v>31</v>
      </c>
      <c r="E61" s="1" t="s">
        <v>229</v>
      </c>
      <c r="F61" s="1" t="s">
        <v>249</v>
      </c>
      <c r="G61" s="1" t="s">
        <v>32</v>
      </c>
      <c r="H61" s="1" t="s">
        <v>51</v>
      </c>
      <c r="I61" s="1" t="s">
        <v>190</v>
      </c>
      <c r="J61" s="1" t="s">
        <v>160</v>
      </c>
      <c r="K61" s="1" t="s">
        <v>665</v>
      </c>
      <c r="L61" s="1">
        <v>0</v>
      </c>
      <c r="M61" s="1">
        <v>0</v>
      </c>
      <c r="N61" s="1">
        <v>0</v>
      </c>
      <c r="O61" s="6">
        <v>2015</v>
      </c>
      <c r="P61" s="1" t="s">
        <v>777</v>
      </c>
      <c r="Q61" s="2" t="s">
        <v>532</v>
      </c>
      <c r="R61" s="8">
        <v>67.487671232876707</v>
      </c>
      <c r="S61" s="1">
        <v>4</v>
      </c>
      <c r="T61" s="6" t="s">
        <v>533</v>
      </c>
      <c r="U61" s="1">
        <v>2015</v>
      </c>
      <c r="V61" s="46" t="s">
        <v>665</v>
      </c>
      <c r="W61" s="2" t="s">
        <v>547</v>
      </c>
      <c r="X61" s="2" t="s">
        <v>541</v>
      </c>
      <c r="Y61" s="2" t="s">
        <v>548</v>
      </c>
      <c r="Z61" s="2" t="s">
        <v>557</v>
      </c>
      <c r="AA61" s="1" t="s">
        <v>853</v>
      </c>
      <c r="AB61" s="1" t="e">
        <f>VLOOKUP(AA61,#REF!,2,0)</f>
        <v>#REF!</v>
      </c>
      <c r="AC61" s="2" t="s">
        <v>852</v>
      </c>
      <c r="AD61" s="1"/>
      <c r="AE61" s="1"/>
      <c r="AF61" s="1"/>
      <c r="AG61" s="1"/>
      <c r="AH61" s="1">
        <v>1</v>
      </c>
      <c r="AI61" s="1"/>
      <c r="AJ61" s="1"/>
      <c r="AK61" s="1"/>
      <c r="AL61" s="1"/>
      <c r="AM61" s="1"/>
    </row>
    <row r="62" spans="1:39" x14ac:dyDescent="0.25">
      <c r="A62" s="2" t="s">
        <v>38</v>
      </c>
      <c r="B62" s="1" t="s">
        <v>250</v>
      </c>
      <c r="C62" s="1" t="s">
        <v>251</v>
      </c>
      <c r="D62" s="1" t="s">
        <v>31</v>
      </c>
      <c r="E62" s="1" t="s">
        <v>96</v>
      </c>
      <c r="F62" s="1" t="s">
        <v>252</v>
      </c>
      <c r="G62" s="1" t="s">
        <v>32</v>
      </c>
      <c r="H62" s="1" t="s">
        <v>51</v>
      </c>
      <c r="I62" s="1" t="s">
        <v>52</v>
      </c>
      <c r="J62" s="1" t="s">
        <v>53</v>
      </c>
      <c r="K62" s="1" t="s">
        <v>666</v>
      </c>
      <c r="L62" s="1">
        <v>73</v>
      </c>
      <c r="M62" s="1">
        <v>73</v>
      </c>
      <c r="N62" s="1">
        <v>68</v>
      </c>
      <c r="O62" s="6">
        <v>2015</v>
      </c>
      <c r="P62" s="1" t="s">
        <v>777</v>
      </c>
      <c r="Q62" s="2" t="s">
        <v>532</v>
      </c>
      <c r="R62" s="8">
        <v>64.980821917808214</v>
      </c>
      <c r="S62" s="1">
        <v>4</v>
      </c>
      <c r="T62" s="6" t="s">
        <v>533</v>
      </c>
      <c r="U62" s="1">
        <v>2015</v>
      </c>
      <c r="V62" s="46" t="s">
        <v>666</v>
      </c>
      <c r="W62" s="2" t="s">
        <v>534</v>
      </c>
      <c r="X62" s="2" t="s">
        <v>541</v>
      </c>
      <c r="Y62" s="2" t="s">
        <v>560</v>
      </c>
      <c r="Z62" s="2" t="s">
        <v>546</v>
      </c>
      <c r="AA62" s="1" t="s">
        <v>855</v>
      </c>
      <c r="AB62" s="1" t="e">
        <f>VLOOKUP(AA62,#REF!,2,0)</f>
        <v>#REF!</v>
      </c>
      <c r="AC62" s="2" t="s">
        <v>854</v>
      </c>
      <c r="AD62" s="1"/>
      <c r="AE62" s="1"/>
      <c r="AF62" s="1"/>
      <c r="AG62" s="1"/>
      <c r="AH62" s="1">
        <v>1</v>
      </c>
      <c r="AI62" s="1"/>
      <c r="AJ62" s="1"/>
      <c r="AK62" s="1"/>
      <c r="AL62" s="1"/>
      <c r="AM62" s="1"/>
    </row>
    <row r="63" spans="1:39" x14ac:dyDescent="0.25">
      <c r="A63" s="2" t="s">
        <v>38</v>
      </c>
      <c r="B63" s="1" t="s">
        <v>253</v>
      </c>
      <c r="C63" s="1" t="s">
        <v>254</v>
      </c>
      <c r="D63" s="1" t="s">
        <v>31</v>
      </c>
      <c r="E63" s="1" t="s">
        <v>239</v>
      </c>
      <c r="F63" s="1" t="s">
        <v>255</v>
      </c>
      <c r="G63" s="1" t="s">
        <v>32</v>
      </c>
      <c r="H63" s="1" t="s">
        <v>51</v>
      </c>
      <c r="I63" s="1" t="s">
        <v>52</v>
      </c>
      <c r="J63" s="1" t="s">
        <v>53</v>
      </c>
      <c r="K63" s="1" t="s">
        <v>667</v>
      </c>
      <c r="L63" s="1">
        <v>50</v>
      </c>
      <c r="M63" s="1">
        <v>50</v>
      </c>
      <c r="N63" s="1">
        <v>47</v>
      </c>
      <c r="O63" s="6">
        <v>2015</v>
      </c>
      <c r="P63" s="1" t="s">
        <v>777</v>
      </c>
      <c r="Q63" s="2" t="s">
        <v>532</v>
      </c>
      <c r="R63" s="8">
        <v>26.895890410958906</v>
      </c>
      <c r="S63" s="1">
        <v>2</v>
      </c>
      <c r="T63" s="6" t="s">
        <v>533</v>
      </c>
      <c r="U63" s="1">
        <v>2015</v>
      </c>
      <c r="V63" s="46" t="s">
        <v>667</v>
      </c>
      <c r="W63" s="2" t="s">
        <v>534</v>
      </c>
      <c r="X63" s="2" t="s">
        <v>535</v>
      </c>
      <c r="Y63" s="2" t="s">
        <v>542</v>
      </c>
      <c r="Z63" s="2" t="s">
        <v>583</v>
      </c>
      <c r="AA63" s="2" t="s">
        <v>593</v>
      </c>
      <c r="AB63" s="1" t="e">
        <f>VLOOKUP(AA63,#REF!,2,0)</f>
        <v>#REF!</v>
      </c>
      <c r="AC63" s="2" t="s">
        <v>856</v>
      </c>
      <c r="AD63" s="1"/>
      <c r="AE63" s="1"/>
      <c r="AF63" s="1"/>
      <c r="AG63" s="1"/>
      <c r="AH63" s="1">
        <v>1</v>
      </c>
      <c r="AI63" s="1"/>
      <c r="AJ63" s="1"/>
      <c r="AK63" s="1"/>
      <c r="AL63" s="1"/>
      <c r="AM63" s="1"/>
    </row>
    <row r="64" spans="1:39" x14ac:dyDescent="0.25">
      <c r="A64" s="2" t="s">
        <v>38</v>
      </c>
      <c r="B64" s="1" t="s">
        <v>256</v>
      </c>
      <c r="C64" s="1" t="s">
        <v>257</v>
      </c>
      <c r="D64" s="1" t="s">
        <v>31</v>
      </c>
      <c r="E64" s="1" t="s">
        <v>96</v>
      </c>
      <c r="F64" s="1" t="s">
        <v>128</v>
      </c>
      <c r="G64" s="1" t="s">
        <v>32</v>
      </c>
      <c r="H64" s="1" t="s">
        <v>51</v>
      </c>
      <c r="I64" s="1" t="s">
        <v>190</v>
      </c>
      <c r="J64" s="1" t="s">
        <v>53</v>
      </c>
      <c r="K64" s="1" t="s">
        <v>668</v>
      </c>
      <c r="L64" s="1">
        <v>37</v>
      </c>
      <c r="M64" s="1">
        <v>37</v>
      </c>
      <c r="N64" s="1">
        <v>37</v>
      </c>
      <c r="O64" s="6">
        <v>2015</v>
      </c>
      <c r="P64" s="1" t="s">
        <v>777</v>
      </c>
      <c r="Q64" s="2" t="s">
        <v>532</v>
      </c>
      <c r="R64" s="8">
        <v>62.778082191780825</v>
      </c>
      <c r="S64" s="1">
        <v>4</v>
      </c>
      <c r="T64" s="6" t="s">
        <v>533</v>
      </c>
      <c r="U64" s="1">
        <v>2015</v>
      </c>
      <c r="V64" s="46" t="s">
        <v>668</v>
      </c>
      <c r="W64" s="2" t="s">
        <v>534</v>
      </c>
      <c r="X64" s="2" t="s">
        <v>535</v>
      </c>
      <c r="Y64" s="2" t="s">
        <v>548</v>
      </c>
      <c r="Z64" s="2" t="s">
        <v>557</v>
      </c>
      <c r="AA64" s="2" t="s">
        <v>858</v>
      </c>
      <c r="AB64" s="1" t="e">
        <f>VLOOKUP(AA64,#REF!,2,0)</f>
        <v>#REF!</v>
      </c>
      <c r="AC64" s="2" t="s">
        <v>857</v>
      </c>
      <c r="AD64" s="1"/>
      <c r="AE64" s="1"/>
      <c r="AF64" s="1"/>
      <c r="AG64" s="1"/>
      <c r="AH64" s="1">
        <v>1</v>
      </c>
      <c r="AI64" s="1"/>
      <c r="AJ64" s="1"/>
      <c r="AK64" s="1"/>
      <c r="AL64" s="1"/>
      <c r="AM64" s="1"/>
    </row>
    <row r="65" spans="1:39" x14ac:dyDescent="0.25">
      <c r="A65" s="2" t="s">
        <v>38</v>
      </c>
      <c r="B65" s="1" t="s">
        <v>258</v>
      </c>
      <c r="C65" s="1" t="s">
        <v>259</v>
      </c>
      <c r="D65" s="1" t="s">
        <v>31</v>
      </c>
      <c r="E65" s="1" t="s">
        <v>260</v>
      </c>
      <c r="F65" s="1" t="s">
        <v>236</v>
      </c>
      <c r="G65" s="1" t="s">
        <v>32</v>
      </c>
      <c r="H65" s="1" t="s">
        <v>51</v>
      </c>
      <c r="I65" s="1" t="s">
        <v>52</v>
      </c>
      <c r="J65" s="1" t="s">
        <v>53</v>
      </c>
      <c r="K65" s="1" t="s">
        <v>669</v>
      </c>
      <c r="L65" s="1">
        <v>59</v>
      </c>
      <c r="M65" s="1">
        <v>59</v>
      </c>
      <c r="N65" s="1">
        <v>59</v>
      </c>
      <c r="O65" s="6">
        <v>2015</v>
      </c>
      <c r="P65" s="1" t="s">
        <v>777</v>
      </c>
      <c r="Q65" s="2" t="s">
        <v>532</v>
      </c>
      <c r="R65" s="8">
        <v>69.942465753424656</v>
      </c>
      <c r="S65" s="1">
        <v>4</v>
      </c>
      <c r="T65" s="6" t="s">
        <v>533</v>
      </c>
      <c r="U65" s="1">
        <v>2015</v>
      </c>
      <c r="V65" s="46" t="s">
        <v>669</v>
      </c>
      <c r="W65" s="2" t="s">
        <v>534</v>
      </c>
      <c r="X65" s="2" t="s">
        <v>541</v>
      </c>
      <c r="Y65" s="2" t="s">
        <v>542</v>
      </c>
      <c r="Z65" s="2" t="s">
        <v>557</v>
      </c>
      <c r="AA65" s="1" t="s">
        <v>585</v>
      </c>
      <c r="AB65" s="1" t="e">
        <f>VLOOKUP(AA65,#REF!,2,0)</f>
        <v>#REF!</v>
      </c>
      <c r="AC65" s="2" t="s">
        <v>859</v>
      </c>
      <c r="AD65" s="1"/>
      <c r="AE65" s="1"/>
      <c r="AF65" s="1"/>
      <c r="AG65" s="1"/>
      <c r="AH65" s="1">
        <v>1</v>
      </c>
      <c r="AI65" s="1"/>
      <c r="AJ65" s="1"/>
      <c r="AK65" s="1"/>
      <c r="AL65" s="1"/>
      <c r="AM65" s="1"/>
    </row>
    <row r="66" spans="1:39" x14ac:dyDescent="0.25">
      <c r="A66" s="2" t="s">
        <v>38</v>
      </c>
      <c r="B66" s="1" t="s">
        <v>261</v>
      </c>
      <c r="C66" s="1" t="s">
        <v>262</v>
      </c>
      <c r="D66" s="1" t="s">
        <v>35</v>
      </c>
      <c r="E66" s="1" t="s">
        <v>127</v>
      </c>
      <c r="F66" s="1" t="s">
        <v>128</v>
      </c>
      <c r="G66" s="1" t="s">
        <v>45</v>
      </c>
      <c r="H66" s="1" t="s">
        <v>51</v>
      </c>
      <c r="I66" s="1" t="s">
        <v>52</v>
      </c>
      <c r="J66" s="1" t="s">
        <v>53</v>
      </c>
      <c r="K66" s="1" t="s">
        <v>670</v>
      </c>
      <c r="L66" s="1">
        <v>36</v>
      </c>
      <c r="M66" s="1">
        <v>36</v>
      </c>
      <c r="N66" s="1">
        <v>36</v>
      </c>
      <c r="O66" s="6">
        <v>2015</v>
      </c>
      <c r="P66" s="1" t="s">
        <v>777</v>
      </c>
      <c r="Q66" s="2" t="s">
        <v>532</v>
      </c>
      <c r="R66" s="8">
        <v>25.224657534246575</v>
      </c>
      <c r="S66" s="1">
        <v>2</v>
      </c>
      <c r="T66" s="6" t="s">
        <v>555</v>
      </c>
      <c r="U66" s="1">
        <v>2015</v>
      </c>
      <c r="V66" s="46" t="s">
        <v>670</v>
      </c>
      <c r="W66" s="2" t="s">
        <v>534</v>
      </c>
      <c r="X66" s="2" t="s">
        <v>535</v>
      </c>
      <c r="Y66" s="2" t="s">
        <v>542</v>
      </c>
      <c r="Z66" s="2" t="s">
        <v>559</v>
      </c>
      <c r="AA66" s="2" t="s">
        <v>600</v>
      </c>
      <c r="AB66" s="1" t="e">
        <f>VLOOKUP(AA66,#REF!,2,0)</f>
        <v>#REF!</v>
      </c>
      <c r="AC66" s="2" t="s">
        <v>860</v>
      </c>
      <c r="AD66" s="1"/>
      <c r="AE66" s="1"/>
      <c r="AF66" s="1"/>
      <c r="AG66" s="1"/>
      <c r="AH66" s="1">
        <v>1</v>
      </c>
      <c r="AI66" s="1"/>
      <c r="AJ66" s="1"/>
      <c r="AK66" s="1"/>
      <c r="AL66" s="1"/>
      <c r="AM66" s="1"/>
    </row>
    <row r="67" spans="1:39" ht="36" customHeight="1" x14ac:dyDescent="0.25">
      <c r="A67" s="2" t="s">
        <v>38</v>
      </c>
      <c r="B67" s="1" t="s">
        <v>264</v>
      </c>
      <c r="C67" s="1" t="s">
        <v>265</v>
      </c>
      <c r="D67" s="1" t="s">
        <v>31</v>
      </c>
      <c r="E67" s="1" t="s">
        <v>203</v>
      </c>
      <c r="F67" s="1" t="s">
        <v>214</v>
      </c>
      <c r="G67" s="1" t="s">
        <v>45</v>
      </c>
      <c r="H67" s="1" t="s">
        <v>51</v>
      </c>
      <c r="I67" s="1" t="s">
        <v>190</v>
      </c>
      <c r="J67" s="1" t="s">
        <v>53</v>
      </c>
      <c r="K67" s="1" t="s">
        <v>671</v>
      </c>
      <c r="L67" s="1">
        <v>20</v>
      </c>
      <c r="M67" s="1">
        <v>20</v>
      </c>
      <c r="N67" s="1">
        <v>20</v>
      </c>
      <c r="O67" s="6">
        <v>2015</v>
      </c>
      <c r="P67" s="1" t="s">
        <v>777</v>
      </c>
      <c r="Q67" s="2" t="s">
        <v>532</v>
      </c>
      <c r="R67" s="8">
        <v>59.701369863013696</v>
      </c>
      <c r="S67" s="1">
        <v>3</v>
      </c>
      <c r="T67" s="6" t="s">
        <v>533</v>
      </c>
      <c r="U67" s="1">
        <v>2015</v>
      </c>
      <c r="V67" s="47">
        <v>20320</v>
      </c>
      <c r="W67" s="2" t="s">
        <v>547</v>
      </c>
      <c r="X67" s="2" t="s">
        <v>535</v>
      </c>
      <c r="Y67" s="2" t="s">
        <v>536</v>
      </c>
      <c r="Z67" s="2" t="s">
        <v>559</v>
      </c>
      <c r="AA67" s="1" t="s">
        <v>862</v>
      </c>
      <c r="AB67" s="1" t="e">
        <f>VLOOKUP(AA67,#REF!,2,0)</f>
        <v>#REF!</v>
      </c>
      <c r="AC67" s="27" t="s">
        <v>861</v>
      </c>
      <c r="AD67" s="1"/>
      <c r="AE67" s="1"/>
      <c r="AF67" s="1"/>
      <c r="AG67" s="1"/>
      <c r="AH67" s="1">
        <v>1</v>
      </c>
      <c r="AI67" s="1"/>
      <c r="AJ67" s="1"/>
      <c r="AK67" s="1"/>
      <c r="AL67" s="1"/>
      <c r="AM67" s="1"/>
    </row>
    <row r="68" spans="1:39" x14ac:dyDescent="0.25">
      <c r="A68" s="2" t="s">
        <v>38</v>
      </c>
      <c r="B68" s="1" t="s">
        <v>266</v>
      </c>
      <c r="C68" s="1" t="s">
        <v>267</v>
      </c>
      <c r="D68" s="1" t="s">
        <v>35</v>
      </c>
      <c r="E68" s="1" t="s">
        <v>235</v>
      </c>
      <c r="F68" s="1" t="s">
        <v>268</v>
      </c>
      <c r="G68" s="1" t="s">
        <v>36</v>
      </c>
      <c r="H68" s="1" t="s">
        <v>51</v>
      </c>
      <c r="I68" s="1" t="s">
        <v>190</v>
      </c>
      <c r="J68" s="1" t="s">
        <v>34</v>
      </c>
      <c r="K68" s="1" t="s">
        <v>672</v>
      </c>
      <c r="L68" s="1">
        <v>21</v>
      </c>
      <c r="M68" s="1">
        <v>37</v>
      </c>
      <c r="N68" s="1">
        <v>21</v>
      </c>
      <c r="O68" s="6">
        <v>2015</v>
      </c>
      <c r="P68" s="1" t="s">
        <v>777</v>
      </c>
      <c r="Q68" s="2" t="s">
        <v>532</v>
      </c>
      <c r="R68" s="8">
        <v>75.61369863013698</v>
      </c>
      <c r="S68" s="1">
        <v>4</v>
      </c>
      <c r="T68" s="6" t="s">
        <v>555</v>
      </c>
      <c r="U68" s="1">
        <v>2015</v>
      </c>
      <c r="V68" s="47">
        <v>14536</v>
      </c>
      <c r="W68" s="2" t="s">
        <v>547</v>
      </c>
      <c r="X68" s="2" t="s">
        <v>541</v>
      </c>
      <c r="Y68" s="2" t="s">
        <v>558</v>
      </c>
      <c r="Z68" s="2" t="s">
        <v>558</v>
      </c>
      <c r="AA68" s="2" t="s">
        <v>864</v>
      </c>
      <c r="AB68" s="1" t="e">
        <f>VLOOKUP(AA68,#REF!,2,0)</f>
        <v>#REF!</v>
      </c>
      <c r="AC68" s="2" t="s">
        <v>863</v>
      </c>
      <c r="AD68" s="1"/>
      <c r="AE68" s="1"/>
      <c r="AF68" s="1"/>
      <c r="AG68" s="1"/>
      <c r="AH68" s="1">
        <v>1</v>
      </c>
      <c r="AI68" s="1"/>
      <c r="AJ68" s="1"/>
      <c r="AK68" s="1"/>
      <c r="AL68" s="1"/>
      <c r="AM68" s="1"/>
    </row>
    <row r="69" spans="1:39" x14ac:dyDescent="0.25">
      <c r="A69" s="2" t="s">
        <v>38</v>
      </c>
      <c r="B69" s="1" t="s">
        <v>269</v>
      </c>
      <c r="C69" s="1" t="s">
        <v>270</v>
      </c>
      <c r="D69" s="1" t="s">
        <v>35</v>
      </c>
      <c r="E69" s="1" t="s">
        <v>68</v>
      </c>
      <c r="F69" s="1" t="s">
        <v>271</v>
      </c>
      <c r="G69" s="1" t="s">
        <v>45</v>
      </c>
      <c r="H69" s="1" t="s">
        <v>51</v>
      </c>
      <c r="I69" s="1" t="s">
        <v>190</v>
      </c>
      <c r="J69" s="1" t="s">
        <v>53</v>
      </c>
      <c r="K69" s="1" t="s">
        <v>673</v>
      </c>
      <c r="L69" s="1">
        <v>24</v>
      </c>
      <c r="M69" s="1">
        <v>24</v>
      </c>
      <c r="N69" s="1">
        <v>24</v>
      </c>
      <c r="O69" s="6">
        <v>2015</v>
      </c>
      <c r="P69" s="1" t="s">
        <v>777</v>
      </c>
      <c r="Q69" s="2" t="s">
        <v>532</v>
      </c>
      <c r="R69" s="8">
        <v>71.838356164383555</v>
      </c>
      <c r="S69" s="1">
        <v>4</v>
      </c>
      <c r="T69" s="6" t="s">
        <v>555</v>
      </c>
      <c r="U69" s="1">
        <v>2015</v>
      </c>
      <c r="V69" s="47">
        <v>15902</v>
      </c>
      <c r="W69" s="2" t="s">
        <v>547</v>
      </c>
      <c r="X69" s="2" t="s">
        <v>535</v>
      </c>
      <c r="Y69" s="2" t="s">
        <v>548</v>
      </c>
      <c r="Z69" s="2" t="s">
        <v>568</v>
      </c>
      <c r="AA69" s="1" t="s">
        <v>550</v>
      </c>
      <c r="AB69" s="1" t="e">
        <f>VLOOKUP(AA69,#REF!,2,0)</f>
        <v>#REF!</v>
      </c>
      <c r="AC69" s="2" t="s">
        <v>865</v>
      </c>
      <c r="AD69" s="1"/>
      <c r="AE69" s="1"/>
      <c r="AF69" s="1"/>
      <c r="AG69" s="1"/>
      <c r="AH69" s="1">
        <v>1</v>
      </c>
      <c r="AI69" s="1"/>
      <c r="AJ69" s="1"/>
      <c r="AK69" s="1"/>
      <c r="AL69" s="1"/>
      <c r="AM69" s="1"/>
    </row>
    <row r="70" spans="1:39" x14ac:dyDescent="0.25">
      <c r="A70" s="2" t="s">
        <v>38</v>
      </c>
      <c r="B70" s="1" t="s">
        <v>272</v>
      </c>
      <c r="C70" s="1" t="s">
        <v>273</v>
      </c>
      <c r="D70" s="1" t="s">
        <v>35</v>
      </c>
      <c r="E70" s="1" t="s">
        <v>274</v>
      </c>
      <c r="F70" s="1" t="s">
        <v>128</v>
      </c>
      <c r="G70" s="1" t="s">
        <v>36</v>
      </c>
      <c r="H70" s="1" t="s">
        <v>33</v>
      </c>
      <c r="I70" s="1" t="s">
        <v>52</v>
      </c>
      <c r="J70" s="1" t="s">
        <v>34</v>
      </c>
      <c r="K70" s="1" t="s">
        <v>674</v>
      </c>
      <c r="L70" s="1">
        <v>18</v>
      </c>
      <c r="M70" s="1">
        <v>18</v>
      </c>
      <c r="N70" s="1">
        <v>18</v>
      </c>
      <c r="O70" s="6">
        <v>2015</v>
      </c>
      <c r="P70" s="1" t="s">
        <v>777</v>
      </c>
      <c r="Q70" s="2" t="s">
        <v>532</v>
      </c>
      <c r="R70" s="8">
        <v>65.498630136986307</v>
      </c>
      <c r="S70" s="1">
        <v>4</v>
      </c>
      <c r="T70" s="6" t="s">
        <v>555</v>
      </c>
      <c r="U70" s="1">
        <v>2015</v>
      </c>
      <c r="V70" s="46" t="s">
        <v>674</v>
      </c>
      <c r="W70" s="2" t="s">
        <v>547</v>
      </c>
      <c r="X70" s="2" t="s">
        <v>535</v>
      </c>
      <c r="Y70" s="2" t="s">
        <v>536</v>
      </c>
      <c r="Z70" s="2" t="s">
        <v>586</v>
      </c>
      <c r="AA70" s="2" t="s">
        <v>867</v>
      </c>
      <c r="AB70" s="1" t="e">
        <f>VLOOKUP(AA70,#REF!,2,0)</f>
        <v>#REF!</v>
      </c>
      <c r="AC70" s="2" t="s">
        <v>866</v>
      </c>
      <c r="AD70" s="1"/>
      <c r="AE70" s="1"/>
      <c r="AF70" s="1"/>
      <c r="AG70" s="1"/>
      <c r="AH70" s="1">
        <v>1</v>
      </c>
      <c r="AI70" s="1"/>
      <c r="AJ70" s="1"/>
      <c r="AK70" s="1"/>
      <c r="AL70" s="1"/>
      <c r="AM70" s="1"/>
    </row>
    <row r="71" spans="1:39" x14ac:dyDescent="0.25">
      <c r="A71" s="2" t="s">
        <v>38</v>
      </c>
      <c r="B71" s="1" t="s">
        <v>275</v>
      </c>
      <c r="C71" s="1" t="s">
        <v>276</v>
      </c>
      <c r="D71" s="1" t="s">
        <v>31</v>
      </c>
      <c r="E71" s="1" t="s">
        <v>277</v>
      </c>
      <c r="F71" s="1" t="s">
        <v>158</v>
      </c>
      <c r="G71" s="1" t="s">
        <v>36</v>
      </c>
      <c r="H71" s="1" t="s">
        <v>51</v>
      </c>
      <c r="I71" s="1" t="s">
        <v>52</v>
      </c>
      <c r="J71" s="1" t="s">
        <v>34</v>
      </c>
      <c r="K71" s="1" t="s">
        <v>675</v>
      </c>
      <c r="L71" s="1">
        <v>42</v>
      </c>
      <c r="M71" s="1">
        <v>42</v>
      </c>
      <c r="N71" s="1">
        <v>42</v>
      </c>
      <c r="O71" s="6">
        <v>2015</v>
      </c>
      <c r="P71" s="1" t="s">
        <v>777</v>
      </c>
      <c r="Q71" s="2" t="s">
        <v>532</v>
      </c>
      <c r="R71" s="8">
        <v>57.134246575342466</v>
      </c>
      <c r="S71" s="1">
        <v>3</v>
      </c>
      <c r="T71" s="6" t="s">
        <v>533</v>
      </c>
      <c r="U71" s="1">
        <v>2015</v>
      </c>
      <c r="V71" s="46" t="s">
        <v>675</v>
      </c>
      <c r="W71" s="2" t="s">
        <v>547</v>
      </c>
      <c r="X71" s="2" t="s">
        <v>541</v>
      </c>
      <c r="Y71" s="2" t="s">
        <v>558</v>
      </c>
      <c r="Z71" s="2" t="s">
        <v>558</v>
      </c>
      <c r="AA71" s="1" t="s">
        <v>868</v>
      </c>
      <c r="AB71" s="1" t="e">
        <f>VLOOKUP(AA71,#REF!,2,0)</f>
        <v>#REF!</v>
      </c>
      <c r="AC71" s="1" t="s">
        <v>868</v>
      </c>
      <c r="AD71" s="1"/>
      <c r="AE71" s="1"/>
      <c r="AF71" s="1"/>
      <c r="AG71" s="1"/>
      <c r="AH71" s="1">
        <v>1</v>
      </c>
      <c r="AI71" s="1"/>
      <c r="AJ71" s="1"/>
      <c r="AK71" s="1"/>
      <c r="AL71" s="1"/>
      <c r="AM71" s="1"/>
    </row>
    <row r="72" spans="1:39" x14ac:dyDescent="0.25">
      <c r="A72" s="2" t="s">
        <v>38</v>
      </c>
      <c r="B72" s="1" t="s">
        <v>278</v>
      </c>
      <c r="C72" s="1" t="s">
        <v>279</v>
      </c>
      <c r="D72" s="1" t="s">
        <v>35</v>
      </c>
      <c r="E72" s="1" t="s">
        <v>280</v>
      </c>
      <c r="F72" s="1" t="s">
        <v>268</v>
      </c>
      <c r="G72" s="1" t="s">
        <v>36</v>
      </c>
      <c r="H72" s="1" t="s">
        <v>51</v>
      </c>
      <c r="I72" s="1" t="s">
        <v>190</v>
      </c>
      <c r="J72" s="1" t="s">
        <v>53</v>
      </c>
      <c r="K72" s="1" t="s">
        <v>676</v>
      </c>
      <c r="L72" s="1">
        <v>35</v>
      </c>
      <c r="M72" s="1">
        <v>35</v>
      </c>
      <c r="N72" s="1">
        <v>35</v>
      </c>
      <c r="O72" s="6">
        <v>2015</v>
      </c>
      <c r="P72" s="1" t="s">
        <v>777</v>
      </c>
      <c r="Q72" s="2" t="s">
        <v>532</v>
      </c>
      <c r="R72" s="8">
        <v>56.717808219178082</v>
      </c>
      <c r="S72" s="1">
        <v>3</v>
      </c>
      <c r="T72" s="6" t="s">
        <v>555</v>
      </c>
      <c r="U72" s="1">
        <v>2015</v>
      </c>
      <c r="V72" s="46" t="s">
        <v>676</v>
      </c>
      <c r="W72" s="2" t="s">
        <v>547</v>
      </c>
      <c r="X72" s="2" t="s">
        <v>535</v>
      </c>
      <c r="Y72" s="2" t="s">
        <v>558</v>
      </c>
      <c r="Z72" s="2" t="s">
        <v>558</v>
      </c>
      <c r="AA72" s="2" t="s">
        <v>580</v>
      </c>
      <c r="AB72" s="1" t="e">
        <f>VLOOKUP(AA72,#REF!,2,0)</f>
        <v>#REF!</v>
      </c>
      <c r="AC72" s="1" t="s">
        <v>869</v>
      </c>
      <c r="AD72" s="1"/>
      <c r="AE72" s="1"/>
      <c r="AF72" s="1"/>
      <c r="AG72" s="1"/>
      <c r="AH72" s="1">
        <v>1</v>
      </c>
      <c r="AI72" s="1"/>
      <c r="AJ72" s="1"/>
      <c r="AK72" s="1"/>
      <c r="AL72" s="1"/>
      <c r="AM72" s="1"/>
    </row>
    <row r="73" spans="1:39" x14ac:dyDescent="0.25">
      <c r="A73" s="2" t="s">
        <v>38</v>
      </c>
      <c r="B73" s="1" t="s">
        <v>284</v>
      </c>
      <c r="C73" s="1" t="s">
        <v>285</v>
      </c>
      <c r="D73" s="1" t="s">
        <v>31</v>
      </c>
      <c r="E73" s="1" t="s">
        <v>286</v>
      </c>
      <c r="F73" s="1" t="s">
        <v>42</v>
      </c>
      <c r="G73" s="1" t="s">
        <v>32</v>
      </c>
      <c r="H73" s="1" t="s">
        <v>51</v>
      </c>
      <c r="I73" s="1" t="s">
        <v>52</v>
      </c>
      <c r="J73" s="1" t="s">
        <v>53</v>
      </c>
      <c r="K73" s="1" t="s">
        <v>677</v>
      </c>
      <c r="L73" s="1">
        <v>35</v>
      </c>
      <c r="M73" s="1">
        <v>35</v>
      </c>
      <c r="N73" s="1">
        <v>30</v>
      </c>
      <c r="O73" s="6">
        <v>2015</v>
      </c>
      <c r="P73" s="1" t="s">
        <v>777</v>
      </c>
      <c r="Q73" s="2" t="s">
        <v>532</v>
      </c>
      <c r="R73" s="8">
        <v>58.827397260273976</v>
      </c>
      <c r="S73" s="1">
        <v>3</v>
      </c>
      <c r="T73" s="6" t="s">
        <v>533</v>
      </c>
      <c r="U73" s="1">
        <v>2015</v>
      </c>
      <c r="V73" s="46" t="s">
        <v>677</v>
      </c>
      <c r="W73" s="2" t="s">
        <v>534</v>
      </c>
      <c r="X73" s="2" t="s">
        <v>541</v>
      </c>
      <c r="Y73" s="2" t="s">
        <v>548</v>
      </c>
      <c r="Z73" s="2" t="s">
        <v>546</v>
      </c>
      <c r="AA73" s="1" t="s">
        <v>544</v>
      </c>
      <c r="AB73" s="1" t="e">
        <f>VLOOKUP(AA73,#REF!,2,0)</f>
        <v>#REF!</v>
      </c>
      <c r="AC73" s="2" t="s">
        <v>870</v>
      </c>
      <c r="AD73" s="1"/>
      <c r="AE73" s="1"/>
      <c r="AF73" s="1"/>
      <c r="AG73" s="1"/>
      <c r="AH73" s="1">
        <v>1</v>
      </c>
      <c r="AI73" s="1"/>
      <c r="AJ73" s="1"/>
      <c r="AK73" s="1"/>
      <c r="AL73" s="1"/>
      <c r="AM73" s="1"/>
    </row>
    <row r="74" spans="1:39" x14ac:dyDescent="0.25">
      <c r="A74" s="2" t="s">
        <v>38</v>
      </c>
      <c r="B74" s="1" t="s">
        <v>287</v>
      </c>
      <c r="C74" s="1" t="s">
        <v>248</v>
      </c>
      <c r="D74" s="1" t="s">
        <v>31</v>
      </c>
      <c r="E74" s="1" t="s">
        <v>235</v>
      </c>
      <c r="F74" s="1" t="s">
        <v>158</v>
      </c>
      <c r="G74" s="1" t="s">
        <v>32</v>
      </c>
      <c r="H74" s="1" t="s">
        <v>51</v>
      </c>
      <c r="I74" s="1" t="s">
        <v>52</v>
      </c>
      <c r="J74" s="1" t="s">
        <v>53</v>
      </c>
      <c r="K74" s="1" t="s">
        <v>665</v>
      </c>
      <c r="L74" s="1">
        <v>24</v>
      </c>
      <c r="M74" s="1">
        <v>24</v>
      </c>
      <c r="N74" s="1">
        <v>24</v>
      </c>
      <c r="O74" s="6">
        <v>2015</v>
      </c>
      <c r="P74" s="1" t="s">
        <v>777</v>
      </c>
      <c r="Q74" s="2" t="s">
        <v>532</v>
      </c>
      <c r="R74" s="8">
        <v>67.545205479452051</v>
      </c>
      <c r="S74" s="1">
        <v>4</v>
      </c>
      <c r="T74" s="6" t="s">
        <v>533</v>
      </c>
      <c r="U74" s="1">
        <v>2015</v>
      </c>
      <c r="V74" s="46" t="s">
        <v>665</v>
      </c>
      <c r="W74" s="2" t="s">
        <v>547</v>
      </c>
      <c r="X74" s="2" t="s">
        <v>541</v>
      </c>
      <c r="Y74" s="2" t="s">
        <v>548</v>
      </c>
      <c r="Z74" s="2" t="s">
        <v>557</v>
      </c>
      <c r="AA74" s="1" t="s">
        <v>872</v>
      </c>
      <c r="AB74" s="1" t="e">
        <f>VLOOKUP(AA74,#REF!,2,0)</f>
        <v>#REF!</v>
      </c>
      <c r="AC74" s="2" t="s">
        <v>871</v>
      </c>
      <c r="AD74" s="1"/>
      <c r="AE74" s="1"/>
      <c r="AF74" s="1"/>
      <c r="AG74" s="1"/>
      <c r="AH74" s="1">
        <v>1</v>
      </c>
      <c r="AI74" s="1"/>
      <c r="AJ74" s="1"/>
      <c r="AK74" s="1"/>
      <c r="AL74" s="1"/>
      <c r="AM74" s="1"/>
    </row>
    <row r="75" spans="1:39" x14ac:dyDescent="0.25">
      <c r="A75" s="2" t="s">
        <v>38</v>
      </c>
      <c r="B75" s="1" t="s">
        <v>288</v>
      </c>
      <c r="C75" s="1" t="s">
        <v>289</v>
      </c>
      <c r="D75" s="1" t="s">
        <v>35</v>
      </c>
      <c r="E75" s="1" t="s">
        <v>214</v>
      </c>
      <c r="F75" s="1" t="s">
        <v>122</v>
      </c>
      <c r="G75" s="1" t="s">
        <v>45</v>
      </c>
      <c r="H75" s="1" t="s">
        <v>51</v>
      </c>
      <c r="I75" s="1" t="s">
        <v>52</v>
      </c>
      <c r="J75" s="1" t="s">
        <v>53</v>
      </c>
      <c r="K75" s="1" t="s">
        <v>678</v>
      </c>
      <c r="L75" s="1">
        <v>22</v>
      </c>
      <c r="M75" s="1">
        <v>22</v>
      </c>
      <c r="N75" s="1">
        <v>22</v>
      </c>
      <c r="O75" s="6">
        <v>2015</v>
      </c>
      <c r="P75" s="1" t="s">
        <v>777</v>
      </c>
      <c r="Q75" s="2" t="s">
        <v>532</v>
      </c>
      <c r="R75" s="8">
        <v>18.783561643835615</v>
      </c>
      <c r="S75" s="1">
        <v>1</v>
      </c>
      <c r="T75" s="6" t="s">
        <v>555</v>
      </c>
      <c r="U75" s="1">
        <v>2015</v>
      </c>
      <c r="V75" s="46" t="s">
        <v>678</v>
      </c>
      <c r="W75" s="2" t="s">
        <v>534</v>
      </c>
      <c r="X75" s="2" t="s">
        <v>535</v>
      </c>
      <c r="Y75" s="2" t="s">
        <v>560</v>
      </c>
      <c r="Z75" s="2" t="s">
        <v>564</v>
      </c>
      <c r="AA75" s="2" t="s">
        <v>874</v>
      </c>
      <c r="AB75" s="1" t="e">
        <f>VLOOKUP(AA75,#REF!,2,0)</f>
        <v>#REF!</v>
      </c>
      <c r="AC75" s="2" t="s">
        <v>873</v>
      </c>
      <c r="AD75" s="1"/>
      <c r="AE75" s="1"/>
      <c r="AF75" s="1"/>
      <c r="AG75" s="1"/>
      <c r="AH75" s="1">
        <v>1</v>
      </c>
      <c r="AI75" s="1"/>
      <c r="AJ75" s="1"/>
      <c r="AK75" s="1"/>
      <c r="AL75" s="1"/>
      <c r="AM75" s="1"/>
    </row>
    <row r="76" spans="1:39" x14ac:dyDescent="0.25">
      <c r="A76" s="2" t="s">
        <v>291</v>
      </c>
      <c r="B76" s="1" t="s">
        <v>292</v>
      </c>
      <c r="C76" s="1" t="s">
        <v>293</v>
      </c>
      <c r="D76" s="1" t="s">
        <v>31</v>
      </c>
      <c r="E76" s="1" t="s">
        <v>294</v>
      </c>
      <c r="F76" s="1" t="s">
        <v>122</v>
      </c>
      <c r="G76" s="1" t="s">
        <v>45</v>
      </c>
      <c r="H76" s="1" t="s">
        <v>51</v>
      </c>
      <c r="I76" s="1" t="s">
        <v>156</v>
      </c>
      <c r="J76" s="1" t="s">
        <v>53</v>
      </c>
      <c r="K76" s="1" t="s">
        <v>679</v>
      </c>
      <c r="L76" s="1">
        <v>25</v>
      </c>
      <c r="M76" s="1">
        <v>25</v>
      </c>
      <c r="N76" s="1">
        <v>25</v>
      </c>
      <c r="O76" s="6">
        <v>2015</v>
      </c>
      <c r="P76" s="1" t="s">
        <v>777</v>
      </c>
      <c r="Q76" s="2" t="s">
        <v>532</v>
      </c>
      <c r="R76" s="8">
        <v>39.186301369863017</v>
      </c>
      <c r="S76" s="1">
        <v>2</v>
      </c>
      <c r="T76" s="6" t="s">
        <v>533</v>
      </c>
      <c r="U76" s="1">
        <v>2015</v>
      </c>
      <c r="V76" s="47">
        <v>27824</v>
      </c>
      <c r="W76" s="2" t="s">
        <v>534</v>
      </c>
      <c r="X76" s="2" t="s">
        <v>535</v>
      </c>
      <c r="Y76" s="2" t="s">
        <v>548</v>
      </c>
      <c r="Z76" s="2" t="s">
        <v>568</v>
      </c>
      <c r="AA76" s="26" t="s">
        <v>876</v>
      </c>
      <c r="AB76" s="26" t="e">
        <f>VLOOKUP(AA76,#REF!,2,0)</f>
        <v>#REF!</v>
      </c>
      <c r="AC76" s="2" t="s">
        <v>875</v>
      </c>
      <c r="AD76" s="1"/>
      <c r="AE76" s="1"/>
      <c r="AF76" s="1"/>
      <c r="AG76" s="1"/>
      <c r="AH76" s="1">
        <v>1</v>
      </c>
      <c r="AI76" s="1"/>
      <c r="AJ76" s="1"/>
      <c r="AK76" s="1"/>
      <c r="AL76" s="1"/>
      <c r="AM76" s="1"/>
    </row>
    <row r="77" spans="1:39" x14ac:dyDescent="0.25">
      <c r="A77" s="2" t="s">
        <v>291</v>
      </c>
      <c r="B77" s="1" t="s">
        <v>295</v>
      </c>
      <c r="C77" s="1" t="s">
        <v>296</v>
      </c>
      <c r="D77" s="1" t="s">
        <v>31</v>
      </c>
      <c r="E77" s="1" t="s">
        <v>297</v>
      </c>
      <c r="F77" s="1" t="s">
        <v>62</v>
      </c>
      <c r="G77" s="1" t="s">
        <v>45</v>
      </c>
      <c r="H77" s="1" t="s">
        <v>51</v>
      </c>
      <c r="I77" s="1" t="s">
        <v>52</v>
      </c>
      <c r="J77" s="1" t="s">
        <v>53</v>
      </c>
      <c r="K77" s="1" t="s">
        <v>680</v>
      </c>
      <c r="L77" s="1">
        <v>37</v>
      </c>
      <c r="M77" s="1">
        <v>37</v>
      </c>
      <c r="N77" s="1">
        <v>37</v>
      </c>
      <c r="O77" s="6">
        <v>2015</v>
      </c>
      <c r="P77" s="1" t="s">
        <v>777</v>
      </c>
      <c r="Q77" s="2" t="s">
        <v>532</v>
      </c>
      <c r="R77" s="8">
        <v>44.860273972602741</v>
      </c>
      <c r="S77" s="1">
        <v>3</v>
      </c>
      <c r="T77" s="6" t="s">
        <v>533</v>
      </c>
      <c r="U77" s="1">
        <v>2015</v>
      </c>
      <c r="V77" s="46" t="s">
        <v>680</v>
      </c>
      <c r="W77" s="2" t="s">
        <v>534</v>
      </c>
      <c r="X77" s="2" t="s">
        <v>535</v>
      </c>
      <c r="Y77" s="2" t="s">
        <v>548</v>
      </c>
      <c r="Z77" s="2" t="s">
        <v>559</v>
      </c>
      <c r="AA77" s="2" t="s">
        <v>600</v>
      </c>
      <c r="AB77" s="1" t="e">
        <f>VLOOKUP(AA77,#REF!,2,0)</f>
        <v>#REF!</v>
      </c>
      <c r="AC77" s="1" t="s">
        <v>877</v>
      </c>
      <c r="AD77" s="1"/>
      <c r="AE77" s="1"/>
      <c r="AF77" s="1"/>
      <c r="AG77" s="1"/>
      <c r="AH77" s="1">
        <v>1</v>
      </c>
      <c r="AI77" s="1"/>
      <c r="AJ77" s="1"/>
      <c r="AK77" s="1"/>
      <c r="AL77" s="1"/>
      <c r="AM77" s="1"/>
    </row>
    <row r="78" spans="1:39" x14ac:dyDescent="0.25">
      <c r="A78" s="2" t="s">
        <v>291</v>
      </c>
      <c r="B78" s="1" t="s">
        <v>299</v>
      </c>
      <c r="C78" s="1" t="s">
        <v>300</v>
      </c>
      <c r="D78" s="1" t="s">
        <v>31</v>
      </c>
      <c r="E78" s="1" t="s">
        <v>280</v>
      </c>
      <c r="F78" s="1" t="s">
        <v>232</v>
      </c>
      <c r="G78" s="1" t="s">
        <v>32</v>
      </c>
      <c r="H78" s="1" t="s">
        <v>51</v>
      </c>
      <c r="I78" s="1" t="s">
        <v>190</v>
      </c>
      <c r="J78" s="1" t="s">
        <v>53</v>
      </c>
      <c r="K78" s="1" t="s">
        <v>681</v>
      </c>
      <c r="L78" s="1">
        <v>78</v>
      </c>
      <c r="M78" s="1">
        <v>78</v>
      </c>
      <c r="N78" s="1">
        <v>78</v>
      </c>
      <c r="O78" s="6">
        <v>2015</v>
      </c>
      <c r="P78" s="1" t="s">
        <v>777</v>
      </c>
      <c r="Q78" s="2" t="s">
        <v>532</v>
      </c>
      <c r="R78" s="8">
        <v>76.205479452054789</v>
      </c>
      <c r="S78" s="1">
        <v>4</v>
      </c>
      <c r="T78" s="6" t="s">
        <v>533</v>
      </c>
      <c r="U78" s="1">
        <v>2015</v>
      </c>
      <c r="V78" s="46" t="s">
        <v>681</v>
      </c>
      <c r="W78" s="2" t="s">
        <v>547</v>
      </c>
      <c r="X78" s="2" t="s">
        <v>535</v>
      </c>
      <c r="Y78" s="2" t="s">
        <v>542</v>
      </c>
      <c r="Z78" s="2" t="s">
        <v>556</v>
      </c>
      <c r="AA78" s="1" t="s">
        <v>879</v>
      </c>
      <c r="AB78" s="1" t="e">
        <f>VLOOKUP(AA78,#REF!,2,0)</f>
        <v>#REF!</v>
      </c>
      <c r="AC78" s="2" t="s">
        <v>878</v>
      </c>
      <c r="AD78" s="1"/>
      <c r="AE78" s="1"/>
      <c r="AF78" s="1"/>
      <c r="AG78" s="1"/>
      <c r="AH78" s="1">
        <v>1</v>
      </c>
      <c r="AI78" s="1"/>
      <c r="AJ78" s="1"/>
      <c r="AK78" s="1"/>
      <c r="AL78" s="1"/>
      <c r="AM78" s="1"/>
    </row>
    <row r="79" spans="1:39" ht="20.5" x14ac:dyDescent="0.25">
      <c r="A79" s="2" t="s">
        <v>291</v>
      </c>
      <c r="B79" s="1" t="s">
        <v>301</v>
      </c>
      <c r="C79" s="1" t="s">
        <v>302</v>
      </c>
      <c r="D79" s="1" t="s">
        <v>31</v>
      </c>
      <c r="E79" s="1" t="s">
        <v>303</v>
      </c>
      <c r="F79" s="1" t="s">
        <v>252</v>
      </c>
      <c r="G79" s="1" t="s">
        <v>45</v>
      </c>
      <c r="H79" s="1" t="s">
        <v>51</v>
      </c>
      <c r="I79" s="1" t="s">
        <v>52</v>
      </c>
      <c r="J79" s="1" t="s">
        <v>53</v>
      </c>
      <c r="K79" s="1" t="s">
        <v>682</v>
      </c>
      <c r="L79" s="1">
        <v>26</v>
      </c>
      <c r="M79" s="1">
        <v>26</v>
      </c>
      <c r="N79" s="1">
        <v>26</v>
      </c>
      <c r="O79" s="6">
        <v>2015</v>
      </c>
      <c r="P79" s="1" t="s">
        <v>777</v>
      </c>
      <c r="Q79" s="2" t="s">
        <v>532</v>
      </c>
      <c r="R79" s="8">
        <v>46.717808219178082</v>
      </c>
      <c r="S79" s="1">
        <v>3</v>
      </c>
      <c r="T79" s="6" t="s">
        <v>533</v>
      </c>
      <c r="U79" s="1">
        <v>2015</v>
      </c>
      <c r="V79" s="46" t="s">
        <v>682</v>
      </c>
      <c r="W79" s="2" t="s">
        <v>547</v>
      </c>
      <c r="X79" s="2" t="s">
        <v>535</v>
      </c>
      <c r="Y79" s="2" t="s">
        <v>536</v>
      </c>
      <c r="Z79" s="2" t="s">
        <v>559</v>
      </c>
      <c r="AA79" s="1" t="s">
        <v>584</v>
      </c>
      <c r="AB79" s="1" t="e">
        <f>VLOOKUP(AA79,#REF!,2,0)</f>
        <v>#REF!</v>
      </c>
      <c r="AC79" s="24" t="s">
        <v>881</v>
      </c>
      <c r="AD79" s="1"/>
      <c r="AE79" s="1"/>
      <c r="AF79" s="1"/>
      <c r="AG79" s="1"/>
      <c r="AH79" s="1">
        <v>1</v>
      </c>
      <c r="AI79" s="1"/>
      <c r="AJ79" s="1"/>
      <c r="AK79" s="1"/>
      <c r="AL79" s="1"/>
      <c r="AM79" s="1"/>
    </row>
    <row r="80" spans="1:39" x14ac:dyDescent="0.25">
      <c r="A80" s="2" t="s">
        <v>291</v>
      </c>
      <c r="B80" s="26" t="s">
        <v>305</v>
      </c>
      <c r="C80" s="26" t="s">
        <v>306</v>
      </c>
      <c r="D80" s="1" t="s">
        <v>35</v>
      </c>
      <c r="E80" s="1" t="s">
        <v>303</v>
      </c>
      <c r="F80" s="1" t="s">
        <v>303</v>
      </c>
      <c r="G80" s="1" t="s">
        <v>36</v>
      </c>
      <c r="H80" s="1" t="s">
        <v>51</v>
      </c>
      <c r="I80" s="1" t="s">
        <v>52</v>
      </c>
      <c r="J80" s="1" t="s">
        <v>160</v>
      </c>
      <c r="K80" s="1" t="s">
        <v>683</v>
      </c>
      <c r="L80" s="1">
        <v>0</v>
      </c>
      <c r="M80" s="1">
        <v>0</v>
      </c>
      <c r="N80" s="1">
        <v>0</v>
      </c>
      <c r="O80" s="6">
        <v>2015</v>
      </c>
      <c r="P80" s="1" t="s">
        <v>777</v>
      </c>
      <c r="Q80" s="26" t="s">
        <v>540</v>
      </c>
      <c r="R80" s="8">
        <v>63.194520547945203</v>
      </c>
      <c r="S80" s="1">
        <v>4</v>
      </c>
      <c r="T80" s="6" t="s">
        <v>555</v>
      </c>
      <c r="U80" s="1">
        <v>2015</v>
      </c>
      <c r="V80" s="46" t="s">
        <v>683</v>
      </c>
      <c r="W80" s="1"/>
      <c r="X80" s="1"/>
      <c r="Y80" s="1"/>
      <c r="Z80" s="1"/>
      <c r="AA80" s="1"/>
      <c r="AB80" s="1" t="e">
        <f>VLOOKUP(AA80,#REF!,2,0)</f>
        <v>#REF!</v>
      </c>
      <c r="AC80" s="26" t="s">
        <v>882</v>
      </c>
      <c r="AD80" s="1"/>
      <c r="AE80" s="1"/>
      <c r="AF80" s="1"/>
      <c r="AG80" s="1"/>
      <c r="AH80" s="1">
        <v>1</v>
      </c>
      <c r="AI80" s="1"/>
      <c r="AJ80" s="1"/>
      <c r="AK80" s="1"/>
      <c r="AL80" s="1"/>
      <c r="AM80" s="1"/>
    </row>
    <row r="81" spans="1:39" x14ac:dyDescent="0.25">
      <c r="A81" s="2" t="s">
        <v>291</v>
      </c>
      <c r="B81" s="1" t="s">
        <v>307</v>
      </c>
      <c r="C81" s="1" t="s">
        <v>308</v>
      </c>
      <c r="D81" s="1" t="s">
        <v>31</v>
      </c>
      <c r="E81" s="1" t="s">
        <v>122</v>
      </c>
      <c r="F81" s="1" t="s">
        <v>309</v>
      </c>
      <c r="G81" s="1" t="s">
        <v>36</v>
      </c>
      <c r="H81" s="1" t="s">
        <v>51</v>
      </c>
      <c r="I81" s="1" t="s">
        <v>52</v>
      </c>
      <c r="J81" s="1" t="s">
        <v>281</v>
      </c>
      <c r="K81" s="1" t="s">
        <v>684</v>
      </c>
      <c r="L81" s="1">
        <v>122</v>
      </c>
      <c r="M81" s="1">
        <v>122</v>
      </c>
      <c r="N81" s="1">
        <v>122</v>
      </c>
      <c r="O81" s="6">
        <v>2015</v>
      </c>
      <c r="P81" s="1" t="s">
        <v>777</v>
      </c>
      <c r="Q81" s="2" t="s">
        <v>532</v>
      </c>
      <c r="R81" s="8">
        <v>71.408219178082192</v>
      </c>
      <c r="S81" s="1">
        <v>4</v>
      </c>
      <c r="T81" s="6" t="s">
        <v>533</v>
      </c>
      <c r="U81" s="1">
        <v>2015</v>
      </c>
      <c r="V81" s="46" t="s">
        <v>684</v>
      </c>
      <c r="W81" s="2" t="s">
        <v>547</v>
      </c>
      <c r="X81" s="2" t="s">
        <v>541</v>
      </c>
      <c r="Y81" s="2" t="s">
        <v>558</v>
      </c>
      <c r="Z81" s="2" t="s">
        <v>558</v>
      </c>
      <c r="AA81" s="2" t="s">
        <v>864</v>
      </c>
      <c r="AB81" s="1" t="e">
        <f>VLOOKUP(AA81,#REF!,2,0)</f>
        <v>#REF!</v>
      </c>
      <c r="AC81" s="1" t="s">
        <v>883</v>
      </c>
      <c r="AD81" s="1"/>
      <c r="AE81" s="1"/>
      <c r="AF81" s="1"/>
      <c r="AG81" s="1"/>
      <c r="AH81" s="1">
        <v>1</v>
      </c>
      <c r="AI81" s="1"/>
      <c r="AJ81" s="1"/>
      <c r="AK81" s="1"/>
      <c r="AL81" s="1"/>
      <c r="AM81" s="1"/>
    </row>
    <row r="82" spans="1:39" x14ac:dyDescent="0.25">
      <c r="A82" s="2" t="s">
        <v>291</v>
      </c>
      <c r="B82" s="26" t="s">
        <v>310</v>
      </c>
      <c r="C82" s="26" t="s">
        <v>311</v>
      </c>
      <c r="D82" s="1" t="s">
        <v>31</v>
      </c>
      <c r="E82" s="1" t="s">
        <v>215</v>
      </c>
      <c r="F82" s="1" t="s">
        <v>312</v>
      </c>
      <c r="G82" s="1" t="s">
        <v>45</v>
      </c>
      <c r="H82" s="1" t="s">
        <v>51</v>
      </c>
      <c r="I82" s="1" t="s">
        <v>52</v>
      </c>
      <c r="J82" s="1" t="s">
        <v>34</v>
      </c>
      <c r="K82" s="1" t="s">
        <v>685</v>
      </c>
      <c r="L82" s="1">
        <v>5</v>
      </c>
      <c r="M82" s="1">
        <v>5</v>
      </c>
      <c r="N82" s="1">
        <v>5</v>
      </c>
      <c r="O82" s="6">
        <v>2015</v>
      </c>
      <c r="P82" s="1" t="s">
        <v>777</v>
      </c>
      <c r="Q82" s="26" t="s">
        <v>540</v>
      </c>
      <c r="R82" s="8">
        <v>29.55890410958904</v>
      </c>
      <c r="S82" s="1">
        <v>2</v>
      </c>
      <c r="T82" s="6" t="s">
        <v>533</v>
      </c>
      <c r="U82" s="1">
        <v>2015</v>
      </c>
      <c r="V82" s="46" t="s">
        <v>685</v>
      </c>
      <c r="AA82" s="1"/>
      <c r="AB82" s="1" t="e">
        <f>VLOOKUP(AA82,#REF!,2,0)</f>
        <v>#REF!</v>
      </c>
      <c r="AC82" s="26" t="s">
        <v>884</v>
      </c>
      <c r="AD82" s="1"/>
      <c r="AE82" s="1"/>
      <c r="AF82" s="1"/>
      <c r="AG82" s="1"/>
      <c r="AH82" s="1">
        <v>1</v>
      </c>
      <c r="AI82" s="1"/>
      <c r="AJ82" s="1"/>
      <c r="AK82" s="1"/>
      <c r="AL82" s="1"/>
      <c r="AM82" s="1"/>
    </row>
    <row r="83" spans="1:39" x14ac:dyDescent="0.25">
      <c r="A83" s="2" t="s">
        <v>291</v>
      </c>
      <c r="B83" s="1" t="s">
        <v>314</v>
      </c>
      <c r="C83" s="1" t="s">
        <v>315</v>
      </c>
      <c r="D83" s="1" t="s">
        <v>35</v>
      </c>
      <c r="E83" s="1" t="s">
        <v>46</v>
      </c>
      <c r="F83" s="1" t="s">
        <v>316</v>
      </c>
      <c r="G83" s="1" t="s">
        <v>32</v>
      </c>
      <c r="H83" s="1" t="s">
        <v>51</v>
      </c>
      <c r="I83" s="1" t="s">
        <v>52</v>
      </c>
      <c r="J83" s="1" t="s">
        <v>34</v>
      </c>
      <c r="K83" s="1" t="s">
        <v>686</v>
      </c>
      <c r="L83" s="1">
        <v>64</v>
      </c>
      <c r="M83" s="1">
        <v>64</v>
      </c>
      <c r="N83" s="1">
        <v>64</v>
      </c>
      <c r="O83" s="6">
        <v>2015</v>
      </c>
      <c r="P83" s="1" t="s">
        <v>777</v>
      </c>
      <c r="Q83" s="2" t="s">
        <v>532</v>
      </c>
      <c r="R83" s="8">
        <v>43.065753424657537</v>
      </c>
      <c r="S83" s="1">
        <v>3</v>
      </c>
      <c r="T83" s="6" t="s">
        <v>555</v>
      </c>
      <c r="U83" s="1">
        <v>2015</v>
      </c>
      <c r="V83" s="46" t="s">
        <v>686</v>
      </c>
      <c r="W83" s="2" t="s">
        <v>547</v>
      </c>
      <c r="X83" s="2" t="s">
        <v>541</v>
      </c>
      <c r="Y83" s="2" t="s">
        <v>558</v>
      </c>
      <c r="Z83" s="2" t="s">
        <v>558</v>
      </c>
      <c r="AA83" s="1" t="s">
        <v>886</v>
      </c>
      <c r="AB83" s="1" t="e">
        <f>VLOOKUP(AA83,#REF!,2,0)</f>
        <v>#REF!</v>
      </c>
      <c r="AC83" s="2" t="s">
        <v>885</v>
      </c>
      <c r="AD83" s="1"/>
      <c r="AE83" s="1"/>
      <c r="AF83" s="1"/>
      <c r="AG83" s="1"/>
      <c r="AH83" s="1">
        <v>1</v>
      </c>
      <c r="AI83" s="1"/>
      <c r="AJ83" s="1"/>
      <c r="AK83" s="1"/>
      <c r="AL83" s="1"/>
      <c r="AM83" s="1"/>
    </row>
    <row r="84" spans="1:39" x14ac:dyDescent="0.25">
      <c r="A84" s="2" t="s">
        <v>291</v>
      </c>
      <c r="B84" s="1" t="s">
        <v>317</v>
      </c>
      <c r="C84" s="1" t="s">
        <v>318</v>
      </c>
      <c r="D84" s="1" t="s">
        <v>31</v>
      </c>
      <c r="E84" s="1" t="s">
        <v>319</v>
      </c>
      <c r="F84" s="1" t="s">
        <v>320</v>
      </c>
      <c r="G84" s="1" t="s">
        <v>87</v>
      </c>
      <c r="H84" s="1" t="s">
        <v>33</v>
      </c>
      <c r="I84" s="1" t="s">
        <v>190</v>
      </c>
      <c r="J84" s="1" t="s">
        <v>34</v>
      </c>
      <c r="K84" s="1" t="s">
        <v>687</v>
      </c>
      <c r="L84" s="1">
        <v>63</v>
      </c>
      <c r="M84" s="1">
        <v>63</v>
      </c>
      <c r="N84" s="1">
        <v>63</v>
      </c>
      <c r="O84" s="6">
        <v>2015</v>
      </c>
      <c r="P84" s="1" t="s">
        <v>777</v>
      </c>
      <c r="Q84" s="2" t="s">
        <v>532</v>
      </c>
      <c r="R84" s="8">
        <v>52.849315068493148</v>
      </c>
      <c r="S84" s="1">
        <v>3</v>
      </c>
      <c r="T84" s="6" t="s">
        <v>533</v>
      </c>
      <c r="U84" s="1">
        <v>2015</v>
      </c>
      <c r="V84" s="46" t="s">
        <v>687</v>
      </c>
      <c r="W84" s="2" t="s">
        <v>547</v>
      </c>
      <c r="X84" s="2" t="s">
        <v>535</v>
      </c>
      <c r="Y84" s="2" t="s">
        <v>548</v>
      </c>
      <c r="Z84" s="2" t="s">
        <v>559</v>
      </c>
      <c r="AA84" s="1" t="s">
        <v>888</v>
      </c>
      <c r="AB84" s="1" t="e">
        <f>VLOOKUP(AA84,#REF!,2,0)</f>
        <v>#REF!</v>
      </c>
      <c r="AC84" s="2" t="s">
        <v>887</v>
      </c>
      <c r="AD84" s="1"/>
      <c r="AE84" s="1"/>
      <c r="AF84" s="1"/>
      <c r="AG84" s="1"/>
      <c r="AH84" s="1">
        <v>1</v>
      </c>
      <c r="AI84" s="1"/>
      <c r="AJ84" s="1"/>
      <c r="AK84" s="1"/>
      <c r="AL84" s="1"/>
      <c r="AM84" s="1"/>
    </row>
    <row r="85" spans="1:39" x14ac:dyDescent="0.25">
      <c r="A85" s="2" t="s">
        <v>291</v>
      </c>
      <c r="B85" s="1" t="s">
        <v>321</v>
      </c>
      <c r="C85" s="1" t="s">
        <v>322</v>
      </c>
      <c r="D85" s="1" t="s">
        <v>35</v>
      </c>
      <c r="E85" s="1" t="s">
        <v>319</v>
      </c>
      <c r="F85" s="1" t="s">
        <v>323</v>
      </c>
      <c r="G85" s="1" t="s">
        <v>78</v>
      </c>
      <c r="H85" s="1" t="s">
        <v>51</v>
      </c>
      <c r="I85" s="1" t="s">
        <v>52</v>
      </c>
      <c r="J85" s="1" t="s">
        <v>53</v>
      </c>
      <c r="K85" s="1" t="s">
        <v>688</v>
      </c>
      <c r="L85" s="1">
        <v>41</v>
      </c>
      <c r="M85" s="1">
        <v>41</v>
      </c>
      <c r="N85" s="1">
        <v>41</v>
      </c>
      <c r="O85" s="6">
        <v>2015</v>
      </c>
      <c r="P85" s="1" t="s">
        <v>777</v>
      </c>
      <c r="Q85" s="2" t="s">
        <v>532</v>
      </c>
      <c r="R85" s="8">
        <v>49.175342465753424</v>
      </c>
      <c r="S85" s="1">
        <v>3</v>
      </c>
      <c r="T85" s="6" t="s">
        <v>555</v>
      </c>
      <c r="U85" s="1">
        <v>2015</v>
      </c>
      <c r="V85" s="46" t="s">
        <v>688</v>
      </c>
      <c r="W85" s="2" t="s">
        <v>547</v>
      </c>
      <c r="X85" s="2" t="s">
        <v>541</v>
      </c>
      <c r="Y85" s="2" t="s">
        <v>536</v>
      </c>
      <c r="Z85" s="2" t="s">
        <v>557</v>
      </c>
      <c r="AA85" s="1" t="s">
        <v>890</v>
      </c>
      <c r="AB85" s="1" t="e">
        <f>VLOOKUP(AA85,#REF!,2,0)</f>
        <v>#REF!</v>
      </c>
      <c r="AC85" s="2" t="s">
        <v>889</v>
      </c>
      <c r="AD85" s="1"/>
      <c r="AE85" s="1"/>
      <c r="AF85" s="1"/>
      <c r="AG85" s="1"/>
      <c r="AH85" s="1">
        <v>1</v>
      </c>
      <c r="AI85" s="1"/>
      <c r="AJ85" s="1"/>
      <c r="AK85" s="1"/>
      <c r="AL85" s="1"/>
      <c r="AM85" s="1"/>
    </row>
    <row r="86" spans="1:39" x14ac:dyDescent="0.25">
      <c r="A86" s="2" t="s">
        <v>291</v>
      </c>
      <c r="B86" s="1" t="s">
        <v>324</v>
      </c>
      <c r="C86" s="1" t="s">
        <v>273</v>
      </c>
      <c r="D86" s="1" t="s">
        <v>35</v>
      </c>
      <c r="E86" s="1" t="s">
        <v>319</v>
      </c>
      <c r="F86" s="1" t="s">
        <v>325</v>
      </c>
      <c r="G86" s="1" t="s">
        <v>36</v>
      </c>
      <c r="H86" s="1" t="s">
        <v>33</v>
      </c>
      <c r="I86" s="1" t="s">
        <v>190</v>
      </c>
      <c r="J86" s="1" t="s">
        <v>281</v>
      </c>
      <c r="K86" s="1" t="s">
        <v>674</v>
      </c>
      <c r="L86" s="1">
        <v>117</v>
      </c>
      <c r="M86" s="1">
        <v>117</v>
      </c>
      <c r="N86" s="1">
        <v>112</v>
      </c>
      <c r="O86" s="6">
        <v>2015</v>
      </c>
      <c r="P86" s="1" t="s">
        <v>777</v>
      </c>
      <c r="Q86" s="2" t="s">
        <v>532</v>
      </c>
      <c r="R86" s="8">
        <v>65.602739726027394</v>
      </c>
      <c r="S86" s="1">
        <v>4</v>
      </c>
      <c r="T86" s="6" t="s">
        <v>555</v>
      </c>
      <c r="U86" s="1">
        <v>2015</v>
      </c>
      <c r="V86" s="46" t="s">
        <v>674</v>
      </c>
      <c r="W86" s="2" t="s">
        <v>547</v>
      </c>
      <c r="X86" s="2" t="s">
        <v>535</v>
      </c>
      <c r="Y86" s="2" t="s">
        <v>536</v>
      </c>
      <c r="Z86" s="2" t="s">
        <v>586</v>
      </c>
      <c r="AA86" s="2" t="s">
        <v>892</v>
      </c>
      <c r="AB86" s="1" t="e">
        <f>VLOOKUP(AA86,#REF!,2,0)</f>
        <v>#REF!</v>
      </c>
      <c r="AC86" s="2" t="s">
        <v>891</v>
      </c>
      <c r="AD86" s="1"/>
      <c r="AE86" s="1"/>
      <c r="AF86" s="1"/>
      <c r="AG86" s="1"/>
      <c r="AH86" s="1">
        <v>1</v>
      </c>
      <c r="AI86" s="1"/>
      <c r="AJ86" s="1"/>
      <c r="AK86" s="1"/>
      <c r="AL86" s="1"/>
      <c r="AM86" s="1"/>
    </row>
    <row r="87" spans="1:39" x14ac:dyDescent="0.25">
      <c r="A87" s="2" t="s">
        <v>291</v>
      </c>
      <c r="B87" s="1" t="s">
        <v>326</v>
      </c>
      <c r="C87" s="1" t="s">
        <v>327</v>
      </c>
      <c r="D87" s="1" t="s">
        <v>31</v>
      </c>
      <c r="E87" s="1" t="s">
        <v>328</v>
      </c>
      <c r="F87" s="1" t="s">
        <v>323</v>
      </c>
      <c r="G87" s="1" t="s">
        <v>36</v>
      </c>
      <c r="H87" s="1" t="s">
        <v>51</v>
      </c>
      <c r="I87" s="1" t="s">
        <v>52</v>
      </c>
      <c r="J87" s="1" t="s">
        <v>53</v>
      </c>
      <c r="K87" s="1" t="s">
        <v>689</v>
      </c>
      <c r="L87" s="1">
        <v>30</v>
      </c>
      <c r="M87" s="1">
        <v>30</v>
      </c>
      <c r="N87" s="1">
        <v>30</v>
      </c>
      <c r="O87" s="6">
        <v>2015</v>
      </c>
      <c r="P87" s="1" t="s">
        <v>777</v>
      </c>
      <c r="Q87" s="2" t="s">
        <v>532</v>
      </c>
      <c r="R87" s="8">
        <v>65.293150684931504</v>
      </c>
      <c r="S87" s="1">
        <v>4</v>
      </c>
      <c r="T87" s="6" t="s">
        <v>533</v>
      </c>
      <c r="U87" s="1">
        <v>2015</v>
      </c>
      <c r="V87" s="46" t="s">
        <v>689</v>
      </c>
      <c r="W87" s="2" t="s">
        <v>547</v>
      </c>
      <c r="X87" s="2" t="s">
        <v>541</v>
      </c>
      <c r="Y87" s="2" t="s">
        <v>558</v>
      </c>
      <c r="Z87" s="2" t="s">
        <v>558</v>
      </c>
      <c r="AA87" s="2" t="s">
        <v>864</v>
      </c>
      <c r="AB87" s="1" t="e">
        <f>VLOOKUP(AA87,#REF!,2,0)</f>
        <v>#REF!</v>
      </c>
      <c r="AC87" s="1" t="s">
        <v>893</v>
      </c>
      <c r="AD87" s="1"/>
      <c r="AE87" s="1"/>
      <c r="AF87" s="1"/>
      <c r="AG87" s="1"/>
      <c r="AH87" s="1">
        <v>1</v>
      </c>
      <c r="AI87" s="1"/>
      <c r="AJ87" s="1"/>
      <c r="AK87" s="1"/>
      <c r="AL87" s="1"/>
      <c r="AM87" s="1"/>
    </row>
    <row r="88" spans="1:39" x14ac:dyDescent="0.25">
      <c r="A88" s="2" t="s">
        <v>291</v>
      </c>
      <c r="B88" s="1" t="s">
        <v>329</v>
      </c>
      <c r="C88" s="1" t="s">
        <v>330</v>
      </c>
      <c r="D88" s="1" t="s">
        <v>31</v>
      </c>
      <c r="E88" s="1" t="s">
        <v>331</v>
      </c>
      <c r="F88" s="1" t="s">
        <v>332</v>
      </c>
      <c r="G88" s="1" t="s">
        <v>32</v>
      </c>
      <c r="H88" s="1" t="s">
        <v>51</v>
      </c>
      <c r="I88" s="1" t="s">
        <v>52</v>
      </c>
      <c r="J88" s="1" t="s">
        <v>53</v>
      </c>
      <c r="K88" s="1" t="s">
        <v>690</v>
      </c>
      <c r="L88" s="1">
        <v>32</v>
      </c>
      <c r="M88" s="1">
        <v>32</v>
      </c>
      <c r="N88" s="1">
        <v>32</v>
      </c>
      <c r="O88" s="6">
        <v>2015</v>
      </c>
      <c r="P88" s="1" t="s">
        <v>777</v>
      </c>
      <c r="Q88" s="2" t="s">
        <v>532</v>
      </c>
      <c r="R88" s="8">
        <v>68.30410958904109</v>
      </c>
      <c r="S88" s="1">
        <v>4</v>
      </c>
      <c r="T88" s="6" t="s">
        <v>533</v>
      </c>
      <c r="U88" s="1">
        <v>2015</v>
      </c>
      <c r="V88" s="47">
        <v>17237</v>
      </c>
      <c r="W88" s="2" t="s">
        <v>534</v>
      </c>
      <c r="X88" s="2" t="s">
        <v>541</v>
      </c>
      <c r="Y88" s="2" t="s">
        <v>548</v>
      </c>
      <c r="Z88" s="2" t="s">
        <v>552</v>
      </c>
      <c r="AA88" s="1" t="s">
        <v>895</v>
      </c>
      <c r="AB88" s="1" t="e">
        <f>VLOOKUP(AA88,#REF!,2,0)</f>
        <v>#REF!</v>
      </c>
      <c r="AC88" s="2" t="s">
        <v>894</v>
      </c>
      <c r="AD88" s="1"/>
      <c r="AE88" s="1"/>
      <c r="AF88" s="1"/>
      <c r="AG88" s="1"/>
      <c r="AH88" s="1">
        <v>1</v>
      </c>
      <c r="AI88" s="1"/>
      <c r="AJ88" s="1"/>
      <c r="AK88" s="1"/>
      <c r="AL88" s="1"/>
      <c r="AM88" s="1"/>
    </row>
    <row r="89" spans="1:39" x14ac:dyDescent="0.25">
      <c r="A89" s="2" t="s">
        <v>291</v>
      </c>
      <c r="B89" s="1" t="s">
        <v>334</v>
      </c>
      <c r="C89" s="1" t="s">
        <v>335</v>
      </c>
      <c r="D89" s="1" t="s">
        <v>31</v>
      </c>
      <c r="E89" s="1" t="s">
        <v>236</v>
      </c>
      <c r="F89" s="1" t="s">
        <v>336</v>
      </c>
      <c r="G89" s="1" t="s">
        <v>45</v>
      </c>
      <c r="H89" s="1" t="s">
        <v>51</v>
      </c>
      <c r="I89" s="1" t="s">
        <v>52</v>
      </c>
      <c r="J89" s="1" t="s">
        <v>53</v>
      </c>
      <c r="K89" s="1" t="s">
        <v>545</v>
      </c>
      <c r="L89" s="1">
        <v>26</v>
      </c>
      <c r="M89" s="1">
        <v>26</v>
      </c>
      <c r="N89" s="1">
        <v>26</v>
      </c>
      <c r="O89" s="6">
        <v>2015</v>
      </c>
      <c r="P89" s="1" t="s">
        <v>777</v>
      </c>
      <c r="Q89" s="2" t="s">
        <v>532</v>
      </c>
      <c r="R89" s="8">
        <v>37.632876712328766</v>
      </c>
      <c r="S89" s="1">
        <v>2</v>
      </c>
      <c r="T89" s="6" t="s">
        <v>533</v>
      </c>
      <c r="U89" s="1">
        <v>2015</v>
      </c>
      <c r="V89" s="46" t="s">
        <v>545</v>
      </c>
      <c r="W89" s="2" t="s">
        <v>534</v>
      </c>
      <c r="X89" s="2" t="s">
        <v>535</v>
      </c>
      <c r="Y89" s="2" t="s">
        <v>542</v>
      </c>
      <c r="Z89" s="2" t="s">
        <v>594</v>
      </c>
      <c r="AA89" s="18" t="s">
        <v>771</v>
      </c>
      <c r="AB89" s="1" t="e">
        <f>VLOOKUP(AA89,#REF!,2,0)</f>
        <v>#REF!</v>
      </c>
      <c r="AC89" s="2" t="s">
        <v>896</v>
      </c>
      <c r="AD89" s="1"/>
      <c r="AE89" s="1"/>
      <c r="AF89" s="1"/>
      <c r="AG89" s="1"/>
      <c r="AH89" s="1">
        <v>1</v>
      </c>
      <c r="AI89" s="1"/>
      <c r="AJ89" s="1"/>
      <c r="AK89" s="1"/>
      <c r="AL89" s="1"/>
      <c r="AM89" s="1"/>
    </row>
    <row r="90" spans="1:39" x14ac:dyDescent="0.25">
      <c r="A90" s="2" t="s">
        <v>291</v>
      </c>
      <c r="B90" s="1" t="s">
        <v>337</v>
      </c>
      <c r="C90" s="1" t="s">
        <v>338</v>
      </c>
      <c r="D90" s="1" t="s">
        <v>31</v>
      </c>
      <c r="E90" s="1" t="s">
        <v>236</v>
      </c>
      <c r="F90" s="1" t="s">
        <v>339</v>
      </c>
      <c r="G90" s="1" t="s">
        <v>32</v>
      </c>
      <c r="H90" s="1" t="s">
        <v>51</v>
      </c>
      <c r="I90" s="1" t="s">
        <v>52</v>
      </c>
      <c r="J90" s="1" t="s">
        <v>34</v>
      </c>
      <c r="K90" s="1" t="s">
        <v>691</v>
      </c>
      <c r="L90" s="1">
        <v>16</v>
      </c>
      <c r="M90" s="1">
        <v>16</v>
      </c>
      <c r="N90" s="1">
        <v>16</v>
      </c>
      <c r="O90" s="6">
        <v>2015</v>
      </c>
      <c r="P90" s="1" t="s">
        <v>777</v>
      </c>
      <c r="Q90" s="2" t="s">
        <v>532</v>
      </c>
      <c r="R90" s="8">
        <v>67.767123287671239</v>
      </c>
      <c r="S90" s="1">
        <v>4</v>
      </c>
      <c r="T90" s="6" t="s">
        <v>533</v>
      </c>
      <c r="U90" s="1">
        <v>2015</v>
      </c>
      <c r="V90" s="46" t="s">
        <v>691</v>
      </c>
      <c r="W90" s="2" t="s">
        <v>547</v>
      </c>
      <c r="X90" s="2" t="s">
        <v>541</v>
      </c>
      <c r="Y90" s="2" t="s">
        <v>548</v>
      </c>
      <c r="Z90" s="2" t="s">
        <v>552</v>
      </c>
      <c r="AA90" s="1" t="s">
        <v>898</v>
      </c>
      <c r="AB90" s="1" t="e">
        <f>VLOOKUP(AA90,#REF!,2,0)</f>
        <v>#REF!</v>
      </c>
      <c r="AC90" s="2" t="s">
        <v>897</v>
      </c>
      <c r="AD90" s="1"/>
      <c r="AE90" s="1"/>
      <c r="AF90" s="1"/>
      <c r="AG90" s="1"/>
      <c r="AH90" s="1">
        <v>1</v>
      </c>
      <c r="AI90" s="1"/>
      <c r="AJ90" s="1"/>
      <c r="AK90" s="1"/>
      <c r="AL90" s="1"/>
      <c r="AM90" s="1"/>
    </row>
    <row r="91" spans="1:39" x14ac:dyDescent="0.25">
      <c r="A91" s="2" t="s">
        <v>291</v>
      </c>
      <c r="B91" s="1" t="s">
        <v>340</v>
      </c>
      <c r="C91" s="1" t="s">
        <v>341</v>
      </c>
      <c r="D91" s="1" t="s">
        <v>31</v>
      </c>
      <c r="E91" s="1" t="s">
        <v>178</v>
      </c>
      <c r="F91" s="1" t="s">
        <v>232</v>
      </c>
      <c r="G91" s="1" t="s">
        <v>87</v>
      </c>
      <c r="H91" s="1" t="s">
        <v>51</v>
      </c>
      <c r="I91" s="1" t="s">
        <v>190</v>
      </c>
      <c r="J91" s="1" t="s">
        <v>53</v>
      </c>
      <c r="K91" s="1" t="s">
        <v>692</v>
      </c>
      <c r="L91" s="1">
        <v>41</v>
      </c>
      <c r="M91" s="1">
        <v>41</v>
      </c>
      <c r="N91" s="1">
        <v>41</v>
      </c>
      <c r="O91" s="6">
        <v>2015</v>
      </c>
      <c r="P91" s="1" t="s">
        <v>777</v>
      </c>
      <c r="Q91" s="2" t="s">
        <v>532</v>
      </c>
      <c r="R91" s="8">
        <v>70.024657534246572</v>
      </c>
      <c r="S91" s="1">
        <v>4</v>
      </c>
      <c r="T91" s="6" t="s">
        <v>533</v>
      </c>
      <c r="U91" s="1">
        <v>2015</v>
      </c>
      <c r="V91" s="46" t="s">
        <v>692</v>
      </c>
      <c r="W91" s="2" t="s">
        <v>547</v>
      </c>
      <c r="X91" s="2" t="s">
        <v>535</v>
      </c>
      <c r="Y91" s="2" t="s">
        <v>536</v>
      </c>
      <c r="Z91" s="2" t="s">
        <v>594</v>
      </c>
      <c r="AA91" s="1" t="s">
        <v>900</v>
      </c>
      <c r="AB91" s="1" t="e">
        <f>VLOOKUP(AA91,#REF!,2,0)</f>
        <v>#REF!</v>
      </c>
      <c r="AC91" s="2" t="s">
        <v>899</v>
      </c>
      <c r="AD91" s="1"/>
      <c r="AE91" s="1"/>
      <c r="AF91" s="1"/>
      <c r="AG91" s="1"/>
      <c r="AH91" s="1">
        <v>1</v>
      </c>
      <c r="AI91" s="1"/>
      <c r="AJ91" s="1"/>
      <c r="AK91" s="1"/>
      <c r="AL91" s="1"/>
      <c r="AM91" s="1"/>
    </row>
    <row r="92" spans="1:39" x14ac:dyDescent="0.25">
      <c r="A92" s="2" t="s">
        <v>291</v>
      </c>
      <c r="B92" s="1" t="s">
        <v>342</v>
      </c>
      <c r="C92" s="1" t="s">
        <v>343</v>
      </c>
      <c r="D92" s="1" t="s">
        <v>35</v>
      </c>
      <c r="E92" s="1" t="s">
        <v>178</v>
      </c>
      <c r="F92" s="1" t="s">
        <v>332</v>
      </c>
      <c r="G92" s="1" t="s">
        <v>45</v>
      </c>
      <c r="H92" s="1" t="s">
        <v>51</v>
      </c>
      <c r="I92" s="1" t="s">
        <v>190</v>
      </c>
      <c r="J92" s="1" t="s">
        <v>53</v>
      </c>
      <c r="K92" s="1" t="s">
        <v>589</v>
      </c>
      <c r="L92" s="1">
        <v>26</v>
      </c>
      <c r="M92" s="1">
        <v>26</v>
      </c>
      <c r="N92" s="1">
        <v>26</v>
      </c>
      <c r="O92" s="6">
        <v>2015</v>
      </c>
      <c r="P92" s="1" t="s">
        <v>777</v>
      </c>
      <c r="Q92" s="2" t="s">
        <v>532</v>
      </c>
      <c r="R92" s="8">
        <v>43.758904109589039</v>
      </c>
      <c r="S92" s="1">
        <v>3</v>
      </c>
      <c r="T92" s="6" t="s">
        <v>555</v>
      </c>
      <c r="U92" s="1">
        <v>2015</v>
      </c>
      <c r="V92" s="46" t="s">
        <v>589</v>
      </c>
      <c r="W92" s="2" t="s">
        <v>547</v>
      </c>
      <c r="X92" s="2" t="s">
        <v>535</v>
      </c>
      <c r="Y92" s="2" t="s">
        <v>560</v>
      </c>
      <c r="Z92" s="2" t="s">
        <v>902</v>
      </c>
      <c r="AA92" s="1" t="s">
        <v>903</v>
      </c>
      <c r="AB92" s="1" t="e">
        <f>VLOOKUP(AA92,#REF!,2,0)</f>
        <v>#REF!</v>
      </c>
      <c r="AC92" s="2" t="s">
        <v>901</v>
      </c>
      <c r="AD92" s="1"/>
      <c r="AE92" s="1"/>
      <c r="AF92" s="1"/>
      <c r="AG92" s="1"/>
      <c r="AH92" s="1">
        <v>1</v>
      </c>
      <c r="AI92" s="1"/>
      <c r="AJ92" s="1"/>
      <c r="AK92" s="1"/>
      <c r="AL92" s="1"/>
      <c r="AM92" s="1"/>
    </row>
    <row r="93" spans="1:39" x14ac:dyDescent="0.25">
      <c r="A93" s="2" t="s">
        <v>291</v>
      </c>
      <c r="B93" s="1" t="s">
        <v>344</v>
      </c>
      <c r="C93" s="1" t="s">
        <v>345</v>
      </c>
      <c r="D93" s="1" t="s">
        <v>31</v>
      </c>
      <c r="E93" s="1" t="s">
        <v>346</v>
      </c>
      <c r="F93" s="1" t="s">
        <v>332</v>
      </c>
      <c r="G93" s="1" t="s">
        <v>78</v>
      </c>
      <c r="H93" s="1" t="s">
        <v>51</v>
      </c>
      <c r="I93" s="1" t="s">
        <v>52</v>
      </c>
      <c r="J93" s="1" t="s">
        <v>53</v>
      </c>
      <c r="K93" s="1" t="s">
        <v>693</v>
      </c>
      <c r="L93" s="1">
        <v>22</v>
      </c>
      <c r="M93" s="1">
        <v>22</v>
      </c>
      <c r="N93" s="1">
        <v>22</v>
      </c>
      <c r="O93" s="6">
        <v>2015</v>
      </c>
      <c r="P93" s="1" t="s">
        <v>777</v>
      </c>
      <c r="Q93" s="2" t="s">
        <v>532</v>
      </c>
      <c r="R93" s="8">
        <v>51.819178082191783</v>
      </c>
      <c r="S93" s="1">
        <v>3</v>
      </c>
      <c r="T93" s="6" t="s">
        <v>533</v>
      </c>
      <c r="U93" s="1">
        <v>2015</v>
      </c>
      <c r="V93" s="46" t="s">
        <v>693</v>
      </c>
      <c r="W93" s="2" t="s">
        <v>547</v>
      </c>
      <c r="X93" s="2" t="s">
        <v>541</v>
      </c>
      <c r="Y93" s="2" t="s">
        <v>548</v>
      </c>
      <c r="Z93" s="2" t="s">
        <v>562</v>
      </c>
      <c r="AA93" s="1" t="s">
        <v>608</v>
      </c>
      <c r="AB93" s="1" t="e">
        <f>VLOOKUP(AA93,#REF!,2,0)</f>
        <v>#REF!</v>
      </c>
      <c r="AC93" s="2" t="s">
        <v>904</v>
      </c>
      <c r="AD93" s="1"/>
      <c r="AE93" s="1"/>
      <c r="AF93" s="1"/>
      <c r="AG93" s="1"/>
      <c r="AH93" s="1">
        <v>1</v>
      </c>
      <c r="AI93" s="1"/>
      <c r="AJ93" s="1"/>
      <c r="AK93" s="1"/>
      <c r="AL93" s="1"/>
      <c r="AM93" s="1"/>
    </row>
    <row r="94" spans="1:39" x14ac:dyDescent="0.25">
      <c r="A94" s="2" t="s">
        <v>291</v>
      </c>
      <c r="B94" s="1" t="s">
        <v>347</v>
      </c>
      <c r="C94" s="1" t="s">
        <v>348</v>
      </c>
      <c r="D94" s="1" t="s">
        <v>31</v>
      </c>
      <c r="E94" s="1" t="s">
        <v>328</v>
      </c>
      <c r="F94" s="1" t="s">
        <v>332</v>
      </c>
      <c r="G94" s="1" t="s">
        <v>32</v>
      </c>
      <c r="H94" s="1" t="s">
        <v>51</v>
      </c>
      <c r="I94" s="1" t="s">
        <v>52</v>
      </c>
      <c r="J94" s="1" t="s">
        <v>53</v>
      </c>
      <c r="K94" s="1" t="s">
        <v>694</v>
      </c>
      <c r="L94" s="1">
        <v>23</v>
      </c>
      <c r="M94" s="1">
        <v>23</v>
      </c>
      <c r="N94" s="1">
        <v>23</v>
      </c>
      <c r="O94" s="6">
        <v>2015</v>
      </c>
      <c r="P94" s="1" t="s">
        <v>777</v>
      </c>
      <c r="Q94" s="2" t="s">
        <v>532</v>
      </c>
      <c r="R94" s="8">
        <v>13.871232876712329</v>
      </c>
      <c r="S94" s="1">
        <v>1</v>
      </c>
      <c r="T94" s="6" t="s">
        <v>533</v>
      </c>
      <c r="U94" s="1">
        <v>2015</v>
      </c>
      <c r="V94" s="47">
        <v>37114</v>
      </c>
      <c r="W94" s="2" t="s">
        <v>547</v>
      </c>
      <c r="X94" s="2" t="s">
        <v>535</v>
      </c>
      <c r="Y94" s="2" t="s">
        <v>548</v>
      </c>
      <c r="Z94" s="2" t="s">
        <v>543</v>
      </c>
      <c r="AA94" s="2" t="s">
        <v>906</v>
      </c>
      <c r="AB94" s="1" t="e">
        <f>VLOOKUP(AA94,#REF!,2,0)</f>
        <v>#REF!</v>
      </c>
      <c r="AC94" s="2" t="s">
        <v>905</v>
      </c>
      <c r="AD94" s="1"/>
      <c r="AE94" s="1"/>
      <c r="AF94" s="1"/>
      <c r="AG94" s="1"/>
      <c r="AH94" s="1">
        <v>1</v>
      </c>
      <c r="AI94" s="1"/>
      <c r="AJ94" s="1"/>
      <c r="AK94" s="1"/>
      <c r="AL94" s="1"/>
      <c r="AM94" s="1"/>
    </row>
    <row r="95" spans="1:39" x14ac:dyDescent="0.25">
      <c r="A95" s="2" t="s">
        <v>291</v>
      </c>
      <c r="B95" s="1" t="s">
        <v>349</v>
      </c>
      <c r="C95" s="1" t="s">
        <v>267</v>
      </c>
      <c r="D95" s="1" t="s">
        <v>35</v>
      </c>
      <c r="E95" s="1" t="s">
        <v>328</v>
      </c>
      <c r="F95" s="1" t="s">
        <v>159</v>
      </c>
      <c r="G95" s="1" t="s">
        <v>36</v>
      </c>
      <c r="H95" s="1" t="s">
        <v>33</v>
      </c>
      <c r="I95" s="1" t="s">
        <v>190</v>
      </c>
      <c r="J95" s="1" t="s">
        <v>160</v>
      </c>
      <c r="K95" s="1" t="s">
        <v>672</v>
      </c>
      <c r="L95" s="1">
        <v>150</v>
      </c>
      <c r="M95" s="1">
        <v>151</v>
      </c>
      <c r="N95" s="1">
        <v>130</v>
      </c>
      <c r="O95" s="6">
        <v>2015</v>
      </c>
      <c r="P95" s="1" t="s">
        <v>777</v>
      </c>
      <c r="Q95" s="2" t="s">
        <v>532</v>
      </c>
      <c r="R95" s="8">
        <v>75.728767123287668</v>
      </c>
      <c r="S95" s="1">
        <v>4</v>
      </c>
      <c r="T95" s="6" t="s">
        <v>555</v>
      </c>
      <c r="U95" s="1">
        <v>2015</v>
      </c>
      <c r="V95" s="46" t="s">
        <v>672</v>
      </c>
      <c r="W95" s="2" t="s">
        <v>547</v>
      </c>
      <c r="X95" s="2" t="s">
        <v>541</v>
      </c>
      <c r="Y95" s="2" t="s">
        <v>558</v>
      </c>
      <c r="Z95" s="2" t="s">
        <v>558</v>
      </c>
      <c r="AA95" s="1" t="s">
        <v>864</v>
      </c>
      <c r="AB95" s="1" t="e">
        <f>VLOOKUP(AA95,#REF!,2,0)</f>
        <v>#REF!</v>
      </c>
      <c r="AC95" s="1" t="s">
        <v>864</v>
      </c>
      <c r="AD95" s="1"/>
      <c r="AE95" s="1"/>
      <c r="AF95" s="1"/>
      <c r="AG95" s="1"/>
      <c r="AH95" s="1">
        <v>1</v>
      </c>
      <c r="AI95" s="1"/>
      <c r="AJ95" s="1"/>
      <c r="AK95" s="1"/>
      <c r="AL95" s="1"/>
      <c r="AM95" s="1"/>
    </row>
    <row r="96" spans="1:39" x14ac:dyDescent="0.25">
      <c r="A96" s="2" t="s">
        <v>291</v>
      </c>
      <c r="B96" s="1" t="s">
        <v>350</v>
      </c>
      <c r="C96" s="1" t="s">
        <v>351</v>
      </c>
      <c r="D96" s="1" t="s">
        <v>31</v>
      </c>
      <c r="E96" s="1" t="s">
        <v>290</v>
      </c>
      <c r="F96" s="1" t="s">
        <v>352</v>
      </c>
      <c r="G96" s="1" t="s">
        <v>36</v>
      </c>
      <c r="H96" s="1" t="s">
        <v>51</v>
      </c>
      <c r="I96" s="1" t="s">
        <v>52</v>
      </c>
      <c r="J96" s="1" t="s">
        <v>53</v>
      </c>
      <c r="K96" s="1" t="s">
        <v>695</v>
      </c>
      <c r="L96" s="1">
        <v>28</v>
      </c>
      <c r="M96" s="1">
        <v>28</v>
      </c>
      <c r="N96" s="1">
        <v>28</v>
      </c>
      <c r="O96" s="6">
        <v>2015</v>
      </c>
      <c r="P96" s="1" t="s">
        <v>777</v>
      </c>
      <c r="Q96" s="2" t="s">
        <v>532</v>
      </c>
      <c r="R96" s="8">
        <v>35.265753424657532</v>
      </c>
      <c r="S96" s="1">
        <v>2</v>
      </c>
      <c r="T96" s="6" t="s">
        <v>533</v>
      </c>
      <c r="U96" s="1">
        <v>2015</v>
      </c>
      <c r="V96" s="46" t="s">
        <v>695</v>
      </c>
      <c r="W96" s="2" t="s">
        <v>547</v>
      </c>
      <c r="X96" s="2" t="s">
        <v>541</v>
      </c>
      <c r="Y96" s="2" t="s">
        <v>558</v>
      </c>
      <c r="Z96" s="2" t="s">
        <v>558</v>
      </c>
      <c r="AA96" s="2" t="s">
        <v>767</v>
      </c>
      <c r="AB96" s="1" t="e">
        <f>VLOOKUP(AA96,#REF!,2,0)</f>
        <v>#REF!</v>
      </c>
      <c r="AC96" s="1" t="s">
        <v>907</v>
      </c>
      <c r="AD96" s="1"/>
      <c r="AE96" s="1"/>
      <c r="AF96" s="1"/>
      <c r="AG96" s="1"/>
      <c r="AH96" s="1">
        <v>1</v>
      </c>
      <c r="AI96" s="1"/>
      <c r="AJ96" s="1"/>
      <c r="AK96" s="1"/>
      <c r="AL96" s="1"/>
      <c r="AM96" s="1"/>
    </row>
    <row r="97" spans="1:39" x14ac:dyDescent="0.25">
      <c r="A97" s="2" t="s">
        <v>291</v>
      </c>
      <c r="B97" s="1" t="s">
        <v>353</v>
      </c>
      <c r="C97" s="1" t="s">
        <v>354</v>
      </c>
      <c r="D97" s="1" t="s">
        <v>31</v>
      </c>
      <c r="E97" s="1" t="s">
        <v>355</v>
      </c>
      <c r="F97" s="1" t="s">
        <v>312</v>
      </c>
      <c r="G97" s="1" t="s">
        <v>32</v>
      </c>
      <c r="H97" s="1" t="s">
        <v>51</v>
      </c>
      <c r="I97" s="1" t="s">
        <v>52</v>
      </c>
      <c r="J97" s="1" t="s">
        <v>53</v>
      </c>
      <c r="K97" s="1" t="s">
        <v>696</v>
      </c>
      <c r="L97" s="1">
        <v>71</v>
      </c>
      <c r="M97" s="1">
        <v>71</v>
      </c>
      <c r="N97" s="1">
        <v>71</v>
      </c>
      <c r="O97" s="6">
        <v>2015</v>
      </c>
      <c r="P97" s="1" t="s">
        <v>777</v>
      </c>
      <c r="Q97" s="2" t="s">
        <v>532</v>
      </c>
      <c r="R97" s="8">
        <v>46.783561643835618</v>
      </c>
      <c r="S97" s="1">
        <v>3</v>
      </c>
      <c r="T97" s="6" t="s">
        <v>533</v>
      </c>
      <c r="U97" s="1">
        <v>2015</v>
      </c>
      <c r="V97" s="47">
        <v>25108</v>
      </c>
      <c r="W97" s="2" t="s">
        <v>547</v>
      </c>
      <c r="X97" s="2" t="s">
        <v>541</v>
      </c>
      <c r="Y97" s="2" t="s">
        <v>542</v>
      </c>
      <c r="Z97" s="2" t="s">
        <v>557</v>
      </c>
      <c r="AA97" s="1" t="s">
        <v>608</v>
      </c>
      <c r="AB97" s="1" t="e">
        <f>VLOOKUP(AA97,#REF!,2,0)</f>
        <v>#REF!</v>
      </c>
      <c r="AC97" s="2" t="s">
        <v>908</v>
      </c>
      <c r="AD97" s="1"/>
      <c r="AE97" s="1"/>
      <c r="AF97" s="1"/>
      <c r="AG97" s="1"/>
      <c r="AH97" s="1">
        <v>1</v>
      </c>
      <c r="AI97" s="1"/>
      <c r="AJ97" s="1"/>
      <c r="AK97" s="1"/>
      <c r="AL97" s="1"/>
      <c r="AM97" s="1"/>
    </row>
    <row r="98" spans="1:39" x14ac:dyDescent="0.25">
      <c r="A98" s="2" t="s">
        <v>291</v>
      </c>
      <c r="B98" s="1" t="s">
        <v>356</v>
      </c>
      <c r="C98" s="1" t="s">
        <v>357</v>
      </c>
      <c r="D98" s="1" t="s">
        <v>31</v>
      </c>
      <c r="E98" s="1" t="s">
        <v>252</v>
      </c>
      <c r="F98" s="1" t="s">
        <v>358</v>
      </c>
      <c r="G98" s="1" t="s">
        <v>87</v>
      </c>
      <c r="H98" s="1" t="s">
        <v>51</v>
      </c>
      <c r="I98" s="1" t="s">
        <v>52</v>
      </c>
      <c r="J98" s="1" t="s">
        <v>53</v>
      </c>
      <c r="K98" s="1" t="s">
        <v>697</v>
      </c>
      <c r="L98" s="1">
        <v>41</v>
      </c>
      <c r="M98" s="1">
        <v>41</v>
      </c>
      <c r="N98" s="1">
        <v>41</v>
      </c>
      <c r="O98" s="6">
        <v>2015</v>
      </c>
      <c r="P98" s="1" t="s">
        <v>777</v>
      </c>
      <c r="Q98" s="2" t="s">
        <v>532</v>
      </c>
      <c r="R98" s="8">
        <v>48.969863013698628</v>
      </c>
      <c r="S98" s="1">
        <v>3</v>
      </c>
      <c r="T98" s="6" t="s">
        <v>533</v>
      </c>
      <c r="U98" s="1">
        <v>2015</v>
      </c>
      <c r="V98" s="46" t="s">
        <v>697</v>
      </c>
      <c r="W98" s="2" t="s">
        <v>547</v>
      </c>
      <c r="X98" s="2" t="s">
        <v>541</v>
      </c>
      <c r="Y98" s="2" t="s">
        <v>536</v>
      </c>
      <c r="Z98" s="2" t="s">
        <v>546</v>
      </c>
      <c r="AA98" s="1" t="s">
        <v>910</v>
      </c>
      <c r="AB98" s="1" t="e">
        <f>VLOOKUP(AA98,#REF!,2,0)</f>
        <v>#REF!</v>
      </c>
      <c r="AC98" s="2" t="s">
        <v>909</v>
      </c>
      <c r="AD98" s="1"/>
      <c r="AE98" s="1"/>
      <c r="AF98" s="1"/>
      <c r="AG98" s="1"/>
      <c r="AH98" s="1">
        <v>1</v>
      </c>
      <c r="AI98" s="1"/>
      <c r="AJ98" s="1"/>
      <c r="AK98" s="1"/>
      <c r="AL98" s="1"/>
      <c r="AM98" s="1"/>
    </row>
    <row r="99" spans="1:39" x14ac:dyDescent="0.25">
      <c r="A99" s="2" t="s">
        <v>291</v>
      </c>
      <c r="B99" s="1" t="s">
        <v>359</v>
      </c>
      <c r="C99" s="1" t="s">
        <v>360</v>
      </c>
      <c r="D99" s="1" t="s">
        <v>31</v>
      </c>
      <c r="E99" s="1" t="s">
        <v>361</v>
      </c>
      <c r="F99" s="1" t="s">
        <v>362</v>
      </c>
      <c r="G99" s="1" t="s">
        <v>32</v>
      </c>
      <c r="H99" s="1" t="s">
        <v>51</v>
      </c>
      <c r="I99" s="1" t="s">
        <v>52</v>
      </c>
      <c r="J99" s="1" t="s">
        <v>53</v>
      </c>
      <c r="K99" s="1" t="s">
        <v>698</v>
      </c>
      <c r="L99" s="1">
        <v>132</v>
      </c>
      <c r="M99" s="1">
        <v>132</v>
      </c>
      <c r="N99" s="1">
        <v>132</v>
      </c>
      <c r="O99" s="6">
        <v>2015</v>
      </c>
      <c r="P99" s="1" t="s">
        <v>777</v>
      </c>
      <c r="Q99" s="2" t="s">
        <v>532</v>
      </c>
      <c r="R99" s="8">
        <v>67.887671232876713</v>
      </c>
      <c r="S99" s="1">
        <v>4</v>
      </c>
      <c r="T99" s="6" t="s">
        <v>533</v>
      </c>
      <c r="U99" s="1">
        <v>2015</v>
      </c>
      <c r="V99" s="46" t="s">
        <v>698</v>
      </c>
      <c r="W99" s="2" t="s">
        <v>534</v>
      </c>
      <c r="X99" s="2" t="s">
        <v>541</v>
      </c>
      <c r="Y99" s="2" t="s">
        <v>560</v>
      </c>
      <c r="Z99" s="2" t="s">
        <v>546</v>
      </c>
      <c r="AA99" s="2" t="s">
        <v>544</v>
      </c>
      <c r="AB99" s="1" t="e">
        <f>VLOOKUP(AA99,#REF!,2,0)</f>
        <v>#REF!</v>
      </c>
      <c r="AC99" s="2" t="s">
        <v>911</v>
      </c>
      <c r="AD99" s="1"/>
      <c r="AE99" s="1"/>
      <c r="AF99" s="1"/>
      <c r="AG99" s="1"/>
      <c r="AH99" s="1">
        <v>1</v>
      </c>
      <c r="AI99" s="1"/>
      <c r="AJ99" s="1"/>
      <c r="AK99" s="1"/>
      <c r="AL99" s="1"/>
      <c r="AM99" s="1"/>
    </row>
    <row r="100" spans="1:39" x14ac:dyDescent="0.25">
      <c r="A100" s="2" t="s">
        <v>291</v>
      </c>
      <c r="B100" s="1" t="s">
        <v>363</v>
      </c>
      <c r="C100" s="1" t="s">
        <v>364</v>
      </c>
      <c r="D100" s="1" t="s">
        <v>31</v>
      </c>
      <c r="E100" s="1" t="s">
        <v>263</v>
      </c>
      <c r="F100" s="1" t="s">
        <v>159</v>
      </c>
      <c r="G100" s="1" t="s">
        <v>32</v>
      </c>
      <c r="H100" s="1" t="s">
        <v>33</v>
      </c>
      <c r="I100" s="1" t="s">
        <v>52</v>
      </c>
      <c r="J100" s="1" t="s">
        <v>160</v>
      </c>
      <c r="K100" s="1" t="s">
        <v>699</v>
      </c>
      <c r="L100" s="1">
        <v>133</v>
      </c>
      <c r="M100" s="1">
        <v>134</v>
      </c>
      <c r="N100" s="1">
        <v>134</v>
      </c>
      <c r="O100" s="6">
        <v>2015</v>
      </c>
      <c r="P100" s="1" t="s">
        <v>777</v>
      </c>
      <c r="Q100" s="2" t="s">
        <v>532</v>
      </c>
      <c r="R100" s="8">
        <v>26.263013698630136</v>
      </c>
      <c r="S100" s="1">
        <v>2</v>
      </c>
      <c r="T100" s="6" t="s">
        <v>533</v>
      </c>
      <c r="U100" s="1">
        <v>2015</v>
      </c>
      <c r="V100" s="46" t="s">
        <v>699</v>
      </c>
      <c r="W100" s="2" t="s">
        <v>534</v>
      </c>
      <c r="X100" s="2" t="s">
        <v>541</v>
      </c>
      <c r="Y100" s="2" t="s">
        <v>536</v>
      </c>
      <c r="Z100" s="2" t="s">
        <v>577</v>
      </c>
      <c r="AA100" s="2" t="s">
        <v>570</v>
      </c>
      <c r="AB100" s="1" t="e">
        <f>VLOOKUP(AA100,#REF!,2,0)</f>
        <v>#REF!</v>
      </c>
      <c r="AC100" s="1" t="s">
        <v>912</v>
      </c>
      <c r="AD100" s="1"/>
      <c r="AE100" s="1"/>
      <c r="AF100" s="1"/>
      <c r="AG100" s="1"/>
      <c r="AH100" s="1">
        <v>1</v>
      </c>
      <c r="AI100" s="1"/>
      <c r="AJ100" s="1"/>
      <c r="AK100" s="1"/>
      <c r="AL100" s="1"/>
      <c r="AM100" s="1"/>
    </row>
    <row r="101" spans="1:39" x14ac:dyDescent="0.25">
      <c r="A101" s="2" t="s">
        <v>291</v>
      </c>
      <c r="B101" s="1" t="s">
        <v>365</v>
      </c>
      <c r="C101" s="1" t="s">
        <v>366</v>
      </c>
      <c r="D101" s="1" t="s">
        <v>31</v>
      </c>
      <c r="E101" s="1" t="s">
        <v>361</v>
      </c>
      <c r="F101" s="1" t="s">
        <v>232</v>
      </c>
      <c r="G101" s="1" t="s">
        <v>32</v>
      </c>
      <c r="H101" s="1" t="s">
        <v>33</v>
      </c>
      <c r="I101" s="1" t="s">
        <v>52</v>
      </c>
      <c r="J101" s="1" t="s">
        <v>34</v>
      </c>
      <c r="K101" s="1" t="s">
        <v>700</v>
      </c>
      <c r="L101" s="1">
        <v>28</v>
      </c>
      <c r="M101" s="1">
        <v>28</v>
      </c>
      <c r="N101" s="1">
        <v>28</v>
      </c>
      <c r="O101" s="6">
        <v>2015</v>
      </c>
      <c r="P101" s="1" t="s">
        <v>777</v>
      </c>
      <c r="Q101" s="2" t="s">
        <v>532</v>
      </c>
      <c r="R101" s="8">
        <v>55.030136986301372</v>
      </c>
      <c r="S101" s="1">
        <v>3</v>
      </c>
      <c r="T101" s="6" t="s">
        <v>533</v>
      </c>
      <c r="U101" s="1">
        <v>2015</v>
      </c>
      <c r="V101" s="46" t="s">
        <v>700</v>
      </c>
      <c r="W101" s="2" t="s">
        <v>547</v>
      </c>
      <c r="X101" s="2" t="s">
        <v>541</v>
      </c>
      <c r="Y101" s="2" t="s">
        <v>548</v>
      </c>
      <c r="Z101" s="2" t="s">
        <v>569</v>
      </c>
      <c r="AA101" s="1" t="s">
        <v>550</v>
      </c>
      <c r="AB101" s="1" t="e">
        <f>VLOOKUP(AA101,#REF!,2,0)</f>
        <v>#REF!</v>
      </c>
      <c r="AC101" s="2" t="s">
        <v>913</v>
      </c>
      <c r="AD101" s="1"/>
      <c r="AE101" s="1"/>
      <c r="AF101" s="1"/>
      <c r="AG101" s="1"/>
      <c r="AH101" s="1">
        <v>1</v>
      </c>
      <c r="AI101" s="1"/>
      <c r="AJ101" s="1"/>
      <c r="AK101" s="1"/>
      <c r="AL101" s="1"/>
      <c r="AM101" s="1"/>
    </row>
    <row r="102" spans="1:39" x14ac:dyDescent="0.25">
      <c r="A102" s="2" t="s">
        <v>291</v>
      </c>
      <c r="B102" s="1" t="s">
        <v>367</v>
      </c>
      <c r="C102" s="1" t="s">
        <v>368</v>
      </c>
      <c r="D102" s="1" t="s">
        <v>31</v>
      </c>
      <c r="E102" s="1" t="s">
        <v>336</v>
      </c>
      <c r="F102" s="1" t="s">
        <v>369</v>
      </c>
      <c r="G102" s="1" t="s">
        <v>32</v>
      </c>
      <c r="H102" s="1" t="s">
        <v>33</v>
      </c>
      <c r="I102" s="1" t="s">
        <v>52</v>
      </c>
      <c r="J102" s="1" t="s">
        <v>34</v>
      </c>
      <c r="K102" s="1" t="s">
        <v>701</v>
      </c>
      <c r="L102" s="1">
        <v>60</v>
      </c>
      <c r="M102" s="1">
        <v>60</v>
      </c>
      <c r="N102" s="1">
        <v>60</v>
      </c>
      <c r="O102" s="6">
        <v>2015</v>
      </c>
      <c r="P102" s="1" t="s">
        <v>777</v>
      </c>
      <c r="Q102" s="2" t="s">
        <v>532</v>
      </c>
      <c r="R102" s="8">
        <v>70.301369863013704</v>
      </c>
      <c r="S102" s="1">
        <v>4</v>
      </c>
      <c r="T102" s="6" t="s">
        <v>533</v>
      </c>
      <c r="U102" s="1">
        <v>2015</v>
      </c>
      <c r="V102" s="46" t="s">
        <v>701</v>
      </c>
      <c r="W102" s="2" t="s">
        <v>534</v>
      </c>
      <c r="X102" s="2" t="s">
        <v>541</v>
      </c>
      <c r="Y102" s="2" t="s">
        <v>548</v>
      </c>
      <c r="Z102" s="2" t="s">
        <v>562</v>
      </c>
      <c r="AA102" s="1" t="s">
        <v>915</v>
      </c>
      <c r="AB102" s="1" t="e">
        <f>VLOOKUP(AA102,#REF!,2,0)</f>
        <v>#REF!</v>
      </c>
      <c r="AC102" s="2" t="s">
        <v>914</v>
      </c>
      <c r="AD102" s="1"/>
      <c r="AE102" s="1"/>
      <c r="AF102" s="1"/>
      <c r="AG102" s="1"/>
      <c r="AH102" s="1">
        <v>1</v>
      </c>
      <c r="AI102" s="1"/>
      <c r="AJ102" s="1"/>
      <c r="AK102" s="1"/>
      <c r="AL102" s="1"/>
      <c r="AM102" s="1"/>
    </row>
    <row r="103" spans="1:39" x14ac:dyDescent="0.25">
      <c r="A103" s="26" t="s">
        <v>291</v>
      </c>
      <c r="B103" s="26" t="s">
        <v>370</v>
      </c>
      <c r="C103" s="26" t="s">
        <v>371</v>
      </c>
      <c r="D103" s="1" t="s">
        <v>35</v>
      </c>
      <c r="E103" s="1" t="s">
        <v>226</v>
      </c>
      <c r="F103" s="1" t="s">
        <v>372</v>
      </c>
      <c r="G103" s="1" t="s">
        <v>45</v>
      </c>
      <c r="H103" s="1" t="s">
        <v>33</v>
      </c>
      <c r="I103" s="1" t="s">
        <v>52</v>
      </c>
      <c r="J103" s="1" t="s">
        <v>34</v>
      </c>
      <c r="K103" s="1" t="s">
        <v>702</v>
      </c>
      <c r="L103" s="1">
        <v>67</v>
      </c>
      <c r="M103" s="1">
        <v>67</v>
      </c>
      <c r="N103" s="1">
        <v>67</v>
      </c>
      <c r="O103" s="6">
        <v>2015</v>
      </c>
      <c r="P103" s="1" t="s">
        <v>777</v>
      </c>
      <c r="Q103" s="26" t="s">
        <v>540</v>
      </c>
      <c r="R103" s="8">
        <v>70.778082191780825</v>
      </c>
      <c r="S103" s="1">
        <v>4</v>
      </c>
      <c r="T103" s="6" t="s">
        <v>555</v>
      </c>
      <c r="U103" s="1">
        <v>2015</v>
      </c>
      <c r="V103" s="46" t="s">
        <v>702</v>
      </c>
      <c r="W103" s="1"/>
      <c r="X103" s="1"/>
      <c r="Y103" s="1"/>
      <c r="Z103" s="1"/>
      <c r="AA103" s="1"/>
      <c r="AB103" s="1" t="e">
        <f>VLOOKUP(AA103,#REF!,2,0)</f>
        <v>#REF!</v>
      </c>
      <c r="AC103" s="26" t="s">
        <v>916</v>
      </c>
      <c r="AD103" s="1"/>
      <c r="AE103" s="1"/>
      <c r="AF103" s="1"/>
      <c r="AG103" s="1"/>
      <c r="AH103" s="1">
        <v>1</v>
      </c>
      <c r="AI103" s="1"/>
      <c r="AJ103" s="1"/>
      <c r="AK103" s="1"/>
      <c r="AL103" s="1"/>
      <c r="AM103" s="1"/>
    </row>
    <row r="104" spans="1:39" x14ac:dyDescent="0.25">
      <c r="A104" s="2" t="s">
        <v>291</v>
      </c>
      <c r="B104" s="1" t="s">
        <v>373</v>
      </c>
      <c r="C104" s="1" t="s">
        <v>374</v>
      </c>
      <c r="D104" s="1" t="s">
        <v>31</v>
      </c>
      <c r="E104" s="1" t="s">
        <v>129</v>
      </c>
      <c r="F104" s="1" t="s">
        <v>352</v>
      </c>
      <c r="G104" s="1" t="s">
        <v>36</v>
      </c>
      <c r="H104" s="1" t="s">
        <v>51</v>
      </c>
      <c r="I104" s="1" t="s">
        <v>52</v>
      </c>
      <c r="J104" s="1" t="s">
        <v>53</v>
      </c>
      <c r="K104" s="1" t="s">
        <v>703</v>
      </c>
      <c r="L104" s="1">
        <v>19</v>
      </c>
      <c r="M104" s="1">
        <v>19</v>
      </c>
      <c r="N104" s="1">
        <v>19</v>
      </c>
      <c r="O104" s="6">
        <v>2015</v>
      </c>
      <c r="P104" s="1" t="s">
        <v>777</v>
      </c>
      <c r="Q104" s="2" t="s">
        <v>532</v>
      </c>
      <c r="R104" s="8">
        <v>62.495890410958907</v>
      </c>
      <c r="S104" s="1">
        <v>4</v>
      </c>
      <c r="T104" s="6" t="s">
        <v>533</v>
      </c>
      <c r="U104" s="1">
        <v>2015</v>
      </c>
      <c r="V104" s="46" t="s">
        <v>703</v>
      </c>
      <c r="W104" s="2" t="s">
        <v>547</v>
      </c>
      <c r="X104" s="2" t="s">
        <v>541</v>
      </c>
      <c r="Y104" s="2" t="s">
        <v>558</v>
      </c>
      <c r="Z104" s="2" t="s">
        <v>558</v>
      </c>
      <c r="AA104" s="2" t="s">
        <v>580</v>
      </c>
      <c r="AB104" s="1" t="e">
        <f>VLOOKUP(AA104,#REF!,2,0)</f>
        <v>#REF!</v>
      </c>
      <c r="AC104" s="2" t="s">
        <v>921</v>
      </c>
      <c r="AD104" s="1"/>
      <c r="AE104" s="1"/>
      <c r="AF104" s="1"/>
      <c r="AG104" s="1"/>
      <c r="AH104" s="1">
        <v>1</v>
      </c>
      <c r="AI104" s="1"/>
      <c r="AJ104" s="1"/>
      <c r="AK104" s="1"/>
      <c r="AL104" s="1"/>
      <c r="AM104" s="1"/>
    </row>
    <row r="105" spans="1:39" ht="20.5" x14ac:dyDescent="0.25">
      <c r="A105" s="2" t="s">
        <v>291</v>
      </c>
      <c r="B105" s="1" t="s">
        <v>375</v>
      </c>
      <c r="C105" s="1" t="s">
        <v>376</v>
      </c>
      <c r="D105" s="1" t="s">
        <v>31</v>
      </c>
      <c r="E105" s="1" t="s">
        <v>377</v>
      </c>
      <c r="F105" s="1" t="s">
        <v>159</v>
      </c>
      <c r="G105" s="1" t="s">
        <v>45</v>
      </c>
      <c r="H105" s="1" t="s">
        <v>33</v>
      </c>
      <c r="I105" s="1" t="s">
        <v>52</v>
      </c>
      <c r="J105" s="1" t="s">
        <v>160</v>
      </c>
      <c r="K105" s="1" t="s">
        <v>704</v>
      </c>
      <c r="L105" s="1">
        <v>127</v>
      </c>
      <c r="M105" s="1">
        <v>128</v>
      </c>
      <c r="N105" s="1">
        <v>128</v>
      </c>
      <c r="O105" s="6">
        <v>2015</v>
      </c>
      <c r="P105" s="1" t="s">
        <v>777</v>
      </c>
      <c r="Q105" s="2" t="s">
        <v>532</v>
      </c>
      <c r="R105" s="8">
        <v>42.706849315068496</v>
      </c>
      <c r="S105" s="1">
        <v>3</v>
      </c>
      <c r="T105" s="6" t="s">
        <v>533</v>
      </c>
      <c r="U105" s="1">
        <v>2015</v>
      </c>
      <c r="V105" s="46" t="s">
        <v>704</v>
      </c>
      <c r="W105" s="2" t="s">
        <v>534</v>
      </c>
      <c r="X105" s="2" t="s">
        <v>535</v>
      </c>
      <c r="Y105" s="2" t="s">
        <v>542</v>
      </c>
      <c r="Z105" s="2" t="s">
        <v>537</v>
      </c>
      <c r="AA105" s="1" t="s">
        <v>600</v>
      </c>
      <c r="AB105" s="1" t="e">
        <f>VLOOKUP(AA105,#REF!,2,0)</f>
        <v>#REF!</v>
      </c>
      <c r="AC105" s="24" t="s">
        <v>922</v>
      </c>
      <c r="AD105" s="1"/>
      <c r="AE105" s="1"/>
      <c r="AF105" s="1"/>
      <c r="AG105" s="1"/>
      <c r="AH105" s="1">
        <v>1</v>
      </c>
      <c r="AI105" s="1"/>
      <c r="AJ105" s="1"/>
      <c r="AK105" s="1"/>
      <c r="AL105" s="1"/>
      <c r="AM105" s="1"/>
    </row>
    <row r="106" spans="1:39" x14ac:dyDescent="0.25">
      <c r="A106" s="2" t="s">
        <v>291</v>
      </c>
      <c r="B106" s="1" t="s">
        <v>378</v>
      </c>
      <c r="C106" s="1" t="s">
        <v>379</v>
      </c>
      <c r="D106" s="1" t="s">
        <v>31</v>
      </c>
      <c r="E106" s="1" t="s">
        <v>263</v>
      </c>
      <c r="F106" s="1" t="s">
        <v>332</v>
      </c>
      <c r="G106" s="1" t="s">
        <v>32</v>
      </c>
      <c r="H106" s="1" t="s">
        <v>51</v>
      </c>
      <c r="I106" s="1" t="s">
        <v>156</v>
      </c>
      <c r="J106" s="1" t="s">
        <v>281</v>
      </c>
      <c r="K106" s="1" t="s">
        <v>705</v>
      </c>
      <c r="L106" s="1">
        <v>6</v>
      </c>
      <c r="M106" s="1">
        <v>6</v>
      </c>
      <c r="N106" s="1">
        <v>6</v>
      </c>
      <c r="O106" s="6">
        <v>2015</v>
      </c>
      <c r="P106" s="1" t="s">
        <v>777</v>
      </c>
      <c r="Q106" s="2" t="s">
        <v>532</v>
      </c>
      <c r="R106" s="8">
        <v>81.016438356164386</v>
      </c>
      <c r="S106" s="1">
        <v>5</v>
      </c>
      <c r="T106" s="6" t="s">
        <v>533</v>
      </c>
      <c r="U106" s="1">
        <v>2015</v>
      </c>
      <c r="V106" s="46" t="s">
        <v>705</v>
      </c>
      <c r="W106" s="2" t="s">
        <v>534</v>
      </c>
      <c r="X106" s="2" t="s">
        <v>541</v>
      </c>
      <c r="Y106" s="2" t="s">
        <v>542</v>
      </c>
      <c r="Z106" s="2" t="s">
        <v>562</v>
      </c>
      <c r="AA106" s="1" t="s">
        <v>874</v>
      </c>
      <c r="AB106" s="1" t="e">
        <f>VLOOKUP(AA106,#REF!,2,0)</f>
        <v>#REF!</v>
      </c>
      <c r="AC106" s="2" t="s">
        <v>923</v>
      </c>
      <c r="AD106" s="1"/>
      <c r="AE106" s="1"/>
      <c r="AF106" s="1"/>
      <c r="AG106" s="1"/>
      <c r="AH106" s="1">
        <v>1</v>
      </c>
      <c r="AI106" s="1"/>
      <c r="AJ106" s="1"/>
      <c r="AK106" s="1"/>
      <c r="AL106" s="1"/>
      <c r="AM106" s="1"/>
    </row>
    <row r="107" spans="1:39" x14ac:dyDescent="0.25">
      <c r="A107" s="2" t="s">
        <v>291</v>
      </c>
      <c r="B107" s="1" t="s">
        <v>380</v>
      </c>
      <c r="C107" s="1" t="s">
        <v>381</v>
      </c>
      <c r="D107" s="1" t="s">
        <v>35</v>
      </c>
      <c r="E107" s="1" t="s">
        <v>332</v>
      </c>
      <c r="F107" s="1" t="s">
        <v>382</v>
      </c>
      <c r="G107" s="1" t="s">
        <v>45</v>
      </c>
      <c r="H107" s="1" t="s">
        <v>51</v>
      </c>
      <c r="I107" s="1" t="s">
        <v>52</v>
      </c>
      <c r="J107" s="1" t="s">
        <v>34</v>
      </c>
      <c r="K107" s="1" t="s">
        <v>706</v>
      </c>
      <c r="L107" s="1">
        <v>18</v>
      </c>
      <c r="M107" s="1">
        <v>18</v>
      </c>
      <c r="N107" s="1">
        <v>18</v>
      </c>
      <c r="O107" s="6">
        <v>2015</v>
      </c>
      <c r="P107" s="1" t="s">
        <v>777</v>
      </c>
      <c r="Q107" s="2" t="s">
        <v>532</v>
      </c>
      <c r="R107" s="8">
        <v>62.471232876712328</v>
      </c>
      <c r="S107" s="1">
        <v>4</v>
      </c>
      <c r="T107" s="6" t="s">
        <v>555</v>
      </c>
      <c r="U107" s="1">
        <v>2015</v>
      </c>
      <c r="V107" s="46" t="s">
        <v>706</v>
      </c>
      <c r="W107" s="2" t="s">
        <v>547</v>
      </c>
      <c r="X107" s="2" t="s">
        <v>535</v>
      </c>
      <c r="Y107" s="2" t="s">
        <v>548</v>
      </c>
      <c r="Z107" s="2" t="s">
        <v>599</v>
      </c>
      <c r="AA107" s="2" t="s">
        <v>925</v>
      </c>
      <c r="AB107" s="1" t="e">
        <f>VLOOKUP(AA107,#REF!,2,0)</f>
        <v>#REF!</v>
      </c>
      <c r="AC107" s="2" t="s">
        <v>924</v>
      </c>
      <c r="AD107" s="1"/>
      <c r="AE107" s="1"/>
      <c r="AF107" s="1"/>
      <c r="AG107" s="1"/>
      <c r="AH107" s="1">
        <v>1</v>
      </c>
      <c r="AI107" s="1"/>
      <c r="AJ107" s="1"/>
      <c r="AK107" s="1"/>
      <c r="AL107" s="1"/>
      <c r="AM107" s="1"/>
    </row>
    <row r="108" spans="1:39" x14ac:dyDescent="0.25">
      <c r="A108" s="2" t="s">
        <v>291</v>
      </c>
      <c r="B108" s="1" t="s">
        <v>384</v>
      </c>
      <c r="C108" s="1" t="s">
        <v>385</v>
      </c>
      <c r="D108" s="1" t="s">
        <v>31</v>
      </c>
      <c r="E108" s="1" t="s">
        <v>386</v>
      </c>
      <c r="F108" s="1" t="s">
        <v>387</v>
      </c>
      <c r="G108" s="1" t="s">
        <v>45</v>
      </c>
      <c r="H108" s="1" t="s">
        <v>51</v>
      </c>
      <c r="I108" s="1" t="s">
        <v>52</v>
      </c>
      <c r="J108" s="1" t="s">
        <v>53</v>
      </c>
      <c r="K108" s="1" t="s">
        <v>707</v>
      </c>
      <c r="L108" s="1">
        <v>55</v>
      </c>
      <c r="M108" s="1">
        <v>55</v>
      </c>
      <c r="N108" s="1">
        <v>55</v>
      </c>
      <c r="O108" s="6">
        <v>2015</v>
      </c>
      <c r="P108" s="1" t="s">
        <v>777</v>
      </c>
      <c r="Q108" s="2" t="s">
        <v>532</v>
      </c>
      <c r="R108" s="8">
        <v>59.917808219178085</v>
      </c>
      <c r="S108" s="1">
        <v>3</v>
      </c>
      <c r="T108" s="6" t="s">
        <v>533</v>
      </c>
      <c r="U108" s="1">
        <v>2015</v>
      </c>
      <c r="V108" s="47">
        <v>20332</v>
      </c>
      <c r="W108" s="2" t="s">
        <v>534</v>
      </c>
      <c r="X108" s="2" t="s">
        <v>535</v>
      </c>
      <c r="Y108" s="2" t="s">
        <v>542</v>
      </c>
      <c r="Z108" s="2" t="s">
        <v>561</v>
      </c>
      <c r="AA108" s="1" t="s">
        <v>927</v>
      </c>
      <c r="AB108" s="1" t="e">
        <f>VLOOKUP(AA108,#REF!,2,0)</f>
        <v>#REF!</v>
      </c>
      <c r="AC108" s="2" t="s">
        <v>926</v>
      </c>
      <c r="AD108" s="1"/>
      <c r="AE108" s="1"/>
      <c r="AF108" s="1"/>
      <c r="AG108" s="1"/>
      <c r="AH108" s="1">
        <v>1</v>
      </c>
      <c r="AI108" s="1"/>
      <c r="AJ108" s="1"/>
      <c r="AK108" s="1"/>
      <c r="AL108" s="1"/>
      <c r="AM108" s="1"/>
    </row>
    <row r="109" spans="1:39" x14ac:dyDescent="0.25">
      <c r="A109" s="2" t="s">
        <v>291</v>
      </c>
      <c r="B109" s="1" t="s">
        <v>388</v>
      </c>
      <c r="C109" s="1" t="s">
        <v>389</v>
      </c>
      <c r="D109" s="1" t="s">
        <v>31</v>
      </c>
      <c r="E109" s="1" t="s">
        <v>358</v>
      </c>
      <c r="F109" s="1" t="s">
        <v>159</v>
      </c>
      <c r="G109" s="1" t="s">
        <v>45</v>
      </c>
      <c r="H109" s="1" t="s">
        <v>51</v>
      </c>
      <c r="I109" s="1" t="s">
        <v>52</v>
      </c>
      <c r="J109" s="1" t="s">
        <v>160</v>
      </c>
      <c r="K109" s="1" t="s">
        <v>708</v>
      </c>
      <c r="L109" s="1">
        <v>106</v>
      </c>
      <c r="M109" s="1">
        <v>107</v>
      </c>
      <c r="N109" s="1">
        <v>106</v>
      </c>
      <c r="O109" s="6">
        <v>2015</v>
      </c>
      <c r="P109" s="1" t="s">
        <v>777</v>
      </c>
      <c r="Q109" s="2" t="s">
        <v>532</v>
      </c>
      <c r="R109" s="8">
        <v>25.4</v>
      </c>
      <c r="S109" s="1">
        <v>2</v>
      </c>
      <c r="T109" s="6" t="s">
        <v>533</v>
      </c>
      <c r="U109" s="1">
        <v>2015</v>
      </c>
      <c r="V109" s="46" t="s">
        <v>708</v>
      </c>
      <c r="W109" s="2" t="s">
        <v>534</v>
      </c>
      <c r="X109" s="2" t="s">
        <v>535</v>
      </c>
      <c r="Y109" s="2" t="s">
        <v>542</v>
      </c>
      <c r="Z109" s="2" t="s">
        <v>582</v>
      </c>
      <c r="AA109" s="1" t="s">
        <v>929</v>
      </c>
      <c r="AB109" s="1" t="e">
        <f>VLOOKUP(AA109,#REF!,2,0)</f>
        <v>#REF!</v>
      </c>
      <c r="AC109" s="2" t="s">
        <v>928</v>
      </c>
      <c r="AD109" s="1"/>
      <c r="AE109" s="1"/>
      <c r="AF109" s="1"/>
      <c r="AG109" s="1"/>
      <c r="AH109" s="1">
        <v>1</v>
      </c>
      <c r="AI109" s="1"/>
      <c r="AJ109" s="1"/>
      <c r="AK109" s="1"/>
      <c r="AL109" s="1"/>
      <c r="AM109" s="1"/>
    </row>
    <row r="110" spans="1:39" x14ac:dyDescent="0.25">
      <c r="A110" s="2" t="s">
        <v>291</v>
      </c>
      <c r="B110" s="1" t="s">
        <v>390</v>
      </c>
      <c r="C110" s="1" t="s">
        <v>391</v>
      </c>
      <c r="D110" s="1" t="s">
        <v>31</v>
      </c>
      <c r="E110" s="1" t="s">
        <v>323</v>
      </c>
      <c r="F110" s="1" t="s">
        <v>387</v>
      </c>
      <c r="G110" s="1" t="s">
        <v>78</v>
      </c>
      <c r="H110" s="1" t="s">
        <v>51</v>
      </c>
      <c r="I110" s="1" t="s">
        <v>52</v>
      </c>
      <c r="J110" s="1" t="s">
        <v>53</v>
      </c>
      <c r="K110" s="1" t="s">
        <v>709</v>
      </c>
      <c r="L110" s="1">
        <v>51</v>
      </c>
      <c r="M110" s="1">
        <v>51</v>
      </c>
      <c r="N110" s="1">
        <v>51</v>
      </c>
      <c r="O110" s="6">
        <v>2015</v>
      </c>
      <c r="P110" s="1" t="s">
        <v>777</v>
      </c>
      <c r="Q110" s="2" t="s">
        <v>532</v>
      </c>
      <c r="R110" s="8">
        <v>60.704109589041096</v>
      </c>
      <c r="S110" s="1">
        <v>4</v>
      </c>
      <c r="T110" s="6" t="s">
        <v>533</v>
      </c>
      <c r="U110" s="1">
        <v>2015</v>
      </c>
      <c r="V110" s="46" t="s">
        <v>709</v>
      </c>
      <c r="W110" s="2" t="s">
        <v>547</v>
      </c>
      <c r="X110" s="2" t="s">
        <v>541</v>
      </c>
      <c r="Y110" s="2" t="s">
        <v>536</v>
      </c>
      <c r="Z110" s="2" t="s">
        <v>558</v>
      </c>
      <c r="AA110" s="1" t="s">
        <v>931</v>
      </c>
      <c r="AB110" s="1" t="e">
        <f>VLOOKUP(AA110,#REF!,2,0)</f>
        <v>#REF!</v>
      </c>
      <c r="AC110" s="2" t="s">
        <v>930</v>
      </c>
      <c r="AD110" s="1"/>
      <c r="AE110" s="1"/>
      <c r="AF110" s="1"/>
      <c r="AG110" s="1"/>
      <c r="AH110" s="1">
        <v>1</v>
      </c>
      <c r="AI110" s="1"/>
      <c r="AJ110" s="1"/>
      <c r="AK110" s="1"/>
      <c r="AL110" s="1"/>
      <c r="AM110" s="1"/>
    </row>
    <row r="111" spans="1:39" ht="30.5" x14ac:dyDescent="0.25">
      <c r="A111" s="2" t="s">
        <v>291</v>
      </c>
      <c r="B111" s="1" t="s">
        <v>392</v>
      </c>
      <c r="C111" s="1" t="s">
        <v>393</v>
      </c>
      <c r="D111" s="1" t="s">
        <v>31</v>
      </c>
      <c r="E111" s="1" t="s">
        <v>226</v>
      </c>
      <c r="F111" s="1" t="s">
        <v>159</v>
      </c>
      <c r="G111" s="1" t="s">
        <v>45</v>
      </c>
      <c r="H111" s="1" t="s">
        <v>33</v>
      </c>
      <c r="I111" s="1" t="s">
        <v>52</v>
      </c>
      <c r="J111" s="1" t="s">
        <v>160</v>
      </c>
      <c r="K111" s="1" t="s">
        <v>710</v>
      </c>
      <c r="L111" s="1">
        <v>108</v>
      </c>
      <c r="M111" s="1">
        <v>109</v>
      </c>
      <c r="N111" s="1">
        <v>109</v>
      </c>
      <c r="O111" s="6">
        <v>2015</v>
      </c>
      <c r="P111" s="1" t="s">
        <v>777</v>
      </c>
      <c r="Q111" s="2" t="s">
        <v>532</v>
      </c>
      <c r="R111" s="8">
        <v>65.150684931506845</v>
      </c>
      <c r="S111" s="1">
        <v>4</v>
      </c>
      <c r="T111" s="6" t="s">
        <v>533</v>
      </c>
      <c r="U111" s="1">
        <v>2015</v>
      </c>
      <c r="V111" s="46" t="s">
        <v>710</v>
      </c>
      <c r="W111" s="2" t="s">
        <v>547</v>
      </c>
      <c r="X111" s="2" t="s">
        <v>535</v>
      </c>
      <c r="Y111" s="2" t="s">
        <v>536</v>
      </c>
      <c r="Z111" s="2" t="s">
        <v>568</v>
      </c>
      <c r="AA111" s="2" t="s">
        <v>933</v>
      </c>
      <c r="AB111" s="1" t="e">
        <f>VLOOKUP(AA111,#REF!,2,0)</f>
        <v>#REF!</v>
      </c>
      <c r="AC111" s="24" t="s">
        <v>932</v>
      </c>
      <c r="AD111" s="1"/>
      <c r="AE111" s="1"/>
      <c r="AF111" s="1"/>
      <c r="AG111" s="1"/>
      <c r="AH111" s="1">
        <v>1</v>
      </c>
      <c r="AI111" s="1"/>
      <c r="AJ111" s="1"/>
      <c r="AK111" s="1"/>
      <c r="AL111" s="1"/>
      <c r="AM111" s="1"/>
    </row>
    <row r="112" spans="1:39" x14ac:dyDescent="0.25">
      <c r="A112" s="2" t="s">
        <v>291</v>
      </c>
      <c r="B112" s="1" t="s">
        <v>394</v>
      </c>
      <c r="C112" s="1" t="s">
        <v>395</v>
      </c>
      <c r="D112" s="1" t="s">
        <v>31</v>
      </c>
      <c r="E112" s="1" t="s">
        <v>396</v>
      </c>
      <c r="F112" s="1" t="s">
        <v>159</v>
      </c>
      <c r="G112" s="1" t="s">
        <v>32</v>
      </c>
      <c r="H112" s="1" t="s">
        <v>33</v>
      </c>
      <c r="I112" s="1" t="s">
        <v>52</v>
      </c>
      <c r="J112" s="1" t="s">
        <v>160</v>
      </c>
      <c r="K112" s="1" t="s">
        <v>711</v>
      </c>
      <c r="L112" s="1">
        <v>98</v>
      </c>
      <c r="M112" s="1">
        <v>99</v>
      </c>
      <c r="N112" s="1">
        <v>99</v>
      </c>
      <c r="O112" s="6">
        <v>2015</v>
      </c>
      <c r="P112" s="1" t="s">
        <v>777</v>
      </c>
      <c r="Q112" s="2" t="s">
        <v>532</v>
      </c>
      <c r="R112" s="8">
        <v>91.586301369863008</v>
      </c>
      <c r="S112" s="1">
        <v>5</v>
      </c>
      <c r="T112" s="6" t="s">
        <v>533</v>
      </c>
      <c r="U112" s="1">
        <v>2015</v>
      </c>
      <c r="V112" s="46" t="s">
        <v>711</v>
      </c>
      <c r="W112" s="2" t="s">
        <v>534</v>
      </c>
      <c r="X112" s="2" t="s">
        <v>541</v>
      </c>
      <c r="Y112" s="2" t="s">
        <v>548</v>
      </c>
      <c r="Z112" s="2" t="s">
        <v>552</v>
      </c>
      <c r="AA112" s="1" t="s">
        <v>544</v>
      </c>
      <c r="AB112" s="1" t="e">
        <f>VLOOKUP(AA112,#REF!,2,0)</f>
        <v>#REF!</v>
      </c>
      <c r="AC112" s="2" t="s">
        <v>934</v>
      </c>
      <c r="AD112" s="1"/>
      <c r="AE112" s="1"/>
      <c r="AF112" s="1"/>
      <c r="AG112" s="1"/>
      <c r="AH112" s="1">
        <v>1</v>
      </c>
      <c r="AI112" s="1"/>
      <c r="AJ112" s="1"/>
      <c r="AK112" s="1"/>
      <c r="AL112" s="1"/>
      <c r="AM112" s="1"/>
    </row>
    <row r="113" spans="1:39" x14ac:dyDescent="0.25">
      <c r="A113" s="2" t="s">
        <v>291</v>
      </c>
      <c r="B113" s="1" t="s">
        <v>397</v>
      </c>
      <c r="C113" s="1" t="s">
        <v>398</v>
      </c>
      <c r="D113" s="1" t="s">
        <v>31</v>
      </c>
      <c r="E113" s="1" t="s">
        <v>232</v>
      </c>
      <c r="F113" s="1" t="s">
        <v>399</v>
      </c>
      <c r="G113" s="1" t="s">
        <v>32</v>
      </c>
      <c r="H113" s="1" t="s">
        <v>51</v>
      </c>
      <c r="I113" s="1" t="s">
        <v>52</v>
      </c>
      <c r="J113" s="1" t="s">
        <v>34</v>
      </c>
      <c r="K113" s="1" t="s">
        <v>712</v>
      </c>
      <c r="L113" s="1">
        <v>42</v>
      </c>
      <c r="M113" s="1">
        <v>42</v>
      </c>
      <c r="N113" s="1">
        <v>42</v>
      </c>
      <c r="O113" s="6">
        <v>2015</v>
      </c>
      <c r="P113" s="1" t="s">
        <v>777</v>
      </c>
      <c r="Q113" s="2" t="s">
        <v>532</v>
      </c>
      <c r="R113" s="8">
        <v>21.495890410958904</v>
      </c>
      <c r="S113" s="1">
        <v>2</v>
      </c>
      <c r="T113" s="6" t="s">
        <v>533</v>
      </c>
      <c r="U113" s="1">
        <v>2015</v>
      </c>
      <c r="V113" s="47">
        <v>34368</v>
      </c>
      <c r="W113" s="2" t="s">
        <v>534</v>
      </c>
      <c r="X113" s="2" t="s">
        <v>535</v>
      </c>
      <c r="Y113" s="2" t="s">
        <v>548</v>
      </c>
      <c r="Z113" s="2" t="s">
        <v>586</v>
      </c>
      <c r="AA113" s="2" t="s">
        <v>936</v>
      </c>
      <c r="AB113" s="1" t="e">
        <f>VLOOKUP(AA113,#REF!,2,0)</f>
        <v>#REF!</v>
      </c>
      <c r="AC113" s="2" t="s">
        <v>935</v>
      </c>
      <c r="AD113" s="1"/>
      <c r="AE113" s="1"/>
      <c r="AF113" s="1"/>
      <c r="AG113" s="1"/>
      <c r="AH113" s="1">
        <v>1</v>
      </c>
      <c r="AI113" s="1"/>
      <c r="AJ113" s="1"/>
      <c r="AK113" s="1"/>
      <c r="AL113" s="1"/>
      <c r="AM113" s="1"/>
    </row>
    <row r="114" spans="1:39" x14ac:dyDescent="0.25">
      <c r="A114" s="2" t="s">
        <v>291</v>
      </c>
      <c r="B114" s="1" t="s">
        <v>400</v>
      </c>
      <c r="C114" s="1" t="s">
        <v>401</v>
      </c>
      <c r="D114" s="1" t="s">
        <v>31</v>
      </c>
      <c r="E114" s="1" t="s">
        <v>402</v>
      </c>
      <c r="F114" s="1" t="s">
        <v>387</v>
      </c>
      <c r="G114" s="1" t="s">
        <v>32</v>
      </c>
      <c r="H114" s="1" t="s">
        <v>51</v>
      </c>
      <c r="I114" s="1" t="s">
        <v>52</v>
      </c>
      <c r="J114" s="1" t="s">
        <v>53</v>
      </c>
      <c r="K114" s="1" t="s">
        <v>713</v>
      </c>
      <c r="L114" s="1">
        <v>49</v>
      </c>
      <c r="M114" s="1">
        <v>49</v>
      </c>
      <c r="N114" s="1">
        <v>49</v>
      </c>
      <c r="O114" s="6">
        <v>2015</v>
      </c>
      <c r="P114" s="1" t="s">
        <v>777</v>
      </c>
      <c r="Q114" s="2" t="s">
        <v>532</v>
      </c>
      <c r="R114" s="8">
        <v>57.405479452054792</v>
      </c>
      <c r="S114" s="1">
        <v>3</v>
      </c>
      <c r="T114" s="6" t="s">
        <v>533</v>
      </c>
      <c r="U114" s="1">
        <v>2015</v>
      </c>
      <c r="V114" s="46" t="s">
        <v>713</v>
      </c>
      <c r="W114" s="2" t="s">
        <v>534</v>
      </c>
      <c r="X114" s="2" t="s">
        <v>541</v>
      </c>
      <c r="Y114" s="2" t="s">
        <v>542</v>
      </c>
      <c r="Z114" s="2" t="s">
        <v>552</v>
      </c>
      <c r="AA114" s="2" t="s">
        <v>895</v>
      </c>
      <c r="AB114" s="1" t="e">
        <f>VLOOKUP(AA114,#REF!,2,0)</f>
        <v>#REF!</v>
      </c>
      <c r="AC114" s="2" t="s">
        <v>937</v>
      </c>
      <c r="AD114" s="1"/>
      <c r="AE114" s="1"/>
      <c r="AF114" s="1"/>
      <c r="AG114" s="1"/>
      <c r="AH114" s="1">
        <v>1</v>
      </c>
      <c r="AI114" s="1"/>
      <c r="AJ114" s="1"/>
      <c r="AK114" s="1"/>
      <c r="AL114" s="1"/>
      <c r="AM114" s="1"/>
    </row>
    <row r="115" spans="1:39" x14ac:dyDescent="0.25">
      <c r="A115" s="2" t="s">
        <v>291</v>
      </c>
      <c r="B115" s="1" t="s">
        <v>403</v>
      </c>
      <c r="C115" s="1" t="s">
        <v>404</v>
      </c>
      <c r="D115" s="1" t="s">
        <v>35</v>
      </c>
      <c r="E115" s="1" t="s">
        <v>402</v>
      </c>
      <c r="F115" s="1" t="s">
        <v>362</v>
      </c>
      <c r="G115" s="1" t="s">
        <v>32</v>
      </c>
      <c r="H115" s="1" t="s">
        <v>51</v>
      </c>
      <c r="I115" s="1" t="s">
        <v>156</v>
      </c>
      <c r="J115" s="1" t="s">
        <v>53</v>
      </c>
      <c r="K115" s="1" t="s">
        <v>714</v>
      </c>
      <c r="L115" s="1">
        <v>111</v>
      </c>
      <c r="M115" s="1">
        <v>111</v>
      </c>
      <c r="N115" s="1">
        <v>111</v>
      </c>
      <c r="O115" s="6">
        <v>2015</v>
      </c>
      <c r="P115" s="1" t="s">
        <v>777</v>
      </c>
      <c r="Q115" s="2" t="s">
        <v>532</v>
      </c>
      <c r="R115" s="8">
        <v>26.728767123287671</v>
      </c>
      <c r="S115" s="1">
        <v>2</v>
      </c>
      <c r="T115" s="6" t="s">
        <v>555</v>
      </c>
      <c r="U115" s="1">
        <v>2015</v>
      </c>
      <c r="V115" s="46" t="s">
        <v>714</v>
      </c>
      <c r="W115" s="2" t="s">
        <v>534</v>
      </c>
      <c r="X115" s="2" t="s">
        <v>541</v>
      </c>
      <c r="Y115" s="2" t="s">
        <v>542</v>
      </c>
      <c r="Z115" s="2" t="s">
        <v>579</v>
      </c>
      <c r="AA115" s="2" t="s">
        <v>939</v>
      </c>
      <c r="AB115" s="1" t="e">
        <f>VLOOKUP(AA115,#REF!,2,0)</f>
        <v>#REF!</v>
      </c>
      <c r="AC115" s="1" t="s">
        <v>938</v>
      </c>
      <c r="AD115" s="1"/>
      <c r="AE115" s="1"/>
      <c r="AF115" s="1"/>
      <c r="AG115" s="1"/>
      <c r="AH115" s="1">
        <v>1</v>
      </c>
      <c r="AI115" s="1"/>
      <c r="AJ115" s="1"/>
      <c r="AK115" s="1"/>
      <c r="AL115" s="1"/>
      <c r="AM115" s="1"/>
    </row>
    <row r="116" spans="1:39" x14ac:dyDescent="0.25">
      <c r="A116" s="2" t="s">
        <v>291</v>
      </c>
      <c r="B116" s="1" t="s">
        <v>405</v>
      </c>
      <c r="C116" s="1" t="s">
        <v>406</v>
      </c>
      <c r="D116" s="1" t="s">
        <v>31</v>
      </c>
      <c r="E116" s="1" t="s">
        <v>407</v>
      </c>
      <c r="F116" s="1" t="s">
        <v>408</v>
      </c>
      <c r="G116" s="1" t="s">
        <v>32</v>
      </c>
      <c r="H116" s="1" t="s">
        <v>51</v>
      </c>
      <c r="I116" s="1" t="s">
        <v>190</v>
      </c>
      <c r="J116" s="1" t="s">
        <v>53</v>
      </c>
      <c r="K116" s="1" t="s">
        <v>715</v>
      </c>
      <c r="L116" s="1">
        <v>91</v>
      </c>
      <c r="M116" s="1">
        <v>91</v>
      </c>
      <c r="N116" s="1">
        <v>91</v>
      </c>
      <c r="O116" s="6">
        <v>2015</v>
      </c>
      <c r="P116" s="1" t="s">
        <v>777</v>
      </c>
      <c r="Q116" s="2" t="s">
        <v>532</v>
      </c>
      <c r="R116" s="8">
        <v>45.150684931506852</v>
      </c>
      <c r="S116" s="1">
        <v>3</v>
      </c>
      <c r="T116" s="6" t="s">
        <v>533</v>
      </c>
      <c r="U116" s="1">
        <v>2015</v>
      </c>
      <c r="V116" s="46" t="s">
        <v>715</v>
      </c>
      <c r="W116" s="2" t="s">
        <v>534</v>
      </c>
      <c r="X116" s="2" t="s">
        <v>535</v>
      </c>
      <c r="Y116" s="2" t="s">
        <v>542</v>
      </c>
      <c r="Z116" s="2" t="s">
        <v>601</v>
      </c>
      <c r="AA116" s="2" t="s">
        <v>895</v>
      </c>
      <c r="AB116" s="1" t="e">
        <f>VLOOKUP(AA116,#REF!,2,0)</f>
        <v>#REF!</v>
      </c>
      <c r="AC116" s="1" t="s">
        <v>940</v>
      </c>
      <c r="AD116" s="1"/>
      <c r="AE116" s="1"/>
      <c r="AF116" s="1"/>
      <c r="AG116" s="1"/>
      <c r="AH116" s="1">
        <v>1</v>
      </c>
      <c r="AI116" s="1"/>
      <c r="AJ116" s="1"/>
      <c r="AK116" s="1"/>
      <c r="AL116" s="1"/>
      <c r="AM116" s="1"/>
    </row>
    <row r="117" spans="1:39" x14ac:dyDescent="0.25">
      <c r="A117" s="2" t="s">
        <v>291</v>
      </c>
      <c r="B117" s="1" t="s">
        <v>409</v>
      </c>
      <c r="C117" s="1" t="s">
        <v>410</v>
      </c>
      <c r="D117" s="1" t="s">
        <v>31</v>
      </c>
      <c r="E117" s="1" t="s">
        <v>282</v>
      </c>
      <c r="F117" s="1" t="s">
        <v>411</v>
      </c>
      <c r="G117" s="1" t="s">
        <v>87</v>
      </c>
      <c r="H117" s="1" t="s">
        <v>51</v>
      </c>
      <c r="I117" s="1" t="s">
        <v>52</v>
      </c>
      <c r="J117" s="1" t="s">
        <v>34</v>
      </c>
      <c r="K117" s="1" t="s">
        <v>716</v>
      </c>
      <c r="L117" s="1">
        <v>85</v>
      </c>
      <c r="M117" s="1">
        <v>85</v>
      </c>
      <c r="N117" s="1">
        <v>85</v>
      </c>
      <c r="O117" s="6">
        <v>2015</v>
      </c>
      <c r="P117" s="1" t="s">
        <v>777</v>
      </c>
      <c r="Q117" s="2" t="s">
        <v>532</v>
      </c>
      <c r="R117" s="8">
        <v>74.273972602739732</v>
      </c>
      <c r="S117" s="1">
        <v>4</v>
      </c>
      <c r="T117" s="6" t="s">
        <v>533</v>
      </c>
      <c r="U117" s="1">
        <v>2015</v>
      </c>
      <c r="V117" s="46" t="s">
        <v>716</v>
      </c>
      <c r="W117" s="2" t="s">
        <v>547</v>
      </c>
      <c r="X117" s="2" t="s">
        <v>535</v>
      </c>
      <c r="Y117" s="2" t="s">
        <v>548</v>
      </c>
      <c r="Z117" s="2" t="s">
        <v>564</v>
      </c>
      <c r="AA117" s="2" t="s">
        <v>942</v>
      </c>
      <c r="AB117" s="1" t="e">
        <f>VLOOKUP(AA117,#REF!,2,0)</f>
        <v>#REF!</v>
      </c>
      <c r="AC117" s="2" t="s">
        <v>941</v>
      </c>
      <c r="AD117" s="1"/>
      <c r="AE117" s="1"/>
      <c r="AF117" s="1"/>
      <c r="AG117" s="1"/>
      <c r="AH117" s="1">
        <v>1</v>
      </c>
      <c r="AI117" s="1"/>
      <c r="AJ117" s="1"/>
      <c r="AK117" s="1"/>
      <c r="AL117" s="1"/>
      <c r="AM117" s="1"/>
    </row>
    <row r="118" spans="1:39" x14ac:dyDescent="0.25">
      <c r="A118" s="2" t="s">
        <v>291</v>
      </c>
      <c r="B118" s="1" t="s">
        <v>412</v>
      </c>
      <c r="C118" s="1" t="s">
        <v>413</v>
      </c>
      <c r="D118" s="1" t="s">
        <v>31</v>
      </c>
      <c r="E118" s="1" t="s">
        <v>414</v>
      </c>
      <c r="F118" s="1" t="s">
        <v>304</v>
      </c>
      <c r="G118" s="1" t="s">
        <v>45</v>
      </c>
      <c r="H118" s="1" t="s">
        <v>51</v>
      </c>
      <c r="I118" s="1" t="s">
        <v>156</v>
      </c>
      <c r="J118" s="1" t="s">
        <v>53</v>
      </c>
      <c r="K118" s="1" t="s">
        <v>717</v>
      </c>
      <c r="L118" s="1">
        <v>111</v>
      </c>
      <c r="M118" s="1">
        <v>111</v>
      </c>
      <c r="N118" s="1">
        <v>111</v>
      </c>
      <c r="O118" s="6">
        <v>2015</v>
      </c>
      <c r="P118" s="1" t="s">
        <v>777</v>
      </c>
      <c r="Q118" s="2" t="s">
        <v>532</v>
      </c>
      <c r="R118" s="8">
        <v>53.553424657534244</v>
      </c>
      <c r="S118" s="1">
        <v>3</v>
      </c>
      <c r="T118" s="6" t="s">
        <v>533</v>
      </c>
      <c r="U118" s="1">
        <v>2015</v>
      </c>
      <c r="V118" s="46" t="s">
        <v>717</v>
      </c>
      <c r="W118" s="2" t="s">
        <v>534</v>
      </c>
      <c r="X118" s="2" t="s">
        <v>535</v>
      </c>
      <c r="Y118" s="2" t="s">
        <v>542</v>
      </c>
      <c r="Z118" s="2" t="s">
        <v>549</v>
      </c>
      <c r="AA118" s="2" t="s">
        <v>771</v>
      </c>
      <c r="AB118" s="1" t="e">
        <f>VLOOKUP(AA118,#REF!,2,0)</f>
        <v>#REF!</v>
      </c>
      <c r="AC118" s="2" t="s">
        <v>943</v>
      </c>
      <c r="AD118" s="1"/>
      <c r="AE118" s="1"/>
      <c r="AF118" s="1"/>
      <c r="AG118" s="1"/>
      <c r="AH118" s="1">
        <v>1</v>
      </c>
      <c r="AI118" s="1"/>
      <c r="AJ118" s="1"/>
      <c r="AK118" s="1"/>
      <c r="AL118" s="1"/>
      <c r="AM118" s="1"/>
    </row>
    <row r="119" spans="1:39" x14ac:dyDescent="0.25">
      <c r="A119" s="2" t="s">
        <v>291</v>
      </c>
      <c r="B119" s="1" t="s">
        <v>415</v>
      </c>
      <c r="C119" s="1" t="s">
        <v>416</v>
      </c>
      <c r="D119" s="1" t="s">
        <v>31</v>
      </c>
      <c r="E119" s="1" t="s">
        <v>382</v>
      </c>
      <c r="F119" s="1" t="s">
        <v>362</v>
      </c>
      <c r="G119" s="1" t="s">
        <v>32</v>
      </c>
      <c r="H119" s="1" t="s">
        <v>51</v>
      </c>
      <c r="I119" s="1" t="s">
        <v>190</v>
      </c>
      <c r="J119" s="1" t="s">
        <v>53</v>
      </c>
      <c r="K119" s="1" t="s">
        <v>718</v>
      </c>
      <c r="L119" s="1">
        <v>103</v>
      </c>
      <c r="M119" s="1">
        <v>103</v>
      </c>
      <c r="N119" s="1">
        <v>103</v>
      </c>
      <c r="O119" s="6">
        <v>2015</v>
      </c>
      <c r="P119" s="1" t="s">
        <v>777</v>
      </c>
      <c r="Q119" s="2" t="s">
        <v>532</v>
      </c>
      <c r="R119" s="8">
        <v>58.649315068493152</v>
      </c>
      <c r="S119" s="1">
        <v>3</v>
      </c>
      <c r="T119" s="6" t="s">
        <v>533</v>
      </c>
      <c r="U119" s="1">
        <v>2015</v>
      </c>
      <c r="V119" s="46" t="s">
        <v>718</v>
      </c>
      <c r="W119" s="2" t="s">
        <v>534</v>
      </c>
      <c r="X119" s="2" t="s">
        <v>541</v>
      </c>
      <c r="Y119" s="2" t="s">
        <v>536</v>
      </c>
      <c r="Z119" s="2" t="s">
        <v>557</v>
      </c>
      <c r="AA119" s="20" t="s">
        <v>845</v>
      </c>
      <c r="AB119" s="1" t="e">
        <f>VLOOKUP(AA119,#REF!,2,0)</f>
        <v>#REF!</v>
      </c>
      <c r="AC119" s="24" t="s">
        <v>944</v>
      </c>
      <c r="AD119" s="1"/>
      <c r="AE119" s="1"/>
      <c r="AF119" s="1"/>
      <c r="AG119" s="1"/>
      <c r="AH119" s="1">
        <v>1</v>
      </c>
      <c r="AI119" s="1"/>
      <c r="AJ119" s="1"/>
      <c r="AK119" s="1"/>
      <c r="AL119" s="1"/>
      <c r="AM119" s="1"/>
    </row>
    <row r="120" spans="1:39" x14ac:dyDescent="0.25">
      <c r="A120" s="2" t="s">
        <v>291</v>
      </c>
      <c r="B120" s="1" t="s">
        <v>417</v>
      </c>
      <c r="C120" s="1" t="s">
        <v>418</v>
      </c>
      <c r="D120" s="1" t="s">
        <v>35</v>
      </c>
      <c r="E120" s="1" t="s">
        <v>226</v>
      </c>
      <c r="F120" s="1" t="s">
        <v>159</v>
      </c>
      <c r="G120" s="1" t="s">
        <v>45</v>
      </c>
      <c r="H120" s="1" t="s">
        <v>51</v>
      </c>
      <c r="I120" s="1" t="s">
        <v>190</v>
      </c>
      <c r="J120" s="1" t="s">
        <v>160</v>
      </c>
      <c r="K120" s="1" t="s">
        <v>719</v>
      </c>
      <c r="L120" s="1">
        <v>108</v>
      </c>
      <c r="M120" s="1">
        <v>109</v>
      </c>
      <c r="N120" s="1">
        <v>109</v>
      </c>
      <c r="O120" s="6">
        <v>2015</v>
      </c>
      <c r="P120" s="1" t="s">
        <v>777</v>
      </c>
      <c r="Q120" s="2" t="s">
        <v>532</v>
      </c>
      <c r="R120" s="8">
        <v>69.189041095890417</v>
      </c>
      <c r="S120" s="1">
        <v>4</v>
      </c>
      <c r="T120" s="6" t="s">
        <v>555</v>
      </c>
      <c r="U120" s="1">
        <v>2015</v>
      </c>
      <c r="V120" s="46" t="s">
        <v>719</v>
      </c>
      <c r="W120" s="2" t="s">
        <v>547</v>
      </c>
      <c r="X120" s="2" t="s">
        <v>535</v>
      </c>
      <c r="Y120" s="2" t="s">
        <v>542</v>
      </c>
      <c r="Z120" s="2" t="s">
        <v>537</v>
      </c>
      <c r="AA120" s="1" t="s">
        <v>550</v>
      </c>
      <c r="AB120" s="1" t="e">
        <f>VLOOKUP(AA120,#REF!,2,0)</f>
        <v>#REF!</v>
      </c>
      <c r="AC120" s="2" t="s">
        <v>945</v>
      </c>
      <c r="AD120" s="1"/>
      <c r="AE120" s="1"/>
      <c r="AF120" s="1"/>
      <c r="AG120" s="1"/>
      <c r="AH120" s="1">
        <v>1</v>
      </c>
      <c r="AI120" s="1"/>
      <c r="AJ120" s="1"/>
      <c r="AK120" s="1"/>
      <c r="AL120" s="1"/>
      <c r="AM120" s="1"/>
    </row>
    <row r="121" spans="1:39" x14ac:dyDescent="0.25">
      <c r="A121" s="2" t="s">
        <v>291</v>
      </c>
      <c r="B121" s="1" t="s">
        <v>419</v>
      </c>
      <c r="C121" s="1" t="s">
        <v>420</v>
      </c>
      <c r="D121" s="1" t="s">
        <v>31</v>
      </c>
      <c r="E121" s="1" t="s">
        <v>312</v>
      </c>
      <c r="F121" s="1" t="s">
        <v>383</v>
      </c>
      <c r="G121" s="1" t="s">
        <v>36</v>
      </c>
      <c r="H121" s="1" t="s">
        <v>51</v>
      </c>
      <c r="I121" s="1" t="s">
        <v>52</v>
      </c>
      <c r="J121" s="1" t="s">
        <v>34</v>
      </c>
      <c r="K121" s="1" t="s">
        <v>720</v>
      </c>
      <c r="L121" s="1">
        <v>52</v>
      </c>
      <c r="M121" s="1">
        <v>52</v>
      </c>
      <c r="N121" s="1">
        <v>52</v>
      </c>
      <c r="O121" s="6">
        <v>2015</v>
      </c>
      <c r="P121" s="1" t="s">
        <v>777</v>
      </c>
      <c r="Q121" s="2" t="s">
        <v>532</v>
      </c>
      <c r="R121" s="8">
        <v>74.164383561643831</v>
      </c>
      <c r="S121" s="1">
        <v>4</v>
      </c>
      <c r="T121" s="6" t="s">
        <v>533</v>
      </c>
      <c r="U121" s="1">
        <v>2015</v>
      </c>
      <c r="V121" s="47">
        <v>15184</v>
      </c>
      <c r="W121" s="2" t="s">
        <v>547</v>
      </c>
      <c r="X121" s="2" t="s">
        <v>535</v>
      </c>
      <c r="Y121" s="2" t="s">
        <v>548</v>
      </c>
      <c r="Z121" s="2" t="s">
        <v>583</v>
      </c>
      <c r="AA121" s="1" t="s">
        <v>947</v>
      </c>
      <c r="AB121" s="1" t="e">
        <f>VLOOKUP(AA121,#REF!,2,0)</f>
        <v>#REF!</v>
      </c>
      <c r="AC121" s="24" t="s">
        <v>946</v>
      </c>
      <c r="AD121" s="1"/>
      <c r="AE121" s="1"/>
      <c r="AF121" s="1"/>
      <c r="AG121" s="1"/>
      <c r="AH121" s="1">
        <v>1</v>
      </c>
      <c r="AI121" s="1"/>
      <c r="AJ121" s="1"/>
      <c r="AK121" s="1"/>
      <c r="AL121" s="1"/>
      <c r="AM121" s="1"/>
    </row>
    <row r="122" spans="1:39" x14ac:dyDescent="0.25">
      <c r="A122" s="2" t="s">
        <v>291</v>
      </c>
      <c r="B122" s="1" t="s">
        <v>422</v>
      </c>
      <c r="C122" s="1" t="s">
        <v>423</v>
      </c>
      <c r="D122" s="1" t="s">
        <v>31</v>
      </c>
      <c r="E122" s="1" t="s">
        <v>424</v>
      </c>
      <c r="F122" s="1" t="s">
        <v>283</v>
      </c>
      <c r="G122" s="1" t="s">
        <v>36</v>
      </c>
      <c r="H122" s="1" t="s">
        <v>51</v>
      </c>
      <c r="I122" s="1" t="s">
        <v>190</v>
      </c>
      <c r="J122" s="1" t="s">
        <v>53</v>
      </c>
      <c r="K122" s="1" t="s">
        <v>721</v>
      </c>
      <c r="L122" s="1">
        <v>87</v>
      </c>
      <c r="M122" s="1">
        <v>87</v>
      </c>
      <c r="N122" s="1">
        <v>87</v>
      </c>
      <c r="O122" s="6">
        <v>2015</v>
      </c>
      <c r="P122" s="1" t="s">
        <v>777</v>
      </c>
      <c r="Q122" s="2" t="s">
        <v>532</v>
      </c>
      <c r="R122" s="8">
        <v>16.589041095890412</v>
      </c>
      <c r="S122" s="1">
        <v>1</v>
      </c>
      <c r="T122" s="6" t="s">
        <v>533</v>
      </c>
      <c r="U122" s="1">
        <v>2015</v>
      </c>
      <c r="V122" s="47">
        <v>36178</v>
      </c>
      <c r="W122" s="2" t="s">
        <v>547</v>
      </c>
      <c r="X122" s="2" t="s">
        <v>535</v>
      </c>
      <c r="Y122" s="2" t="s">
        <v>558</v>
      </c>
      <c r="Z122" s="2" t="s">
        <v>558</v>
      </c>
      <c r="AA122" s="2" t="s">
        <v>950</v>
      </c>
      <c r="AB122" s="1" t="e">
        <f>VLOOKUP(AA122,#REF!,2,0)</f>
        <v>#REF!</v>
      </c>
      <c r="AC122" s="2" t="s">
        <v>949</v>
      </c>
      <c r="AD122" s="1"/>
      <c r="AE122" s="1"/>
      <c r="AF122" s="1"/>
      <c r="AG122" s="1"/>
      <c r="AH122" s="1">
        <v>1</v>
      </c>
      <c r="AI122" s="1"/>
      <c r="AJ122" s="1"/>
      <c r="AK122" s="1"/>
      <c r="AL122" s="1"/>
      <c r="AM122" s="1"/>
    </row>
    <row r="123" spans="1:39" x14ac:dyDescent="0.25">
      <c r="A123" s="2" t="s">
        <v>291</v>
      </c>
      <c r="B123" s="1" t="s">
        <v>425</v>
      </c>
      <c r="C123" s="1" t="s">
        <v>426</v>
      </c>
      <c r="D123" s="1" t="s">
        <v>31</v>
      </c>
      <c r="E123" s="1" t="s">
        <v>427</v>
      </c>
      <c r="F123" s="1" t="s">
        <v>428</v>
      </c>
      <c r="G123" s="1" t="s">
        <v>45</v>
      </c>
      <c r="H123" s="1" t="s">
        <v>51</v>
      </c>
      <c r="I123" s="1" t="s">
        <v>52</v>
      </c>
      <c r="J123" s="1" t="s">
        <v>34</v>
      </c>
      <c r="K123" s="1" t="s">
        <v>722</v>
      </c>
      <c r="L123" s="1">
        <v>85</v>
      </c>
      <c r="M123" s="1">
        <v>85</v>
      </c>
      <c r="N123" s="1">
        <v>85</v>
      </c>
      <c r="O123" s="6">
        <v>2015</v>
      </c>
      <c r="P123" s="1" t="s">
        <v>777</v>
      </c>
      <c r="Q123" s="2" t="s">
        <v>532</v>
      </c>
      <c r="R123" s="8">
        <v>54.287671232876711</v>
      </c>
      <c r="S123" s="1">
        <v>3</v>
      </c>
      <c r="T123" s="6" t="s">
        <v>533</v>
      </c>
      <c r="U123" s="1">
        <v>2015</v>
      </c>
      <c r="V123" s="46" t="s">
        <v>722</v>
      </c>
      <c r="W123" s="2" t="s">
        <v>534</v>
      </c>
      <c r="X123" s="2" t="s">
        <v>535</v>
      </c>
      <c r="Y123" s="2" t="s">
        <v>548</v>
      </c>
      <c r="Z123" s="2" t="s">
        <v>537</v>
      </c>
      <c r="AA123" s="1" t="s">
        <v>600</v>
      </c>
      <c r="AB123" s="1" t="e">
        <f>VLOOKUP(AA123,#REF!,2,0)</f>
        <v>#REF!</v>
      </c>
      <c r="AC123" s="2" t="s">
        <v>948</v>
      </c>
      <c r="AD123" s="1"/>
      <c r="AE123" s="1"/>
      <c r="AF123" s="1"/>
      <c r="AG123" s="1"/>
      <c r="AH123" s="1">
        <v>1</v>
      </c>
      <c r="AI123" s="1"/>
      <c r="AJ123" s="1"/>
      <c r="AK123" s="1"/>
      <c r="AL123" s="1"/>
      <c r="AM123" s="1"/>
    </row>
    <row r="124" spans="1:39" x14ac:dyDescent="0.25">
      <c r="A124" s="2" t="s">
        <v>291</v>
      </c>
      <c r="B124" s="1" t="s">
        <v>429</v>
      </c>
      <c r="C124" s="1" t="s">
        <v>430</v>
      </c>
      <c r="D124" s="1" t="s">
        <v>35</v>
      </c>
      <c r="E124" s="1" t="s">
        <v>431</v>
      </c>
      <c r="F124" s="1" t="s">
        <v>159</v>
      </c>
      <c r="G124" s="1" t="s">
        <v>45</v>
      </c>
      <c r="H124" s="1" t="s">
        <v>51</v>
      </c>
      <c r="I124" s="1" t="s">
        <v>190</v>
      </c>
      <c r="J124" s="1" t="s">
        <v>160</v>
      </c>
      <c r="K124" s="1" t="s">
        <v>723</v>
      </c>
      <c r="L124" s="1">
        <v>101</v>
      </c>
      <c r="M124" s="1">
        <v>102</v>
      </c>
      <c r="N124" s="1">
        <v>102</v>
      </c>
      <c r="O124" s="6">
        <v>2015</v>
      </c>
      <c r="P124" s="1" t="s">
        <v>777</v>
      </c>
      <c r="Q124" s="2" t="s">
        <v>532</v>
      </c>
      <c r="R124" s="8">
        <v>23.117808219178084</v>
      </c>
      <c r="S124" s="1">
        <v>2</v>
      </c>
      <c r="T124" s="6" t="s">
        <v>555</v>
      </c>
      <c r="U124" s="1">
        <v>2015</v>
      </c>
      <c r="V124" s="46" t="s">
        <v>723</v>
      </c>
      <c r="W124" s="2" t="s">
        <v>534</v>
      </c>
      <c r="X124" s="2" t="s">
        <v>535</v>
      </c>
      <c r="Y124" s="2" t="s">
        <v>542</v>
      </c>
      <c r="Z124" s="2" t="s">
        <v>594</v>
      </c>
      <c r="AA124" s="2" t="s">
        <v>570</v>
      </c>
      <c r="AB124" s="1" t="e">
        <f>VLOOKUP(AA124,#REF!,2,0)</f>
        <v>#REF!</v>
      </c>
      <c r="AC124" s="20" t="s">
        <v>951</v>
      </c>
      <c r="AD124" s="1"/>
      <c r="AE124" s="1"/>
      <c r="AF124" s="1"/>
      <c r="AG124" s="1"/>
      <c r="AH124" s="1">
        <v>1</v>
      </c>
      <c r="AI124" s="1"/>
      <c r="AJ124" s="1"/>
      <c r="AK124" s="1"/>
      <c r="AL124" s="1"/>
      <c r="AM124" s="1"/>
    </row>
    <row r="125" spans="1:39" x14ac:dyDescent="0.25">
      <c r="A125" s="2" t="s">
        <v>291</v>
      </c>
      <c r="B125" s="1" t="s">
        <v>432</v>
      </c>
      <c r="C125" s="1" t="s">
        <v>433</v>
      </c>
      <c r="D125" s="1" t="s">
        <v>35</v>
      </c>
      <c r="E125" s="1" t="s">
        <v>396</v>
      </c>
      <c r="F125" s="1" t="s">
        <v>304</v>
      </c>
      <c r="G125" s="1" t="s">
        <v>32</v>
      </c>
      <c r="H125" s="1" t="s">
        <v>51</v>
      </c>
      <c r="I125" s="1" t="s">
        <v>52</v>
      </c>
      <c r="J125" s="1" t="s">
        <v>53</v>
      </c>
      <c r="K125" s="1" t="s">
        <v>724</v>
      </c>
      <c r="L125" s="1">
        <v>93</v>
      </c>
      <c r="M125" s="1">
        <v>93</v>
      </c>
      <c r="N125" s="1">
        <v>93</v>
      </c>
      <c r="O125" s="6">
        <v>2015</v>
      </c>
      <c r="P125" s="1" t="s">
        <v>777</v>
      </c>
      <c r="Q125" s="2" t="s">
        <v>532</v>
      </c>
      <c r="R125" s="8">
        <v>31.830136986301369</v>
      </c>
      <c r="S125" s="1">
        <v>2</v>
      </c>
      <c r="T125" s="6" t="s">
        <v>555</v>
      </c>
      <c r="U125" s="1">
        <v>2015</v>
      </c>
      <c r="V125" s="47">
        <v>30611</v>
      </c>
      <c r="W125" s="2" t="s">
        <v>534</v>
      </c>
      <c r="X125" s="2" t="s">
        <v>541</v>
      </c>
      <c r="Y125" s="2" t="s">
        <v>536</v>
      </c>
      <c r="Z125" s="2" t="s">
        <v>546</v>
      </c>
      <c r="AA125" s="2" t="s">
        <v>603</v>
      </c>
      <c r="AB125" s="1" t="e">
        <f>VLOOKUP(AA125,#REF!,2,0)</f>
        <v>#REF!</v>
      </c>
      <c r="AC125" s="24" t="s">
        <v>952</v>
      </c>
      <c r="AD125" s="1"/>
      <c r="AE125" s="1"/>
      <c r="AF125" s="1"/>
      <c r="AG125" s="1"/>
      <c r="AH125" s="1">
        <v>1</v>
      </c>
      <c r="AI125" s="1"/>
      <c r="AJ125" s="1"/>
      <c r="AK125" s="1"/>
      <c r="AL125" s="1"/>
      <c r="AM125" s="1"/>
    </row>
    <row r="126" spans="1:39" ht="20.5" x14ac:dyDescent="0.25">
      <c r="A126" s="2" t="s">
        <v>291</v>
      </c>
      <c r="B126" s="1" t="s">
        <v>434</v>
      </c>
      <c r="C126" s="1" t="s">
        <v>435</v>
      </c>
      <c r="D126" s="1" t="s">
        <v>31</v>
      </c>
      <c r="E126" s="1" t="s">
        <v>333</v>
      </c>
      <c r="F126" s="1" t="s">
        <v>304</v>
      </c>
      <c r="G126" s="1" t="s">
        <v>32</v>
      </c>
      <c r="H126" s="1" t="s">
        <v>51</v>
      </c>
      <c r="I126" s="1" t="s">
        <v>190</v>
      </c>
      <c r="J126" s="1" t="s">
        <v>53</v>
      </c>
      <c r="K126" s="1" t="s">
        <v>725</v>
      </c>
      <c r="L126" s="1">
        <v>92</v>
      </c>
      <c r="M126" s="1">
        <v>92</v>
      </c>
      <c r="N126" s="1">
        <v>92</v>
      </c>
      <c r="O126" s="6">
        <v>2015</v>
      </c>
      <c r="P126" s="1" t="s">
        <v>777</v>
      </c>
      <c r="Q126" s="2" t="s">
        <v>532</v>
      </c>
      <c r="R126" s="8">
        <v>53.934246575342463</v>
      </c>
      <c r="S126" s="1">
        <v>3</v>
      </c>
      <c r="T126" s="6" t="s">
        <v>533</v>
      </c>
      <c r="U126" s="1">
        <v>2015</v>
      </c>
      <c r="V126" s="46" t="s">
        <v>725</v>
      </c>
      <c r="W126" s="2" t="s">
        <v>534</v>
      </c>
      <c r="X126" s="2" t="s">
        <v>541</v>
      </c>
      <c r="Y126" s="2" t="s">
        <v>536</v>
      </c>
      <c r="Z126" s="2" t="s">
        <v>546</v>
      </c>
      <c r="AA126" s="2" t="s">
        <v>929</v>
      </c>
      <c r="AB126" s="1" t="e">
        <f>VLOOKUP(AA126,#REF!,2,0)</f>
        <v>#REF!</v>
      </c>
      <c r="AC126" s="24" t="s">
        <v>953</v>
      </c>
      <c r="AD126" s="1"/>
      <c r="AE126" s="1"/>
      <c r="AF126" s="1"/>
      <c r="AG126" s="1"/>
      <c r="AH126" s="1">
        <v>1</v>
      </c>
      <c r="AI126" s="1"/>
      <c r="AJ126" s="1"/>
      <c r="AK126" s="1"/>
      <c r="AL126" s="1"/>
      <c r="AM126" s="1"/>
    </row>
    <row r="127" spans="1:39" ht="30.5" x14ac:dyDescent="0.25">
      <c r="A127" s="2" t="s">
        <v>291</v>
      </c>
      <c r="B127" s="1" t="s">
        <v>436</v>
      </c>
      <c r="C127" s="1" t="s">
        <v>437</v>
      </c>
      <c r="D127" s="1" t="s">
        <v>31</v>
      </c>
      <c r="E127" s="1" t="s">
        <v>320</v>
      </c>
      <c r="F127" s="1" t="s">
        <v>372</v>
      </c>
      <c r="G127" s="1" t="s">
        <v>45</v>
      </c>
      <c r="H127" s="1" t="s">
        <v>51</v>
      </c>
      <c r="I127" s="1" t="s">
        <v>190</v>
      </c>
      <c r="J127" s="1" t="s">
        <v>34</v>
      </c>
      <c r="K127" s="1" t="s">
        <v>726</v>
      </c>
      <c r="L127" s="1">
        <v>58</v>
      </c>
      <c r="M127" s="1">
        <v>58</v>
      </c>
      <c r="N127" s="1">
        <v>58</v>
      </c>
      <c r="O127" s="6">
        <v>2015</v>
      </c>
      <c r="P127" s="1" t="s">
        <v>777</v>
      </c>
      <c r="Q127" s="2" t="s">
        <v>532</v>
      </c>
      <c r="R127" s="8">
        <v>36.635616438356166</v>
      </c>
      <c r="S127" s="1">
        <v>2</v>
      </c>
      <c r="T127" s="6" t="s">
        <v>533</v>
      </c>
      <c r="U127" s="1">
        <v>2015</v>
      </c>
      <c r="V127" s="46" t="s">
        <v>726</v>
      </c>
      <c r="W127" s="2" t="s">
        <v>534</v>
      </c>
      <c r="X127" s="2" t="s">
        <v>535</v>
      </c>
      <c r="Y127" s="2" t="s">
        <v>548</v>
      </c>
      <c r="Z127" s="2" t="s">
        <v>568</v>
      </c>
      <c r="AA127" s="2" t="s">
        <v>957</v>
      </c>
      <c r="AB127" s="1" t="e">
        <f>VLOOKUP(AA127,#REF!,2,0)</f>
        <v>#REF!</v>
      </c>
      <c r="AC127" s="24" t="s">
        <v>954</v>
      </c>
      <c r="AD127" s="1"/>
      <c r="AE127" s="1"/>
      <c r="AF127" s="1"/>
      <c r="AG127" s="1"/>
      <c r="AH127" s="1">
        <v>1</v>
      </c>
      <c r="AI127" s="1"/>
      <c r="AJ127" s="1"/>
      <c r="AK127" s="1"/>
      <c r="AL127" s="1"/>
      <c r="AM127" s="1"/>
    </row>
    <row r="128" spans="1:39" ht="20.5" x14ac:dyDescent="0.25">
      <c r="A128" s="2" t="s">
        <v>291</v>
      </c>
      <c r="B128" s="1" t="s">
        <v>438</v>
      </c>
      <c r="C128" s="1" t="s">
        <v>439</v>
      </c>
      <c r="D128" s="1" t="s">
        <v>31</v>
      </c>
      <c r="E128" s="1" t="s">
        <v>440</v>
      </c>
      <c r="F128" s="1" t="s">
        <v>283</v>
      </c>
      <c r="G128" s="1" t="s">
        <v>36</v>
      </c>
      <c r="H128" s="1" t="s">
        <v>51</v>
      </c>
      <c r="I128" s="1" t="s">
        <v>52</v>
      </c>
      <c r="J128" s="1" t="s">
        <v>53</v>
      </c>
      <c r="K128" s="1" t="s">
        <v>727</v>
      </c>
      <c r="L128" s="1">
        <v>86</v>
      </c>
      <c r="M128" s="1">
        <v>86</v>
      </c>
      <c r="N128" s="1">
        <v>86</v>
      </c>
      <c r="O128" s="6">
        <v>2015</v>
      </c>
      <c r="P128" s="1" t="s">
        <v>777</v>
      </c>
      <c r="Q128" s="2" t="s">
        <v>532</v>
      </c>
      <c r="R128" s="8">
        <v>52.898630136986299</v>
      </c>
      <c r="S128" s="1">
        <v>3</v>
      </c>
      <c r="T128" s="6" t="s">
        <v>533</v>
      </c>
      <c r="U128" s="1">
        <v>2015</v>
      </c>
      <c r="V128" s="46" t="s">
        <v>727</v>
      </c>
      <c r="W128" s="2" t="s">
        <v>547</v>
      </c>
      <c r="X128" s="2" t="s">
        <v>535</v>
      </c>
      <c r="Y128" s="2" t="s">
        <v>548</v>
      </c>
      <c r="Z128" s="2" t="s">
        <v>549</v>
      </c>
      <c r="AA128" s="1" t="s">
        <v>956</v>
      </c>
      <c r="AB128" s="1" t="e">
        <f>VLOOKUP(AA128,#REF!,2,0)</f>
        <v>#REF!</v>
      </c>
      <c r="AC128" s="24" t="s">
        <v>955</v>
      </c>
      <c r="AD128" s="1"/>
      <c r="AE128" s="1"/>
      <c r="AF128" s="1"/>
      <c r="AG128" s="1"/>
      <c r="AH128" s="1">
        <v>1</v>
      </c>
      <c r="AI128" s="1"/>
      <c r="AJ128" s="1"/>
      <c r="AK128" s="1"/>
      <c r="AL128" s="1"/>
      <c r="AM128" s="1"/>
    </row>
    <row r="129" spans="1:39" x14ac:dyDescent="0.25">
      <c r="A129" s="2" t="s">
        <v>291</v>
      </c>
      <c r="B129" s="1" t="s">
        <v>441</v>
      </c>
      <c r="C129" s="1" t="s">
        <v>442</v>
      </c>
      <c r="D129" s="1" t="s">
        <v>31</v>
      </c>
      <c r="E129" s="1" t="s">
        <v>427</v>
      </c>
      <c r="F129" s="1" t="s">
        <v>159</v>
      </c>
      <c r="G129" s="1" t="s">
        <v>45</v>
      </c>
      <c r="H129" s="1" t="s">
        <v>51</v>
      </c>
      <c r="I129" s="1" t="s">
        <v>52</v>
      </c>
      <c r="J129" s="1" t="s">
        <v>160</v>
      </c>
      <c r="K129" s="1" t="s">
        <v>728</v>
      </c>
      <c r="L129" s="1">
        <v>91</v>
      </c>
      <c r="M129" s="1">
        <v>92</v>
      </c>
      <c r="N129" s="1">
        <v>92</v>
      </c>
      <c r="O129" s="6">
        <v>2015</v>
      </c>
      <c r="P129" s="1" t="s">
        <v>777</v>
      </c>
      <c r="Q129" s="2" t="s">
        <v>532</v>
      </c>
      <c r="R129" s="8">
        <v>68.254794520547946</v>
      </c>
      <c r="S129" s="1">
        <v>4</v>
      </c>
      <c r="T129" s="6" t="s">
        <v>533</v>
      </c>
      <c r="U129" s="1">
        <v>2015</v>
      </c>
      <c r="V129" s="47">
        <v>17323</v>
      </c>
      <c r="W129" s="2" t="s">
        <v>534</v>
      </c>
      <c r="X129" s="2" t="s">
        <v>535</v>
      </c>
      <c r="Y129" s="2" t="s">
        <v>542</v>
      </c>
      <c r="Z129" s="2" t="s">
        <v>537</v>
      </c>
      <c r="AA129" s="2" t="s">
        <v>929</v>
      </c>
      <c r="AB129" s="1" t="e">
        <f>VLOOKUP(AA129,#REF!,2,0)</f>
        <v>#REF!</v>
      </c>
      <c r="AC129" s="1" t="s">
        <v>958</v>
      </c>
      <c r="AD129" s="1"/>
      <c r="AE129" s="1"/>
      <c r="AF129" s="1"/>
      <c r="AG129" s="1"/>
      <c r="AH129" s="1">
        <v>1</v>
      </c>
      <c r="AI129" s="1"/>
      <c r="AJ129" s="1"/>
      <c r="AK129" s="1"/>
      <c r="AL129" s="1"/>
      <c r="AM129" s="1"/>
    </row>
    <row r="130" spans="1:39" ht="20.5" x14ac:dyDescent="0.25">
      <c r="A130" s="2" t="s">
        <v>291</v>
      </c>
      <c r="B130" s="1" t="s">
        <v>443</v>
      </c>
      <c r="C130" s="1" t="s">
        <v>444</v>
      </c>
      <c r="D130" s="1" t="s">
        <v>35</v>
      </c>
      <c r="E130" s="1" t="s">
        <v>424</v>
      </c>
      <c r="F130" s="1" t="s">
        <v>159</v>
      </c>
      <c r="G130" s="1" t="s">
        <v>78</v>
      </c>
      <c r="H130" s="1" t="s">
        <v>51</v>
      </c>
      <c r="I130" s="1" t="s">
        <v>190</v>
      </c>
      <c r="J130" s="1" t="s">
        <v>160</v>
      </c>
      <c r="K130" s="1" t="s">
        <v>729</v>
      </c>
      <c r="L130" s="1">
        <v>94</v>
      </c>
      <c r="M130" s="1">
        <v>95</v>
      </c>
      <c r="N130" s="1">
        <v>95</v>
      </c>
      <c r="O130" s="6">
        <v>2015</v>
      </c>
      <c r="P130" s="1" t="s">
        <v>777</v>
      </c>
      <c r="Q130" s="2" t="s">
        <v>532</v>
      </c>
      <c r="R130" s="8">
        <v>32.980821917808221</v>
      </c>
      <c r="S130" s="1">
        <v>2</v>
      </c>
      <c r="T130" s="6" t="s">
        <v>555</v>
      </c>
      <c r="U130" s="1">
        <v>2015</v>
      </c>
      <c r="V130" s="47">
        <v>30195</v>
      </c>
      <c r="W130" s="2" t="s">
        <v>547</v>
      </c>
      <c r="X130" s="2" t="s">
        <v>541</v>
      </c>
      <c r="Y130" s="2" t="s">
        <v>542</v>
      </c>
      <c r="Z130" s="2" t="s">
        <v>587</v>
      </c>
      <c r="AA130" s="1" t="s">
        <v>960</v>
      </c>
      <c r="AB130" s="1" t="e">
        <f>VLOOKUP(AA130,#REF!,2,0)</f>
        <v>#REF!</v>
      </c>
      <c r="AC130" s="24" t="s">
        <v>959</v>
      </c>
      <c r="AD130" s="1"/>
      <c r="AE130" s="1"/>
      <c r="AF130" s="1"/>
      <c r="AG130" s="1"/>
      <c r="AH130" s="1">
        <v>1</v>
      </c>
      <c r="AI130" s="1"/>
      <c r="AJ130" s="1"/>
      <c r="AK130" s="1"/>
      <c r="AL130" s="1"/>
      <c r="AM130" s="1"/>
    </row>
    <row r="131" spans="1:39" x14ac:dyDescent="0.25">
      <c r="A131" s="2" t="s">
        <v>291</v>
      </c>
      <c r="B131" s="1" t="s">
        <v>447</v>
      </c>
      <c r="C131" s="1" t="s">
        <v>448</v>
      </c>
      <c r="D131" s="1" t="s">
        <v>31</v>
      </c>
      <c r="E131" s="1" t="s">
        <v>41</v>
      </c>
      <c r="F131" s="1" t="s">
        <v>449</v>
      </c>
      <c r="G131" s="1" t="s">
        <v>36</v>
      </c>
      <c r="H131" s="1" t="s">
        <v>51</v>
      </c>
      <c r="I131" s="1" t="s">
        <v>52</v>
      </c>
      <c r="J131" s="1" t="s">
        <v>281</v>
      </c>
      <c r="K131" s="1" t="s">
        <v>731</v>
      </c>
      <c r="L131" s="1">
        <v>10</v>
      </c>
      <c r="M131" s="1">
        <v>10</v>
      </c>
      <c r="N131" s="1">
        <v>10</v>
      </c>
      <c r="O131" s="6">
        <v>2015</v>
      </c>
      <c r="P131" s="1" t="s">
        <v>777</v>
      </c>
      <c r="Q131" s="2" t="s">
        <v>532</v>
      </c>
      <c r="R131" s="8">
        <v>80.512328767123293</v>
      </c>
      <c r="S131" s="1">
        <v>5</v>
      </c>
      <c r="T131" s="6" t="s">
        <v>533</v>
      </c>
      <c r="U131" s="1">
        <v>2015</v>
      </c>
      <c r="V131" s="46" t="s">
        <v>731</v>
      </c>
      <c r="W131" s="2" t="s">
        <v>547</v>
      </c>
      <c r="X131" s="2" t="s">
        <v>535</v>
      </c>
      <c r="Y131" s="2" t="s">
        <v>560</v>
      </c>
      <c r="Z131" s="2" t="s">
        <v>583</v>
      </c>
      <c r="AA131" s="1" t="s">
        <v>591</v>
      </c>
      <c r="AB131" s="2" t="s">
        <v>563</v>
      </c>
      <c r="AC131" s="2" t="s">
        <v>963</v>
      </c>
      <c r="AD131" s="1"/>
      <c r="AE131" s="1"/>
      <c r="AF131" s="1"/>
      <c r="AG131" s="1"/>
      <c r="AH131" s="1">
        <v>1</v>
      </c>
      <c r="AI131" s="1"/>
      <c r="AJ131" s="1"/>
      <c r="AK131" s="1"/>
      <c r="AL131" s="1"/>
      <c r="AM131" s="1"/>
    </row>
    <row r="132" spans="1:39" x14ac:dyDescent="0.25">
      <c r="A132" s="2" t="s">
        <v>291</v>
      </c>
      <c r="B132" s="1" t="s">
        <v>450</v>
      </c>
      <c r="C132" s="1" t="s">
        <v>451</v>
      </c>
      <c r="D132" s="1" t="s">
        <v>31</v>
      </c>
      <c r="E132" s="1" t="s">
        <v>452</v>
      </c>
      <c r="F132" s="1" t="s">
        <v>159</v>
      </c>
      <c r="G132" s="1" t="s">
        <v>78</v>
      </c>
      <c r="H132" s="1" t="s">
        <v>51</v>
      </c>
      <c r="I132" s="1" t="s">
        <v>52</v>
      </c>
      <c r="J132" s="1" t="s">
        <v>160</v>
      </c>
      <c r="K132" s="1" t="s">
        <v>732</v>
      </c>
      <c r="L132" s="1">
        <v>87</v>
      </c>
      <c r="M132" s="1">
        <v>88</v>
      </c>
      <c r="N132" s="1">
        <v>88</v>
      </c>
      <c r="O132" s="6">
        <v>2015</v>
      </c>
      <c r="P132" s="1" t="s">
        <v>777</v>
      </c>
      <c r="Q132" s="2" t="s">
        <v>532</v>
      </c>
      <c r="R132" s="8">
        <v>46.93150684931507</v>
      </c>
      <c r="S132" s="1">
        <v>3</v>
      </c>
      <c r="T132" s="6" t="s">
        <v>533</v>
      </c>
      <c r="U132" s="1">
        <v>2015</v>
      </c>
      <c r="V132" s="46" t="s">
        <v>732</v>
      </c>
      <c r="W132" s="2" t="s">
        <v>547</v>
      </c>
      <c r="X132" s="2" t="s">
        <v>541</v>
      </c>
      <c r="Y132" s="2" t="s">
        <v>558</v>
      </c>
      <c r="Z132" s="2" t="s">
        <v>558</v>
      </c>
      <c r="AA132" s="2" t="s">
        <v>965</v>
      </c>
      <c r="AB132" s="1" t="e">
        <f>VLOOKUP(AA132,#REF!,2,0)</f>
        <v>#REF!</v>
      </c>
      <c r="AC132" s="2" t="s">
        <v>964</v>
      </c>
      <c r="AD132" s="1"/>
      <c r="AE132" s="1"/>
      <c r="AF132" s="1"/>
      <c r="AG132" s="1"/>
      <c r="AH132" s="1">
        <v>1</v>
      </c>
      <c r="AI132" s="1"/>
      <c r="AJ132" s="1"/>
      <c r="AK132" s="1"/>
      <c r="AL132" s="1"/>
      <c r="AM132" s="1"/>
    </row>
    <row r="133" spans="1:39" x14ac:dyDescent="0.25">
      <c r="A133" s="2" t="s">
        <v>291</v>
      </c>
      <c r="B133" s="1" t="s">
        <v>453</v>
      </c>
      <c r="C133" s="1" t="s">
        <v>454</v>
      </c>
      <c r="D133" s="1" t="s">
        <v>31</v>
      </c>
      <c r="E133" s="1" t="s">
        <v>427</v>
      </c>
      <c r="F133" s="1" t="s">
        <v>159</v>
      </c>
      <c r="G133" s="1" t="s">
        <v>45</v>
      </c>
      <c r="H133" s="1" t="s">
        <v>51</v>
      </c>
      <c r="I133" s="1" t="s">
        <v>156</v>
      </c>
      <c r="J133" s="1" t="s">
        <v>160</v>
      </c>
      <c r="K133" s="1" t="s">
        <v>733</v>
      </c>
      <c r="L133" s="1">
        <v>91</v>
      </c>
      <c r="M133" s="1">
        <v>92</v>
      </c>
      <c r="N133" s="1">
        <v>92</v>
      </c>
      <c r="O133" s="6">
        <v>2015</v>
      </c>
      <c r="P133" s="1" t="s">
        <v>777</v>
      </c>
      <c r="Q133" s="2" t="s">
        <v>532</v>
      </c>
      <c r="R133" s="8">
        <v>28.260273972602739</v>
      </c>
      <c r="S133" s="1">
        <v>2</v>
      </c>
      <c r="T133" s="6" t="s">
        <v>533</v>
      </c>
      <c r="U133" s="1">
        <v>2015</v>
      </c>
      <c r="V133" s="46" t="s">
        <v>733</v>
      </c>
      <c r="W133" s="2" t="s">
        <v>534</v>
      </c>
      <c r="X133" s="2" t="s">
        <v>535</v>
      </c>
      <c r="Y133" s="2" t="s">
        <v>560</v>
      </c>
      <c r="Z133" s="2" t="s">
        <v>537</v>
      </c>
      <c r="AA133" s="2" t="s">
        <v>600</v>
      </c>
      <c r="AB133" s="1" t="e">
        <f>VLOOKUP(AA133,#REF!,2,0)</f>
        <v>#REF!</v>
      </c>
      <c r="AC133" s="2" t="s">
        <v>966</v>
      </c>
      <c r="AD133" s="1"/>
      <c r="AE133" s="1"/>
      <c r="AF133" s="1"/>
      <c r="AG133" s="1"/>
      <c r="AH133" s="1">
        <v>1</v>
      </c>
      <c r="AI133" s="1"/>
      <c r="AJ133" s="1"/>
      <c r="AK133" s="1"/>
      <c r="AL133" s="1"/>
      <c r="AM133" s="1"/>
    </row>
    <row r="134" spans="1:39" x14ac:dyDescent="0.25">
      <c r="A134" s="2" t="s">
        <v>291</v>
      </c>
      <c r="B134" s="1" t="s">
        <v>455</v>
      </c>
      <c r="C134" s="1" t="s">
        <v>456</v>
      </c>
      <c r="D134" s="1" t="s">
        <v>31</v>
      </c>
      <c r="E134" s="1" t="s">
        <v>446</v>
      </c>
      <c r="F134" s="1" t="s">
        <v>159</v>
      </c>
      <c r="G134" s="1" t="s">
        <v>32</v>
      </c>
      <c r="H134" s="1" t="s">
        <v>51</v>
      </c>
      <c r="I134" s="1" t="s">
        <v>52</v>
      </c>
      <c r="J134" s="1" t="s">
        <v>160</v>
      </c>
      <c r="K134" s="1" t="s">
        <v>734</v>
      </c>
      <c r="L134" s="1">
        <v>90</v>
      </c>
      <c r="M134" s="1">
        <v>91</v>
      </c>
      <c r="N134" s="1">
        <v>91</v>
      </c>
      <c r="O134" s="6">
        <v>2015</v>
      </c>
      <c r="P134" s="1" t="s">
        <v>777</v>
      </c>
      <c r="Q134" s="2" t="s">
        <v>532</v>
      </c>
      <c r="R134" s="8">
        <v>53.131506849315066</v>
      </c>
      <c r="S134" s="1">
        <v>3</v>
      </c>
      <c r="T134" s="6" t="s">
        <v>533</v>
      </c>
      <c r="U134" s="1">
        <v>2015</v>
      </c>
      <c r="V134" s="46" t="s">
        <v>734</v>
      </c>
      <c r="W134" s="2" t="s">
        <v>534</v>
      </c>
      <c r="X134" s="2" t="s">
        <v>541</v>
      </c>
      <c r="Y134" s="2" t="s">
        <v>542</v>
      </c>
      <c r="Z134" s="2" t="s">
        <v>562</v>
      </c>
      <c r="AA134" s="2" t="s">
        <v>544</v>
      </c>
      <c r="AB134" s="1" t="e">
        <f>VLOOKUP(AA134,#REF!,2,0)</f>
        <v>#REF!</v>
      </c>
      <c r="AC134" s="24" t="s">
        <v>967</v>
      </c>
      <c r="AD134" s="1"/>
      <c r="AE134" s="1"/>
      <c r="AF134" s="1"/>
      <c r="AG134" s="1"/>
      <c r="AH134" s="1">
        <v>1</v>
      </c>
      <c r="AI134" s="1"/>
      <c r="AJ134" s="1"/>
      <c r="AK134" s="1"/>
      <c r="AL134" s="1"/>
      <c r="AM134" s="1"/>
    </row>
    <row r="135" spans="1:39" x14ac:dyDescent="0.25">
      <c r="A135" s="2" t="s">
        <v>291</v>
      </c>
      <c r="B135" s="1" t="s">
        <v>457</v>
      </c>
      <c r="C135" s="1" t="s">
        <v>458</v>
      </c>
      <c r="D135" s="1" t="s">
        <v>35</v>
      </c>
      <c r="E135" s="1" t="s">
        <v>452</v>
      </c>
      <c r="F135" s="1" t="s">
        <v>159</v>
      </c>
      <c r="G135" s="1" t="s">
        <v>32</v>
      </c>
      <c r="H135" s="1" t="s">
        <v>51</v>
      </c>
      <c r="I135" s="1" t="s">
        <v>52</v>
      </c>
      <c r="J135" s="1" t="s">
        <v>160</v>
      </c>
      <c r="K135" s="1" t="s">
        <v>735</v>
      </c>
      <c r="L135" s="1">
        <v>87</v>
      </c>
      <c r="M135" s="1">
        <v>88</v>
      </c>
      <c r="N135" s="1">
        <v>88</v>
      </c>
      <c r="O135" s="6">
        <v>2015</v>
      </c>
      <c r="P135" s="1" t="s">
        <v>777</v>
      </c>
      <c r="Q135" s="2" t="s">
        <v>532</v>
      </c>
      <c r="R135" s="8">
        <v>72.353424657534248</v>
      </c>
      <c r="S135" s="1">
        <v>4</v>
      </c>
      <c r="T135" s="6" t="s">
        <v>555</v>
      </c>
      <c r="U135" s="1">
        <v>2015</v>
      </c>
      <c r="V135" s="46" t="s">
        <v>735</v>
      </c>
      <c r="W135" s="2" t="s">
        <v>534</v>
      </c>
      <c r="X135" s="2" t="s">
        <v>535</v>
      </c>
      <c r="Y135" s="2" t="s">
        <v>542</v>
      </c>
      <c r="Z135" s="2" t="s">
        <v>543</v>
      </c>
      <c r="AA135" s="2" t="s">
        <v>553</v>
      </c>
      <c r="AB135" s="1" t="e">
        <f>VLOOKUP(AA135,#REF!,2,0)</f>
        <v>#REF!</v>
      </c>
      <c r="AC135" s="24" t="s">
        <v>968</v>
      </c>
      <c r="AD135" s="1"/>
      <c r="AE135" s="1"/>
      <c r="AF135" s="1"/>
      <c r="AG135" s="1"/>
      <c r="AH135" s="1">
        <v>1</v>
      </c>
      <c r="AI135" s="1"/>
      <c r="AJ135" s="1"/>
      <c r="AK135" s="1"/>
      <c r="AL135" s="1"/>
      <c r="AM135" s="1"/>
    </row>
    <row r="136" spans="1:39" x14ac:dyDescent="0.25">
      <c r="A136" s="2" t="s">
        <v>291</v>
      </c>
      <c r="B136" s="1" t="s">
        <v>459</v>
      </c>
      <c r="C136" s="1" t="s">
        <v>460</v>
      </c>
      <c r="D136" s="1" t="s">
        <v>31</v>
      </c>
      <c r="E136" s="1" t="s">
        <v>461</v>
      </c>
      <c r="F136" s="1" t="s">
        <v>362</v>
      </c>
      <c r="G136" s="1" t="s">
        <v>87</v>
      </c>
      <c r="H136" s="1" t="s">
        <v>51</v>
      </c>
      <c r="I136" s="1" t="s">
        <v>190</v>
      </c>
      <c r="J136" s="1" t="s">
        <v>53</v>
      </c>
      <c r="K136" s="1" t="s">
        <v>736</v>
      </c>
      <c r="L136" s="1">
        <v>54</v>
      </c>
      <c r="M136" s="1">
        <v>54</v>
      </c>
      <c r="N136" s="1">
        <v>54</v>
      </c>
      <c r="O136" s="6">
        <v>2015</v>
      </c>
      <c r="P136" s="1" t="s">
        <v>777</v>
      </c>
      <c r="Q136" s="2" t="s">
        <v>532</v>
      </c>
      <c r="R136" s="8">
        <v>69.016438356164386</v>
      </c>
      <c r="S136" s="1">
        <v>4</v>
      </c>
      <c r="T136" s="6" t="s">
        <v>533</v>
      </c>
      <c r="U136" s="1">
        <v>2015</v>
      </c>
      <c r="V136" s="47">
        <v>17074</v>
      </c>
      <c r="W136" s="2" t="s">
        <v>547</v>
      </c>
      <c r="X136" s="2" t="s">
        <v>535</v>
      </c>
      <c r="Y136" s="2" t="s">
        <v>560</v>
      </c>
      <c r="Z136" s="2" t="s">
        <v>559</v>
      </c>
      <c r="AA136" s="1" t="s">
        <v>970</v>
      </c>
      <c r="AB136" s="1" t="e">
        <f>VLOOKUP(AA136,#REF!,2,0)</f>
        <v>#REF!</v>
      </c>
      <c r="AC136" s="2" t="s">
        <v>969</v>
      </c>
      <c r="AD136" s="1"/>
      <c r="AE136" s="1"/>
      <c r="AF136" s="1"/>
      <c r="AG136" s="1"/>
      <c r="AH136" s="1">
        <v>1</v>
      </c>
      <c r="AI136" s="1"/>
      <c r="AJ136" s="1"/>
      <c r="AK136" s="1"/>
      <c r="AL136" s="1"/>
      <c r="AM136" s="1"/>
    </row>
    <row r="137" spans="1:39" x14ac:dyDescent="0.25">
      <c r="A137" s="2" t="s">
        <v>291</v>
      </c>
      <c r="B137" s="1" t="s">
        <v>462</v>
      </c>
      <c r="C137" s="1" t="s">
        <v>463</v>
      </c>
      <c r="D137" s="1" t="s">
        <v>35</v>
      </c>
      <c r="E137" s="1" t="s">
        <v>312</v>
      </c>
      <c r="F137" s="1" t="s">
        <v>283</v>
      </c>
      <c r="G137" s="1" t="s">
        <v>36</v>
      </c>
      <c r="H137" s="1" t="s">
        <v>51</v>
      </c>
      <c r="I137" s="1" t="s">
        <v>52</v>
      </c>
      <c r="J137" s="1" t="s">
        <v>53</v>
      </c>
      <c r="K137" s="1" t="s">
        <v>737</v>
      </c>
      <c r="L137" s="1">
        <v>66</v>
      </c>
      <c r="M137" s="1">
        <v>66</v>
      </c>
      <c r="N137" s="1">
        <v>66</v>
      </c>
      <c r="O137" s="6">
        <v>2015</v>
      </c>
      <c r="P137" s="1" t="s">
        <v>777</v>
      </c>
      <c r="Q137" s="2" t="s">
        <v>532</v>
      </c>
      <c r="R137" s="8">
        <v>50.534246575342465</v>
      </c>
      <c r="S137" s="1">
        <v>3</v>
      </c>
      <c r="T137" s="6" t="s">
        <v>555</v>
      </c>
      <c r="U137" s="1">
        <v>2015</v>
      </c>
      <c r="V137" s="47">
        <v>23809</v>
      </c>
      <c r="W137" s="2" t="s">
        <v>547</v>
      </c>
      <c r="X137" s="2" t="s">
        <v>535</v>
      </c>
      <c r="Y137" s="2" t="s">
        <v>548</v>
      </c>
      <c r="Z137" s="2" t="s">
        <v>612</v>
      </c>
      <c r="AA137" s="1" t="s">
        <v>972</v>
      </c>
      <c r="AB137" s="1" t="e">
        <f>VLOOKUP(AA137,#REF!,2,0)</f>
        <v>#REF!</v>
      </c>
      <c r="AC137" s="24" t="s">
        <v>971</v>
      </c>
      <c r="AD137" s="1"/>
      <c r="AE137" s="1"/>
      <c r="AF137" s="1"/>
      <c r="AG137" s="1"/>
      <c r="AH137" s="1">
        <v>1</v>
      </c>
      <c r="AI137" s="1"/>
      <c r="AJ137" s="1"/>
      <c r="AK137" s="1"/>
      <c r="AL137" s="1"/>
      <c r="AM137" s="1"/>
    </row>
    <row r="138" spans="1:39" x14ac:dyDescent="0.25">
      <c r="A138" s="2" t="s">
        <v>291</v>
      </c>
      <c r="B138" s="1" t="s">
        <v>464</v>
      </c>
      <c r="C138" s="1" t="s">
        <v>465</v>
      </c>
      <c r="D138" s="1" t="s">
        <v>35</v>
      </c>
      <c r="E138" s="1" t="s">
        <v>449</v>
      </c>
      <c r="F138" s="1" t="s">
        <v>466</v>
      </c>
      <c r="G138" s="1" t="s">
        <v>45</v>
      </c>
      <c r="H138" s="1" t="s">
        <v>33</v>
      </c>
      <c r="I138" s="1" t="s">
        <v>52</v>
      </c>
      <c r="J138" s="1" t="s">
        <v>34</v>
      </c>
      <c r="K138" s="1" t="s">
        <v>738</v>
      </c>
      <c r="L138" s="1">
        <v>26</v>
      </c>
      <c r="M138" s="1">
        <v>26</v>
      </c>
      <c r="N138" s="1">
        <v>26</v>
      </c>
      <c r="O138" s="6">
        <v>2015</v>
      </c>
      <c r="P138" s="1" t="s">
        <v>777</v>
      </c>
      <c r="Q138" s="2" t="s">
        <v>532</v>
      </c>
      <c r="R138" s="8">
        <v>82.356164383561648</v>
      </c>
      <c r="S138" s="1">
        <v>5</v>
      </c>
      <c r="T138" s="6" t="s">
        <v>555</v>
      </c>
      <c r="U138" s="1">
        <v>2015</v>
      </c>
      <c r="V138" s="46" t="s">
        <v>738</v>
      </c>
      <c r="W138" s="2" t="s">
        <v>534</v>
      </c>
      <c r="X138" s="2" t="s">
        <v>535</v>
      </c>
      <c r="Y138" s="2" t="s">
        <v>542</v>
      </c>
      <c r="Z138" s="2" t="s">
        <v>559</v>
      </c>
      <c r="AA138" s="2" t="s">
        <v>544</v>
      </c>
      <c r="AB138" s="1" t="e">
        <f>VLOOKUP(AA138,#REF!,2,0)</f>
        <v>#REF!</v>
      </c>
      <c r="AC138" s="2" t="s">
        <v>973</v>
      </c>
      <c r="AD138" s="1"/>
      <c r="AE138" s="1"/>
      <c r="AF138" s="1"/>
      <c r="AG138" s="1"/>
      <c r="AH138" s="1">
        <v>1</v>
      </c>
      <c r="AI138" s="1"/>
      <c r="AJ138" s="1"/>
      <c r="AK138" s="1"/>
      <c r="AL138" s="1"/>
      <c r="AM138" s="1"/>
    </row>
    <row r="139" spans="1:39" x14ac:dyDescent="0.25">
      <c r="A139" s="2" t="s">
        <v>291</v>
      </c>
      <c r="B139" s="1" t="s">
        <v>467</v>
      </c>
      <c r="C139" s="1" t="s">
        <v>468</v>
      </c>
      <c r="D139" s="1" t="s">
        <v>31</v>
      </c>
      <c r="E139" s="1" t="s">
        <v>312</v>
      </c>
      <c r="F139" s="1" t="s">
        <v>159</v>
      </c>
      <c r="G139" s="1" t="s">
        <v>32</v>
      </c>
      <c r="H139" s="1" t="s">
        <v>51</v>
      </c>
      <c r="I139" s="1" t="s">
        <v>190</v>
      </c>
      <c r="J139" s="1" t="s">
        <v>160</v>
      </c>
      <c r="K139" s="1" t="s">
        <v>739</v>
      </c>
      <c r="L139" s="1">
        <v>73</v>
      </c>
      <c r="M139" s="1">
        <v>74</v>
      </c>
      <c r="N139" s="1">
        <v>74</v>
      </c>
      <c r="O139" s="6">
        <v>2015</v>
      </c>
      <c r="P139" s="1" t="s">
        <v>777</v>
      </c>
      <c r="Q139" s="2" t="s">
        <v>532</v>
      </c>
      <c r="R139" s="8">
        <v>18.720547945205478</v>
      </c>
      <c r="S139" s="1">
        <v>1</v>
      </c>
      <c r="T139" s="6" t="s">
        <v>533</v>
      </c>
      <c r="U139" s="1">
        <v>2015</v>
      </c>
      <c r="V139" s="47">
        <v>35421</v>
      </c>
      <c r="W139" s="2" t="s">
        <v>534</v>
      </c>
      <c r="X139" s="2" t="s">
        <v>535</v>
      </c>
      <c r="Y139" s="2" t="s">
        <v>542</v>
      </c>
      <c r="Z139" s="2" t="s">
        <v>583</v>
      </c>
      <c r="AA139" s="2" t="s">
        <v>962</v>
      </c>
      <c r="AB139" s="1" t="e">
        <f>VLOOKUP(AA139,#REF!,2,0)</f>
        <v>#REF!</v>
      </c>
      <c r="AC139" s="1" t="s">
        <v>974</v>
      </c>
      <c r="AD139" s="1"/>
      <c r="AE139" s="1"/>
      <c r="AF139" s="1"/>
      <c r="AG139" s="1"/>
      <c r="AH139" s="1">
        <v>1</v>
      </c>
      <c r="AI139" s="1"/>
      <c r="AJ139" s="1"/>
      <c r="AK139" s="1"/>
      <c r="AL139" s="1"/>
      <c r="AM139" s="1"/>
    </row>
    <row r="140" spans="1:39" x14ac:dyDescent="0.25">
      <c r="A140" s="2" t="s">
        <v>291</v>
      </c>
      <c r="B140" s="1" t="s">
        <v>469</v>
      </c>
      <c r="C140" s="1" t="s">
        <v>470</v>
      </c>
      <c r="D140" s="1" t="s">
        <v>31</v>
      </c>
      <c r="E140" s="1" t="s">
        <v>471</v>
      </c>
      <c r="F140" s="1" t="s">
        <v>159</v>
      </c>
      <c r="G140" s="1" t="s">
        <v>32</v>
      </c>
      <c r="H140" s="1" t="s">
        <v>51</v>
      </c>
      <c r="I140" s="1" t="s">
        <v>190</v>
      </c>
      <c r="J140" s="1" t="s">
        <v>160</v>
      </c>
      <c r="K140" s="1" t="s">
        <v>740</v>
      </c>
      <c r="L140" s="1">
        <v>58</v>
      </c>
      <c r="M140" s="1">
        <v>59</v>
      </c>
      <c r="N140" s="1">
        <v>59</v>
      </c>
      <c r="O140" s="6">
        <v>2015</v>
      </c>
      <c r="P140" s="1" t="s">
        <v>777</v>
      </c>
      <c r="Q140" s="2" t="s">
        <v>532</v>
      </c>
      <c r="R140" s="8">
        <v>41.087671232876716</v>
      </c>
      <c r="S140" s="1">
        <v>3</v>
      </c>
      <c r="T140" s="6" t="s">
        <v>533</v>
      </c>
      <c r="U140" s="1">
        <v>2015</v>
      </c>
      <c r="V140" s="47">
        <v>27272</v>
      </c>
      <c r="W140" s="2" t="s">
        <v>534</v>
      </c>
      <c r="X140" s="2" t="s">
        <v>535</v>
      </c>
      <c r="Y140" s="2" t="s">
        <v>542</v>
      </c>
      <c r="Z140" s="2" t="s">
        <v>574</v>
      </c>
      <c r="AA140" s="2" t="s">
        <v>573</v>
      </c>
      <c r="AB140" s="1" t="e">
        <f>VLOOKUP(AA140,#REF!,2,0)</f>
        <v>#REF!</v>
      </c>
      <c r="AC140" s="24" t="s">
        <v>975</v>
      </c>
      <c r="AD140" s="1"/>
      <c r="AE140" s="1"/>
      <c r="AF140" s="1"/>
      <c r="AG140" s="1"/>
      <c r="AH140" s="1">
        <v>1</v>
      </c>
      <c r="AI140" s="1"/>
      <c r="AJ140" s="1"/>
      <c r="AK140" s="1"/>
      <c r="AL140" s="1"/>
      <c r="AM140" s="1"/>
    </row>
    <row r="141" spans="1:39" x14ac:dyDescent="0.25">
      <c r="A141" s="2" t="s">
        <v>291</v>
      </c>
      <c r="B141" s="1" t="s">
        <v>472</v>
      </c>
      <c r="C141" s="1" t="s">
        <v>473</v>
      </c>
      <c r="D141" s="1" t="s">
        <v>31</v>
      </c>
      <c r="E141" s="1" t="s">
        <v>471</v>
      </c>
      <c r="F141" s="1" t="s">
        <v>159</v>
      </c>
      <c r="G141" s="1" t="s">
        <v>32</v>
      </c>
      <c r="H141" s="1" t="s">
        <v>51</v>
      </c>
      <c r="I141" s="1" t="s">
        <v>190</v>
      </c>
      <c r="J141" s="1" t="s">
        <v>160</v>
      </c>
      <c r="K141" s="1" t="s">
        <v>741</v>
      </c>
      <c r="L141" s="1">
        <v>58</v>
      </c>
      <c r="M141" s="1">
        <v>59</v>
      </c>
      <c r="N141" s="1">
        <v>59</v>
      </c>
      <c r="O141" s="6">
        <v>2015</v>
      </c>
      <c r="P141" s="1" t="s">
        <v>777</v>
      </c>
      <c r="Q141" s="2" t="s">
        <v>532</v>
      </c>
      <c r="R141" s="8">
        <v>50.594520547945208</v>
      </c>
      <c r="S141" s="1">
        <v>3</v>
      </c>
      <c r="T141" s="6" t="s">
        <v>533</v>
      </c>
      <c r="U141" s="1">
        <v>2015</v>
      </c>
      <c r="V141" s="46" t="s">
        <v>741</v>
      </c>
      <c r="W141" s="2" t="s">
        <v>534</v>
      </c>
      <c r="X141" s="2" t="s">
        <v>535</v>
      </c>
      <c r="Y141" s="2" t="s">
        <v>542</v>
      </c>
      <c r="Z141" s="2" t="s">
        <v>543</v>
      </c>
      <c r="AA141" s="2" t="s">
        <v>929</v>
      </c>
      <c r="AB141" s="1" t="e">
        <f>VLOOKUP(AA141,#REF!,2,0)</f>
        <v>#REF!</v>
      </c>
      <c r="AC141" s="24" t="s">
        <v>976</v>
      </c>
      <c r="AD141" s="1"/>
      <c r="AE141" s="1"/>
      <c r="AF141" s="1"/>
      <c r="AG141" s="1"/>
      <c r="AH141" s="1">
        <v>1</v>
      </c>
      <c r="AI141" s="1"/>
      <c r="AJ141" s="1"/>
      <c r="AK141" s="1"/>
      <c r="AL141" s="1"/>
      <c r="AM141" s="1"/>
    </row>
    <row r="142" spans="1:39" x14ac:dyDescent="0.25">
      <c r="A142" s="2" t="s">
        <v>291</v>
      </c>
      <c r="B142" s="1" t="s">
        <v>474</v>
      </c>
      <c r="C142" s="1" t="s">
        <v>475</v>
      </c>
      <c r="D142" s="1" t="s">
        <v>35</v>
      </c>
      <c r="E142" s="1" t="s">
        <v>476</v>
      </c>
      <c r="F142" s="1" t="s">
        <v>159</v>
      </c>
      <c r="G142" s="1" t="s">
        <v>45</v>
      </c>
      <c r="H142" s="1" t="s">
        <v>51</v>
      </c>
      <c r="I142" s="1" t="s">
        <v>190</v>
      </c>
      <c r="J142" s="1" t="s">
        <v>160</v>
      </c>
      <c r="K142" s="1" t="s">
        <v>742</v>
      </c>
      <c r="L142" s="1">
        <v>59</v>
      </c>
      <c r="M142" s="1">
        <v>60</v>
      </c>
      <c r="N142" s="1">
        <v>60</v>
      </c>
      <c r="O142" s="6">
        <v>2015</v>
      </c>
      <c r="P142" s="1" t="s">
        <v>777</v>
      </c>
      <c r="Q142" s="2" t="s">
        <v>532</v>
      </c>
      <c r="R142" s="8">
        <v>65.961643835616442</v>
      </c>
      <c r="S142" s="1">
        <v>4</v>
      </c>
      <c r="T142" s="6" t="s">
        <v>555</v>
      </c>
      <c r="U142" s="1">
        <v>2015</v>
      </c>
      <c r="V142" s="46" t="s">
        <v>742</v>
      </c>
      <c r="W142" s="2" t="s">
        <v>547</v>
      </c>
      <c r="X142" s="2" t="s">
        <v>535</v>
      </c>
      <c r="Y142" s="2" t="s">
        <v>536</v>
      </c>
      <c r="Z142" s="2" t="s">
        <v>594</v>
      </c>
      <c r="AA142" s="1" t="s">
        <v>597</v>
      </c>
      <c r="AB142" s="1" t="e">
        <f>VLOOKUP(AA142,#REF!,2,0)</f>
        <v>#REF!</v>
      </c>
      <c r="AC142" s="2" t="s">
        <v>977</v>
      </c>
      <c r="AD142" s="1"/>
      <c r="AE142" s="1"/>
      <c r="AF142" s="1"/>
      <c r="AG142" s="1"/>
      <c r="AH142" s="1">
        <v>1</v>
      </c>
      <c r="AI142" s="1"/>
      <c r="AJ142" s="1"/>
      <c r="AK142" s="1"/>
      <c r="AL142" s="1"/>
      <c r="AM142" s="1"/>
    </row>
    <row r="143" spans="1:39" x14ac:dyDescent="0.25">
      <c r="A143" s="2" t="s">
        <v>291</v>
      </c>
      <c r="B143" s="1" t="s">
        <v>477</v>
      </c>
      <c r="C143" s="1" t="s">
        <v>445</v>
      </c>
      <c r="D143" s="1" t="s">
        <v>31</v>
      </c>
      <c r="E143" s="1" t="s">
        <v>91</v>
      </c>
      <c r="F143" s="1" t="s">
        <v>428</v>
      </c>
      <c r="G143" s="1" t="s">
        <v>45</v>
      </c>
      <c r="H143" s="1" t="s">
        <v>51</v>
      </c>
      <c r="I143" s="1" t="s">
        <v>190</v>
      </c>
      <c r="J143" s="1" t="s">
        <v>53</v>
      </c>
      <c r="K143" s="1" t="s">
        <v>730</v>
      </c>
      <c r="L143" s="1">
        <v>60</v>
      </c>
      <c r="M143" s="1">
        <v>60</v>
      </c>
      <c r="N143" s="1">
        <v>60</v>
      </c>
      <c r="O143" s="6">
        <v>2015</v>
      </c>
      <c r="P143" s="1" t="s">
        <v>777</v>
      </c>
      <c r="Q143" s="2" t="s">
        <v>532</v>
      </c>
      <c r="R143" s="8">
        <v>60.43287671232877</v>
      </c>
      <c r="S143" s="1">
        <v>4</v>
      </c>
      <c r="T143" s="6" t="s">
        <v>533</v>
      </c>
      <c r="U143" s="1">
        <v>2015</v>
      </c>
      <c r="V143" s="46" t="s">
        <v>730</v>
      </c>
      <c r="W143" s="1" t="s">
        <v>534</v>
      </c>
      <c r="X143" s="1" t="s">
        <v>535</v>
      </c>
      <c r="Y143" s="1" t="s">
        <v>560</v>
      </c>
      <c r="Z143" s="1" t="s">
        <v>549</v>
      </c>
      <c r="AA143" s="1" t="s">
        <v>962</v>
      </c>
      <c r="AB143" s="1" t="e">
        <f>VLOOKUP(AA143,#REF!,2,0)</f>
        <v>#REF!</v>
      </c>
      <c r="AC143" s="1" t="s">
        <v>961</v>
      </c>
      <c r="AD143" s="1"/>
      <c r="AE143" s="1"/>
      <c r="AF143" s="1"/>
      <c r="AG143" s="1"/>
      <c r="AH143" s="1">
        <v>1</v>
      </c>
      <c r="AI143" s="1"/>
      <c r="AJ143" s="1"/>
      <c r="AK143" s="1"/>
      <c r="AL143" s="1"/>
      <c r="AM143" s="1"/>
    </row>
    <row r="144" spans="1:39" x14ac:dyDescent="0.25">
      <c r="A144" s="2" t="s">
        <v>291</v>
      </c>
      <c r="B144" s="1" t="s">
        <v>478</v>
      </c>
      <c r="C144" s="1" t="s">
        <v>479</v>
      </c>
      <c r="D144" s="1" t="s">
        <v>35</v>
      </c>
      <c r="E144" s="1" t="s">
        <v>316</v>
      </c>
      <c r="F144" s="1" t="s">
        <v>480</v>
      </c>
      <c r="G144" s="1" t="s">
        <v>45</v>
      </c>
      <c r="H144" s="1" t="s">
        <v>51</v>
      </c>
      <c r="I144" s="1" t="s">
        <v>190</v>
      </c>
      <c r="J144" s="1" t="s">
        <v>34</v>
      </c>
      <c r="K144" s="1" t="s">
        <v>743</v>
      </c>
      <c r="L144" s="1">
        <v>23</v>
      </c>
      <c r="M144" s="1">
        <v>23</v>
      </c>
      <c r="N144" s="1">
        <v>23</v>
      </c>
      <c r="O144" s="6">
        <v>2015</v>
      </c>
      <c r="P144" s="1" t="s">
        <v>777</v>
      </c>
      <c r="Q144" s="2" t="s">
        <v>532</v>
      </c>
      <c r="R144" s="8">
        <v>24.358904109589041</v>
      </c>
      <c r="S144" s="1">
        <v>2</v>
      </c>
      <c r="T144" s="6" t="s">
        <v>555</v>
      </c>
      <c r="U144" s="1">
        <v>2015</v>
      </c>
      <c r="V144" s="47">
        <v>33373</v>
      </c>
      <c r="W144" s="2" t="s">
        <v>534</v>
      </c>
      <c r="X144" s="2" t="s">
        <v>535</v>
      </c>
      <c r="Y144" s="2" t="s">
        <v>536</v>
      </c>
      <c r="Z144" s="2" t="s">
        <v>549</v>
      </c>
      <c r="AA144" s="2" t="s">
        <v>538</v>
      </c>
      <c r="AB144" s="1" t="e">
        <f>VLOOKUP(AA144,#REF!,2,0)</f>
        <v>#REF!</v>
      </c>
      <c r="AC144" s="2" t="s">
        <v>978</v>
      </c>
      <c r="AD144" s="1"/>
      <c r="AE144" s="1"/>
      <c r="AF144" s="1"/>
      <c r="AG144" s="1"/>
      <c r="AH144" s="1">
        <v>1</v>
      </c>
      <c r="AI144" s="1"/>
      <c r="AJ144" s="1"/>
      <c r="AK144" s="1"/>
      <c r="AL144" s="1"/>
      <c r="AM144" s="1"/>
    </row>
    <row r="145" spans="1:39" x14ac:dyDescent="0.25">
      <c r="A145" s="2" t="s">
        <v>291</v>
      </c>
      <c r="B145" s="1" t="s">
        <v>481</v>
      </c>
      <c r="C145" s="1" t="s">
        <v>482</v>
      </c>
      <c r="D145" s="1" t="s">
        <v>31</v>
      </c>
      <c r="E145" s="1" t="s">
        <v>471</v>
      </c>
      <c r="F145" s="1" t="s">
        <v>159</v>
      </c>
      <c r="G145" s="1" t="s">
        <v>45</v>
      </c>
      <c r="H145" s="1" t="s">
        <v>33</v>
      </c>
      <c r="I145" s="1" t="s">
        <v>190</v>
      </c>
      <c r="J145" s="1" t="s">
        <v>160</v>
      </c>
      <c r="K145" s="1" t="s">
        <v>744</v>
      </c>
      <c r="L145" s="1">
        <v>58</v>
      </c>
      <c r="M145" s="1">
        <v>59</v>
      </c>
      <c r="N145" s="1">
        <v>59</v>
      </c>
      <c r="O145" s="6">
        <v>2015</v>
      </c>
      <c r="P145" s="1" t="s">
        <v>777</v>
      </c>
      <c r="Q145" s="2" t="s">
        <v>532</v>
      </c>
      <c r="R145" s="8">
        <v>30.917808219178081</v>
      </c>
      <c r="S145" s="1">
        <v>2</v>
      </c>
      <c r="T145" s="6" t="s">
        <v>533</v>
      </c>
      <c r="U145" s="1">
        <v>2015</v>
      </c>
      <c r="V145" s="46" t="s">
        <v>744</v>
      </c>
      <c r="W145" s="2" t="s">
        <v>534</v>
      </c>
      <c r="X145" s="2" t="s">
        <v>535</v>
      </c>
      <c r="Y145" s="2" t="s">
        <v>536</v>
      </c>
      <c r="Z145" s="2" t="s">
        <v>568</v>
      </c>
      <c r="AA145" s="1" t="s">
        <v>570</v>
      </c>
      <c r="AB145" s="1" t="e">
        <f>VLOOKUP(AA145,#REF!,2,0)</f>
        <v>#REF!</v>
      </c>
      <c r="AC145" s="2" t="s">
        <v>979</v>
      </c>
      <c r="AD145" s="1"/>
      <c r="AE145" s="1"/>
      <c r="AF145" s="1"/>
      <c r="AG145" s="1"/>
      <c r="AH145" s="1">
        <v>1</v>
      </c>
      <c r="AI145" s="1"/>
      <c r="AJ145" s="1"/>
      <c r="AK145" s="1"/>
      <c r="AL145" s="1"/>
      <c r="AM145" s="1"/>
    </row>
    <row r="146" spans="1:39" x14ac:dyDescent="0.25">
      <c r="A146" s="2" t="s">
        <v>291</v>
      </c>
      <c r="B146" s="1" t="s">
        <v>483</v>
      </c>
      <c r="C146" s="1" t="s">
        <v>484</v>
      </c>
      <c r="D146" s="1" t="s">
        <v>31</v>
      </c>
      <c r="E146" s="1" t="s">
        <v>485</v>
      </c>
      <c r="F146" s="1" t="s">
        <v>159</v>
      </c>
      <c r="G146" s="1" t="s">
        <v>32</v>
      </c>
      <c r="H146" s="1" t="s">
        <v>51</v>
      </c>
      <c r="I146" s="1" t="s">
        <v>190</v>
      </c>
      <c r="J146" s="1" t="s">
        <v>160</v>
      </c>
      <c r="K146" s="1" t="s">
        <v>745</v>
      </c>
      <c r="L146" s="1">
        <v>57</v>
      </c>
      <c r="M146" s="1">
        <v>58</v>
      </c>
      <c r="N146" s="1">
        <v>58</v>
      </c>
      <c r="O146" s="6">
        <v>2015</v>
      </c>
      <c r="P146" s="1" t="s">
        <v>777</v>
      </c>
      <c r="Q146" s="2" t="s">
        <v>532</v>
      </c>
      <c r="R146" s="8">
        <v>53.80821917808219</v>
      </c>
      <c r="S146" s="1">
        <v>3</v>
      </c>
      <c r="T146" s="6" t="s">
        <v>533</v>
      </c>
      <c r="U146" s="1">
        <v>2015</v>
      </c>
      <c r="V146" s="47">
        <v>22630</v>
      </c>
      <c r="W146" s="2" t="s">
        <v>534</v>
      </c>
      <c r="X146" s="2" t="s">
        <v>541</v>
      </c>
      <c r="Y146" s="2" t="s">
        <v>542</v>
      </c>
      <c r="Z146" s="2" t="s">
        <v>552</v>
      </c>
      <c r="AA146" s="1" t="s">
        <v>595</v>
      </c>
      <c r="AB146" s="1" t="e">
        <f>VLOOKUP(AA146,#REF!,2,0)</f>
        <v>#REF!</v>
      </c>
      <c r="AC146" s="24" t="s">
        <v>980</v>
      </c>
      <c r="AD146" s="1"/>
      <c r="AE146" s="1"/>
      <c r="AF146" s="1"/>
      <c r="AG146" s="1"/>
      <c r="AH146" s="1">
        <v>1</v>
      </c>
      <c r="AI146" s="1"/>
      <c r="AJ146" s="1"/>
      <c r="AK146" s="1"/>
      <c r="AL146" s="1"/>
      <c r="AM146" s="1"/>
    </row>
    <row r="147" spans="1:39" x14ac:dyDescent="0.25">
      <c r="A147" s="2" t="s">
        <v>291</v>
      </c>
      <c r="B147" s="1" t="s">
        <v>486</v>
      </c>
      <c r="C147" s="1" t="s">
        <v>487</v>
      </c>
      <c r="D147" s="1" t="s">
        <v>31</v>
      </c>
      <c r="E147" s="1" t="s">
        <v>488</v>
      </c>
      <c r="F147" s="1" t="s">
        <v>159</v>
      </c>
      <c r="G147" s="1" t="s">
        <v>32</v>
      </c>
      <c r="H147" s="1" t="s">
        <v>51</v>
      </c>
      <c r="I147" s="1" t="s">
        <v>190</v>
      </c>
      <c r="J147" s="1" t="s">
        <v>160</v>
      </c>
      <c r="K147" s="1" t="s">
        <v>746</v>
      </c>
      <c r="L147" s="1">
        <v>54</v>
      </c>
      <c r="M147" s="1">
        <v>55</v>
      </c>
      <c r="N147" s="1">
        <v>55</v>
      </c>
      <c r="O147" s="6">
        <v>2015</v>
      </c>
      <c r="P147" s="1" t="s">
        <v>777</v>
      </c>
      <c r="Q147" s="2" t="s">
        <v>532</v>
      </c>
      <c r="R147" s="8">
        <v>24.016438356164382</v>
      </c>
      <c r="S147" s="1">
        <v>2</v>
      </c>
      <c r="T147" s="6" t="s">
        <v>533</v>
      </c>
      <c r="U147" s="1">
        <v>2015</v>
      </c>
      <c r="V147" s="46" t="s">
        <v>746</v>
      </c>
      <c r="W147" s="2" t="s">
        <v>534</v>
      </c>
      <c r="X147" s="2" t="s">
        <v>541</v>
      </c>
      <c r="Y147" s="2" t="s">
        <v>536</v>
      </c>
      <c r="Z147" s="2" t="s">
        <v>552</v>
      </c>
      <c r="AA147" s="2" t="s">
        <v>596</v>
      </c>
      <c r="AB147" s="2" t="s">
        <v>539</v>
      </c>
      <c r="AC147" s="1" t="s">
        <v>981</v>
      </c>
      <c r="AD147" s="1"/>
      <c r="AE147" s="1"/>
      <c r="AF147" s="1"/>
      <c r="AG147" s="1"/>
      <c r="AH147" s="1">
        <v>1</v>
      </c>
      <c r="AI147" s="1"/>
      <c r="AJ147" s="1"/>
      <c r="AK147" s="1"/>
      <c r="AL147" s="1"/>
      <c r="AM147" s="1"/>
    </row>
    <row r="148" spans="1:39" x14ac:dyDescent="0.25">
      <c r="A148" s="2" t="s">
        <v>291</v>
      </c>
      <c r="B148" s="1" t="s">
        <v>489</v>
      </c>
      <c r="C148" s="1" t="s">
        <v>490</v>
      </c>
      <c r="D148" s="1" t="s">
        <v>31</v>
      </c>
      <c r="E148" s="1" t="s">
        <v>309</v>
      </c>
      <c r="F148" s="1" t="s">
        <v>159</v>
      </c>
      <c r="G148" s="1" t="s">
        <v>32</v>
      </c>
      <c r="H148" s="1" t="s">
        <v>51</v>
      </c>
      <c r="I148" s="1" t="s">
        <v>190</v>
      </c>
      <c r="J148" s="1" t="s">
        <v>160</v>
      </c>
      <c r="K148" s="1" t="s">
        <v>747</v>
      </c>
      <c r="L148" s="1">
        <v>55</v>
      </c>
      <c r="M148" s="1">
        <v>56</v>
      </c>
      <c r="N148" s="1">
        <v>56</v>
      </c>
      <c r="O148" s="6">
        <v>2015</v>
      </c>
      <c r="P148" s="1" t="s">
        <v>777</v>
      </c>
      <c r="Q148" s="2" t="s">
        <v>532</v>
      </c>
      <c r="R148" s="8">
        <v>50.528767123287672</v>
      </c>
      <c r="S148" s="1">
        <v>3</v>
      </c>
      <c r="T148" s="6" t="s">
        <v>533</v>
      </c>
      <c r="U148" s="1">
        <v>2015</v>
      </c>
      <c r="V148" s="46" t="s">
        <v>747</v>
      </c>
      <c r="W148" s="2" t="s">
        <v>534</v>
      </c>
      <c r="X148" s="2" t="s">
        <v>541</v>
      </c>
      <c r="Y148" s="2" t="s">
        <v>560</v>
      </c>
      <c r="Z148" s="2" t="s">
        <v>552</v>
      </c>
      <c r="AA148" s="1" t="s">
        <v>845</v>
      </c>
      <c r="AB148" s="1" t="e">
        <f>VLOOKUP(AA148,#REF!,2,0)</f>
        <v>#REF!</v>
      </c>
      <c r="AC148" s="2" t="s">
        <v>982</v>
      </c>
      <c r="AD148" s="1"/>
      <c r="AE148" s="1"/>
      <c r="AF148" s="1"/>
      <c r="AG148" s="1"/>
      <c r="AH148" s="1">
        <v>1</v>
      </c>
      <c r="AI148" s="1"/>
      <c r="AJ148" s="1"/>
      <c r="AK148" s="1"/>
      <c r="AL148" s="1"/>
      <c r="AM148" s="1"/>
    </row>
    <row r="149" spans="1:39" x14ac:dyDescent="0.25">
      <c r="A149" s="2" t="s">
        <v>291</v>
      </c>
      <c r="B149" s="1" t="s">
        <v>491</v>
      </c>
      <c r="C149" s="1" t="s">
        <v>492</v>
      </c>
      <c r="D149" s="1" t="s">
        <v>31</v>
      </c>
      <c r="E149" s="1" t="s">
        <v>298</v>
      </c>
      <c r="F149" s="1" t="s">
        <v>159</v>
      </c>
      <c r="G149" s="1" t="s">
        <v>36</v>
      </c>
      <c r="H149" s="1" t="s">
        <v>51</v>
      </c>
      <c r="I149" s="1" t="s">
        <v>190</v>
      </c>
      <c r="J149" s="1" t="s">
        <v>160</v>
      </c>
      <c r="K149" s="1" t="s">
        <v>748</v>
      </c>
      <c r="L149" s="1">
        <v>35</v>
      </c>
      <c r="M149" s="1">
        <v>36</v>
      </c>
      <c r="N149" s="1">
        <v>36</v>
      </c>
      <c r="O149" s="6">
        <v>2015</v>
      </c>
      <c r="P149" s="1" t="s">
        <v>777</v>
      </c>
      <c r="Q149" s="2" t="s">
        <v>532</v>
      </c>
      <c r="R149" s="8">
        <v>66.663013698630138</v>
      </c>
      <c r="S149" s="1">
        <v>4</v>
      </c>
      <c r="T149" s="6" t="s">
        <v>533</v>
      </c>
      <c r="U149" s="1">
        <v>2015</v>
      </c>
      <c r="V149" s="46" t="s">
        <v>748</v>
      </c>
      <c r="W149" s="2" t="s">
        <v>547</v>
      </c>
      <c r="X149" s="2" t="s">
        <v>535</v>
      </c>
      <c r="Y149" s="2" t="s">
        <v>548</v>
      </c>
      <c r="Z149" s="2" t="s">
        <v>984</v>
      </c>
      <c r="AA149" s="2" t="s">
        <v>830</v>
      </c>
      <c r="AB149" s="1" t="e">
        <f>VLOOKUP(AA149,#REF!,2,0)</f>
        <v>#REF!</v>
      </c>
      <c r="AC149" s="1" t="s">
        <v>983</v>
      </c>
      <c r="AD149" s="1"/>
      <c r="AE149" s="1"/>
      <c r="AF149" s="1"/>
      <c r="AG149" s="1"/>
      <c r="AH149" s="1">
        <v>1</v>
      </c>
      <c r="AI149" s="1"/>
      <c r="AJ149" s="1"/>
      <c r="AK149" s="1"/>
      <c r="AL149" s="1"/>
      <c r="AM149" s="1"/>
    </row>
    <row r="150" spans="1:39" x14ac:dyDescent="0.25">
      <c r="A150" s="2" t="s">
        <v>291</v>
      </c>
      <c r="B150" s="1" t="s">
        <v>493</v>
      </c>
      <c r="C150" s="1" t="s">
        <v>494</v>
      </c>
      <c r="D150" s="1" t="s">
        <v>31</v>
      </c>
      <c r="E150" s="1" t="s">
        <v>495</v>
      </c>
      <c r="F150" s="1" t="s">
        <v>159</v>
      </c>
      <c r="G150" s="1" t="s">
        <v>32</v>
      </c>
      <c r="H150" s="1" t="s">
        <v>51</v>
      </c>
      <c r="I150" s="1" t="s">
        <v>190</v>
      </c>
      <c r="J150" s="1" t="s">
        <v>160</v>
      </c>
      <c r="K150" s="1" t="s">
        <v>749</v>
      </c>
      <c r="L150" s="1">
        <v>48</v>
      </c>
      <c r="M150" s="1">
        <v>49</v>
      </c>
      <c r="N150" s="1">
        <v>49</v>
      </c>
      <c r="O150" s="6">
        <v>2015</v>
      </c>
      <c r="P150" s="1" t="s">
        <v>777</v>
      </c>
      <c r="Q150" s="2" t="s">
        <v>532</v>
      </c>
      <c r="R150" s="8">
        <v>19.830136986301369</v>
      </c>
      <c r="S150" s="1">
        <v>1</v>
      </c>
      <c r="T150" s="6" t="s">
        <v>533</v>
      </c>
      <c r="U150" s="1">
        <v>2015</v>
      </c>
      <c r="V150" s="46" t="s">
        <v>749</v>
      </c>
      <c r="W150" s="2" t="s">
        <v>534</v>
      </c>
      <c r="X150" s="2" t="s">
        <v>535</v>
      </c>
      <c r="Y150" s="2" t="s">
        <v>548</v>
      </c>
      <c r="Z150" s="2" t="s">
        <v>543</v>
      </c>
      <c r="AA150" s="1" t="s">
        <v>986</v>
      </c>
      <c r="AB150" s="1" t="e">
        <f>VLOOKUP(AA150,#REF!,2,0)</f>
        <v>#REF!</v>
      </c>
      <c r="AC150" s="2" t="s">
        <v>985</v>
      </c>
      <c r="AD150" s="1"/>
      <c r="AE150" s="1"/>
      <c r="AF150" s="1"/>
      <c r="AG150" s="1"/>
      <c r="AH150" s="1">
        <v>1</v>
      </c>
      <c r="AI150" s="1"/>
      <c r="AJ150" s="1"/>
      <c r="AK150" s="1"/>
      <c r="AL150" s="1"/>
      <c r="AM150" s="1"/>
    </row>
    <row r="151" spans="1:39" ht="20.5" x14ac:dyDescent="0.25">
      <c r="A151" s="2" t="s">
        <v>291</v>
      </c>
      <c r="B151" s="1" t="s">
        <v>496</v>
      </c>
      <c r="C151" s="1" t="s">
        <v>497</v>
      </c>
      <c r="D151" s="1" t="s">
        <v>35</v>
      </c>
      <c r="E151" s="1" t="s">
        <v>372</v>
      </c>
      <c r="F151" s="1" t="s">
        <v>159</v>
      </c>
      <c r="G151" s="1" t="s">
        <v>45</v>
      </c>
      <c r="H151" s="1" t="s">
        <v>51</v>
      </c>
      <c r="I151" s="1" t="s">
        <v>190</v>
      </c>
      <c r="J151" s="1" t="s">
        <v>160</v>
      </c>
      <c r="K151" s="1" t="s">
        <v>750</v>
      </c>
      <c r="L151" s="1">
        <v>42</v>
      </c>
      <c r="M151" s="1">
        <v>43</v>
      </c>
      <c r="N151" s="1">
        <v>43</v>
      </c>
      <c r="O151" s="6">
        <v>2015</v>
      </c>
      <c r="P151" s="1" t="s">
        <v>777</v>
      </c>
      <c r="Q151" s="2" t="s">
        <v>532</v>
      </c>
      <c r="R151" s="8">
        <v>51.284931506849318</v>
      </c>
      <c r="S151" s="1">
        <v>3</v>
      </c>
      <c r="T151" s="6" t="s">
        <v>555</v>
      </c>
      <c r="U151" s="1">
        <v>2015</v>
      </c>
      <c r="V151" s="46" t="s">
        <v>750</v>
      </c>
      <c r="W151" s="2" t="s">
        <v>534</v>
      </c>
      <c r="X151" s="2" t="s">
        <v>535</v>
      </c>
      <c r="Y151" s="2" t="s">
        <v>542</v>
      </c>
      <c r="Z151" s="2" t="s">
        <v>537</v>
      </c>
      <c r="AA151" s="2" t="s">
        <v>874</v>
      </c>
      <c r="AB151" s="1" t="e">
        <f>VLOOKUP(AA151,#REF!,2,0)</f>
        <v>#REF!</v>
      </c>
      <c r="AC151" s="24" t="s">
        <v>987</v>
      </c>
      <c r="AD151" s="1"/>
      <c r="AE151" s="1"/>
      <c r="AF151" s="1"/>
      <c r="AG151" s="1"/>
      <c r="AH151" s="1">
        <v>1</v>
      </c>
      <c r="AI151" s="1"/>
      <c r="AJ151" s="1"/>
      <c r="AK151" s="1"/>
      <c r="AL151" s="1"/>
      <c r="AM151" s="1"/>
    </row>
    <row r="152" spans="1:39" x14ac:dyDescent="0.25">
      <c r="A152" s="2" t="s">
        <v>291</v>
      </c>
      <c r="B152" s="1" t="s">
        <v>498</v>
      </c>
      <c r="C152" s="1" t="s">
        <v>499</v>
      </c>
      <c r="D152" s="1" t="s">
        <v>35</v>
      </c>
      <c r="E152" s="1" t="s">
        <v>500</v>
      </c>
      <c r="F152" s="1" t="s">
        <v>159</v>
      </c>
      <c r="G152" s="1" t="s">
        <v>45</v>
      </c>
      <c r="H152" s="1" t="s">
        <v>51</v>
      </c>
      <c r="I152" s="1" t="s">
        <v>190</v>
      </c>
      <c r="J152" s="1" t="s">
        <v>160</v>
      </c>
      <c r="K152" s="1" t="s">
        <v>751</v>
      </c>
      <c r="L152" s="1">
        <v>36</v>
      </c>
      <c r="M152" s="1">
        <v>37</v>
      </c>
      <c r="N152" s="1">
        <v>37</v>
      </c>
      <c r="O152" s="6">
        <v>2015</v>
      </c>
      <c r="P152" s="1" t="s">
        <v>777</v>
      </c>
      <c r="Q152" s="2" t="s">
        <v>532</v>
      </c>
      <c r="R152" s="8">
        <v>68.909589041095884</v>
      </c>
      <c r="S152" s="1">
        <v>4</v>
      </c>
      <c r="T152" s="6" t="s">
        <v>555</v>
      </c>
      <c r="U152" s="1">
        <v>2015</v>
      </c>
      <c r="V152" s="47">
        <v>17139</v>
      </c>
      <c r="W152" s="2" t="s">
        <v>547</v>
      </c>
      <c r="X152" s="2" t="s">
        <v>535</v>
      </c>
      <c r="Y152" s="2" t="s">
        <v>548</v>
      </c>
      <c r="Z152" s="2" t="s">
        <v>543</v>
      </c>
      <c r="AA152" s="2" t="s">
        <v>989</v>
      </c>
      <c r="AB152" s="1" t="e">
        <f>VLOOKUP(AA152,#REF!,2,0)</f>
        <v>#REF!</v>
      </c>
      <c r="AC152" s="2" t="s">
        <v>988</v>
      </c>
      <c r="AD152" s="1"/>
      <c r="AE152" s="1"/>
      <c r="AF152" s="1"/>
      <c r="AG152" s="1"/>
      <c r="AH152" s="1">
        <v>1</v>
      </c>
      <c r="AI152" s="1"/>
      <c r="AJ152" s="1"/>
      <c r="AK152" s="1"/>
      <c r="AL152" s="1"/>
      <c r="AM152" s="1"/>
    </row>
    <row r="153" spans="1:39" x14ac:dyDescent="0.25">
      <c r="A153" s="2" t="s">
        <v>291</v>
      </c>
      <c r="B153" s="1" t="s">
        <v>501</v>
      </c>
      <c r="C153" s="1" t="s">
        <v>502</v>
      </c>
      <c r="D153" s="1" t="s">
        <v>31</v>
      </c>
      <c r="E153" s="1" t="s">
        <v>298</v>
      </c>
      <c r="F153" s="1" t="s">
        <v>283</v>
      </c>
      <c r="G153" s="1" t="s">
        <v>36</v>
      </c>
      <c r="H153" s="1" t="s">
        <v>51</v>
      </c>
      <c r="I153" s="1" t="s">
        <v>52</v>
      </c>
      <c r="J153" s="1" t="s">
        <v>34</v>
      </c>
      <c r="K153" s="1" t="s">
        <v>752</v>
      </c>
      <c r="L153" s="1">
        <v>28</v>
      </c>
      <c r="M153" s="1">
        <v>28</v>
      </c>
      <c r="N153" s="1">
        <v>28</v>
      </c>
      <c r="O153" s="6">
        <v>2015</v>
      </c>
      <c r="P153" s="1" t="s">
        <v>777</v>
      </c>
      <c r="Q153" s="2" t="s">
        <v>532</v>
      </c>
      <c r="R153" s="8">
        <v>80.849315068493155</v>
      </c>
      <c r="S153" s="1">
        <v>5</v>
      </c>
      <c r="T153" s="6" t="s">
        <v>533</v>
      </c>
      <c r="U153" s="1">
        <v>2015</v>
      </c>
      <c r="V153" s="47">
        <v>12782</v>
      </c>
      <c r="W153" s="2" t="s">
        <v>547</v>
      </c>
      <c r="X153" s="2" t="s">
        <v>535</v>
      </c>
      <c r="Y153" s="2" t="s">
        <v>542</v>
      </c>
      <c r="Z153" s="2" t="s">
        <v>537</v>
      </c>
      <c r="AA153" s="1" t="s">
        <v>991</v>
      </c>
      <c r="AB153" s="1" t="e">
        <f>VLOOKUP(AA153,#REF!,2,0)</f>
        <v>#REF!</v>
      </c>
      <c r="AC153" s="2" t="s">
        <v>990</v>
      </c>
      <c r="AD153" s="1"/>
      <c r="AE153" s="1"/>
      <c r="AF153" s="1"/>
      <c r="AG153" s="1"/>
      <c r="AH153" s="1">
        <v>1</v>
      </c>
      <c r="AI153" s="1"/>
      <c r="AJ153" s="1"/>
      <c r="AK153" s="1"/>
      <c r="AL153" s="1"/>
      <c r="AM153" s="1"/>
    </row>
    <row r="154" spans="1:39" x14ac:dyDescent="0.25">
      <c r="A154" s="2" t="s">
        <v>291</v>
      </c>
      <c r="B154" s="1" t="s">
        <v>503</v>
      </c>
      <c r="C154" s="1" t="s">
        <v>504</v>
      </c>
      <c r="D154" s="1" t="s">
        <v>31</v>
      </c>
      <c r="E154" s="1" t="s">
        <v>505</v>
      </c>
      <c r="F154" s="1" t="s">
        <v>159</v>
      </c>
      <c r="G154" s="1" t="s">
        <v>32</v>
      </c>
      <c r="H154" s="1" t="s">
        <v>51</v>
      </c>
      <c r="I154" s="1" t="s">
        <v>190</v>
      </c>
      <c r="J154" s="1" t="s">
        <v>160</v>
      </c>
      <c r="K154" s="1" t="s">
        <v>753</v>
      </c>
      <c r="L154" s="1">
        <v>29</v>
      </c>
      <c r="M154" s="1">
        <v>30</v>
      </c>
      <c r="N154" s="1">
        <v>30</v>
      </c>
      <c r="O154" s="6">
        <v>2015</v>
      </c>
      <c r="P154" s="1" t="s">
        <v>777</v>
      </c>
      <c r="Q154" s="2" t="s">
        <v>532</v>
      </c>
      <c r="R154" s="8">
        <v>52.347945205479455</v>
      </c>
      <c r="S154" s="1">
        <v>3</v>
      </c>
      <c r="T154" s="6" t="s">
        <v>533</v>
      </c>
      <c r="U154" s="1">
        <v>2015</v>
      </c>
      <c r="V154" s="46" t="s">
        <v>753</v>
      </c>
      <c r="W154" s="2" t="s">
        <v>534</v>
      </c>
      <c r="X154" s="2" t="s">
        <v>541</v>
      </c>
      <c r="Y154" s="2" t="s">
        <v>560</v>
      </c>
      <c r="Z154" s="2" t="s">
        <v>552</v>
      </c>
      <c r="AA154" s="2" t="s">
        <v>895</v>
      </c>
      <c r="AB154" s="1" t="e">
        <f>VLOOKUP(AA154,#REF!,2,0)</f>
        <v>#REF!</v>
      </c>
      <c r="AC154" s="1" t="s">
        <v>992</v>
      </c>
      <c r="AD154" s="1"/>
      <c r="AE154" s="1"/>
      <c r="AF154" s="1"/>
      <c r="AG154" s="1"/>
      <c r="AH154" s="1">
        <v>1</v>
      </c>
      <c r="AI154" s="1"/>
      <c r="AJ154" s="1"/>
      <c r="AK154" s="1"/>
      <c r="AL154" s="1"/>
      <c r="AM154" s="1"/>
    </row>
    <row r="155" spans="1:39" x14ac:dyDescent="0.25">
      <c r="A155" s="2" t="s">
        <v>291</v>
      </c>
      <c r="B155" s="1" t="s">
        <v>506</v>
      </c>
      <c r="C155" s="1" t="s">
        <v>507</v>
      </c>
      <c r="D155" s="1" t="s">
        <v>31</v>
      </c>
      <c r="E155" s="1" t="s">
        <v>505</v>
      </c>
      <c r="F155" s="1" t="s">
        <v>159</v>
      </c>
      <c r="G155" s="1" t="s">
        <v>32</v>
      </c>
      <c r="H155" s="1" t="s">
        <v>51</v>
      </c>
      <c r="I155" s="1" t="s">
        <v>190</v>
      </c>
      <c r="J155" s="1" t="s">
        <v>160</v>
      </c>
      <c r="K155" s="1" t="s">
        <v>754</v>
      </c>
      <c r="L155" s="1">
        <v>29</v>
      </c>
      <c r="M155" s="1">
        <v>30</v>
      </c>
      <c r="N155" s="1">
        <v>30</v>
      </c>
      <c r="O155" s="6">
        <v>2015</v>
      </c>
      <c r="P155" s="1" t="s">
        <v>777</v>
      </c>
      <c r="Q155" s="2" t="s">
        <v>532</v>
      </c>
      <c r="R155" s="8">
        <v>15.972602739726028</v>
      </c>
      <c r="S155" s="1">
        <v>1</v>
      </c>
      <c r="T155" s="6" t="s">
        <v>533</v>
      </c>
      <c r="U155" s="1">
        <v>2015</v>
      </c>
      <c r="V155" s="46" t="s">
        <v>754</v>
      </c>
      <c r="W155" s="2" t="s">
        <v>534</v>
      </c>
      <c r="X155" s="2" t="s">
        <v>541</v>
      </c>
      <c r="Y155" s="2" t="s">
        <v>542</v>
      </c>
      <c r="Z155" s="2" t="s">
        <v>546</v>
      </c>
      <c r="AA155" s="2" t="s">
        <v>769</v>
      </c>
      <c r="AB155" s="1" t="e">
        <f>VLOOKUP(AA155,#REF!,2,0)</f>
        <v>#REF!</v>
      </c>
      <c r="AC155" s="1" t="s">
        <v>993</v>
      </c>
      <c r="AD155" s="1"/>
      <c r="AE155" s="1"/>
      <c r="AF155" s="1"/>
      <c r="AG155" s="1"/>
      <c r="AH155" s="1">
        <v>1</v>
      </c>
      <c r="AI155" s="1"/>
      <c r="AJ155" s="1"/>
      <c r="AK155" s="1"/>
      <c r="AL155" s="1"/>
      <c r="AM155" s="1"/>
    </row>
    <row r="156" spans="1:39" x14ac:dyDescent="0.25">
      <c r="A156" s="2" t="s">
        <v>291</v>
      </c>
      <c r="B156" s="1" t="s">
        <v>508</v>
      </c>
      <c r="C156" s="1" t="s">
        <v>509</v>
      </c>
      <c r="D156" s="1" t="s">
        <v>31</v>
      </c>
      <c r="E156" s="1" t="s">
        <v>383</v>
      </c>
      <c r="F156" s="1" t="s">
        <v>159</v>
      </c>
      <c r="G156" s="1" t="s">
        <v>32</v>
      </c>
      <c r="H156" s="1" t="s">
        <v>51</v>
      </c>
      <c r="I156" s="1" t="s">
        <v>52</v>
      </c>
      <c r="J156" s="1" t="s">
        <v>160</v>
      </c>
      <c r="K156" s="1" t="s">
        <v>755</v>
      </c>
      <c r="L156" s="1">
        <v>22</v>
      </c>
      <c r="M156" s="1">
        <v>23</v>
      </c>
      <c r="N156" s="1">
        <v>23</v>
      </c>
      <c r="O156" s="6">
        <v>2015</v>
      </c>
      <c r="P156" s="1" t="s">
        <v>777</v>
      </c>
      <c r="Q156" s="2" t="s">
        <v>532</v>
      </c>
      <c r="R156" s="8">
        <v>25.482191780821918</v>
      </c>
      <c r="S156" s="1">
        <v>2</v>
      </c>
      <c r="T156" s="6" t="s">
        <v>533</v>
      </c>
      <c r="U156" s="1">
        <v>2015</v>
      </c>
      <c r="V156" s="46" t="s">
        <v>755</v>
      </c>
      <c r="W156" s="2" t="s">
        <v>534</v>
      </c>
      <c r="X156" s="2" t="s">
        <v>541</v>
      </c>
      <c r="Y156" s="2" t="s">
        <v>542</v>
      </c>
      <c r="Z156" s="2" t="s">
        <v>557</v>
      </c>
      <c r="AA156" s="1" t="s">
        <v>995</v>
      </c>
      <c r="AB156" s="1" t="e">
        <f>VLOOKUP(AA156,#REF!,2,0)</f>
        <v>#REF!</v>
      </c>
      <c r="AC156" s="2" t="s">
        <v>994</v>
      </c>
      <c r="AD156" s="1"/>
      <c r="AE156" s="1"/>
      <c r="AF156" s="1"/>
      <c r="AG156" s="1"/>
      <c r="AH156" s="1">
        <v>1</v>
      </c>
      <c r="AI156" s="1"/>
      <c r="AJ156" s="1"/>
      <c r="AK156" s="1"/>
      <c r="AL156" s="1"/>
      <c r="AM156" s="1"/>
    </row>
    <row r="157" spans="1:39" x14ac:dyDescent="0.25">
      <c r="A157" s="2" t="s">
        <v>291</v>
      </c>
      <c r="B157" s="1" t="s">
        <v>510</v>
      </c>
      <c r="C157" s="1" t="s">
        <v>511</v>
      </c>
      <c r="D157" s="1" t="s">
        <v>31</v>
      </c>
      <c r="E157" s="1" t="s">
        <v>512</v>
      </c>
      <c r="F157" s="1" t="s">
        <v>159</v>
      </c>
      <c r="G157" s="1" t="s">
        <v>36</v>
      </c>
      <c r="H157" s="1" t="s">
        <v>51</v>
      </c>
      <c r="I157" s="1" t="s">
        <v>52</v>
      </c>
      <c r="J157" s="1" t="s">
        <v>160</v>
      </c>
      <c r="K157" s="1" t="s">
        <v>756</v>
      </c>
      <c r="L157" s="1">
        <v>3</v>
      </c>
      <c r="M157" s="1">
        <v>4</v>
      </c>
      <c r="N157" s="1">
        <v>4</v>
      </c>
      <c r="O157" s="6">
        <v>2015</v>
      </c>
      <c r="P157" s="1" t="s">
        <v>777</v>
      </c>
      <c r="Q157" s="2" t="s">
        <v>532</v>
      </c>
      <c r="R157" s="8">
        <v>61.789041095890411</v>
      </c>
      <c r="S157" s="1">
        <v>4</v>
      </c>
      <c r="T157" s="6" t="s">
        <v>533</v>
      </c>
      <c r="U157" s="1">
        <v>2015</v>
      </c>
      <c r="V157" s="46" t="s">
        <v>756</v>
      </c>
      <c r="W157" s="2" t="s">
        <v>547</v>
      </c>
      <c r="X157" s="2" t="s">
        <v>541</v>
      </c>
      <c r="Y157" s="2" t="s">
        <v>558</v>
      </c>
      <c r="Z157" s="2" t="s">
        <v>558</v>
      </c>
      <c r="AA157" s="2" t="s">
        <v>580</v>
      </c>
      <c r="AB157" s="1" t="e">
        <f>VLOOKUP(AA157,#REF!,2,0)</f>
        <v>#REF!</v>
      </c>
      <c r="AC157" s="2" t="s">
        <v>996</v>
      </c>
      <c r="AD157" s="1"/>
      <c r="AE157" s="1"/>
      <c r="AF157" s="1"/>
      <c r="AG157" s="1"/>
      <c r="AH157" s="1">
        <v>1</v>
      </c>
      <c r="AI157" s="1"/>
      <c r="AJ157" s="1"/>
      <c r="AK157" s="1"/>
      <c r="AL157" s="1"/>
      <c r="AM157" s="1"/>
    </row>
    <row r="158" spans="1:39" x14ac:dyDescent="0.25">
      <c r="A158" s="2" t="s">
        <v>291</v>
      </c>
      <c r="B158" s="1" t="s">
        <v>513</v>
      </c>
      <c r="C158" s="1" t="s">
        <v>514</v>
      </c>
      <c r="D158" s="1" t="s">
        <v>31</v>
      </c>
      <c r="E158" s="1" t="s">
        <v>515</v>
      </c>
      <c r="F158" s="1" t="s">
        <v>159</v>
      </c>
      <c r="G158" s="1" t="s">
        <v>32</v>
      </c>
      <c r="H158" s="1" t="s">
        <v>51</v>
      </c>
      <c r="I158" s="1" t="s">
        <v>156</v>
      </c>
      <c r="J158" s="1" t="s">
        <v>160</v>
      </c>
      <c r="K158" s="1" t="s">
        <v>757</v>
      </c>
      <c r="L158" s="1">
        <v>25</v>
      </c>
      <c r="M158" s="1">
        <v>26</v>
      </c>
      <c r="N158" s="1">
        <v>26</v>
      </c>
      <c r="O158" s="6">
        <v>2015</v>
      </c>
      <c r="P158" s="1" t="s">
        <v>777</v>
      </c>
      <c r="Q158" s="2" t="s">
        <v>532</v>
      </c>
      <c r="R158" s="8">
        <v>57.821917808219176</v>
      </c>
      <c r="S158" s="1">
        <v>3</v>
      </c>
      <c r="T158" s="6" t="s">
        <v>533</v>
      </c>
      <c r="U158" s="1">
        <v>2015</v>
      </c>
      <c r="V158" s="47">
        <v>21197</v>
      </c>
      <c r="W158" s="2" t="s">
        <v>534</v>
      </c>
      <c r="X158" s="2" t="s">
        <v>541</v>
      </c>
      <c r="Y158" s="2" t="s">
        <v>536</v>
      </c>
      <c r="Z158" s="2" t="s">
        <v>552</v>
      </c>
      <c r="AA158" s="1" t="s">
        <v>998</v>
      </c>
      <c r="AB158" s="1" t="e">
        <f>VLOOKUP(AA158,#REF!,2,0)</f>
        <v>#REF!</v>
      </c>
      <c r="AC158" s="24" t="s">
        <v>997</v>
      </c>
      <c r="AD158" s="1"/>
      <c r="AE158" s="1"/>
      <c r="AF158" s="1"/>
      <c r="AG158" s="1"/>
      <c r="AH158" s="1">
        <v>1</v>
      </c>
      <c r="AI158" s="1"/>
      <c r="AJ158" s="1"/>
      <c r="AK158" s="1"/>
      <c r="AL158" s="1"/>
      <c r="AM158" s="1"/>
    </row>
    <row r="159" spans="1:39" x14ac:dyDescent="0.25">
      <c r="A159" s="2" t="s">
        <v>291</v>
      </c>
      <c r="B159" s="1" t="s">
        <v>516</v>
      </c>
      <c r="C159" s="1" t="s">
        <v>517</v>
      </c>
      <c r="D159" s="1" t="s">
        <v>31</v>
      </c>
      <c r="E159" s="1" t="s">
        <v>383</v>
      </c>
      <c r="F159" s="1" t="s">
        <v>159</v>
      </c>
      <c r="G159" s="1" t="s">
        <v>45</v>
      </c>
      <c r="H159" s="1" t="s">
        <v>51</v>
      </c>
      <c r="I159" s="1" t="s">
        <v>190</v>
      </c>
      <c r="J159" s="1" t="s">
        <v>160</v>
      </c>
      <c r="K159" s="1" t="s">
        <v>758</v>
      </c>
      <c r="L159" s="1">
        <v>22</v>
      </c>
      <c r="M159" s="1">
        <v>23</v>
      </c>
      <c r="N159" s="1">
        <v>23</v>
      </c>
      <c r="O159" s="6">
        <v>2015</v>
      </c>
      <c r="P159" s="1" t="s">
        <v>777</v>
      </c>
      <c r="Q159" s="2" t="s">
        <v>532</v>
      </c>
      <c r="R159" s="8">
        <v>69.958904109589042</v>
      </c>
      <c r="S159" s="1">
        <v>4</v>
      </c>
      <c r="T159" s="6" t="s">
        <v>533</v>
      </c>
      <c r="U159" s="1">
        <v>2015</v>
      </c>
      <c r="V159" s="46" t="s">
        <v>758</v>
      </c>
      <c r="W159" s="2" t="s">
        <v>534</v>
      </c>
      <c r="X159" s="2" t="s">
        <v>535</v>
      </c>
      <c r="Y159" s="2" t="s">
        <v>536</v>
      </c>
      <c r="Z159" s="2" t="s">
        <v>583</v>
      </c>
      <c r="AA159" s="2" t="s">
        <v>774</v>
      </c>
      <c r="AB159" s="1" t="e">
        <f>VLOOKUP(AA159,#REF!,2,0)</f>
        <v>#REF!</v>
      </c>
      <c r="AC159" s="1" t="s">
        <v>999</v>
      </c>
      <c r="AD159" s="1"/>
      <c r="AE159" s="1"/>
      <c r="AF159" s="1"/>
      <c r="AG159" s="1"/>
      <c r="AH159" s="1">
        <v>1</v>
      </c>
      <c r="AI159" s="1"/>
      <c r="AJ159" s="1"/>
      <c r="AK159" s="1"/>
      <c r="AL159" s="1"/>
      <c r="AM159" s="1"/>
    </row>
    <row r="160" spans="1:39" x14ac:dyDescent="0.25">
      <c r="A160" s="2" t="s">
        <v>291</v>
      </c>
      <c r="B160" s="1" t="s">
        <v>518</v>
      </c>
      <c r="C160" s="1" t="s">
        <v>519</v>
      </c>
      <c r="D160" s="1" t="s">
        <v>31</v>
      </c>
      <c r="E160" s="1" t="s">
        <v>313</v>
      </c>
      <c r="F160" s="1" t="s">
        <v>159</v>
      </c>
      <c r="G160" s="1" t="s">
        <v>36</v>
      </c>
      <c r="H160" s="1" t="s">
        <v>51</v>
      </c>
      <c r="I160" s="1" t="s">
        <v>190</v>
      </c>
      <c r="J160" s="1" t="s">
        <v>160</v>
      </c>
      <c r="K160" s="1" t="s">
        <v>759</v>
      </c>
      <c r="L160" s="1">
        <v>21</v>
      </c>
      <c r="M160" s="1">
        <v>22</v>
      </c>
      <c r="N160" s="1">
        <v>22</v>
      </c>
      <c r="O160" s="6">
        <v>2015</v>
      </c>
      <c r="P160" s="1" t="s">
        <v>777</v>
      </c>
      <c r="Q160" s="2" t="s">
        <v>532</v>
      </c>
      <c r="R160" s="8">
        <v>70.287671232876718</v>
      </c>
      <c r="S160" s="1">
        <v>4</v>
      </c>
      <c r="T160" s="6" t="s">
        <v>533</v>
      </c>
      <c r="U160" s="1">
        <v>2015</v>
      </c>
      <c r="V160" s="46" t="s">
        <v>759</v>
      </c>
      <c r="W160" s="2" t="s">
        <v>547</v>
      </c>
      <c r="X160" s="2" t="s">
        <v>541</v>
      </c>
      <c r="Y160" s="2" t="s">
        <v>558</v>
      </c>
      <c r="Z160" s="2" t="s">
        <v>558</v>
      </c>
      <c r="AA160" s="2" t="s">
        <v>566</v>
      </c>
      <c r="AB160" s="1" t="e">
        <f>VLOOKUP(AA160,#REF!,2,0)</f>
        <v>#REF!</v>
      </c>
      <c r="AC160" s="2" t="s">
        <v>1000</v>
      </c>
      <c r="AD160" s="1"/>
      <c r="AE160" s="1"/>
      <c r="AF160" s="1"/>
      <c r="AG160" s="1"/>
      <c r="AH160" s="1">
        <v>1</v>
      </c>
      <c r="AI160" s="1"/>
      <c r="AJ160" s="1"/>
      <c r="AK160" s="1"/>
      <c r="AL160" s="1"/>
      <c r="AM160" s="1"/>
    </row>
    <row r="161" spans="1:39" x14ac:dyDescent="0.25">
      <c r="A161" s="2" t="s">
        <v>291</v>
      </c>
      <c r="B161" s="1" t="s">
        <v>520</v>
      </c>
      <c r="C161" s="1" t="s">
        <v>521</v>
      </c>
      <c r="D161" s="1" t="s">
        <v>31</v>
      </c>
      <c r="E161" s="1" t="s">
        <v>512</v>
      </c>
      <c r="F161" s="1" t="s">
        <v>159</v>
      </c>
      <c r="G161" s="1" t="s">
        <v>36</v>
      </c>
      <c r="H161" s="1" t="s">
        <v>51</v>
      </c>
      <c r="I161" s="1" t="s">
        <v>52</v>
      </c>
      <c r="J161" s="1" t="s">
        <v>160</v>
      </c>
      <c r="K161" s="1" t="s">
        <v>760</v>
      </c>
      <c r="L161" s="1">
        <v>3</v>
      </c>
      <c r="M161" s="1">
        <v>4</v>
      </c>
      <c r="N161" s="1">
        <v>4</v>
      </c>
      <c r="O161" s="6">
        <v>2015</v>
      </c>
      <c r="P161" s="1" t="s">
        <v>777</v>
      </c>
      <c r="Q161" s="2" t="s">
        <v>532</v>
      </c>
      <c r="R161" s="8">
        <v>68.813698630136983</v>
      </c>
      <c r="S161" s="1">
        <v>4</v>
      </c>
      <c r="T161" s="6" t="s">
        <v>533</v>
      </c>
      <c r="U161" s="1">
        <v>2015</v>
      </c>
      <c r="V161" s="46" t="s">
        <v>760</v>
      </c>
      <c r="W161" s="2" t="s">
        <v>547</v>
      </c>
      <c r="X161" s="2" t="s">
        <v>541</v>
      </c>
      <c r="Y161" s="2" t="s">
        <v>536</v>
      </c>
      <c r="Z161" s="2" t="s">
        <v>558</v>
      </c>
      <c r="AA161" s="1" t="s">
        <v>1002</v>
      </c>
      <c r="AB161" s="1" t="e">
        <f>VLOOKUP(AA161,#REF!,2,0)</f>
        <v>#REF!</v>
      </c>
      <c r="AC161" s="2" t="s">
        <v>1001</v>
      </c>
      <c r="AD161" s="1"/>
      <c r="AE161" s="1"/>
      <c r="AF161" s="1"/>
      <c r="AG161" s="1"/>
      <c r="AH161" s="1">
        <v>1</v>
      </c>
      <c r="AI161" s="1"/>
      <c r="AJ161" s="1"/>
      <c r="AK161" s="1"/>
      <c r="AL161" s="1"/>
      <c r="AM161" s="1"/>
    </row>
    <row r="162" spans="1:39" x14ac:dyDescent="0.25">
      <c r="A162" s="2" t="s">
        <v>291</v>
      </c>
      <c r="B162" s="1" t="s">
        <v>522</v>
      </c>
      <c r="C162" s="1" t="s">
        <v>523</v>
      </c>
      <c r="D162" s="1" t="s">
        <v>31</v>
      </c>
      <c r="E162" s="1" t="s">
        <v>524</v>
      </c>
      <c r="F162" s="1" t="s">
        <v>159</v>
      </c>
      <c r="G162" s="1" t="s">
        <v>32</v>
      </c>
      <c r="H162" s="1" t="s">
        <v>51</v>
      </c>
      <c r="I162" s="1" t="s">
        <v>190</v>
      </c>
      <c r="J162" s="1" t="s">
        <v>160</v>
      </c>
      <c r="K162" s="1" t="s">
        <v>761</v>
      </c>
      <c r="L162" s="1">
        <v>13</v>
      </c>
      <c r="M162" s="1">
        <v>14</v>
      </c>
      <c r="N162" s="1">
        <v>14</v>
      </c>
      <c r="O162" s="6">
        <v>2015</v>
      </c>
      <c r="P162" s="1" t="s">
        <v>777</v>
      </c>
      <c r="Q162" s="2" t="s">
        <v>532</v>
      </c>
      <c r="R162" s="8">
        <v>28.723287671232878</v>
      </c>
      <c r="S162" s="1">
        <v>2</v>
      </c>
      <c r="T162" s="6" t="s">
        <v>533</v>
      </c>
      <c r="U162" s="1">
        <v>2015</v>
      </c>
      <c r="V162" s="46" t="s">
        <v>761</v>
      </c>
      <c r="W162" s="2" t="s">
        <v>534</v>
      </c>
      <c r="X162" s="2" t="s">
        <v>541</v>
      </c>
      <c r="Y162" s="2" t="s">
        <v>542</v>
      </c>
      <c r="Z162" s="2" t="s">
        <v>546</v>
      </c>
      <c r="AA162" s="1" t="s">
        <v>1004</v>
      </c>
      <c r="AB162" s="1" t="e">
        <f>VLOOKUP(AA162,#REF!,2,0)</f>
        <v>#REF!</v>
      </c>
      <c r="AC162" s="2" t="s">
        <v>1006</v>
      </c>
      <c r="AD162" s="1"/>
      <c r="AE162" s="1"/>
      <c r="AF162" s="1"/>
      <c r="AG162" s="1"/>
      <c r="AH162" s="1">
        <v>1</v>
      </c>
      <c r="AI162" s="1"/>
      <c r="AJ162" s="1"/>
      <c r="AK162" s="1"/>
      <c r="AL162" s="1"/>
      <c r="AM162" s="1"/>
    </row>
    <row r="163" spans="1:39" x14ac:dyDescent="0.25">
      <c r="A163" s="2" t="s">
        <v>291</v>
      </c>
      <c r="B163" s="1" t="s">
        <v>525</v>
      </c>
      <c r="C163" s="1" t="s">
        <v>526</v>
      </c>
      <c r="D163" s="1" t="s">
        <v>31</v>
      </c>
      <c r="E163" s="1" t="s">
        <v>527</v>
      </c>
      <c r="F163" s="1" t="s">
        <v>159</v>
      </c>
      <c r="G163" s="1" t="s">
        <v>45</v>
      </c>
      <c r="H163" s="1" t="s">
        <v>51</v>
      </c>
      <c r="I163" s="1" t="s">
        <v>156</v>
      </c>
      <c r="J163" s="1" t="s">
        <v>160</v>
      </c>
      <c r="K163" s="1" t="s">
        <v>762</v>
      </c>
      <c r="L163" s="1">
        <v>11</v>
      </c>
      <c r="M163" s="1">
        <v>12</v>
      </c>
      <c r="N163" s="1">
        <v>12</v>
      </c>
      <c r="O163" s="6">
        <v>2015</v>
      </c>
      <c r="P163" s="1" t="s">
        <v>777</v>
      </c>
      <c r="Q163" s="2" t="s">
        <v>532</v>
      </c>
      <c r="R163" s="8">
        <v>58.339726027397262</v>
      </c>
      <c r="S163" s="1">
        <v>3</v>
      </c>
      <c r="T163" s="6" t="s">
        <v>533</v>
      </c>
      <c r="U163" s="1">
        <v>2015</v>
      </c>
      <c r="V163" s="47">
        <v>21022</v>
      </c>
      <c r="W163" s="2" t="s">
        <v>534</v>
      </c>
      <c r="X163" s="2" t="s">
        <v>535</v>
      </c>
      <c r="Y163" s="2" t="s">
        <v>542</v>
      </c>
      <c r="Z163" s="2" t="s">
        <v>559</v>
      </c>
      <c r="AA163" s="2" t="s">
        <v>553</v>
      </c>
      <c r="AB163" s="1" t="e">
        <f>VLOOKUP(AA163,#REF!,2,0)</f>
        <v>#REF!</v>
      </c>
      <c r="AC163" s="2" t="s">
        <v>1005</v>
      </c>
      <c r="AD163" s="1"/>
      <c r="AE163" s="1"/>
      <c r="AF163" s="1"/>
      <c r="AG163" s="1"/>
      <c r="AH163" s="1">
        <v>1</v>
      </c>
      <c r="AI163" s="1"/>
      <c r="AJ163" s="1"/>
      <c r="AK163" s="1"/>
      <c r="AL163" s="1"/>
      <c r="AM163" s="1"/>
    </row>
    <row r="164" spans="1:39" x14ac:dyDescent="0.25">
      <c r="A164" s="2" t="s">
        <v>291</v>
      </c>
      <c r="B164" s="1" t="s">
        <v>528</v>
      </c>
      <c r="C164" s="1" t="s">
        <v>529</v>
      </c>
      <c r="D164" s="1" t="s">
        <v>35</v>
      </c>
      <c r="E164" s="1" t="s">
        <v>421</v>
      </c>
      <c r="F164" s="1" t="s">
        <v>159</v>
      </c>
      <c r="G164" s="1" t="s">
        <v>32</v>
      </c>
      <c r="H164" s="1" t="s">
        <v>51</v>
      </c>
      <c r="I164" s="1" t="s">
        <v>190</v>
      </c>
      <c r="J164" s="1" t="s">
        <v>160</v>
      </c>
      <c r="K164" s="1" t="s">
        <v>763</v>
      </c>
      <c r="L164" s="1">
        <v>1</v>
      </c>
      <c r="M164" s="1">
        <v>2</v>
      </c>
      <c r="N164" s="1">
        <v>2</v>
      </c>
      <c r="O164" s="6">
        <v>2015</v>
      </c>
      <c r="P164" s="1" t="s">
        <v>777</v>
      </c>
      <c r="Q164" s="2" t="s">
        <v>532</v>
      </c>
      <c r="R164" s="8">
        <v>60.213698630136989</v>
      </c>
      <c r="S164" s="1">
        <v>4</v>
      </c>
      <c r="T164" s="6" t="s">
        <v>555</v>
      </c>
      <c r="U164" s="1">
        <v>2015</v>
      </c>
      <c r="V164" s="46" t="s">
        <v>763</v>
      </c>
      <c r="W164" s="2" t="s">
        <v>547</v>
      </c>
      <c r="X164" s="2" t="s">
        <v>535</v>
      </c>
      <c r="Y164" s="2" t="s">
        <v>542</v>
      </c>
      <c r="Z164" s="2" t="s">
        <v>556</v>
      </c>
      <c r="AA164" s="18" t="s">
        <v>565</v>
      </c>
      <c r="AB164" s="1" t="e">
        <f>VLOOKUP(AA164,#REF!,2,0)</f>
        <v>#REF!</v>
      </c>
      <c r="AC164" s="1" t="s">
        <v>1007</v>
      </c>
      <c r="AD164" s="1"/>
      <c r="AE164" s="1"/>
      <c r="AF164" s="1"/>
      <c r="AG164" s="1"/>
      <c r="AH164" s="1">
        <v>1</v>
      </c>
      <c r="AI164" s="1"/>
      <c r="AJ164" s="1"/>
      <c r="AK164" s="1"/>
      <c r="AL164" s="1"/>
      <c r="AM164" s="1"/>
    </row>
    <row r="165" spans="1:39" x14ac:dyDescent="0.25">
      <c r="A165" s="2" t="s">
        <v>291</v>
      </c>
      <c r="B165" s="1" t="s">
        <v>530</v>
      </c>
      <c r="C165" s="1" t="s">
        <v>531</v>
      </c>
      <c r="D165" s="1" t="s">
        <v>31</v>
      </c>
      <c r="E165" s="1" t="s">
        <v>421</v>
      </c>
      <c r="F165" s="1" t="s">
        <v>159</v>
      </c>
      <c r="G165" s="1" t="s">
        <v>36</v>
      </c>
      <c r="H165" s="1" t="s">
        <v>51</v>
      </c>
      <c r="I165" s="1" t="s">
        <v>190</v>
      </c>
      <c r="J165" s="1" t="s">
        <v>160</v>
      </c>
      <c r="K165" s="1" t="s">
        <v>764</v>
      </c>
      <c r="L165" s="1">
        <v>13</v>
      </c>
      <c r="M165" s="1">
        <v>14</v>
      </c>
      <c r="N165" s="1">
        <v>14</v>
      </c>
      <c r="O165" s="6">
        <v>2015</v>
      </c>
      <c r="P165" s="1" t="s">
        <v>777</v>
      </c>
      <c r="Q165" s="2" t="s">
        <v>532</v>
      </c>
      <c r="R165" s="8">
        <v>61.991780821917807</v>
      </c>
      <c r="S165" s="1">
        <v>4</v>
      </c>
      <c r="T165" s="6" t="s">
        <v>533</v>
      </c>
      <c r="U165" s="1">
        <v>2015</v>
      </c>
      <c r="V165" s="47">
        <v>19699</v>
      </c>
      <c r="W165" s="2" t="s">
        <v>547</v>
      </c>
      <c r="X165" s="2" t="s">
        <v>541</v>
      </c>
      <c r="Y165" s="2" t="s">
        <v>558</v>
      </c>
      <c r="Z165" s="2" t="s">
        <v>558</v>
      </c>
      <c r="AA165" s="1" t="s">
        <v>1008</v>
      </c>
      <c r="AB165" s="1" t="e">
        <f>VLOOKUP(AA165,#REF!,2,0)</f>
        <v>#REF!</v>
      </c>
      <c r="AC165" s="2" t="s">
        <v>1009</v>
      </c>
      <c r="AD165" s="1"/>
      <c r="AE165" s="1"/>
      <c r="AF165" s="1"/>
      <c r="AG165" s="1"/>
      <c r="AH165" s="1">
        <v>1</v>
      </c>
      <c r="AI165" s="1"/>
      <c r="AJ165" s="1"/>
      <c r="AK165" s="1"/>
      <c r="AL165" s="1"/>
      <c r="AM165" s="1"/>
    </row>
    <row r="166" spans="1:39" ht="20.5" x14ac:dyDescent="0.25">
      <c r="A166" s="2" t="s">
        <v>291</v>
      </c>
      <c r="B166" s="1" t="s">
        <v>795</v>
      </c>
      <c r="C166" s="1" t="s">
        <v>796</v>
      </c>
      <c r="D166" s="1" t="s">
        <v>31</v>
      </c>
      <c r="E166" s="1" t="s">
        <v>797</v>
      </c>
      <c r="F166" s="1" t="s">
        <v>159</v>
      </c>
      <c r="G166" s="1" t="s">
        <v>45</v>
      </c>
      <c r="H166" s="1" t="s">
        <v>51</v>
      </c>
      <c r="I166" s="1" t="s">
        <v>52</v>
      </c>
      <c r="J166" s="1" t="s">
        <v>160</v>
      </c>
      <c r="K166" s="1" t="s">
        <v>798</v>
      </c>
      <c r="L166" s="1">
        <v>4</v>
      </c>
      <c r="M166" s="1">
        <v>5</v>
      </c>
      <c r="N166" s="1">
        <v>5</v>
      </c>
      <c r="O166" s="6">
        <v>2015</v>
      </c>
      <c r="P166" s="2" t="s">
        <v>777</v>
      </c>
      <c r="Q166" s="2" t="s">
        <v>532</v>
      </c>
      <c r="R166" s="22">
        <v>33.610958904109587</v>
      </c>
      <c r="S166" s="20">
        <v>6</v>
      </c>
      <c r="T166" s="23" t="s">
        <v>533</v>
      </c>
      <c r="U166" s="20">
        <v>2015</v>
      </c>
      <c r="V166" s="46" t="s">
        <v>798</v>
      </c>
      <c r="W166" s="2" t="s">
        <v>547</v>
      </c>
      <c r="X166" s="2" t="s">
        <v>535</v>
      </c>
      <c r="Y166" s="2" t="s">
        <v>548</v>
      </c>
      <c r="Z166" s="2" t="s">
        <v>559</v>
      </c>
      <c r="AA166" s="20" t="s">
        <v>1011</v>
      </c>
      <c r="AB166" s="1" t="e">
        <f>VLOOKUP(AA166,#REF!,2,0)</f>
        <v>#REF!</v>
      </c>
      <c r="AC166" s="5" t="s">
        <v>1010</v>
      </c>
      <c r="AH166" s="1">
        <v>1</v>
      </c>
    </row>
    <row r="167" spans="1:39" x14ac:dyDescent="0.25">
      <c r="A167" s="2" t="s">
        <v>291</v>
      </c>
      <c r="B167" s="1" t="s">
        <v>799</v>
      </c>
      <c r="C167" s="1" t="s">
        <v>800</v>
      </c>
      <c r="D167" s="1" t="s">
        <v>31</v>
      </c>
      <c r="E167" s="1" t="s">
        <v>793</v>
      </c>
      <c r="F167" s="1" t="s">
        <v>159</v>
      </c>
      <c r="G167" s="1" t="s">
        <v>32</v>
      </c>
      <c r="H167" s="1" t="s">
        <v>51</v>
      </c>
      <c r="I167" s="1" t="s">
        <v>52</v>
      </c>
      <c r="J167" s="1" t="s">
        <v>160</v>
      </c>
      <c r="K167" s="1" t="s">
        <v>801</v>
      </c>
      <c r="L167" s="1">
        <v>5</v>
      </c>
      <c r="M167" s="1">
        <v>6</v>
      </c>
      <c r="N167" s="1">
        <v>6</v>
      </c>
      <c r="O167" s="6">
        <v>2015</v>
      </c>
      <c r="P167" s="1" t="s">
        <v>777</v>
      </c>
      <c r="Q167" s="2" t="s">
        <v>532</v>
      </c>
      <c r="R167" s="22">
        <v>86.939726027397256</v>
      </c>
      <c r="S167" s="20">
        <v>7</v>
      </c>
      <c r="T167" s="23" t="s">
        <v>533</v>
      </c>
      <c r="U167" s="20">
        <v>2015</v>
      </c>
      <c r="V167" s="47">
        <v>10601</v>
      </c>
      <c r="W167" s="2" t="s">
        <v>547</v>
      </c>
      <c r="X167" s="2" t="s">
        <v>535</v>
      </c>
      <c r="Y167" s="2" t="s">
        <v>558</v>
      </c>
      <c r="Z167" s="2" t="s">
        <v>543</v>
      </c>
      <c r="AA167" s="1" t="s">
        <v>830</v>
      </c>
      <c r="AB167" s="1" t="e">
        <f>VLOOKUP(AA167,#REF!,2,0)</f>
        <v>#REF!</v>
      </c>
      <c r="AC167" s="20" t="s">
        <v>1012</v>
      </c>
      <c r="AH167" s="1">
        <v>1</v>
      </c>
    </row>
    <row r="168" spans="1:39" x14ac:dyDescent="0.25">
      <c r="A168" s="2" t="s">
        <v>291</v>
      </c>
      <c r="B168" s="1" t="s">
        <v>802</v>
      </c>
      <c r="C168" s="1" t="s">
        <v>803</v>
      </c>
      <c r="D168" s="1" t="s">
        <v>35</v>
      </c>
      <c r="E168" s="1" t="s">
        <v>794</v>
      </c>
      <c r="F168" s="1" t="s">
        <v>159</v>
      </c>
      <c r="G168" s="1" t="s">
        <v>32</v>
      </c>
      <c r="H168" s="1" t="s">
        <v>51</v>
      </c>
      <c r="I168" s="1" t="s">
        <v>52</v>
      </c>
      <c r="J168" s="1" t="s">
        <v>160</v>
      </c>
      <c r="K168" s="1" t="s">
        <v>804</v>
      </c>
      <c r="L168" s="1">
        <v>1</v>
      </c>
      <c r="M168" s="1">
        <v>2</v>
      </c>
      <c r="N168" s="1">
        <v>2</v>
      </c>
      <c r="O168" s="6">
        <v>2015</v>
      </c>
      <c r="P168" s="2" t="s">
        <v>777</v>
      </c>
      <c r="Q168" s="2" t="s">
        <v>532</v>
      </c>
      <c r="R168" s="22">
        <v>73.290410958904104</v>
      </c>
      <c r="S168" s="20">
        <v>8</v>
      </c>
      <c r="T168" s="23" t="s">
        <v>555</v>
      </c>
      <c r="U168" s="20">
        <v>2015</v>
      </c>
      <c r="V168" s="46" t="s">
        <v>804</v>
      </c>
      <c r="W168" s="2" t="s">
        <v>534</v>
      </c>
      <c r="X168" s="2" t="s">
        <v>541</v>
      </c>
      <c r="Y168" s="2" t="s">
        <v>548</v>
      </c>
      <c r="Z168" s="2" t="s">
        <v>546</v>
      </c>
      <c r="AA168" s="1" t="s">
        <v>544</v>
      </c>
      <c r="AB168" s="1" t="e">
        <f>VLOOKUP(AA168,#REF!,2,0)</f>
        <v>#REF!</v>
      </c>
      <c r="AC168" s="20" t="s">
        <v>1013</v>
      </c>
      <c r="AH168" s="1">
        <v>1</v>
      </c>
    </row>
    <row r="169" spans="1:39" x14ac:dyDescent="0.25">
      <c r="A169" s="2" t="s">
        <v>291</v>
      </c>
      <c r="B169" s="1" t="s">
        <v>918</v>
      </c>
      <c r="C169" s="1" t="s">
        <v>919</v>
      </c>
      <c r="D169" s="1" t="s">
        <v>35</v>
      </c>
      <c r="E169" s="1" t="s">
        <v>917</v>
      </c>
      <c r="F169" s="1" t="s">
        <v>159</v>
      </c>
      <c r="G169" s="1" t="s">
        <v>45</v>
      </c>
      <c r="H169" s="1" t="s">
        <v>51</v>
      </c>
      <c r="I169" s="1" t="s">
        <v>52</v>
      </c>
      <c r="J169" s="1" t="s">
        <v>160</v>
      </c>
      <c r="K169" s="1" t="s">
        <v>920</v>
      </c>
      <c r="L169" s="1">
        <v>2</v>
      </c>
      <c r="M169" s="1">
        <v>3</v>
      </c>
      <c r="N169" s="1">
        <v>3</v>
      </c>
      <c r="O169" s="6" t="e">
        <f t="shared" ref="O169:O180" si="0">YEAR(E169)</f>
        <v>#VALUE!</v>
      </c>
      <c r="P169" s="1" t="str">
        <f>IF(ISERROR(VLOOKUP(B169,#REF!,22,0)),"Erstrehapatient 2015",VLOOKUP(B169,#REF!,22,0))</f>
        <v>Erstrehapatient 2015</v>
      </c>
      <c r="Q169" s="2" t="s">
        <v>532</v>
      </c>
      <c r="R169" s="8" t="e">
        <f t="shared" ref="R169:R180" si="1">(E169-K169)/365</f>
        <v>#VALUE!</v>
      </c>
      <c r="S169" s="1">
        <v>8</v>
      </c>
      <c r="T169" s="6" t="str">
        <f t="shared" ref="T169:T180" si="2">MID(D169,5,1)</f>
        <v>w</v>
      </c>
      <c r="U169" s="1" t="e">
        <f t="shared" ref="U169:U180" si="3">O169</f>
        <v>#VALUE!</v>
      </c>
      <c r="V169" s="46" t="s">
        <v>920</v>
      </c>
      <c r="W169" s="2" t="s">
        <v>547</v>
      </c>
      <c r="X169" s="2" t="s">
        <v>535</v>
      </c>
      <c r="Y169" s="2" t="s">
        <v>542</v>
      </c>
      <c r="Z169" s="2" t="s">
        <v>568</v>
      </c>
      <c r="AA169" s="20" t="s">
        <v>610</v>
      </c>
      <c r="AB169" s="1" t="e">
        <f>VLOOKUP(AA169,#REF!,2,0)</f>
        <v>#REF!</v>
      </c>
      <c r="AC169" s="20" t="s">
        <v>1014</v>
      </c>
      <c r="AH169" s="1">
        <v>1</v>
      </c>
    </row>
    <row r="170" spans="1:39" ht="20.5" x14ac:dyDescent="0.25">
      <c r="A170" s="2" t="s">
        <v>291</v>
      </c>
      <c r="B170" s="1" t="s">
        <v>1027</v>
      </c>
      <c r="C170" s="1" t="s">
        <v>1028</v>
      </c>
      <c r="D170" s="1" t="s">
        <v>35</v>
      </c>
      <c r="E170" s="1" t="s">
        <v>1029</v>
      </c>
      <c r="F170" s="1" t="s">
        <v>159</v>
      </c>
      <c r="G170" s="1" t="s">
        <v>45</v>
      </c>
      <c r="H170" s="1" t="s">
        <v>51</v>
      </c>
      <c r="I170" s="1" t="s">
        <v>52</v>
      </c>
      <c r="J170" s="1" t="s">
        <v>160</v>
      </c>
      <c r="K170" s="1" t="s">
        <v>1030</v>
      </c>
      <c r="L170" s="1">
        <v>0</v>
      </c>
      <c r="M170" s="1">
        <v>1</v>
      </c>
      <c r="N170" s="1">
        <v>1</v>
      </c>
      <c r="O170" s="6" t="e">
        <f t="shared" si="0"/>
        <v>#VALUE!</v>
      </c>
      <c r="P170" s="1" t="str">
        <f>IF(ISERROR(VLOOKUP(B170,#REF!,22,0)),"Erstrehapatient 2015",VLOOKUP(B170,#REF!,22,0))</f>
        <v>Erstrehapatient 2015</v>
      </c>
      <c r="Q170" s="2" t="s">
        <v>532</v>
      </c>
      <c r="R170" s="8" t="e">
        <f t="shared" si="1"/>
        <v>#VALUE!</v>
      </c>
      <c r="S170" s="1">
        <v>9</v>
      </c>
      <c r="T170" s="6" t="str">
        <f t="shared" si="2"/>
        <v>w</v>
      </c>
      <c r="U170" s="1" t="e">
        <f t="shared" si="3"/>
        <v>#VALUE!</v>
      </c>
      <c r="V170" s="46" t="s">
        <v>1030</v>
      </c>
      <c r="W170" s="2" t="s">
        <v>547</v>
      </c>
      <c r="X170" s="2" t="s">
        <v>535</v>
      </c>
      <c r="Y170" s="2" t="s">
        <v>560</v>
      </c>
      <c r="Z170" s="2" t="s">
        <v>1026</v>
      </c>
      <c r="AA170" s="20" t="s">
        <v>1032</v>
      </c>
      <c r="AB170" s="1" t="e">
        <f>VLOOKUP(AA170,#REF!,2,0)</f>
        <v>#REF!</v>
      </c>
      <c r="AC170" s="5" t="s">
        <v>1031</v>
      </c>
      <c r="AH170" s="1">
        <v>1</v>
      </c>
    </row>
    <row r="171" spans="1:39" x14ac:dyDescent="0.25">
      <c r="A171" s="2" t="s">
        <v>291</v>
      </c>
      <c r="B171" s="1" t="s">
        <v>1033</v>
      </c>
      <c r="C171" s="1" t="s">
        <v>1034</v>
      </c>
      <c r="D171" s="1" t="s">
        <v>31</v>
      </c>
      <c r="E171" s="25">
        <v>42356</v>
      </c>
      <c r="F171" s="25">
        <v>42360</v>
      </c>
      <c r="G171" s="1" t="s">
        <v>36</v>
      </c>
      <c r="H171" s="1" t="s">
        <v>51</v>
      </c>
      <c r="I171" s="1" t="s">
        <v>52</v>
      </c>
      <c r="J171" s="1" t="s">
        <v>160</v>
      </c>
      <c r="K171" s="1" t="s">
        <v>1035</v>
      </c>
      <c r="L171" s="1">
        <v>0</v>
      </c>
      <c r="M171" s="1">
        <v>1</v>
      </c>
      <c r="N171" s="1">
        <v>1</v>
      </c>
      <c r="O171" s="6">
        <f t="shared" si="0"/>
        <v>2015</v>
      </c>
      <c r="P171" s="1" t="str">
        <f>IF(ISERROR(VLOOKUP(B171,#REF!,22,0)),"Erstrehapatient 2015",VLOOKUP(B171,#REF!,22,0))</f>
        <v>Erstrehapatient 2015</v>
      </c>
      <c r="Q171" s="2" t="s">
        <v>532</v>
      </c>
      <c r="R171" s="8" t="e">
        <f t="shared" si="1"/>
        <v>#VALUE!</v>
      </c>
      <c r="S171" s="1"/>
      <c r="T171" s="6" t="str">
        <f t="shared" si="2"/>
        <v>m</v>
      </c>
      <c r="U171" s="1">
        <f t="shared" si="3"/>
        <v>2015</v>
      </c>
      <c r="V171" s="46" t="s">
        <v>1035</v>
      </c>
      <c r="W171" s="2" t="s">
        <v>534</v>
      </c>
      <c r="X171" s="2" t="s">
        <v>541</v>
      </c>
      <c r="Y171" s="2" t="s">
        <v>558</v>
      </c>
      <c r="Z171" s="2" t="s">
        <v>558</v>
      </c>
      <c r="AA171" s="20" t="s">
        <v>770</v>
      </c>
      <c r="AB171" s="1" t="e">
        <f>VLOOKUP(AA171,#REF!,2,0)</f>
        <v>#REF!</v>
      </c>
      <c r="AC171" s="20" t="s">
        <v>1036</v>
      </c>
      <c r="AH171" s="1">
        <v>1</v>
      </c>
    </row>
    <row r="172" spans="1:39" x14ac:dyDescent="0.25">
      <c r="A172" s="2" t="s">
        <v>291</v>
      </c>
      <c r="B172" s="1" t="s">
        <v>1040</v>
      </c>
      <c r="C172" s="1" t="s">
        <v>1041</v>
      </c>
      <c r="D172" s="1" t="s">
        <v>31</v>
      </c>
      <c r="E172" s="1" t="s">
        <v>1037</v>
      </c>
      <c r="F172" s="1" t="s">
        <v>1038</v>
      </c>
      <c r="G172" s="1" t="s">
        <v>36</v>
      </c>
      <c r="H172" s="1" t="s">
        <v>51</v>
      </c>
      <c r="I172" s="1" t="s">
        <v>190</v>
      </c>
      <c r="J172" s="1" t="s">
        <v>53</v>
      </c>
      <c r="K172" s="1" t="s">
        <v>1042</v>
      </c>
      <c r="L172" s="1">
        <v>10</v>
      </c>
      <c r="M172" s="1">
        <v>10</v>
      </c>
      <c r="N172" s="1">
        <v>10</v>
      </c>
      <c r="O172" s="6" t="e">
        <f t="shared" si="0"/>
        <v>#VALUE!</v>
      </c>
      <c r="P172" s="1" t="str">
        <f>IF(ISERROR(VLOOKUP(B172,#REF!,22,0)),"Erstrehapatient 2015",VLOOKUP(B172,#REF!,22,0))</f>
        <v>Erstrehapatient 2015</v>
      </c>
      <c r="Q172" s="2" t="s">
        <v>532</v>
      </c>
      <c r="R172" s="8" t="e">
        <f t="shared" si="1"/>
        <v>#VALUE!</v>
      </c>
      <c r="S172" s="1">
        <v>9</v>
      </c>
      <c r="T172" s="6" t="str">
        <f t="shared" si="2"/>
        <v>m</v>
      </c>
      <c r="U172" s="1" t="e">
        <f t="shared" si="3"/>
        <v>#VALUE!</v>
      </c>
      <c r="V172" s="46" t="s">
        <v>1042</v>
      </c>
      <c r="W172" s="2" t="s">
        <v>547</v>
      </c>
      <c r="X172" s="2" t="s">
        <v>541</v>
      </c>
      <c r="Y172" s="2" t="s">
        <v>558</v>
      </c>
      <c r="Z172" s="2" t="s">
        <v>558</v>
      </c>
      <c r="AA172" s="20" t="s">
        <v>566</v>
      </c>
      <c r="AB172" s="1" t="e">
        <f>VLOOKUP(AA172,#REF!,2,0)</f>
        <v>#REF!</v>
      </c>
      <c r="AC172" s="44" t="s">
        <v>1073</v>
      </c>
      <c r="AH172" s="1">
        <v>1</v>
      </c>
    </row>
    <row r="173" spans="1:39" x14ac:dyDescent="0.25">
      <c r="A173" s="2" t="s">
        <v>291</v>
      </c>
      <c r="B173" s="1" t="s">
        <v>1043</v>
      </c>
      <c r="C173" s="1" t="s">
        <v>1044</v>
      </c>
      <c r="D173" s="1" t="s">
        <v>31</v>
      </c>
      <c r="E173" s="1" t="s">
        <v>1039</v>
      </c>
      <c r="F173" s="1" t="s">
        <v>159</v>
      </c>
      <c r="G173" s="1" t="s">
        <v>45</v>
      </c>
      <c r="H173" s="1" t="s">
        <v>51</v>
      </c>
      <c r="I173" s="1" t="s">
        <v>190</v>
      </c>
      <c r="J173" s="1" t="s">
        <v>160</v>
      </c>
      <c r="K173" s="1" t="s">
        <v>1045</v>
      </c>
      <c r="L173" s="1">
        <v>14</v>
      </c>
      <c r="M173" s="1">
        <v>14</v>
      </c>
      <c r="N173" s="1">
        <v>14</v>
      </c>
      <c r="O173" s="6" t="e">
        <f t="shared" si="0"/>
        <v>#VALUE!</v>
      </c>
      <c r="P173" s="1" t="str">
        <f>IF(ISERROR(VLOOKUP(B173,#REF!,22,0)),"Erstrehapatient 2015",VLOOKUP(B173,#REF!,22,0))</f>
        <v>Erstrehapatient 2015</v>
      </c>
      <c r="Q173" s="2" t="s">
        <v>532</v>
      </c>
      <c r="R173" s="8" t="e">
        <f t="shared" si="1"/>
        <v>#VALUE!</v>
      </c>
      <c r="S173" s="1"/>
      <c r="T173" s="6" t="str">
        <f t="shared" si="2"/>
        <v>m</v>
      </c>
      <c r="U173" s="1" t="e">
        <f t="shared" si="3"/>
        <v>#VALUE!</v>
      </c>
      <c r="V173" s="46" t="s">
        <v>1045</v>
      </c>
      <c r="W173" s="2" t="s">
        <v>547</v>
      </c>
      <c r="X173" s="2" t="s">
        <v>535</v>
      </c>
      <c r="Y173" s="2" t="s">
        <v>560</v>
      </c>
      <c r="Z173" s="2" t="s">
        <v>568</v>
      </c>
      <c r="AA173" s="1" t="s">
        <v>1075</v>
      </c>
      <c r="AB173" s="1" t="e">
        <f>VLOOKUP(AA173,#REF!,2,0)</f>
        <v>#REF!</v>
      </c>
      <c r="AC173" s="20" t="s">
        <v>1074</v>
      </c>
      <c r="AH173" s="1">
        <v>1</v>
      </c>
    </row>
    <row r="174" spans="1:39" x14ac:dyDescent="0.25">
      <c r="A174" s="2" t="s">
        <v>291</v>
      </c>
      <c r="B174" s="1" t="s">
        <v>1046</v>
      </c>
      <c r="C174" s="1" t="s">
        <v>1047</v>
      </c>
      <c r="D174" s="1" t="s">
        <v>31</v>
      </c>
      <c r="E174" s="1" t="s">
        <v>1037</v>
      </c>
      <c r="F174" s="1" t="s">
        <v>159</v>
      </c>
      <c r="G174" s="1" t="s">
        <v>32</v>
      </c>
      <c r="H174" s="1" t="s">
        <v>51</v>
      </c>
      <c r="I174" s="1" t="s">
        <v>190</v>
      </c>
      <c r="J174" s="1" t="s">
        <v>160</v>
      </c>
      <c r="K174" s="1" t="s">
        <v>1048</v>
      </c>
      <c r="L174" s="1">
        <v>10</v>
      </c>
      <c r="M174" s="1">
        <v>10</v>
      </c>
      <c r="N174" s="1">
        <v>10</v>
      </c>
      <c r="O174" s="6" t="e">
        <f t="shared" si="0"/>
        <v>#VALUE!</v>
      </c>
      <c r="P174" s="1" t="str">
        <f>IF(ISERROR(VLOOKUP(B174,#REF!,22,0)),"Erstrehapatient 2015",VLOOKUP(B174,#REF!,22,0))</f>
        <v>Erstrehapatient 2015</v>
      </c>
      <c r="Q174" s="2" t="s">
        <v>532</v>
      </c>
      <c r="R174" s="8" t="e">
        <f t="shared" si="1"/>
        <v>#VALUE!</v>
      </c>
      <c r="S174" s="1"/>
      <c r="T174" s="6" t="str">
        <f t="shared" si="2"/>
        <v>m</v>
      </c>
      <c r="U174" s="1" t="e">
        <f t="shared" si="3"/>
        <v>#VALUE!</v>
      </c>
      <c r="V174" s="46" t="s">
        <v>1048</v>
      </c>
      <c r="W174" s="2" t="s">
        <v>534</v>
      </c>
      <c r="X174" s="2" t="s">
        <v>541</v>
      </c>
      <c r="Y174" s="2" t="s">
        <v>542</v>
      </c>
      <c r="Z174" s="2" t="s">
        <v>583</v>
      </c>
      <c r="AA174" s="2" t="s">
        <v>1077</v>
      </c>
      <c r="AB174" s="1" t="e">
        <f>VLOOKUP(AA174,#REF!,2,0)</f>
        <v>#REF!</v>
      </c>
      <c r="AC174" s="20" t="s">
        <v>1076</v>
      </c>
      <c r="AH174" s="1">
        <v>1</v>
      </c>
    </row>
    <row r="175" spans="1:39" x14ac:dyDescent="0.25">
      <c r="A175" s="2" t="s">
        <v>291</v>
      </c>
      <c r="B175" s="1" t="s">
        <v>1049</v>
      </c>
      <c r="C175" s="1" t="s">
        <v>1050</v>
      </c>
      <c r="D175" s="1" t="s">
        <v>35</v>
      </c>
      <c r="E175" s="1" t="s">
        <v>1051</v>
      </c>
      <c r="F175" s="1" t="s">
        <v>159</v>
      </c>
      <c r="G175" s="1" t="s">
        <v>45</v>
      </c>
      <c r="H175" s="1" t="s">
        <v>51</v>
      </c>
      <c r="I175" s="1" t="s">
        <v>190</v>
      </c>
      <c r="J175" s="1" t="s">
        <v>160</v>
      </c>
      <c r="K175" s="1" t="s">
        <v>1052</v>
      </c>
      <c r="L175" s="1">
        <v>9</v>
      </c>
      <c r="M175" s="1">
        <v>9</v>
      </c>
      <c r="N175" s="1">
        <v>9</v>
      </c>
      <c r="O175" s="6" t="e">
        <f t="shared" si="0"/>
        <v>#VALUE!</v>
      </c>
      <c r="P175" s="1" t="str">
        <f>IF(ISERROR(VLOOKUP(B175,#REF!,22,0)),"Erstrehapatient 2015",VLOOKUP(B175,#REF!,22,0))</f>
        <v>Erstrehapatient 2015</v>
      </c>
      <c r="Q175" s="2" t="s">
        <v>532</v>
      </c>
      <c r="R175" s="8" t="e">
        <f t="shared" si="1"/>
        <v>#VALUE!</v>
      </c>
      <c r="S175" s="1"/>
      <c r="T175" s="6" t="str">
        <f t="shared" si="2"/>
        <v>w</v>
      </c>
      <c r="U175" s="1" t="e">
        <f t="shared" si="3"/>
        <v>#VALUE!</v>
      </c>
      <c r="V175" s="46" t="s">
        <v>1052</v>
      </c>
      <c r="W175" s="2" t="s">
        <v>534</v>
      </c>
      <c r="X175" s="2" t="s">
        <v>535</v>
      </c>
      <c r="Y175" s="2" t="s">
        <v>536</v>
      </c>
      <c r="Z175" s="2" t="s">
        <v>537</v>
      </c>
      <c r="AA175" s="1" t="s">
        <v>1079</v>
      </c>
      <c r="AB175" s="1" t="e">
        <f>VLOOKUP(AA175,#REF!,2,0)</f>
        <v>#REF!</v>
      </c>
      <c r="AC175" s="20" t="s">
        <v>1078</v>
      </c>
      <c r="AH175" s="1">
        <v>1</v>
      </c>
    </row>
    <row r="176" spans="1:39" ht="30.5" x14ac:dyDescent="0.25">
      <c r="A176" s="2" t="s">
        <v>291</v>
      </c>
      <c r="B176" s="1" t="s">
        <v>1053</v>
      </c>
      <c r="C176" s="1" t="s">
        <v>1054</v>
      </c>
      <c r="D176" s="1" t="s">
        <v>35</v>
      </c>
      <c r="E176" s="1" t="s">
        <v>1051</v>
      </c>
      <c r="F176" s="1" t="s">
        <v>159</v>
      </c>
      <c r="G176" s="1" t="s">
        <v>45</v>
      </c>
      <c r="H176" s="1" t="s">
        <v>51</v>
      </c>
      <c r="I176" s="1" t="s">
        <v>190</v>
      </c>
      <c r="J176" s="1" t="s">
        <v>160</v>
      </c>
      <c r="K176" s="1" t="s">
        <v>1055</v>
      </c>
      <c r="L176" s="1">
        <v>9</v>
      </c>
      <c r="M176" s="1">
        <v>9</v>
      </c>
      <c r="N176" s="1">
        <v>9</v>
      </c>
      <c r="O176" s="6" t="e">
        <f t="shared" si="0"/>
        <v>#VALUE!</v>
      </c>
      <c r="P176" s="1" t="str">
        <f>IF(ISERROR(VLOOKUP(B176,#REF!,22,0)),"Erstrehapatient 2015",VLOOKUP(B176,#REF!,22,0))</f>
        <v>Erstrehapatient 2015</v>
      </c>
      <c r="Q176" s="2" t="s">
        <v>532</v>
      </c>
      <c r="R176" s="8" t="e">
        <f t="shared" si="1"/>
        <v>#VALUE!</v>
      </c>
      <c r="S176" s="1"/>
      <c r="T176" s="6" t="str">
        <f t="shared" si="2"/>
        <v>w</v>
      </c>
      <c r="U176" s="1" t="e">
        <f t="shared" si="3"/>
        <v>#VALUE!</v>
      </c>
      <c r="V176" s="46" t="s">
        <v>1055</v>
      </c>
      <c r="W176" s="2" t="s">
        <v>547</v>
      </c>
      <c r="X176" s="2" t="s">
        <v>535</v>
      </c>
      <c r="Y176" s="2" t="s">
        <v>548</v>
      </c>
      <c r="Z176" s="2" t="s">
        <v>902</v>
      </c>
      <c r="AA176" s="2" t="s">
        <v>1081</v>
      </c>
      <c r="AB176" s="1" t="e">
        <f>VLOOKUP(AA176,#REF!,2,0)</f>
        <v>#REF!</v>
      </c>
      <c r="AC176" s="5" t="s">
        <v>1080</v>
      </c>
      <c r="AH176" s="1">
        <v>1</v>
      </c>
    </row>
    <row r="177" spans="1:34" x14ac:dyDescent="0.25">
      <c r="A177" s="2" t="s">
        <v>291</v>
      </c>
      <c r="B177" s="1" t="s">
        <v>1056</v>
      </c>
      <c r="C177" s="1" t="s">
        <v>1057</v>
      </c>
      <c r="D177" s="1" t="s">
        <v>31</v>
      </c>
      <c r="E177" s="1" t="s">
        <v>1058</v>
      </c>
      <c r="F177" s="1" t="s">
        <v>1059</v>
      </c>
      <c r="G177" s="1" t="s">
        <v>45</v>
      </c>
      <c r="H177" s="1" t="s">
        <v>33</v>
      </c>
      <c r="I177" s="1" t="s">
        <v>190</v>
      </c>
      <c r="J177" s="1" t="s">
        <v>34</v>
      </c>
      <c r="K177" s="1" t="s">
        <v>1060</v>
      </c>
      <c r="L177" s="1">
        <v>7</v>
      </c>
      <c r="M177" s="1">
        <v>7</v>
      </c>
      <c r="N177" s="1">
        <v>7</v>
      </c>
      <c r="O177" s="6" t="e">
        <f t="shared" si="0"/>
        <v>#VALUE!</v>
      </c>
      <c r="P177" s="1" t="str">
        <f>IF(ISERROR(VLOOKUP(B177,#REF!,22,0)),"Erstrehapatient 2015",VLOOKUP(B177,#REF!,22,0))</f>
        <v>Erstrehapatient 2015</v>
      </c>
      <c r="Q177" s="2" t="s">
        <v>532</v>
      </c>
      <c r="R177" s="8" t="e">
        <f t="shared" si="1"/>
        <v>#VALUE!</v>
      </c>
      <c r="S177" s="1"/>
      <c r="T177" s="6" t="str">
        <f t="shared" si="2"/>
        <v>m</v>
      </c>
      <c r="U177" s="1" t="e">
        <f t="shared" si="3"/>
        <v>#VALUE!</v>
      </c>
      <c r="V177" s="46" t="s">
        <v>1060</v>
      </c>
      <c r="W177" s="2" t="s">
        <v>534</v>
      </c>
      <c r="X177" s="2" t="s">
        <v>535</v>
      </c>
      <c r="Y177" s="2" t="s">
        <v>548</v>
      </c>
      <c r="Z177" s="2" t="s">
        <v>564</v>
      </c>
      <c r="AA177" s="2" t="s">
        <v>600</v>
      </c>
      <c r="AB177" s="1" t="e">
        <f>VLOOKUP(AA177,#REF!,2,0)</f>
        <v>#REF!</v>
      </c>
      <c r="AC177" s="20" t="s">
        <v>1072</v>
      </c>
      <c r="AH177" s="1">
        <v>1</v>
      </c>
    </row>
    <row r="178" spans="1:34" x14ac:dyDescent="0.25">
      <c r="A178" s="2" t="s">
        <v>291</v>
      </c>
      <c r="B178" s="1" t="s">
        <v>1061</v>
      </c>
      <c r="C178" s="1" t="s">
        <v>1062</v>
      </c>
      <c r="D178" s="1" t="s">
        <v>35</v>
      </c>
      <c r="E178" s="1" t="s">
        <v>1063</v>
      </c>
      <c r="F178" s="1" t="s">
        <v>159</v>
      </c>
      <c r="G178" s="1" t="s">
        <v>32</v>
      </c>
      <c r="H178" s="1" t="s">
        <v>51</v>
      </c>
      <c r="I178" s="1" t="s">
        <v>190</v>
      </c>
      <c r="J178" s="1" t="s">
        <v>160</v>
      </c>
      <c r="K178" s="1" t="s">
        <v>1064</v>
      </c>
      <c r="L178" s="1">
        <v>3</v>
      </c>
      <c r="M178" s="1">
        <v>3</v>
      </c>
      <c r="N178" s="1">
        <v>3</v>
      </c>
      <c r="O178" s="6" t="e">
        <f t="shared" si="0"/>
        <v>#VALUE!</v>
      </c>
      <c r="P178" s="1" t="str">
        <f>IF(ISERROR(VLOOKUP(B178,#REF!,22,0)),"Erstrehapatient 2015",VLOOKUP(B178,#REF!,22,0))</f>
        <v>Erstrehapatient 2015</v>
      </c>
      <c r="Q178" s="2" t="s">
        <v>532</v>
      </c>
      <c r="R178" s="8" t="e">
        <f t="shared" si="1"/>
        <v>#VALUE!</v>
      </c>
      <c r="S178" s="1"/>
      <c r="T178" s="6" t="str">
        <f t="shared" si="2"/>
        <v>w</v>
      </c>
      <c r="U178" s="1" t="e">
        <f t="shared" si="3"/>
        <v>#VALUE!</v>
      </c>
      <c r="V178" s="46" t="s">
        <v>1064</v>
      </c>
      <c r="W178" s="2" t="s">
        <v>547</v>
      </c>
      <c r="X178" s="2" t="s">
        <v>541</v>
      </c>
      <c r="Y178" s="2" t="s">
        <v>536</v>
      </c>
      <c r="Z178" s="2" t="s">
        <v>569</v>
      </c>
      <c r="AA178" s="1" t="s">
        <v>1083</v>
      </c>
      <c r="AB178" s="1" t="e">
        <f>VLOOKUP(AA178,#REF!,2,0)</f>
        <v>#REF!</v>
      </c>
      <c r="AC178" s="5" t="s">
        <v>1082</v>
      </c>
      <c r="AH178" s="1">
        <v>1</v>
      </c>
    </row>
    <row r="179" spans="1:34" x14ac:dyDescent="0.25">
      <c r="A179" s="2" t="s">
        <v>291</v>
      </c>
      <c r="B179" s="1" t="s">
        <v>1065</v>
      </c>
      <c r="C179" s="1" t="s">
        <v>1066</v>
      </c>
      <c r="D179" s="1" t="s">
        <v>35</v>
      </c>
      <c r="E179" s="1" t="s">
        <v>1063</v>
      </c>
      <c r="F179" s="1" t="s">
        <v>159</v>
      </c>
      <c r="G179" s="1" t="s">
        <v>36</v>
      </c>
      <c r="H179" s="1" t="s">
        <v>51</v>
      </c>
      <c r="I179" s="1" t="s">
        <v>190</v>
      </c>
      <c r="J179" s="1" t="s">
        <v>160</v>
      </c>
      <c r="K179" s="1" t="s">
        <v>1067</v>
      </c>
      <c r="L179" s="1">
        <v>3</v>
      </c>
      <c r="M179" s="1">
        <v>3</v>
      </c>
      <c r="N179" s="1">
        <v>3</v>
      </c>
      <c r="O179" s="6" t="e">
        <f t="shared" si="0"/>
        <v>#VALUE!</v>
      </c>
      <c r="P179" s="1" t="str">
        <f>IF(ISERROR(VLOOKUP(B179,#REF!,22,0)),"Erstrehapatient 2015",VLOOKUP(B179,#REF!,22,0))</f>
        <v>Erstrehapatient 2015</v>
      </c>
      <c r="Q179" s="2" t="s">
        <v>532</v>
      </c>
      <c r="R179" s="8" t="e">
        <f t="shared" si="1"/>
        <v>#VALUE!</v>
      </c>
      <c r="S179" s="1"/>
      <c r="T179" s="6" t="str">
        <f t="shared" si="2"/>
        <v>w</v>
      </c>
      <c r="U179" s="1" t="e">
        <f t="shared" si="3"/>
        <v>#VALUE!</v>
      </c>
      <c r="V179" s="46" t="s">
        <v>1067</v>
      </c>
      <c r="W179" s="2" t="s">
        <v>547</v>
      </c>
      <c r="X179" s="2" t="s">
        <v>541</v>
      </c>
      <c r="Y179" s="2" t="s">
        <v>558</v>
      </c>
      <c r="Z179" s="2" t="s">
        <v>558</v>
      </c>
      <c r="AA179" s="20" t="s">
        <v>566</v>
      </c>
      <c r="AB179" s="1" t="e">
        <f>VLOOKUP(AA179,#REF!,2,0)</f>
        <v>#REF!</v>
      </c>
      <c r="AC179" s="20" t="s">
        <v>1084</v>
      </c>
      <c r="AH179" s="1">
        <v>1</v>
      </c>
    </row>
    <row r="180" spans="1:34" x14ac:dyDescent="0.25">
      <c r="A180" s="2" t="s">
        <v>291</v>
      </c>
      <c r="B180" s="1" t="s">
        <v>1068</v>
      </c>
      <c r="C180" s="1" t="s">
        <v>1069</v>
      </c>
      <c r="D180" s="1" t="s">
        <v>31</v>
      </c>
      <c r="E180" s="1" t="s">
        <v>1070</v>
      </c>
      <c r="F180" s="1" t="s">
        <v>159</v>
      </c>
      <c r="G180" s="1" t="s">
        <v>32</v>
      </c>
      <c r="H180" s="1" t="s">
        <v>51</v>
      </c>
      <c r="I180" s="1" t="s">
        <v>190</v>
      </c>
      <c r="J180" s="1" t="s">
        <v>160</v>
      </c>
      <c r="K180" s="1" t="s">
        <v>1071</v>
      </c>
      <c r="L180" s="1">
        <v>2</v>
      </c>
      <c r="M180" s="1">
        <v>2</v>
      </c>
      <c r="N180" s="1">
        <v>2</v>
      </c>
      <c r="O180" s="6" t="e">
        <f t="shared" si="0"/>
        <v>#VALUE!</v>
      </c>
      <c r="P180" s="1" t="str">
        <f>IF(ISERROR(VLOOKUP(B180,#REF!,22,0)),"Erstrehapatient 2015",VLOOKUP(B180,#REF!,22,0))</f>
        <v>Erstrehapatient 2015</v>
      </c>
      <c r="Q180" s="2" t="s">
        <v>532</v>
      </c>
      <c r="R180" s="8" t="e">
        <f t="shared" si="1"/>
        <v>#VALUE!</v>
      </c>
      <c r="S180" s="1"/>
      <c r="T180" s="6" t="str">
        <f t="shared" si="2"/>
        <v>m</v>
      </c>
      <c r="U180" s="1" t="e">
        <f t="shared" si="3"/>
        <v>#VALUE!</v>
      </c>
      <c r="V180" s="46" t="s">
        <v>1071</v>
      </c>
      <c r="W180" s="2" t="s">
        <v>534</v>
      </c>
      <c r="X180" s="2" t="s">
        <v>541</v>
      </c>
      <c r="Y180" s="2" t="s">
        <v>536</v>
      </c>
      <c r="Z180" s="2" t="s">
        <v>562</v>
      </c>
      <c r="AA180" s="20" t="s">
        <v>588</v>
      </c>
      <c r="AB180" s="1" t="e">
        <f>VLOOKUP(AA180,#REF!,2,0)</f>
        <v>#REF!</v>
      </c>
      <c r="AC180" s="20" t="s">
        <v>1085</v>
      </c>
      <c r="AH180" s="1">
        <v>1</v>
      </c>
    </row>
  </sheetData>
  <autoFilter ref="A1:AM180" xr:uid="{00000000-0009-0000-0000-000003000000}"/>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D4E0E69D47E71468F4C43E9AAC5FDBA" ma:contentTypeVersion="10" ma:contentTypeDescription="Ein neues Dokument erstellen." ma:contentTypeScope="" ma:versionID="ee39ca7dc94e305fb54ab3ea43caba1d">
  <xsd:schema xmlns:xsd="http://www.w3.org/2001/XMLSchema" xmlns:xs="http://www.w3.org/2001/XMLSchema" xmlns:p="http://schemas.microsoft.com/office/2006/metadata/properties" xmlns:ns2="4b2239d0-1e5b-49ce-ad6a-32c4f518e011" xmlns:ns3="2559dd6c-f94e-47b9-990e-0f0b762b3cfc" targetNamespace="http://schemas.microsoft.com/office/2006/metadata/properties" ma:root="true" ma:fieldsID="d506a78d4010486eb576214c8b827b44" ns2:_="" ns3:_="">
    <xsd:import namespace="4b2239d0-1e5b-49ce-ad6a-32c4f518e011"/>
    <xsd:import namespace="2559dd6c-f94e-47b9-990e-0f0b762b3c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2239d0-1e5b-49ce-ad6a-32c4f518e0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9df1b3b-33a2-4d7f-a7a2-d1b14f0be68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559dd6c-f94e-47b9-990e-0f0b762b3c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3765308-cca5-4af1-8580-1298a59d64ac}" ma:internalName="TaxCatchAll" ma:showField="CatchAllData" ma:web="2559dd6c-f94e-47b9-990e-0f0b762b3c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2239d0-1e5b-49ce-ad6a-32c4f518e011">
      <Terms xmlns="http://schemas.microsoft.com/office/infopath/2007/PartnerControls"/>
    </lcf76f155ced4ddcb4097134ff3c332f>
    <TaxCatchAll xmlns="2559dd6c-f94e-47b9-990e-0f0b762b3cfc" xsi:nil="true"/>
  </documentManagement>
</p:properties>
</file>

<file path=customXml/itemProps1.xml><?xml version="1.0" encoding="utf-8"?>
<ds:datastoreItem xmlns:ds="http://schemas.openxmlformats.org/officeDocument/2006/customXml" ds:itemID="{B011D5D5-8302-473B-BD72-1F750F992F36}">
  <ds:schemaRefs>
    <ds:schemaRef ds:uri="http://schemas.microsoft.com/sharepoint/v3/contenttype/forms"/>
  </ds:schemaRefs>
</ds:datastoreItem>
</file>

<file path=customXml/itemProps2.xml><?xml version="1.0" encoding="utf-8"?>
<ds:datastoreItem xmlns:ds="http://schemas.openxmlformats.org/officeDocument/2006/customXml" ds:itemID="{E5C6640B-E1D8-453B-B21E-C236C6D09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2239d0-1e5b-49ce-ad6a-32c4f518e011"/>
    <ds:schemaRef ds:uri="2559dd6c-f94e-47b9-990e-0f0b762b3c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05D2E6-28C3-4E6A-A8F4-5AB93E656816}">
  <ds:schemaRefs>
    <ds:schemaRef ds:uri="http://schemas.microsoft.com/office/2006/metadata/properties"/>
    <ds:schemaRef ds:uri="http://schemas.microsoft.com/office/infopath/2007/PartnerControls"/>
    <ds:schemaRef ds:uri="4b2239d0-1e5b-49ce-ad6a-32c4f518e011"/>
    <ds:schemaRef ds:uri="2559dd6c-f94e-47b9-990e-0f0b762b3cf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Auswertung</vt:lpstr>
      <vt:lpstr>input</vt:lpstr>
    </vt:vector>
  </TitlesOfParts>
  <Company>Schweizer Paraplegiker-Gruppe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schwegmann_w</dc:creator>
  <cp:lastModifiedBy>Boris Santiago Polanco Jácome</cp:lastModifiedBy>
  <cp:lastPrinted>2016-06-10T08:37:23Z</cp:lastPrinted>
  <dcterms:created xsi:type="dcterms:W3CDTF">2015-11-19T14:44:26Z</dcterms:created>
  <dcterms:modified xsi:type="dcterms:W3CDTF">2023-01-24T08:27:16Z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0x0101003D4E0E69D47E71468F4C43E9AAC5FDBA</vt:lpwstr>
  </property>
  <property fmtid="{D5CDD505-2E9C-101B-9397-08002B2CF9AE}" pid="3" name="Order">
    <vt:r8>607800</vt:r8>
  </property>
  <property fmtid="{D5CDD505-2E9C-101B-9397-08002B2CF9AE}" pid="4" name="MediaServiceImageTags">
    <vt:lpwstr/>
  </property>
</Properties>
</file>