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<sst xmlns="http://schemas.openxmlformats.org/spreadsheetml/2006/main" count="45" uniqueCount="23">
  <si>
    <t xml:space="preserve">Cerrado</t>
  </si>
  <si>
    <t xml:space="preserve">Área 11 x 11 km</t>
  </si>
  <si>
    <t xml:space="preserve">Area (ha)</t>
  </si>
  <si>
    <t xml:space="preserve">Aumento de área</t>
  </si>
  <si>
    <t xml:space="preserve">há</t>
  </si>
  <si>
    <t xml:space="preserve">Pixel Modis</t>
  </si>
  <si>
    <t xml:space="preserve">Erros</t>
  </si>
  <si>
    <t xml:space="preserve">1 m</t>
  </si>
  <si>
    <t xml:space="preserve">Omissão</t>
  </si>
  <si>
    <t xml:space="preserve">Comissão</t>
  </si>
  <si>
    <t xml:space="preserve">Total</t>
  </si>
  <si>
    <t xml:space="preserve">5 m</t>
  </si>
  <si>
    <t xml:space="preserve">10 m</t>
  </si>
  <si>
    <t xml:space="preserve">1 m /250 m</t>
  </si>
  <si>
    <t xml:space="preserve">50 m</t>
  </si>
  <si>
    <t xml:space="preserve">5 m /250 m</t>
  </si>
  <si>
    <t xml:space="preserve">1 m/250 m</t>
  </si>
  <si>
    <t xml:space="preserve">10 m /250 m</t>
  </si>
  <si>
    <t xml:space="preserve">50 m /250 m</t>
  </si>
  <si>
    <t xml:space="preserve">Área mapa sintese</t>
  </si>
  <si>
    <t xml:space="preserve">Mata Atlântica</t>
  </si>
  <si>
    <t xml:space="preserve">Redução de área</t>
  </si>
  <si>
    <t xml:space="preserve">Área do Mapa Síntese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</si>
</sst>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8.67"/>
    <col collapsed="false" customWidth="true" hidden="false" outlineLevel="0" max="3" min="3" style="0" width="13.86"/>
    <col collapsed="false" customWidth="true" hidden="false" outlineLevel="0" max="4" min="4" style="0" width="16.42"/>
    <col collapsed="false" customWidth="true" hidden="false" outlineLevel="0" max="5" min="5" style="0" width="13.7"/>
    <col collapsed="false" customWidth="true" hidden="false" outlineLevel="0" max="6" min="6" style="0" width="22.43"/>
    <col collapsed="false" customWidth="true" hidden="false" outlineLevel="0" max="7" min="7" style="0" width="8.67"/>
    <col collapsed="false" customWidth="true" hidden="false" outlineLevel="0" max="8" min="8" style="0" width="11.57"/>
    <col collapsed="false" customWidth="true" hidden="false" outlineLevel="0" max="1025" min="9" style="0" width="8.67"/>
  </cols>
  <sheetData>
    <row r="1" customFormat="false" ht="15" hidden="false" customHeight="false" outlineLevel="0" collapsed="false">
      <c r="C1" s="0" t="s">
        <v>0</v>
      </c>
      <c r="D1" s="0" t="s">
        <v>1</v>
      </c>
    </row>
    <row r="2" customFormat="false" ht="15" hidden="false" customHeight="false" outlineLevel="0" collapsed="false">
      <c r="B2" s="0" t="s">
        <v>2</v>
      </c>
      <c r="D2" s="0" t="s">
        <v>3</v>
      </c>
      <c r="E2" s="0" t="s">
        <v>4</v>
      </c>
      <c r="F2" s="0" t="s">
        <v>5</v>
      </c>
      <c r="I2" s="0" t="s">
        <v>6</v>
      </c>
    </row>
    <row r="3" customFormat="false" ht="13.8" hidden="false" customHeight="false" outlineLevel="0" collapsed="false">
      <c r="A3" s="0" t="s">
        <v>7</v>
      </c>
      <c r="B3" s="0" t="n">
        <v>9685.767254</v>
      </c>
      <c r="C3" s="0" t="n">
        <f aca="false">(B3*100)/$B$12</f>
        <v>100.00021484147</v>
      </c>
      <c r="D3" s="1" t="n">
        <f aca="false">C3 - 100</f>
        <v>0.000214841469542648</v>
      </c>
      <c r="E3" s="0" t="n">
        <f aca="false">(B3-$B$12)</f>
        <v>0.0208089999996446</v>
      </c>
      <c r="F3" s="2" t="n">
        <f aca="false">E3/6.25</f>
        <v>0.00332943999994313</v>
      </c>
      <c r="I3" s="0" t="s">
        <v>8</v>
      </c>
      <c r="M3" s="0" t="s">
        <v>9</v>
      </c>
      <c r="O3" s="0" t="s">
        <v>10</v>
      </c>
    </row>
    <row r="4" customFormat="false" ht="13.8" hidden="false" customHeight="false" outlineLevel="0" collapsed="false">
      <c r="A4" s="0" t="s">
        <v>11</v>
      </c>
      <c r="B4" s="0" t="n">
        <v>9683.443549</v>
      </c>
      <c r="C4" s="0" t="n">
        <f aca="false">(B4*100)/$B$12</f>
        <v>99.976223866554</v>
      </c>
      <c r="D4" s="1" t="n">
        <f aca="false">C4 - 100</f>
        <v>-0.0237761334459634</v>
      </c>
      <c r="E4" s="0" t="n">
        <f aca="false">(B4-$B$12)</f>
        <v>-2.30289600000106</v>
      </c>
      <c r="F4" s="2" t="n">
        <f aca="false">E4/6.25</f>
        <v>-0.368463360000169</v>
      </c>
    </row>
    <row r="5" customFormat="false" ht="13.8" hidden="false" customHeight="false" outlineLevel="0" collapsed="false">
      <c r="A5" s="0" t="s">
        <v>12</v>
      </c>
      <c r="B5" s="0" t="n">
        <v>9685.547611</v>
      </c>
      <c r="C5" s="0" t="n">
        <f aca="false">(B5*100)/$B$12</f>
        <v>99.997947148409</v>
      </c>
      <c r="D5" s="1" t="n">
        <f aca="false">C5 - 100</f>
        <v>-0.00205285159104562</v>
      </c>
      <c r="E5" s="0" t="n">
        <f aca="false">(B5-$B$12)</f>
        <v>-0.198834000000716</v>
      </c>
      <c r="F5" s="2" t="n">
        <f aca="false">E5/6.25</f>
        <v>-0.0318134400001145</v>
      </c>
      <c r="H5" s="0" t="s">
        <v>13</v>
      </c>
      <c r="I5" s="0" t="n">
        <v>771.377616</v>
      </c>
      <c r="J5" s="0" t="n">
        <f aca="false">(I5/B12)*100</f>
        <v>7.96404923854064</v>
      </c>
      <c r="L5" s="0" t="n">
        <v>729.151772</v>
      </c>
      <c r="M5" s="0" t="n">
        <f aca="false">(L5/B12)*100</f>
        <v>7.52809064474741</v>
      </c>
      <c r="N5" s="0" t="n">
        <f aca="false">M5-J5</f>
        <v>-0.435958593793231</v>
      </c>
      <c r="O5" s="0" t="n">
        <f aca="false">SUM(J5,M5)</f>
        <v>15.4921398832881</v>
      </c>
    </row>
    <row r="6" customFormat="false" ht="13.8" hidden="false" customHeight="false" outlineLevel="0" collapsed="false">
      <c r="A6" s="0" t="s">
        <v>14</v>
      </c>
      <c r="B6" s="0" t="n">
        <v>9662.464115</v>
      </c>
      <c r="C6" s="0" t="n">
        <f aca="false">(B6*100)/$B$12</f>
        <v>99.7596227597717</v>
      </c>
      <c r="D6" s="1" t="n">
        <f aca="false">C6 - 100</f>
        <v>-0.240377240228284</v>
      </c>
      <c r="E6" s="0" t="n">
        <f aca="false">(B6-$B$12)</f>
        <v>-23.28233</v>
      </c>
      <c r="F6" s="2" t="n">
        <f aca="false">E6/6.25</f>
        <v>-3.7251728</v>
      </c>
      <c r="H6" s="0" t="s">
        <v>15</v>
      </c>
      <c r="I6" s="0" t="n">
        <v>776.804443</v>
      </c>
      <c r="J6" s="0" t="n">
        <f aca="false">(I6/B12)*100</f>
        <v>8.02007823982429</v>
      </c>
      <c r="L6" s="0" t="n">
        <v>724.251554</v>
      </c>
      <c r="M6" s="0" t="n">
        <f aca="false">(L6/B12)*100</f>
        <v>7.47749859148827</v>
      </c>
      <c r="N6" s="0" t="n">
        <f aca="false">M6-J6</f>
        <v>-0.542579648336023</v>
      </c>
      <c r="O6" s="0" t="n">
        <f aca="false">SUM(J6,M6)</f>
        <v>15.4975768313126</v>
      </c>
    </row>
    <row r="7" customFormat="false" ht="13.8" hidden="false" customHeight="false" outlineLevel="0" collapsed="false">
      <c r="A7" s="0" t="s">
        <v>16</v>
      </c>
      <c r="B7" s="0" t="n">
        <v>9643.520025</v>
      </c>
      <c r="C7" s="0" t="n">
        <f aca="false">(B7*100)/$B$12</f>
        <v>99.5640354593239</v>
      </c>
      <c r="D7" s="1" t="n">
        <f aca="false">C7 - 100</f>
        <v>-0.435964540676153</v>
      </c>
      <c r="E7" s="0" t="n">
        <f aca="false">(B7-$B$12)</f>
        <v>-42.2264200000009</v>
      </c>
      <c r="F7" s="2" t="n">
        <f aca="false">E7/6.25</f>
        <v>-6.75622720000014</v>
      </c>
      <c r="H7" s="0" t="s">
        <v>17</v>
      </c>
      <c r="I7" s="0" t="n">
        <v>786.575724</v>
      </c>
      <c r="J7" s="0" t="n">
        <f aca="false">(I7/B12)*100</f>
        <v>8.12096133701753</v>
      </c>
      <c r="L7" s="0" t="n">
        <v>718.515816</v>
      </c>
      <c r="M7" s="0" t="n">
        <f aca="false">(L7/B12)*100</f>
        <v>7.41828025418644</v>
      </c>
      <c r="N7" s="0" t="n">
        <f aca="false">M7-J7</f>
        <v>-0.702681082831093</v>
      </c>
      <c r="O7" s="0" t="n">
        <f aca="false">SUM(J7,M7)</f>
        <v>15.539241591204</v>
      </c>
    </row>
    <row r="8" customFormat="false" ht="13.8" hidden="false" customHeight="false" outlineLevel="0" collapsed="false">
      <c r="A8" s="0" t="s">
        <v>15</v>
      </c>
      <c r="B8" s="0" t="n">
        <v>9633.192923</v>
      </c>
      <c r="C8" s="0" t="n">
        <f aca="false">(B8*100)/$B$12</f>
        <v>99.4574138162874</v>
      </c>
      <c r="D8" s="1" t="n">
        <f aca="false">C8 - 100</f>
        <v>-0.542586183712558</v>
      </c>
      <c r="E8" s="0" t="n">
        <f aca="false">(B8-$B$12)</f>
        <v>-52.5535220000002</v>
      </c>
      <c r="F8" s="2" t="n">
        <f aca="false">E8/6.25</f>
        <v>-8.40856352000002</v>
      </c>
      <c r="H8" s="0" t="s">
        <v>18</v>
      </c>
      <c r="I8" s="0" t="n">
        <v>747.062848</v>
      </c>
      <c r="J8" s="0" t="n">
        <f aca="false">(I8/B12)*100</f>
        <v>7.71301264432387</v>
      </c>
      <c r="L8" s="0" t="n">
        <v>746.16101</v>
      </c>
      <c r="M8" s="0" t="n">
        <f aca="false">(L8/B12)*100</f>
        <v>7.70370166343953</v>
      </c>
      <c r="N8" s="0" t="n">
        <f aca="false">M8-J8</f>
        <v>-0.00931098088434457</v>
      </c>
      <c r="O8" s="0" t="n">
        <f aca="false">SUM(J8,M8)</f>
        <v>15.4167143077634</v>
      </c>
    </row>
    <row r="9" customFormat="false" ht="13.8" hidden="false" customHeight="false" outlineLevel="0" collapsed="false">
      <c r="A9" s="0" t="s">
        <v>17</v>
      </c>
      <c r="B9" s="0" t="n">
        <v>9617.686906</v>
      </c>
      <c r="C9" s="0" t="n">
        <f aca="false">(B9*100)/$B$12</f>
        <v>99.2973227268908</v>
      </c>
      <c r="D9" s="1" t="n">
        <f aca="false">C9 - 100</f>
        <v>-0.702677273109231</v>
      </c>
      <c r="E9" s="0" t="n">
        <f aca="false">(B9-$B$12)</f>
        <v>-68.0595389999999</v>
      </c>
      <c r="F9" s="2" t="n">
        <f aca="false">E9/6.25</f>
        <v>-10.88952624</v>
      </c>
    </row>
    <row r="10" customFormat="false" ht="13.8" hidden="false" customHeight="false" outlineLevel="0" collapsed="false">
      <c r="A10" s="3" t="s">
        <v>18</v>
      </c>
      <c r="B10" s="3" t="n">
        <v>9684.844279</v>
      </c>
      <c r="C10" s="0" t="n">
        <f aca="false">(B10*100)/$B$12</f>
        <v>99.9906856326962</v>
      </c>
      <c r="D10" s="1" t="n">
        <f aca="false">C10 - 100</f>
        <v>-0.009314367303773</v>
      </c>
      <c r="E10" s="0" t="n">
        <f aca="false">(B10-$B$12)</f>
        <v>-0.902165999999852</v>
      </c>
      <c r="F10" s="2" t="n">
        <f aca="false">E10/6.25</f>
        <v>-0.144346559999976</v>
      </c>
    </row>
    <row r="11" customFormat="false" ht="13.8" hidden="false" customHeight="false" outlineLevel="0" collapsed="false">
      <c r="B11" s="0" t="n">
        <f aca="false">MIN(B3:B10)</f>
        <v>9617.686906</v>
      </c>
      <c r="C11" s="0" t="n">
        <f aca="false">MAX(B3:B10,B12)</f>
        <v>9685.767254</v>
      </c>
    </row>
    <row r="12" customFormat="false" ht="13.8" hidden="false" customHeight="false" outlineLevel="0" collapsed="false">
      <c r="A12" s="0" t="s">
        <v>19</v>
      </c>
      <c r="B12" s="0" t="n">
        <v>9685.746445</v>
      </c>
      <c r="C12" s="0" t="n">
        <f aca="false">C11-B11</f>
        <v>68.0803479999995</v>
      </c>
      <c r="D12" s="1" t="n">
        <f aca="false">B12-B9</f>
        <v>68.0595389999999</v>
      </c>
    </row>
    <row r="14" customFormat="false" ht="13.8" hidden="false" customHeight="false" outlineLevel="0" collapsed="false">
      <c r="C14" s="0" t="s">
        <v>20</v>
      </c>
    </row>
    <row r="15" customFormat="false" ht="13.8" hidden="false" customHeight="false" outlineLevel="0" collapsed="false">
      <c r="B15" s="0" t="s">
        <v>2</v>
      </c>
      <c r="D15" s="0" t="s">
        <v>21</v>
      </c>
      <c r="E15" s="0" t="s">
        <v>4</v>
      </c>
      <c r="F15" s="0" t="s">
        <v>5</v>
      </c>
      <c r="I15" s="0" t="s">
        <v>6</v>
      </c>
    </row>
    <row r="16" customFormat="false" ht="13.8" hidden="false" customHeight="false" outlineLevel="0" collapsed="false">
      <c r="A16" s="0" t="s">
        <v>7</v>
      </c>
      <c r="B16" s="0" t="n">
        <v>4053.122751</v>
      </c>
      <c r="C16" s="0" t="n">
        <f aca="false">(B16*100)/$B$25</f>
        <v>100.001238344472</v>
      </c>
      <c r="D16" s="4" t="n">
        <f aca="false">100-C16</f>
        <v>-0.00123834447217064</v>
      </c>
      <c r="E16" s="0" t="n">
        <f aca="false">B16-$B$25</f>
        <v>0.0501909999998134</v>
      </c>
      <c r="F16" s="2" t="n">
        <f aca="false">E16/6.25</f>
        <v>0.00803055999997014</v>
      </c>
      <c r="I16" s="0" t="s">
        <v>8</v>
      </c>
      <c r="M16" s="0" t="s">
        <v>9</v>
      </c>
      <c r="O16" s="0" t="s">
        <v>10</v>
      </c>
    </row>
    <row r="17" customFormat="false" ht="13.8" hidden="false" customHeight="false" outlineLevel="0" collapsed="false">
      <c r="A17" s="0" t="s">
        <v>11</v>
      </c>
      <c r="B17" s="0" t="n">
        <v>4052.377762</v>
      </c>
      <c r="C17" s="0" t="n">
        <f aca="false">(B17*100)/$B$25</f>
        <v>99.9828574991019</v>
      </c>
      <c r="D17" s="1" t="n">
        <f aca="false">100-C17</f>
        <v>0.0171425008981316</v>
      </c>
      <c r="E17" s="0" t="n">
        <f aca="false">B17-$B$25</f>
        <v>-0.694797999999992</v>
      </c>
      <c r="F17" s="2" t="n">
        <f aca="false">E17/6.25</f>
        <v>-0.111167679999999</v>
      </c>
    </row>
    <row r="18" customFormat="false" ht="13.8" hidden="false" customHeight="false" outlineLevel="0" collapsed="false">
      <c r="A18" s="0" t="s">
        <v>12</v>
      </c>
      <c r="B18" s="0" t="n">
        <v>4056.801347</v>
      </c>
      <c r="C18" s="0" t="n">
        <f aca="false">(B18*100)/$B$25</f>
        <v>100.091999019134</v>
      </c>
      <c r="D18" s="1" t="n">
        <f aca="false">100-C18</f>
        <v>-0.0919990191342635</v>
      </c>
      <c r="E18" s="0" t="n">
        <f aca="false">B18-$B$25</f>
        <v>3.72878700000001</v>
      </c>
      <c r="F18" s="2" t="n">
        <f aca="false">E18/6.25</f>
        <v>0.596605920000002</v>
      </c>
      <c r="H18" s="0" t="s">
        <v>13</v>
      </c>
      <c r="I18" s="0" t="n">
        <v>984.870619</v>
      </c>
      <c r="J18" s="0" t="n">
        <f aca="false">(I18/B25)*100</f>
        <v>24.2993581886429</v>
      </c>
      <c r="L18" s="0" t="n">
        <v>923.178484</v>
      </c>
      <c r="M18" s="0" t="n">
        <f aca="false">(L18/B25)*100</f>
        <v>22.7772503534948</v>
      </c>
      <c r="N18" s="0" t="n">
        <f aca="false">M18-J18</f>
        <v>-1.52210783514816</v>
      </c>
      <c r="O18" s="0" t="n">
        <f aca="false">SUM(J18,M18)</f>
        <v>47.0766085421377</v>
      </c>
    </row>
    <row r="19" customFormat="false" ht="13.8" hidden="false" customHeight="false" outlineLevel="0" collapsed="false">
      <c r="A19" s="0" t="s">
        <v>14</v>
      </c>
      <c r="B19" s="0" t="n">
        <v>4099.557812</v>
      </c>
      <c r="C19" s="0" t="n">
        <f aca="false">(B19*100)/$B$25</f>
        <v>101.146913885993</v>
      </c>
      <c r="D19" s="1" t="n">
        <f aca="false">100-C19</f>
        <v>-1.1469138859927</v>
      </c>
      <c r="E19" s="0" t="n">
        <f aca="false">B19-$B$25</f>
        <v>46.4852519999999</v>
      </c>
      <c r="F19" s="2" t="n">
        <f aca="false">E19/6.25</f>
        <v>7.43764031999999</v>
      </c>
      <c r="H19" s="0" t="s">
        <v>15</v>
      </c>
      <c r="I19" s="0" t="n">
        <v>973.499076</v>
      </c>
      <c r="J19" s="0" t="n">
        <f aca="false">(I19/B25)*100</f>
        <v>24.0187922024273</v>
      </c>
      <c r="L19" s="0" t="n">
        <v>931.810656</v>
      </c>
      <c r="M19" s="0" t="n">
        <f aca="false">(L19/B25)*100</f>
        <v>22.9902288253137</v>
      </c>
      <c r="N19" s="0" t="n">
        <f aca="false">M19-J19</f>
        <v>-1.02856337711358</v>
      </c>
      <c r="O19" s="0" t="n">
        <f aca="false">SUM(J19,M19)</f>
        <v>47.009021027741</v>
      </c>
    </row>
    <row r="20" customFormat="false" ht="13.8" hidden="false" customHeight="false" outlineLevel="0" collapsed="false">
      <c r="A20" s="0" t="s">
        <v>13</v>
      </c>
      <c r="B20" s="0" t="n">
        <v>3991.377632</v>
      </c>
      <c r="C20" s="0" t="n">
        <f aca="false">(B20*100)/$B$25</f>
        <v>98.4778232541684</v>
      </c>
      <c r="D20" s="0" t="n">
        <f aca="false">C20-100</f>
        <v>-1.52217674583156</v>
      </c>
      <c r="E20" s="0" t="n">
        <f aca="false">B20-$B$25</f>
        <v>-61.6949279999999</v>
      </c>
      <c r="F20" s="2" t="n">
        <v>9.87118847999998</v>
      </c>
      <c r="H20" s="0" t="s">
        <v>17</v>
      </c>
      <c r="I20" s="0" t="n">
        <v>989.966256</v>
      </c>
      <c r="J20" s="0" t="n">
        <f aca="false">(I20/B25)*100</f>
        <v>24.425081005705</v>
      </c>
      <c r="L20" s="0" t="n">
        <v>923.268557</v>
      </c>
      <c r="M20" s="0" t="n">
        <f aca="false">(L20/B25)*100</f>
        <v>22.7794726921938</v>
      </c>
      <c r="N20" s="0" t="n">
        <f aca="false">M20-J20</f>
        <v>-1.64560831351117</v>
      </c>
      <c r="O20" s="0" t="n">
        <f aca="false">SUM(J20,M20)</f>
        <v>47.2045536978988</v>
      </c>
    </row>
    <row r="21" customFormat="false" ht="13.8" hidden="false" customHeight="false" outlineLevel="0" collapsed="false">
      <c r="A21" s="0" t="s">
        <v>15</v>
      </c>
      <c r="B21" s="0" t="n">
        <v>4011.381843</v>
      </c>
      <c r="C21" s="0" t="n">
        <f aca="false">(B21*100)/$B$25</f>
        <v>98.9713799498324</v>
      </c>
      <c r="D21" s="0" t="n">
        <f aca="false">C21-100</f>
        <v>-1.02862005016756</v>
      </c>
      <c r="E21" s="0" t="n">
        <f aca="false">B21-$B$25</f>
        <v>-41.6907169999999</v>
      </c>
      <c r="F21" s="2" t="n">
        <v>6.67051471999999</v>
      </c>
      <c r="H21" s="0" t="s">
        <v>18</v>
      </c>
      <c r="I21" s="0" t="n">
        <v>957.024664</v>
      </c>
      <c r="J21" s="0" t="n">
        <f aca="false">(I21/B25)*100</f>
        <v>23.6123249666174</v>
      </c>
      <c r="L21" s="0" t="n">
        <v>1010.372408</v>
      </c>
      <c r="M21" s="0" t="n">
        <f aca="false">(L21/B25)*100</f>
        <v>24.9285546469467</v>
      </c>
      <c r="N21" s="0" t="n">
        <f aca="false">M21-J21</f>
        <v>1.31622968032924</v>
      </c>
      <c r="O21" s="0" t="n">
        <f aca="false">SUM(J21,M21)</f>
        <v>48.5408796135641</v>
      </c>
    </row>
    <row r="22" customFormat="false" ht="13.8" hidden="false" customHeight="false" outlineLevel="0" collapsed="false">
      <c r="A22" s="0" t="s">
        <v>17</v>
      </c>
      <c r="B22" s="0" t="n">
        <v>3986.371725</v>
      </c>
      <c r="C22" s="0" t="n">
        <f aca="false">(B22*100)/$B$25</f>
        <v>98.3543143130899</v>
      </c>
      <c r="D22" s="0" t="n">
        <f aca="false">C22-100</f>
        <v>-1.64568568691008</v>
      </c>
      <c r="E22" s="0" t="n">
        <f aca="false">B22-$B$25</f>
        <v>-66.7008350000001</v>
      </c>
      <c r="F22" s="2" t="n">
        <v>10.6721336</v>
      </c>
    </row>
    <row r="23" customFormat="false" ht="13.8" hidden="false" customHeight="false" outlineLevel="0" collapsed="false">
      <c r="A23" s="0" t="s">
        <v>18</v>
      </c>
      <c r="B23" s="0" t="n">
        <v>4106.418831</v>
      </c>
      <c r="C23" s="0" t="n">
        <f aca="false">(B23*100)/$B$25</f>
        <v>101.316193337531</v>
      </c>
      <c r="D23" s="0" t="n">
        <f aca="false">C23-100</f>
        <v>1.31619333753056</v>
      </c>
      <c r="E23" s="0" t="n">
        <f aca="false">B23-$B$25</f>
        <v>53.3462709999999</v>
      </c>
      <c r="F23" s="2" t="n">
        <v>8.53540335999998</v>
      </c>
    </row>
    <row r="25" customFormat="false" ht="15" hidden="false" customHeight="false" outlineLevel="0" collapsed="false">
      <c r="A25" s="0" t="s">
        <v>22</v>
      </c>
      <c r="B25" s="0" t="n">
        <v>4053.07256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2017-09-18T16:16:15Z</dcterms:created>
  <dc:creator>Arielle Arantes</dc:creator>
  <dc:description/>
  <dc:language>pt-BR</dc:language>
  <cp:lastModifiedBy/>
  <dcterms:modified xsi:type="dcterms:W3CDTF">2017-09-20T12:28:02Z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